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calcChain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76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9873FF"/>
      </patternFill>
    </fill>
    <fill>
      <patternFill patternType="solid">
        <fgColor rgb="FFFF8F73"/>
      </patternFill>
    </fill>
    <fill>
      <patternFill patternType="solid">
        <fgColor rgb="FFFF7873"/>
      </patternFill>
    </fill>
    <fill>
      <patternFill patternType="solid">
        <fgColor rgb="FF73FFD5"/>
      </patternFill>
    </fill>
    <fill>
      <patternFill patternType="solid">
        <fgColor rgb="FFFF9473"/>
      </patternFill>
    </fill>
    <fill>
      <patternFill patternType="solid">
        <fgColor rgb="FFFFBE73"/>
      </patternFill>
    </fill>
    <fill>
      <patternFill patternType="solid">
        <fgColor rgb="FFFFCE73"/>
      </patternFill>
    </fill>
    <fill>
      <patternFill patternType="solid">
        <fgColor rgb="FFFF7F73"/>
      </patternFill>
    </fill>
    <fill>
      <patternFill patternType="solid">
        <fgColor rgb="FFFF9173"/>
      </patternFill>
    </fill>
    <fill>
      <patternFill patternType="solid">
        <fgColor rgb="FFFFE573"/>
      </patternFill>
    </fill>
    <fill>
      <patternFill patternType="solid">
        <fgColor rgb="FFFF7A73"/>
      </patternFill>
    </fill>
    <fill>
      <patternFill patternType="solid">
        <fgColor rgb="FFFFE873"/>
      </patternFill>
    </fill>
    <fill>
      <patternFill patternType="solid">
        <fgColor rgb="FF73FF7C"/>
      </patternFill>
    </fill>
    <fill>
      <patternFill patternType="solid">
        <fgColor rgb="FFB0FF73"/>
      </patternFill>
    </fill>
    <fill>
      <patternFill patternType="solid">
        <fgColor rgb="FFB7FF73"/>
      </patternFill>
    </fill>
    <fill>
      <patternFill patternType="solid">
        <fgColor rgb="FFFFA673"/>
      </patternFill>
    </fill>
    <fill>
      <patternFill patternType="solid">
        <fgColor rgb="FF91FF73"/>
      </patternFill>
    </fill>
    <fill>
      <patternFill patternType="solid">
        <fgColor rgb="FFFF9873"/>
      </patternFill>
    </fill>
    <fill>
      <patternFill patternType="solid">
        <fgColor rgb="FFE8FF73"/>
      </patternFill>
    </fill>
    <fill>
      <patternFill patternType="solid">
        <fgColor rgb="FFFFFA73"/>
      </patternFill>
    </fill>
    <fill>
      <patternFill patternType="solid">
        <fgColor rgb="FFFFB973"/>
      </patternFill>
    </fill>
    <fill>
      <patternFill patternType="solid">
        <fgColor rgb="FFFFA973"/>
      </patternFill>
    </fill>
    <fill>
      <patternFill patternType="solid">
        <fgColor rgb="FFFFAD73"/>
      </patternFill>
    </fill>
    <fill>
      <patternFill patternType="solid">
        <fgColor rgb="FFFFAB73"/>
      </patternFill>
    </fill>
    <fill>
      <patternFill patternType="solid">
        <fgColor rgb="FFFFB473"/>
      </patternFill>
    </fill>
    <fill>
      <patternFill patternType="solid">
        <fgColor rgb="FFFFB273"/>
      </patternFill>
    </fill>
    <fill>
      <patternFill patternType="solid">
        <fgColor rgb="FFFF9D73"/>
      </patternFill>
    </fill>
    <fill>
      <patternFill patternType="solid">
        <fgColor rgb="FFFF8173"/>
      </patternFill>
    </fill>
    <fill>
      <patternFill patternType="solid">
        <fgColor rgb="FF73FFD3"/>
      </patternFill>
    </fill>
    <fill>
      <patternFill patternType="solid">
        <fgColor rgb="FFFFD773"/>
      </patternFill>
    </fill>
    <fill>
      <patternFill patternType="solid">
        <fgColor rgb="FFFFDE73"/>
      </patternFill>
    </fill>
    <fill>
      <patternFill patternType="solid">
        <fgColor rgb="FFFFE173"/>
      </patternFill>
    </fill>
    <fill>
      <patternFill patternType="solid">
        <fgColor rgb="FFFFE373"/>
      </patternFill>
    </fill>
    <fill>
      <patternFill patternType="solid">
        <fgColor rgb="FFC0FF73"/>
      </patternFill>
    </fill>
    <fill>
      <patternFill patternType="solid">
        <fgColor rgb="FFFFC773"/>
      </patternFill>
    </fill>
    <fill>
      <patternFill patternType="solid">
        <fgColor rgb="FFFDFF73"/>
      </patternFill>
    </fill>
    <fill>
      <patternFill patternType="solid">
        <fgColor rgb="FFFFFF73"/>
      </patternFill>
    </fill>
    <fill>
      <patternFill patternType="solid">
        <fgColor rgb="FFFFF873"/>
      </patternFill>
    </fill>
    <fill>
      <patternFill patternType="solid">
        <fgColor rgb="FFFFF673"/>
      </patternFill>
    </fill>
    <fill>
      <patternFill patternType="solid">
        <fgColor rgb="FFFFA273"/>
      </patternFill>
    </fill>
    <fill>
      <patternFill patternType="solid">
        <fgColor rgb="FFDEFF73"/>
      </patternFill>
    </fill>
    <fill>
      <patternFill patternType="solid">
        <fgColor rgb="FF9BFF73"/>
      </patternFill>
    </fill>
    <fill>
      <patternFill patternType="solid">
        <fgColor rgb="FFF6FF73"/>
      </patternFill>
    </fill>
    <fill>
      <patternFill patternType="solid">
        <fgColor rgb="FFFFEA73"/>
      </patternFill>
    </fill>
    <fill>
      <patternFill patternType="solid">
        <fgColor rgb="FFFFB073"/>
      </patternFill>
    </fill>
    <fill>
      <patternFill patternType="solid">
        <fgColor rgb="FFFF9673"/>
      </patternFill>
    </fill>
    <fill>
      <patternFill patternType="solid">
        <fgColor rgb="FFFF0000"/>
      </patternFill>
    </fill>
    <fill>
      <patternFill patternType="solid">
        <fgColor rgb="FFE3FF73"/>
      </patternFill>
    </fill>
    <fill>
      <patternFill patternType="solid">
        <fgColor rgb="FFFF9F73"/>
      </patternFill>
    </fill>
    <fill>
      <patternFill patternType="solid">
        <fgColor rgb="FFFFDA73"/>
      </patternFill>
    </fill>
    <fill>
      <patternFill patternType="solid">
        <fgColor rgb="FF7CFF73"/>
      </patternFill>
    </fill>
    <fill>
      <patternFill patternType="solid">
        <fgColor rgb="FFFFDC73"/>
      </patternFill>
    </fill>
    <fill>
      <patternFill patternType="solid">
        <fgColor rgb="FFFFFD73"/>
      </patternFill>
    </fill>
    <fill>
      <patternFill patternType="solid">
        <fgColor rgb="FFBBFF73"/>
      </patternFill>
    </fill>
    <fill>
      <patternFill patternType="solid">
        <fgColor rgb="FFDCFF73"/>
      </patternFill>
    </fill>
    <fill>
      <patternFill patternType="solid">
        <fgColor rgb="FFDAFF73"/>
      </patternFill>
    </fill>
    <fill>
      <patternFill patternType="solid">
        <fgColor rgb="FFD7FF73"/>
      </patternFill>
    </fill>
    <fill>
      <patternFill patternType="solid">
        <fgColor rgb="FFD5FF73"/>
      </patternFill>
    </fill>
    <fill>
      <patternFill patternType="solid">
        <fgColor rgb="FFFFBB73"/>
      </patternFill>
    </fill>
    <fill>
      <patternFill patternType="solid">
        <fgColor rgb="FFFFB773"/>
      </patternFill>
    </fill>
    <fill>
      <patternFill patternType="solid">
        <fgColor rgb="FFFFF373"/>
      </patternFill>
    </fill>
    <fill>
      <patternFill patternType="solid">
        <fgColor rgb="FFF1FF73"/>
      </patternFill>
    </fill>
    <fill>
      <patternFill patternType="solid">
        <fgColor rgb="FF98FF73"/>
      </patternFill>
    </fill>
    <fill>
      <patternFill patternType="solid">
        <fgColor rgb="FF73FFE1"/>
      </patternFill>
    </fill>
    <fill>
      <patternFill patternType="solid">
        <fgColor rgb="FF7AFF73"/>
      </patternFill>
    </fill>
    <fill>
      <patternFill patternType="solid">
        <fgColor rgb="FFFFC073"/>
      </patternFill>
    </fill>
    <fill>
      <patternFill patternType="solid">
        <fgColor rgb="FF9FFF73"/>
      </patternFill>
    </fill>
    <fill>
      <patternFill patternType="solid">
        <fgColor rgb="FFFFEF73"/>
      </patternFill>
    </fill>
    <fill>
      <patternFill patternType="solid">
        <fgColor rgb="FFFF7C73"/>
      </patternFill>
    </fill>
    <fill>
      <patternFill patternType="solid">
        <fgColor rgb="FF9B73FF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0" fillId="11" borderId="2" xfId="0" applyFill="1" applyBorder="1"/>
    <xf numFmtId="0" fontId="0" fillId="12" borderId="2" xfId="0" applyFill="1" applyBorder="1"/>
    <xf numFmtId="0" fontId="0" fillId="13" borderId="2" xfId="0" applyFill="1" applyBorder="1"/>
    <xf numFmtId="0" fontId="5" fillId="0" borderId="2" xfId="0" applyFont="1" applyBorder="1"/>
    <xf numFmtId="0" fontId="0" fillId="14" borderId="2" xfId="0" applyFill="1" applyBorder="1"/>
    <xf numFmtId="0" fontId="0" fillId="15" borderId="2" xfId="0" applyFill="1" applyBorder="1"/>
    <xf numFmtId="0" fontId="0" fillId="16" borderId="2" xfId="0" applyFill="1" applyBorder="1"/>
    <xf numFmtId="0" fontId="0" fillId="17" borderId="2" xfId="0" applyFill="1" applyBorder="1"/>
    <xf numFmtId="0" fontId="0" fillId="18" borderId="2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1" borderId="2" xfId="0" applyFill="1" applyBorder="1"/>
    <xf numFmtId="0" fontId="0" fillId="22" borderId="2" xfId="0" applyFill="1" applyBorder="1"/>
    <xf numFmtId="0" fontId="0" fillId="23" borderId="2" xfId="0" applyFill="1" applyBorder="1"/>
    <xf numFmtId="0" fontId="0" fillId="24" borderId="2" xfId="0" applyFill="1" applyBorder="1"/>
    <xf numFmtId="0" fontId="0" fillId="25" borderId="2" xfId="0" applyFill="1" applyBorder="1"/>
    <xf numFmtId="0" fontId="0" fillId="26" borderId="2" xfId="0" applyFill="1" applyBorder="1"/>
    <xf numFmtId="0" fontId="0" fillId="27" borderId="2" xfId="0" applyFill="1" applyBorder="1"/>
    <xf numFmtId="0" fontId="0" fillId="28" borderId="2" xfId="0" applyFill="1" applyBorder="1"/>
    <xf numFmtId="0" fontId="0" fillId="29" borderId="2" xfId="0" applyFill="1" applyBorder="1"/>
    <xf numFmtId="0" fontId="0" fillId="30" borderId="2" xfId="0" applyFill="1" applyBorder="1"/>
    <xf numFmtId="0" fontId="0" fillId="31" borderId="2" xfId="0" applyFill="1" applyBorder="1"/>
    <xf numFmtId="0" fontId="0" fillId="32" borderId="2" xfId="0" applyFill="1" applyBorder="1"/>
    <xf numFmtId="0" fontId="0" fillId="33" borderId="2" xfId="0" applyFill="1" applyBorder="1"/>
    <xf numFmtId="0" fontId="0" fillId="34" borderId="2" xfId="0" applyFill="1" applyBorder="1"/>
    <xf numFmtId="0" fontId="0" fillId="35" borderId="2" xfId="0" applyFill="1" applyBorder="1"/>
    <xf numFmtId="0" fontId="0" fillId="36" borderId="2" xfId="0" applyFill="1" applyBorder="1"/>
    <xf numFmtId="0" fontId="0" fillId="37" borderId="2" xfId="0" applyFill="1" applyBorder="1"/>
    <xf numFmtId="0" fontId="0" fillId="38" borderId="2" xfId="0" applyFill="1" applyBorder="1"/>
    <xf numFmtId="0" fontId="0" fillId="39" borderId="2" xfId="0" applyFill="1" applyBorder="1"/>
    <xf numFmtId="0" fontId="0" fillId="40" borderId="2" xfId="0" applyFill="1" applyBorder="1"/>
    <xf numFmtId="0" fontId="0" fillId="41" borderId="2" xfId="0" applyFill="1" applyBorder="1"/>
    <xf numFmtId="0" fontId="0" fillId="42" borderId="2" xfId="0" applyFill="1" applyBorder="1"/>
    <xf numFmtId="0" fontId="0" fillId="43" borderId="2" xfId="0" applyFill="1" applyBorder="1"/>
    <xf numFmtId="0" fontId="0" fillId="44" borderId="2" xfId="0" applyFill="1" applyBorder="1"/>
    <xf numFmtId="0" fontId="0" fillId="45" borderId="2" xfId="0" applyFill="1" applyBorder="1"/>
    <xf numFmtId="0" fontId="0" fillId="46" borderId="2" xfId="0" applyFill="1" applyBorder="1"/>
    <xf numFmtId="0" fontId="0" fillId="47" borderId="2" xfId="0" applyFill="1" applyBorder="1"/>
    <xf numFmtId="0" fontId="0" fillId="48" borderId="2" xfId="0" applyFill="1" applyBorder="1"/>
    <xf numFmtId="0" fontId="0" fillId="49" borderId="2" xfId="0" applyFill="1" applyBorder="1"/>
    <xf numFmtId="0" fontId="0" fillId="50" borderId="2" xfId="0" applyFill="1" applyBorder="1"/>
    <xf numFmtId="0" fontId="0" fillId="51" borderId="2" xfId="0" applyFill="1" applyBorder="1"/>
    <xf numFmtId="0" fontId="0" fillId="52" borderId="0" xfId="0" applyFill="1" applyAlignment="1">
      <alignment horizontal="center" vertical="center" wrapText="1"/>
    </xf>
    <xf numFmtId="0" fontId="0" fillId="53" borderId="2" xfId="0" applyFill="1" applyBorder="1"/>
    <xf numFmtId="0" fontId="0" fillId="54" borderId="2" xfId="0" applyFill="1" applyBorder="1"/>
    <xf numFmtId="0" fontId="0" fillId="55" borderId="2" xfId="0" applyFill="1" applyBorder="1"/>
    <xf numFmtId="0" fontId="0" fillId="56" borderId="2" xfId="0" applyFill="1" applyBorder="1"/>
    <xf numFmtId="0" fontId="0" fillId="57" borderId="2" xfId="0" applyFill="1" applyBorder="1"/>
    <xf numFmtId="0" fontId="0" fillId="58" borderId="2" xfId="0" applyFill="1" applyBorder="1"/>
    <xf numFmtId="0" fontId="0" fillId="59" borderId="2" xfId="0" applyFill="1" applyBorder="1"/>
    <xf numFmtId="0" fontId="0" fillId="60" borderId="2" xfId="0" applyFill="1" applyBorder="1"/>
    <xf numFmtId="0" fontId="0" fillId="61" borderId="2" xfId="0" applyFill="1" applyBorder="1"/>
    <xf numFmtId="0" fontId="0" fillId="62" borderId="2" xfId="0" applyFill="1" applyBorder="1"/>
    <xf numFmtId="0" fontId="0" fillId="63" borderId="2" xfId="0" applyFill="1" applyBorder="1"/>
    <xf numFmtId="0" fontId="0" fillId="64" borderId="2" xfId="0" applyFill="1" applyBorder="1"/>
    <xf numFmtId="0" fontId="0" fillId="65" borderId="2" xfId="0" applyFill="1" applyBorder="1"/>
    <xf numFmtId="0" fontId="0" fillId="66" borderId="2" xfId="0" applyFill="1" applyBorder="1"/>
    <xf numFmtId="0" fontId="0" fillId="67" borderId="2" xfId="0" applyFill="1" applyBorder="1"/>
    <xf numFmtId="0" fontId="0" fillId="68" borderId="2" xfId="0" applyFill="1" applyBorder="1"/>
    <xf numFmtId="0" fontId="0" fillId="69" borderId="2" xfId="0" applyFill="1" applyBorder="1"/>
    <xf numFmtId="0" fontId="0" fillId="70" borderId="2" xfId="0" applyFill="1" applyBorder="1"/>
    <xf numFmtId="0" fontId="0" fillId="71" borderId="2" xfId="0" applyFill="1" applyBorder="1"/>
    <xf numFmtId="0" fontId="0" fillId="72" borderId="2" xfId="0" applyFill="1" applyBorder="1"/>
    <xf numFmtId="0" fontId="0" fillId="73" borderId="2" xfId="0" applyFill="1" applyBorder="1"/>
    <xf numFmtId="0" fontId="0" fillId="74" borderId="2" xfId="0" applyFill="1" applyBorder="1"/>
    <xf numFmtId="0" fontId="0" fillId="75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sharedStrings.xml><?xml version="1.0" encoding="utf-8"?>
<sst xmlns="http://schemas.openxmlformats.org/spreadsheetml/2006/main" count="44079" uniqueCount="1080">
  <si>
    <t>CS2</t>
  </si>
  <si>
    <t>e7030</t>
  </si>
  <si>
    <t>FUNCTION</t>
  </si>
  <si>
    <t/>
  </si>
  <si>
    <t>Location</t>
  </si>
  <si>
    <t>OP Code</t>
  </si>
  <si>
    <t>string</t>
  </si>
  <si>
    <t>be7030</t>
  </si>
  <si>
    <t>fill</t>
  </si>
  <si>
    <t>int</t>
  </si>
  <si>
    <t>short</t>
  </si>
  <si>
    <t>mon130_c10</t>
  </si>
  <si>
    <t/>
  </si>
  <si>
    <t>byte</t>
  </si>
  <si>
    <t>bytearray</t>
  </si>
  <si>
    <t>mon130_c11</t>
  </si>
  <si>
    <t>mon130_c12</t>
  </si>
  <si>
    <t>0</t>
  </si>
  <si>
    <t>mon130_c13</t>
  </si>
  <si>
    <t>mon130_c14</t>
  </si>
  <si>
    <t>mon130_c15</t>
  </si>
  <si>
    <t>PreInit</t>
  </si>
  <si>
    <t>FC_Change_MapColor</t>
  </si>
  <si>
    <t>Init</t>
  </si>
  <si>
    <t>__mmp__</t>
  </si>
  <si>
    <t>Kunren1</t>
  </si>
  <si>
    <t>Kunren2</t>
  </si>
  <si>
    <t>Kunren3</t>
  </si>
  <si>
    <t>system/syskira_0g.eff</t>
  </si>
  <si>
    <t>pointer</t>
  </si>
  <si>
    <t>float</t>
  </si>
  <si>
    <t>Init_Replay</t>
  </si>
  <si>
    <t>Init_Replay</t>
  </si>
  <si>
    <t>NPC_Paper01</t>
  </si>
  <si>
    <t>NPC_Paper02</t>
  </si>
  <si>
    <t>atari_laura</t>
  </si>
  <si>
    <t>atari_core01</t>
  </si>
  <si>
    <t>atari_core02</t>
  </si>
  <si>
    <t>atari_core03</t>
  </si>
  <si>
    <t>atari_edel</t>
  </si>
  <si>
    <t>FC_door00_lock</t>
  </si>
  <si>
    <t>FC_door00_unlock</t>
  </si>
  <si>
    <t>FC_door02_lock</t>
  </si>
  <si>
    <t>FC_door02_unlock</t>
  </si>
  <si>
    <t>FC_door01_lock</t>
  </si>
  <si>
    <t>FC_door01_unlock</t>
  </si>
  <si>
    <t>LP2_Deco_Book</t>
  </si>
  <si>
    <t>Reinit</t>
  </si>
  <si>
    <t>Npc_Table</t>
  </si>
  <si>
    <t>LP_elev</t>
  </si>
  <si>
    <t>5F: Bridge</t>
  </si>
  <si>
    <t>★4F: Conference/Training</t>
  </si>
  <si>
    <t>3F: Shops/Deck</t>
  </si>
  <si>
    <t>2F: Kitchen/Etc.</t>
  </si>
  <si>
    <t>1F: Orbal Factory/Hold</t>
  </si>
  <si>
    <t>doorEL00</t>
  </si>
  <si>
    <t>open1</t>
  </si>
  <si>
    <t>e7020</t>
  </si>
  <si>
    <t>elev</t>
  </si>
  <si>
    <t>e7040</t>
  </si>
  <si>
    <t>e7050</t>
  </si>
  <si>
    <t>e7060</t>
  </si>
  <si>
    <t>FC_Party_Face_Reset2</t>
  </si>
  <si>
    <t>FC_MapJumpState</t>
  </si>
  <si>
    <t>FC_MapJumpState2</t>
  </si>
  <si>
    <t>LP_door00</t>
  </si>
  <si>
    <t>dialog</t>
  </si>
  <si>
    <t>This is a close combat training room. It's not being used
at the moment.</t>
  </si>
  <si>
    <t>FC_door00_lock</t>
  </si>
  <si>
    <t>door00</t>
  </si>
  <si>
    <t>Plate00_r</t>
  </si>
  <si>
    <t>Plate00_b</t>
  </si>
  <si>
    <t>LP_door00</t>
  </si>
  <si>
    <t>FC_door00_unlock</t>
  </si>
  <si>
    <t>LP_door02</t>
  </si>
  <si>
    <t>This is a ranged combat training room. It's not being used
at the moment.</t>
  </si>
  <si>
    <t>FC_door02_lock</t>
  </si>
  <si>
    <t>door02</t>
  </si>
  <si>
    <t>Plate02_r</t>
  </si>
  <si>
    <t>Plate02_b</t>
  </si>
  <si>
    <t>LP_door02</t>
  </si>
  <si>
    <t>FC_door02_unlock</t>
  </si>
  <si>
    <t>LP_door01</t>
  </si>
  <si>
    <t>This is an arts training room. It's not being used at the
moment.</t>
  </si>
  <si>
    <t>FC_door01_lock</t>
  </si>
  <si>
    <t>door01</t>
  </si>
  <si>
    <t>Plate01_r</t>
  </si>
  <si>
    <t>Plate01_b</t>
  </si>
  <si>
    <t>LP_door01</t>
  </si>
  <si>
    <t>FC_door01_unlock</t>
  </si>
  <si>
    <t>LP2_Deco_Book</t>
  </si>
  <si>
    <t>There's a book on the Order of the Phoenix Wings.</t>
  </si>
  <si>
    <t>Read about which medal?</t>
  </si>
  <si>
    <t>Medal of Charity</t>
  </si>
  <si>
    <t>Medal of Love</t>
  </si>
  <si>
    <t>Medal of Strength</t>
  </si>
  <si>
    <t>Cancel</t>
  </si>
  <si>
    <t>~Medal of Charity~
An award granted only to those who have
independently and voluntarily strived to 
better the lives of others across the land.</t>
  </si>
  <si>
    <t>~Medal of Love~
An award granted only to those who have
demonstrated love for their fellow human
beings, showing and earning the trust and
understanding of many people.</t>
  </si>
  <si>
    <t>~Medal of Strength~
An award granted only to those who have
performed great acts of strength, defeating
powerful foes to protect this nation and
its people.</t>
  </si>
  <si>
    <t>Npc_Table</t>
  </si>
  <si>
    <t>alisa_setting</t>
  </si>
  <si>
    <t>AniEvAttachEquip</t>
  </si>
  <si>
    <t>AniWait</t>
  </si>
  <si>
    <t>TK_alisa</t>
  </si>
  <si>
    <t>AniSitWait</t>
  </si>
  <si>
    <t>eliot_setting</t>
  </si>
  <si>
    <t>AniEvBtlWait</t>
  </si>
  <si>
    <t>laura_setting</t>
  </si>
  <si>
    <t>fie_setting</t>
  </si>
  <si>
    <t>millium_setting</t>
  </si>
  <si>
    <t>gaius_setting</t>
  </si>
  <si>
    <t>AniEvTeKosi</t>
  </si>
  <si>
    <t>sara_setting</t>
  </si>
  <si>
    <t>AniEvUdegumiF</t>
  </si>
  <si>
    <t>alfin_setting</t>
  </si>
  <si>
    <t>TK_alfin</t>
  </si>
  <si>
    <t>AniEvSitDesk</t>
  </si>
  <si>
    <t>monica_setting</t>
  </si>
  <si>
    <t>theresia_setting</t>
  </si>
  <si>
    <t>AniAttachEQU220</t>
  </si>
  <si>
    <t>emily_setting</t>
  </si>
  <si>
    <t>AniEv5630</t>
  </si>
  <si>
    <t>AniEv5635</t>
  </si>
  <si>
    <t>AniAttachEQU129</t>
  </si>
  <si>
    <t>loggins_setting</t>
  </si>
  <si>
    <t>AniEvUdegumi</t>
  </si>
  <si>
    <t>alan_setting</t>
  </si>
  <si>
    <t>atari_alan</t>
  </si>
  <si>
    <t>haibel_setting</t>
  </si>
  <si>
    <t>training_core01_setting</t>
  </si>
  <si>
    <t>TK_training_core01</t>
  </si>
  <si>
    <t>FC_chr_entry_tk</t>
  </si>
  <si>
    <t>training_core02_setting</t>
  </si>
  <si>
    <t>TK_training_core02</t>
  </si>
  <si>
    <t>training_core03_setting</t>
  </si>
  <si>
    <t>TK_training_core03</t>
  </si>
  <si>
    <t>edel_setting</t>
  </si>
  <si>
    <t>friedel_setting</t>
  </si>
  <si>
    <t>TK_gaius_sara_03_B_01</t>
  </si>
  <si>
    <t>#E[1]#M_A</t>
  </si>
  <si>
    <t>#K#0TAll right. To my knowledge, the Nortia
Provincial Army hasn't let up in its attacks
against the 3rd Armored Division up north.</t>
  </si>
  <si>
    <t>#E_0#M_ALieutenant General Vander's been doing a
bang-up job keeping them at bay ever since
you drove back that unit from Lamare, though.</t>
  </si>
  <si>
    <t>#E[1]#M_0</t>
  </si>
  <si>
    <t>#K#0TYeah. Especially when you think
about how long he and his men have
been holding out.</t>
  </si>
  <si>
    <t>#E_J#M_0If we're heading into Roer, I'd like to
see how things are with the provincial
army on this side of the border, though.</t>
  </si>
  <si>
    <t>#E_I#M_0</t>
  </si>
  <si>
    <t>#K#0TYeah. There's a chance we might be able
to dig up some info that'll make the
general's life a little easier.</t>
  </si>
  <si>
    <t>#E_2#M_0I'm not sure how much of an opportunity
we'll have while looking for Angelica and
the chairman, but I want to at least try.</t>
  </si>
  <si>
    <t>#E_0#M_9</t>
  </si>
  <si>
    <t>#K#0TThanks, Rean. I appreciate it.</t>
  </si>
  <si>
    <t>#E_0#M_0</t>
  </si>
  <si>
    <t>#K#0TAnyway, for now, just focus on getting
ready to infiltrate the city.</t>
  </si>
  <si>
    <t>We've still got some details to iron out,
but that'll be your top priority for now.</t>
  </si>
  <si>
    <t>jusis_setting</t>
  </si>
  <si>
    <t>TK_jusis_alfin_03_C_01</t>
  </si>
  <si>
    <t>#E_6#M_A</t>
  </si>
  <si>
    <t>#K#0TAs a member of House Albarea, I have a
duty to stop my father from sullying
our name with any more of his foolishness.</t>
  </si>
  <si>
    <t>Only then will the people of Kreuzen, and
Celdic in particular, be able to truly say
that justice has been done.</t>
  </si>
  <si>
    <t>#E_8#M_A</t>
  </si>
  <si>
    <t>#K#0T...While that may be true, you needn't
feel as though you have to do it all alone.</t>
  </si>
  <si>
    <t>Never forget that we're all here to help
you.</t>
  </si>
  <si>
    <t>#E[3]#M_A</t>
  </si>
  <si>
    <t>#K#0T...Thank you, Your Highness.</t>
  </si>
  <si>
    <t>#E_2#M_0I cannot say what my brother has in mind,
but I know what I want to do, and I fully
intend on seeing it through.</t>
  </si>
  <si>
    <t>And I'll do it with the rest of Class VII by my
side.</t>
  </si>
  <si>
    <t>#E_2#M_A</t>
  </si>
  <si>
    <t>#K#0TWe'll be with you all the way.</t>
  </si>
  <si>
    <t>celine2_setting</t>
  </si>
  <si>
    <t>TK_celine2_alfin_03_D_01</t>
  </si>
  <si>
    <t>#K#0TIf we can retake Trista and the academy,
that area should serve as a valuable
foothold for moving on the capital, too.</t>
  </si>
  <si>
    <t>#E[1]#M_AWe may even be able to gather information
on Elise and my family's whereabouts as
well. At least, that is my hope.</t>
  </si>
  <si>
    <t>#K#0TPlease, leave everything to us,
Your Highness.</t>
  </si>
  <si>
    <t>We'll be sure to get them all back
safe and sound.</t>
  </si>
  <si>
    <t>#E[5]#M_4</t>
  </si>
  <si>
    <t>#K#0TTeehee. You're really a man a lady can
count on, Rean.</t>
  </si>
  <si>
    <t>#E_E#M_4I just wish there was something I could
do instead of just relying on all of you,
though... Honestly, it's rather frustrating.</t>
  </si>
  <si>
    <t>#K#0T...Hmph. You ARE doing something, simply
by virtue of your presence here.</t>
  </si>
  <si>
    <t>You're giving the mark of legitimacy to
our cause. Stepping onto a battlefield
isn't the only way to make a difference.</t>
  </si>
  <si>
    <t>#E_I#M_0By doing what you can do, you're helping
Rean and Emma do what they do.</t>
  </si>
  <si>
    <t>#E[C]#M_A</t>
  </si>
  <si>
    <t>#K#0TOh, my...</t>
  </si>
  <si>
    <t>#E_4#M_9</t>
  </si>
  <si>
    <t>#K#0THaha...</t>
  </si>
  <si>
    <t>#E[A]#M_A</t>
  </si>
  <si>
    <t>#K#0TWh-What's with that look?! All I'm doing
is stating a fact. That's it!</t>
  </si>
  <si>
    <t>#E[G]#M_4</t>
  </si>
  <si>
    <t>#K#0THeehee. Perhaps you're right.</t>
  </si>
  <si>
    <t>#E_2#M_AAnyway, good luck, Rean. I know you'll do
all you can to make this operation a success.</t>
  </si>
  <si>
    <t>#E[5]#M_4I'll be waiting here, praying for your safe
return.</t>
  </si>
  <si>
    <t>#K#0TThanks. Let's go!</t>
  </si>
  <si>
    <t>TK_alisa_emily_03_Z1</t>
  </si>
  <si>
    <t>#KHeehee. I'm so glad to finally have
you back, Emily.</t>
  </si>
  <si>
    <t>#E_0#M_4Now we just need to find Theresia
and Ferris!</t>
  </si>
  <si>
    <t>Yeah. I'm sure we will, though. Neither
rain nor shine nor war can dampen the
Lacrosse Club's burning spirit!</t>
  </si>
  <si>
    <t>#KYou said it!</t>
  </si>
  <si>
    <t>TK_alisa_alfin_03_Z3</t>
  </si>
  <si>
    <t>#K#0TI'm so glad that both your mother and
Angelica are safe.</t>
  </si>
  <si>
    <t>#E_0#M_0That the Courageous was able to help
in rescuing them both makes me very
proud indeed.</t>
  </si>
  <si>
    <t>#K#0THeehee. Thank you for your kindness,
Your Highness.</t>
  </si>
  <si>
    <t>#E[1]#M_9I'm sure my mother will be just fine now
since she has Sharon to help, too.</t>
  </si>
  <si>
    <t>#E_4#M_4I'll be doing my best to help out everyone
here, just like I've been doing all this time.</t>
  </si>
  <si>
    <t>#K#0TI'm sure I speak on behalf of everyone in
expressing my happiness about that.</t>
  </si>
  <si>
    <t>#E_I#M_4With your mother safe, that leaves you
free to focus your mind on the others
you care about as well.</t>
  </si>
  <si>
    <t>#K#0T...Such as the upstanding Rean here.</t>
  </si>
  <si>
    <t>#E[C]#M_0</t>
  </si>
  <si>
    <t>#K#0T...Wait. What?</t>
  </si>
  <si>
    <t>#E_8#M_0#H[2]</t>
  </si>
  <si>
    <t>#K#0TY-Your Highness! I don't... Umm... I mean...</t>
  </si>
  <si>
    <t>#E[D]#M[0]</t>
  </si>
  <si>
    <t>#K#0T(...I'm getting the impression my presence
here is making things more awkward at an
alarming rate.)</t>
  </si>
  <si>
    <t>student_pat01_setting</t>
  </si>
  <si>
    <t>TK_student_pat01</t>
  </si>
  <si>
    <t>The two of us have received first-rate
training in the art of fencing since well
before we entered the academy, too.</t>
  </si>
  <si>
    <t>We'll be fighting alongside Patrick
during the operation, and we have no
intention of dragging him down.</t>
  </si>
  <si>
    <t>student_pat02_setting</t>
  </si>
  <si>
    <t>TK_student_pat02</t>
  </si>
  <si>
    <t>The villa's going to be guarded by the
Noble Alliance's most elite forces.</t>
  </si>
  <si>
    <t>...What, ME? Afraid? N-Not a chance!
I-I fear no one!</t>
  </si>
  <si>
    <t>e7020_student01_setting</t>
  </si>
  <si>
    <t>TK_e7020_student01</t>
  </si>
  <si>
    <t>S-So this is where Princess Alfin spends
her time...</t>
  </si>
  <si>
    <t>I wonder if I could have just a little
peek inside before the operation begins...</t>
  </si>
  <si>
    <t>EV_QS_2302_02_01</t>
  </si>
  <si>
    <t>QS_2302_02</t>
  </si>
  <si>
    <t>Start</t>
  </si>
  <si>
    <t>End</t>
  </si>
  <si>
    <t>AniFieldAttack</t>
  </si>
  <si>
    <t>FC_Start_Party</t>
  </si>
  <si>
    <t>event/ev2lb001.eff</t>
  </si>
  <si>
    <t>event/ev2wa005.eff</t>
  </si>
  <si>
    <t>C_NPC003_C10</t>
  </si>
  <si>
    <t>Acting Captain Towa</t>
  </si>
  <si>
    <t>C_NPC002</t>
  </si>
  <si>
    <t>Angelica</t>
  </si>
  <si>
    <t>C_NPC004</t>
  </si>
  <si>
    <t>George</t>
  </si>
  <si>
    <t>C_PLY002_C10</t>
  </si>
  <si>
    <t>Elliot</t>
  </si>
  <si>
    <t>C_PLY004_C10</t>
  </si>
  <si>
    <t>Machias</t>
  </si>
  <si>
    <t>C_PLY006_C10</t>
  </si>
  <si>
    <t>Jusis</t>
  </si>
  <si>
    <t>C_PLY008_C10</t>
  </si>
  <si>
    <t>Gaius</t>
  </si>
  <si>
    <t>C_NPC008</t>
  </si>
  <si>
    <t>Instructor Thomas</t>
  </si>
  <si>
    <t>C_NPC000</t>
  </si>
  <si>
    <t>Instructor Sara</t>
  </si>
  <si>
    <t>C_NPC012</t>
  </si>
  <si>
    <t>Princess Alfin</t>
  </si>
  <si>
    <t>C_PLY001_C10</t>
  </si>
  <si>
    <t>Alisa</t>
  </si>
  <si>
    <t>C_PLY003_C10</t>
  </si>
  <si>
    <t>Laura</t>
  </si>
  <si>
    <t>C_PLY005_C10</t>
  </si>
  <si>
    <t>Emma</t>
  </si>
  <si>
    <t>C_PLY007_C10</t>
  </si>
  <si>
    <t>Fie</t>
  </si>
  <si>
    <t>C_PLY009_C10</t>
  </si>
  <si>
    <t>Millium</t>
  </si>
  <si>
    <t>AniEvDetachEquip</t>
  </si>
  <si>
    <t>C_NPC052</t>
  </si>
  <si>
    <t>Celine</t>
  </si>
  <si>
    <t>C_NPC048</t>
  </si>
  <si>
    <t>Bleublanc</t>
  </si>
  <si>
    <t>FC_chr_entry</t>
  </si>
  <si>
    <t>AniEvOdoroki</t>
  </si>
  <si>
    <t>AniEvOdorokiTeburi</t>
  </si>
  <si>
    <t>AniEvSitSian</t>
  </si>
  <si>
    <t>AniEvKangei</t>
  </si>
  <si>
    <t>AniEv2000</t>
  </si>
  <si>
    <t>AniEv0115</t>
  </si>
  <si>
    <t>FC_look_dir_Yes</t>
  </si>
  <si>
    <t>#E_2#M_0</t>
  </si>
  <si>
    <t>#KAnyway, that's why I asked you all to
come here, but...</t>
  </si>
  <si>
    <t>#E_0#M_A</t>
  </si>
  <si>
    <t>#KUmm... Everyone seems to be present
and accounted for, at least to me...</t>
  </si>
  <si>
    <t>#KPerhaps that whole business about him
stealing one of us was a lie, then?</t>
  </si>
  <si>
    <t>#KI dunno... He doesn't seem like the type
who'd go to all this effort, then not
follow through.</t>
  </si>
  <si>
    <t>#E[3]#M_0</t>
  </si>
  <si>
    <t>#K#0TDo you think he's already struck? Stolen
a member of Class VII and assumed their
identity?</t>
  </si>
  <si>
    <t>#3KN-No way...</t>
  </si>
  <si>
    <t>#E[9]#M_A</t>
  </si>
  <si>
    <t>#3KIf he did, he's a true master of disguise.
Everyone looks the same as ever to me...</t>
  </si>
  <si>
    <t>0[autoE0]</t>
  </si>
  <si>
    <t>0[autoM0]</t>
  </si>
  <si>
    <t>#b</t>
  </si>
  <si>
    <t>#3KI don't know if this is related to the
current situation, but...</t>
  </si>
  <si>
    <t>#E_2After the lights came back on, I found
this card in the orbal factory area
downstairs.</t>
  </si>
  <si>
    <t>QS2302_00</t>
  </si>
  <si>
    <t>C</t>
  </si>
  <si>
    <t>#KThat's one of B's calling cards!</t>
  </si>
  <si>
    <t>#E[3]Can I have a look at it?</t>
  </si>
  <si>
    <t>George handed Rean the card, and he began to read it
aloud.</t>
  </si>
  <si>
    <t>I_VIS221</t>
  </si>
  <si>
    <t>#3C#3CThe theft has been conducted successfully.</t>
  </si>
  <si>
    <t>#3C#3CI am now among your number.</t>
  </si>
  <si>
    <t>#KSo Angelica was right, then!</t>
  </si>
  <si>
    <t>#KWait. There's more.</t>
  </si>
  <si>
    <t>#3C#3CHaving established that, allow me to lay down
the rules for our little game.</t>
  </si>
  <si>
    <t>#3C#3CRean Schwarzer, you shall take up the mantle
of detective. Your mystery is to discover whom
among you I have replaced.</t>
  </si>
  <si>
    <t>#3C#3CTo make things a little more interesting, I will
allow Sylphid to aid you as your assistant.</t>
  </si>
  <si>
    <t>#K#0TMe...?</t>
  </si>
  <si>
    <t>#E[H]#M_0</t>
  </si>
  <si>
    <t>#K#0TWhat a twisted man. This is all just
some game to him.</t>
  </si>
  <si>
    <t>#3C#3CNaturally, I have not taken the place of the
detective or assistant, and not of your tutor,
either; I have assumed the identity of another
of Class VII's members.</t>
  </si>
  <si>
    <t>#3C#3CI look forward to your struggles to discover
which one. Here's to your success.</t>
  </si>
  <si>
    <t>#K#0TSo we're all potential suspects, then?</t>
  </si>
  <si>
    <t>#E_E#M_A</t>
  </si>
  <si>
    <t>#K#0TI sure hope he didn't choose Emma...</t>
  </si>
  <si>
    <t>#K#0THmm. If we exclude Rean, Fie, and
Instructor Sara, that leaves eight
people that could be him.</t>
  </si>
  <si>
    <t>#E[5]#M_0</t>
  </si>
  <si>
    <t>#K#0TAhaha. It's startin' to sound kinda fun!</t>
  </si>
  <si>
    <t>#E_8...As long as you're not suspecting me.
Then it wouldn't be much fun.</t>
  </si>
  <si>
    <t>#3C#3CBefore we begin, however, I would like to set
forth two rules--in the interest of a fair and
enjoyable game, of course.</t>
  </si>
  <si>
    <t>#3C#3CRule 1:
Questions must concern events that happened
after you went your separate ways from the
bridge.</t>
  </si>
  <si>
    <t>#3C#3CInquiring about things that happened before
then or about personal information I could not
possibly know is strictly forbidden.</t>
  </si>
  <si>
    <t>#3C#3CRule 2:
You may not consult with anyone outside of
Class VII. That includes the Purple Lightning.</t>
  </si>
  <si>
    <t>#3C#3CShould you violate either of these rules,
I can offer no guarantees of the safety of your
missing member.</t>
  </si>
  <si>
    <t>#3C#3CI would assume that by now, you know me well
enough to realize this is no idle jest.</t>
  </si>
  <si>
    <t>#K...Well, that's everything. He sure can
fit a lot on these cards.</t>
  </si>
  <si>
    <t>FC_look_dir_No</t>
  </si>
  <si>
    <t>#KU-Umm...</t>
  </si>
  <si>
    <t>#KTowa, don't say anything that might
break the second rule.</t>
  </si>
  <si>
    <t>#4KYeah... For their sake, I think it'd be
best for us to just keep our mouths shut
and let them figure this out now.</t>
  </si>
  <si>
    <t>#4KIndeed... We can't risk putting whoever
he's taken hostage in danger.</t>
  </si>
  <si>
    <t>#KI guess I'm in the off-limits camp, too...</t>
  </si>
  <si>
    <t>#KCan't say I'm real thrilled to think that
creep is sitting right here among us.</t>
  </si>
  <si>
    <t>#KIndeed... Especially when we can't even
help Class VII identify him.</t>
  </si>
  <si>
    <t>#KJust leave this to us.</t>
  </si>
  <si>
    <t>#KWe'll get him.</t>
  </si>
  <si>
    <t>#KW-Well, okay...</t>
  </si>
  <si>
    <t>#E_8For now, I think it would be best for
us all to leave the room, then.</t>
  </si>
  <si>
    <t>We'll be sure to tell everyone on board
to stay away from this room, too.</t>
  </si>
  <si>
    <t>#E_8#M_0</t>
  </si>
  <si>
    <t>#KGood luck, everyone.</t>
  </si>
  <si>
    <t>isu05</t>
  </si>
  <si>
    <t>#K#FAll right. We're finally ready to get this
started.</t>
  </si>
  <si>
    <t>#E[1]Now we just need to decide how we're
going to work this out.</t>
  </si>
  <si>
    <t>#K#FThe first rule's gonna be a pain.</t>
  </si>
  <si>
    <t>#KThe one where we can only ask questions
about things that happened after we all
split up after being on the bridge?</t>
  </si>
  <si>
    <t>#E_F#M_A</t>
  </si>
  <si>
    <t>#KYeah. I mean, if it wasn't for that, this
would be a fairly simple matter.</t>
  </si>
  <si>
    <t>#KTrue. I doubt he'd know what we had for
dinner yesterday, for example, but all of
us would.</t>
  </si>
  <si>
    <t>#KWhich means that rule exists so he has
plenty of time to savor the enjoyment
before we work out the answer.</t>
  </si>
  <si>
    <t>#KUgh... Give me a break.</t>
  </si>
  <si>
    <t>#KSo, which one of us is he pretending
to be, then?</t>
  </si>
  <si>
    <t>#E[D]#M_4</t>
  </si>
  <si>
    <t>#KAhaha... I don't really like having to
doubt each other like this.</t>
  </si>
  <si>
    <t>#KHe did say his intention was to test our
bonds. I suppose this is one way to do that.</t>
  </si>
  <si>
    <t>1</t>
  </si>
  <si>
    <t>#KYou worked something out yet, Rean?</t>
  </si>
  <si>
    <t>#E_8#M_9</t>
  </si>
  <si>
    <t>#KI wish. So far, I've got nothing.</t>
  </si>
  <si>
    <t>How about you?</t>
  </si>
  <si>
    <t>#KSame here.</t>
  </si>
  <si>
    <t>#E_0Maybe we should give everyone
a pat-down.</t>
  </si>
  <si>
    <t>#KWh-What?!</t>
  </si>
  <si>
    <t>#E[D]#M_9</t>
  </si>
  <si>
    <t>#1KI guess that's not technically in violation
of any of the rules...</t>
  </si>
  <si>
    <t>#E_2#M_9</t>
  </si>
  <si>
    <t>#KThen I see no harm in doing so.</t>
  </si>
  <si>
    <t>#E[9]#M_A#H[2]</t>
  </si>
  <si>
    <t>#KB-But...</t>
  </si>
  <si>
    <t>#1KDon't worry.</t>
  </si>
  <si>
    <t>I'll handle the girls. Rean can do the boys.</t>
  </si>
  <si>
    <t></t>
  </si>
  <si>
    <t>#KW-Well, I suppose that's fine, then...</t>
  </si>
  <si>
    <t>#E_J#M_A</t>
  </si>
  <si>
    <t>#KYou seem strangely reluctant.</t>
  </si>
  <si>
    <t>I thought so. You're him, aren't you?</t>
  </si>
  <si>
    <t>2</t>
  </si>
  <si>
    <t>A</t>
  </si>
  <si>
    <t>#KWh-What do you mean, you thought so?!</t>
  </si>
  <si>
    <t>If you ask me, YOU'RE more likely to be the
rat!</t>
  </si>
  <si>
    <t>#E[H]Although frankly, I find it hard to believe
that any imitation could capture the sheer
arrogance that seeps from your every pore.</t>
  </si>
  <si>
    <t>#E[3]#M_9</t>
  </si>
  <si>
    <t>#KHmph. I take it back. I find it equally ludicrous
to think any impostor could duplicate your
ability to overreact to the slightest provocation.</t>
  </si>
  <si>
    <t>#KAhaha. Well, looks like these two are
the same as ever.</t>
  </si>
  <si>
    <t>#KI think we're letting ourselves get
a bit sidetracked, though.</t>
  </si>
  <si>
    <t>#KYeah. Let's get on with those pat-downs.</t>
  </si>
  <si>
    <t>The eight of them split into two groups, with Rean and
Fie conducting the pat-downs.</t>
  </si>
  <si>
    <t>9</t>
  </si>
  <si>
    <t>#E[9]#M_0</t>
  </si>
  <si>
    <t>#K#F*sigh* Well, that didn't get us anywhere.</t>
  </si>
  <si>
    <t>#KWhat should we do next?</t>
  </si>
  <si>
    <t>Maybe ask everyone what they did
after we split up earlier?</t>
  </si>
  <si>
    <t>#K#FYeah, that's probably the best place
to start.</t>
  </si>
  <si>
    <t>#E[1]That way, we can piece together the
day's events and see if any testimonies
stand out as odd. So, let's see...</t>
  </si>
  <si>
    <t>Ask Elliot</t>
  </si>
  <si>
    <t>Ask Machias</t>
  </si>
  <si>
    <t>Ask Jusis</t>
  </si>
  <si>
    <t>Ask Gaius</t>
  </si>
  <si>
    <t>Ask Alisa</t>
  </si>
  <si>
    <t>Ask Laura</t>
  </si>
  <si>
    <t>Ask Emma</t>
  </si>
  <si>
    <t>Ask Millium</t>
  </si>
  <si>
    <t>#K#0TSo, Elliot, can you tell us what you've
been up to?</t>
  </si>
  <si>
    <t>#1PHmm... Well, I went down to the factory
area with Machias, because we wanted
to make a few tweaks to our weapons.</t>
  </si>
  <si>
    <t>#E_IAfter that, Machias was still taking care
of some stuff, but I hopped on the
elevator and left.</t>
  </si>
  <si>
    <t>#E[1]I headed to the arts training room to
see how the modifications went, and...
that's basically it.</t>
  </si>
  <si>
    <t>#K#0TRight. So you went to the factory, got
some weapon adjustments, then went
to test out your staff.</t>
  </si>
  <si>
    <t>#K#0TAnd Machias was with you initially,
so he'll at least be able to verify that
the first part happened.</t>
  </si>
  <si>
    <t>#K#0TGot'cha. Thanks, Elliot.</t>
  </si>
  <si>
    <t>#K#0THow about it, Machias? Can you tell us
what you've been doing?</t>
  </si>
  <si>
    <t>Of course.</t>
  </si>
  <si>
    <t>First, I stopped by the factory area
in the hold with Elliot to have some
adjustments made to our weapons.</t>
  </si>
  <si>
    <t>#E[1]Elliot finished up first and left, while
I stuck around waiting for my shotgun.</t>
  </si>
  <si>
    <t>About half an hour later, I finally left
the hold as well and dropped by the
game room...</t>
  </si>
  <si>
    <t>#E[A]...where I ran into none other than Jusis.</t>
  </si>
  <si>
    <t>#E[9]We even ended up playing a fairly civil
game of billiards, too.</t>
  </si>
  <si>
    <t>#E[1]After that, I headed to the computer room,
where I was talking with Stefan.</t>
  </si>
  <si>
    <t>In the middle of that was when all this
trouble happened.</t>
  </si>
  <si>
    <t>We were still playing when all of this
trouble happened.</t>
  </si>
  <si>
    <t>#E[1]#M_9</t>
  </si>
  <si>
    <t>#K#0TSo you started a friendly game of
billiards, just like that?</t>
  </si>
  <si>
    <t>#E_4Awww. You're such good friends.</t>
  </si>
  <si>
    <t>W-We are not!</t>
  </si>
  <si>
    <t>#E[H]#M_A</t>
  </si>
  <si>
    <t>#K#0TWe are not!</t>
  </si>
  <si>
    <t>#K#0THaha... Anyway, thanks for giving us
your account, Machias.</t>
  </si>
  <si>
    <t>#K#0TWell, that fits with Jusis' testimony.</t>
  </si>
  <si>
    <t>#K#0TYeah. Thanks, Machias.</t>
  </si>
  <si>
    <t>#K#0TCan you tell us about what you've been up
to, Jusis?</t>
  </si>
  <si>
    <t>Certainly. First, I went to the close combat
training room, where I sparred for a while
with Gaius.</t>
  </si>
  <si>
    <t>After practicing for a while, we parted
ways, after which I went to the game room.</t>
  </si>
  <si>
    <t>#E_II was there roughly thirty minutes before
Regnitz wandered in to break my peaceful
reverie.</t>
  </si>
  <si>
    <t xml:space="preserve">#E[1]#M_9He was being his usual noisy self, so I
figured I'd shut him up by besting him at
a game of billiards. </t>
  </si>
  <si>
    <t>#K...You just have to go and make yourself
sound superior, don't you?</t>
  </si>
  <si>
    <t>#K#0TWhoa, take it easy there, guys.</t>
  </si>
  <si>
    <t>#K#0TA game of billiards, huh?</t>
  </si>
  <si>
    <t>#K#0TW-We are not!</t>
  </si>
  <si>
    <t>We are not!</t>
  </si>
  <si>
    <t>#K#0THaha. Anyway, thanks for telling your
piece of today's events.</t>
  </si>
  <si>
    <t>#K#0TSeems to add up with Machias' testimony.</t>
  </si>
  <si>
    <t>#K#0TYeah. Thanks, Jusis.</t>
  </si>
  <si>
    <t>#K#0TCan you tell us what you were up to, Gaius?</t>
  </si>
  <si>
    <t>Hmm... First, I swung by the close combat
training room where Jusis and I went a
couple rounds.</t>
  </si>
  <si>
    <t>Eventually, we both left the room and
headed to the elevator together.</t>
  </si>
  <si>
    <t>#E[1]I was the first to get off, at the third floor.</t>
  </si>
  <si>
    <t>#E_0From the elevator, I headed straight out
to the front deck to enjoy the feeling of
the breeze in my hair.</t>
  </si>
  <si>
    <t>#K#0TSo you trained with Jusis, then went
to the front deck.</t>
  </si>
  <si>
    <t>#K#0TThanks for your testimony, Gaius.</t>
  </si>
  <si>
    <t>#K#0TWhat were you up to during that time,
Alisa?</t>
  </si>
  <si>
    <t>#2PWell, I was hanging around with Millium
for a while.</t>
  </si>
  <si>
    <t>We were sitting and talking at one of
those tables in the third floor hall.</t>
  </si>
  <si>
    <t>#E[1]After a while, she remembered she had
to do something and left.</t>
  </si>
  <si>
    <t>#E_II stayed there, and pretty soon after
that, Princess Alfin passed by and
invited me into the royal room.</t>
  </si>
  <si>
    <t>#E_0That's it, I think.</t>
  </si>
  <si>
    <t>#K#0TSo you were with the princess?</t>
  </si>
  <si>
    <t>#K#0TThanks, Alisa. That was a big help.</t>
  </si>
  <si>
    <t>#K#0TCan you tell us what you were doing,
Laura?</t>
  </si>
  <si>
    <t>I can, though I'm afraid there's really
not much to tell.</t>
  </si>
  <si>
    <t>#E[1]After everyone dispersed, I chose to
remain behind on the bridge, observing
the crew at work.</t>
  </si>
  <si>
    <t>#K#0TOh, really?</t>
  </si>
  <si>
    <t>#K#0TThere's not really any point in
inquiring further, then. Thanks,
Laura.</t>
  </si>
  <si>
    <t>#K#0TCan you tell us how you spent that
time, Emma?</t>
  </si>
  <si>
    <t>Umm... Well, actually, I was with Fie
the entire time.</t>
  </si>
  <si>
    <t>#K#0TYou were?</t>
  </si>
  <si>
    <t>#K#0TYup, she was. Celine was there, too.</t>
  </si>
  <si>
    <t>#E[1]They were both nearby when the lights
went out, too, so I'd have a hard time
believing it's Emma.</t>
  </si>
  <si>
    <t>#K#0TRight. (Fie's got no reason to lie, but
we ARE dealing with B here, so we can't
be 100% certain he isn't Emma.)</t>
  </si>
  <si>
    <t>#E_4#M_AWhat were you doing together, then?</t>
  </si>
  <si>
    <t>Well... First, we went to the reference
room so I could investigate something.</t>
  </si>
  <si>
    <t>After that, we went to the kitchen.</t>
  </si>
  <si>
    <t>#K#0TDoes that all check out, Fie?</t>
  </si>
  <si>
    <t>#K#0TYup, all of it.</t>
  </si>
  <si>
    <t>#K#0TOkay, then. Thanks, Emma.</t>
  </si>
  <si>
    <t>#K#0TSo, Millium, can you tell us what you
were up to during the time in question?</t>
  </si>
  <si>
    <t>#2PSure!</t>
  </si>
  <si>
    <t>#E[1]Well, first, I was hangin' out with Alisa
at one of the tables in the third floor
hallway.</t>
  </si>
  <si>
    <t>We were just sitting around talking,
though.</t>
  </si>
  <si>
    <t>#E[5]But! But then I remembered my bear!</t>
  </si>
  <si>
    <t>#K#0T...Your bear?</t>
  </si>
  <si>
    <t>I got him from Gramps, and I finally
got him back from his train while we
were in Roer.</t>
  </si>
  <si>
    <t>#E[5]Anyway, I forgot I hadn't put him
somewhere nice yet, so I went straight
to the nap room to plop him down there.</t>
  </si>
  <si>
    <t>#K#0TOh, yeah. That's where I ran into you
earlier, isn't it?</t>
  </si>
  <si>
    <t>#E[1]Thanks, Millium.</t>
  </si>
  <si>
    <t>#K#0THaha... Oh, right.</t>
  </si>
  <si>
    <t>#K#0TAll right, let's ask someone else, then.</t>
  </si>
  <si>
    <t>#K#0TOkay, let's move on to our next suspect.</t>
  </si>
  <si>
    <t>#K#FWell, that's everyone...</t>
  </si>
  <si>
    <t>#K#FStill, just asking everyone individually
may not be enough to prove anything.
Someone could be lying.</t>
  </si>
  <si>
    <t>#K#FYou've got a point. It might be good to
get info about what people were doing
from someone other than themselves.</t>
  </si>
  <si>
    <t>#KMaybe we could ask everyone if they
saw anyone else.</t>
  </si>
  <si>
    <t>#KOh. Now that you mention it,
that's a good idea.</t>
  </si>
  <si>
    <t>#E_4#M_9Thanks for the tip, Fie.</t>
  </si>
  <si>
    <t>#E[G]#M_9</t>
  </si>
  <si>
    <t>#KIt's what assistants do.</t>
  </si>
  <si>
    <t>#E[5]#M_9</t>
  </si>
  <si>
    <t>#1KHaha. True enough.</t>
  </si>
  <si>
    <t>#E_2In that case...</t>
  </si>
  <si>
    <t>#K#0TYou said you went down to the factory area
with Machias, right? Then you went to the
arts training room?</t>
  </si>
  <si>
    <t>Did you happen to spot anyone besides
Machias during all of that?</t>
  </si>
  <si>
    <t>#1POh, actually, I did.</t>
  </si>
  <si>
    <t>#E[1]On the way to the arts training room,
I passed Jusis and Gaius together and
said hi to them.</t>
  </si>
  <si>
    <t>#K#0TOh, right...</t>
  </si>
  <si>
    <t>#K#0TI may as well take this opportunity
to answer for myself.</t>
  </si>
  <si>
    <t>I saw no one other than Elliot and
those I've already specified I met.</t>
  </si>
  <si>
    <t>#K#0TAs for me, I saw Alisa sitting alone
at one of the tables on the third floor
when I went down there.</t>
  </si>
  <si>
    <t>#E_0Assuming everything we heard earlier is
true, I must've been there after Millium
left and before Princess Alfin arrived.</t>
  </si>
  <si>
    <t>#K#0TOh, right. That gets a few people out
of the way, then.</t>
  </si>
  <si>
    <t>#K#0TYou met with Elliot and Jusis, right,
Machias?</t>
  </si>
  <si>
    <t>Did you happen to spot anyone else
while you were going about your
business?</t>
  </si>
  <si>
    <t>I did, actually. I noticed Emma and Fie
as I entered the game room.</t>
  </si>
  <si>
    <t>#E_0That must have been when they were
headed to the kitchen area.</t>
  </si>
  <si>
    <t>#K#0TSo you saw Emma and Fie entering the
kitchen. Got it.</t>
  </si>
  <si>
    <t>#K#0TAhaha... I didn't realize anyone had
seen us going there.</t>
  </si>
  <si>
    <t>#K#0TSame. I must've let my guard down.</t>
  </si>
  <si>
    <t>#E[D]#M_0</t>
  </si>
  <si>
    <t>#K#0TThere's no need to feel bad about that.
You were just walking around the
Courageous, not infiltrating a secret base.</t>
  </si>
  <si>
    <t>#K#0TYou met with both Gaius and Machias,
right, Jusis?</t>
  </si>
  <si>
    <t>Did you happen to see anyone else?</t>
  </si>
  <si>
    <t>I did, yes.</t>
  </si>
  <si>
    <t>#E_0After leaving the close combat room
with Gaius, we happened to walk past
Elliot.</t>
  </si>
  <si>
    <t>We did exchange greetings with him,
but that was all.</t>
  </si>
  <si>
    <t>#K#0TI might as well throw in my two mira,
seeing as my name's come up.</t>
  </si>
  <si>
    <t>I saw both of them, but other than that,
I didn't see anyone else I haven't already
mentioned.</t>
  </si>
  <si>
    <t>#K#0TAs for me, I saw Alisa sitting alone at
one of the tables on the third floor when
I went down there.</t>
  </si>
  <si>
    <t>Assuming everything we heard earlier is
true, I must've been there after Millium
left and before Princess Alfin arrived.</t>
  </si>
  <si>
    <t>#K#0TGaius, you spent some time training
with Jusis, then you went down to the
third floor deck, right?</t>
  </si>
  <si>
    <t>Did you happen to see anyone else
during that time?</t>
  </si>
  <si>
    <t>Now that I think about it, I did.</t>
  </si>
  <si>
    <t>After leaving the close combat training
room with Jusis, we passed by Elliot.</t>
  </si>
  <si>
    <t>We said hello, but that was about it.</t>
  </si>
  <si>
    <t>#E[1]Afterward, when I reached the third floor,
I spotted Alisa by herself at one of the
tables in the hallway.</t>
  </si>
  <si>
    <t>#K#0TAh, right...</t>
  </si>
  <si>
    <t>#K#0TAnyway, since my name came up...</t>
  </si>
  <si>
    <t>I did see them, just like they said,
but I didn't see anyone besides who
I already mentioned.</t>
  </si>
  <si>
    <t>#KThe same is true for me.</t>
  </si>
  <si>
    <t>#K#0TYou said you sat and talked with Millium
for a while before she left, then later,
you were invited to the royal room, right?</t>
  </si>
  <si>
    <t>#2PThat's right, yeah.</t>
  </si>
  <si>
    <t>#E_I#M_0Other than them, I did see Gaius pass
through after Millium left.</t>
  </si>
  <si>
    <t>#E_0That must've been when he was on his
way to the front deck to enjoy the wind
or whatever.</t>
  </si>
  <si>
    <t>That's all, though. I didn't see anyone
else.</t>
  </si>
  <si>
    <t>#K#0TAll right, thanks.</t>
  </si>
  <si>
    <t>#K#0TYou said you stayed on the bridge after
everyone else left, right, Laura?</t>
  </si>
  <si>
    <t>Indeed. And of course, it follows that
I saw none of our other classmates
after that, nor did they see me.</t>
  </si>
  <si>
    <t>#K#0TFair enough.</t>
  </si>
  <si>
    <t>#K#0TYeah. Not much that we can do about
that.</t>
  </si>
  <si>
    <t>#K#0TEmma, you went to the reference room,
then to the kitchen, right? And Fie was
with you the whole time, right?</t>
  </si>
  <si>
    <t>#E_0#M_9You didn't see anyone else while you
were wandering around, did you?</t>
  </si>
  <si>
    <t>#K#0TYou can answer this one, right?</t>
  </si>
  <si>
    <t>Of course. We did, yes.</t>
  </si>
  <si>
    <t>#E_0#M_0While we were on our way to the kitchen
area, we saw Jusis enter the game room.</t>
  </si>
  <si>
    <t>I didn't see anyone else, though.</t>
  </si>
  <si>
    <t>#E_J#M_0</t>
  </si>
  <si>
    <t>#K#0TDid you see Jusis, Fie?</t>
  </si>
  <si>
    <t>#K#0TYup.</t>
  </si>
  <si>
    <t>That's a relief.</t>
  </si>
  <si>
    <t>#E[1]#M[A]</t>
  </si>
  <si>
    <t>#K#0T(Just knowing that isn't conclusive proof
that Bleublanc isn't masquerading as
Emma...but oh, well.)</t>
  </si>
  <si>
    <t>#K#0TSo after you finished talking with Alisa,
you went to the nap room, right, Millium?</t>
  </si>
  <si>
    <t>#E_0Did you see anyone other than Alisa
during all of this?</t>
  </si>
  <si>
    <t>#2PNope. Not a soul.</t>
  </si>
  <si>
    <t>#E[Q]#M_0Now I wish I'd just stayed there, though.
Then I might've gotten invited to see
Princess Alfin, too!</t>
  </si>
  <si>
    <t>#K#0TWell, never mind that for now.</t>
  </si>
  <si>
    <t>#K#0TWell, I think that's all we're gonna get.</t>
  </si>
  <si>
    <t>#K#0TOkay, let's ask the next person.</t>
  </si>
  <si>
    <t>#4K#FOkay. We've asked everyone here what
they did, and if they saw anyone else
while they were doing it.</t>
  </si>
  <si>
    <t>#3KWanna go over it all again?</t>
  </si>
  <si>
    <t>#4K#FYeah, let's do that.</t>
  </si>
  <si>
    <t>#E[1]First, the places where everyone
started out were...</t>
  </si>
  <si>
    <t>#3KIf I remember correctly...</t>
  </si>
  <si>
    <t>Elliot and Machias were at the orbal
factory on the first floor.</t>
  </si>
  <si>
    <t>Jusis and Gaius were in the close combat
training room on the fourth floor.</t>
  </si>
  <si>
    <t>Alisa and Millium were at one of the
tables in the third floor hallway.</t>
  </si>
  <si>
    <t>Finally, Emma and I were in the reference
room on the second floor.</t>
  </si>
  <si>
    <t>#E[1]#M_0Aside from Laura--who has no alibi--all
of them were in groups of two.</t>
  </si>
  <si>
    <t>#4K#FTrue. Which means everything you just
listed is likely to be genuine.</t>
  </si>
  <si>
    <t>#E_2As for what they did afterward, though...</t>
  </si>
  <si>
    <t>#3KWe'll go over that now.</t>
  </si>
  <si>
    <t>#E_0#M_0Elliot left the orbal factory before
Machias did, then went to the arts
training room alone.</t>
  </si>
  <si>
    <t>On the way there, he also met Gaius
and Jusis.</t>
  </si>
  <si>
    <t>#KYep.</t>
  </si>
  <si>
    <t>After that, Gaius says he went to
the deck on the third floor...</t>
  </si>
  <si>
    <t>...and Jusis went to the game room
on the second floor.</t>
  </si>
  <si>
    <t>#KThat's right. And on my way there,
I saw Alisa alone in the third floor
hallway.</t>
  </si>
  <si>
    <t>#KThat means I must've already left for
the nap room by then.</t>
  </si>
  <si>
    <t>#4K#FYeah.</t>
  </si>
  <si>
    <t>#E_0Next up is Machias...</t>
  </si>
  <si>
    <t>About thirty minutes after Elliot left the
factory room, he finished his business
there as well and headed to the game room.</t>
  </si>
  <si>
    <t>#KThat does seem to mesh with my own
experience, seeing as I was in the room
alone for some time before he arrived.</t>
  </si>
  <si>
    <t>#KYeah. Then, as I was walking into the game
room, I noticed Emma and Fie walking into
the kitchen.</t>
  </si>
  <si>
    <t>#4K#FAs for Emma and Fie themselves...</t>
  </si>
  <si>
    <t>#KWe started out in the reference room,
as I mentioned earlier, but eventually
we moved on to the kitchen.</t>
  </si>
  <si>
    <t>#E[1]I can't remember exactly how long we
spent in the reference room, though.</t>
  </si>
  <si>
    <t>But as we left and were on our way to
the kitchen, we saw Jusis heading into
the game room.</t>
  </si>
  <si>
    <t>#3KWell, that's everyone.</t>
  </si>
  <si>
    <t>#E_E#M_0</t>
  </si>
  <si>
    <t>#3KAny idea who's our guilty party, Rean?</t>
  </si>
  <si>
    <t>#4K#FYeah, I've got a good idea now.</t>
  </si>
  <si>
    <t>#KYou do?</t>
  </si>
  <si>
    <t>#E[Q]#M_0</t>
  </si>
  <si>
    <t>#KYou're cool sometimes, Rean!</t>
  </si>
  <si>
    <t>#E_2#M_4</t>
  </si>
  <si>
    <t>#KCould you share your idea with us, then?</t>
  </si>
  <si>
    <t>#4K#FGladly. The one who's actually Phantom
Thief B in disguise is none other than...</t>
  </si>
  <si>
    <t>#K#0TYou, Elliot!</t>
  </si>
  <si>
    <t>M-Me...?</t>
  </si>
  <si>
    <t>#K#0TYou, Jusis!</t>
  </si>
  <si>
    <t>Wh-What...?</t>
  </si>
  <si>
    <t>#K#0TYou, Gaius!</t>
  </si>
  <si>
    <t>I think you may be mistaken, Rean...</t>
  </si>
  <si>
    <t>#K#0TYou, Alisa!</t>
  </si>
  <si>
    <t>M-Me?!</t>
  </si>
  <si>
    <t>#K#0TYou, Laura!</t>
  </si>
  <si>
    <t>Are you serious, Rean...?</t>
  </si>
  <si>
    <t>#K#0TYou, Millium!</t>
  </si>
  <si>
    <t>Yeah, that's just what I thought, too!</t>
  </si>
  <si>
    <t>#E[R]#M_A</t>
  </si>
  <si>
    <t>#5S...Wait. MEEEEE?!</t>
  </si>
  <si>
    <t>#E[I]#M_0</t>
  </si>
  <si>
    <t>#K#0TWhat's your evidence?</t>
  </si>
  <si>
    <t>#K#0TWell...</t>
  </si>
  <si>
    <t>#E[3]#M[A](Truth be told, I don't really have any.
But when you've got no solid evidence,
you have to trust your instincts!)</t>
  </si>
  <si>
    <t>#E[9](...I just can't bring myself to actually
SAY that, though.)</t>
  </si>
  <si>
    <t>#K#0TI hope you're not just guessing at random.</t>
  </si>
  <si>
    <t>#K#0TW-Well...</t>
  </si>
  <si>
    <t>#E[9]#M[A](She's right. I need to stop taking shots
in the dark and think this through.)</t>
  </si>
  <si>
    <t>#E[A]#M_0</t>
  </si>
  <si>
    <t>#K#0T...So you ARE, then.</t>
  </si>
  <si>
    <t>That's not very funny, Rean...</t>
  </si>
  <si>
    <t>I must say, I expected better from
you, Rean.</t>
  </si>
  <si>
    <t>I understand you feel pressured, but
try to reason through this logically.</t>
  </si>
  <si>
    <t>*sigh* Come on, now...</t>
  </si>
  <si>
    <t>Rean, you need to give some more thought
to this instead of just making accusations.</t>
  </si>
  <si>
    <t>You're so uncool!</t>
  </si>
  <si>
    <t>#K#0TYou, Emma!</t>
  </si>
  <si>
    <t>Wh-Why me...?</t>
  </si>
  <si>
    <t>#K#0TWell, Emma said she saw Jusis enter
the game room, right?</t>
  </si>
  <si>
    <t>#E_2But if she did, where does that leave
Machias' testimony?</t>
  </si>
  <si>
    <t>#K#0TThe one where he said he saw me and
Emma going into the kitchen?</t>
  </si>
  <si>
    <t>#K#0TThat's the one. Those two testimonies
are at odds with each other.</t>
  </si>
  <si>
    <t>#E_IAfter all, Jusis said that Machias came
to the game room roughly thirty minutes
after he himself arrived. Right?</t>
  </si>
  <si>
    <t>#K#0TThat's correct.</t>
  </si>
  <si>
    <t>Which means...</t>
  </si>
  <si>
    <t>There's no way that Emma could have
seen Jusis entering the game room if
Machias saw her enter the kitchen.</t>
  </si>
  <si>
    <t>It's just not possible.</t>
  </si>
  <si>
    <t>#E_2That's enough of an inconsistency to
make Emma the leading suspect, don't
you think?</t>
  </si>
  <si>
    <t>Well, sure, it's an inconsistency.</t>
  </si>
  <si>
    <t>#E_0But what if Machias' info is what's wrong?</t>
  </si>
  <si>
    <t>W-Well...</t>
  </si>
  <si>
    <t>Keep in mind that I saw Jusis, too.</t>
  </si>
  <si>
    <t>#E_0Which means our leading suspect is
actually someone else.</t>
  </si>
  <si>
    <t>...You're right. Why didn't I notice that?</t>
  </si>
  <si>
    <t>#5SIt's you, Machias!</t>
  </si>
  <si>
    <t>#K#0TYou, Machias!</t>
  </si>
  <si>
    <t>Wh-Why me?</t>
  </si>
  <si>
    <t>#K#0TWell, Machias said that he saw you and
Emma enter the kitchen area, right?</t>
  </si>
  <si>
    <t>But if he did, where does that leave
Emma's testimony?</t>
  </si>
  <si>
    <t>You mean the fact that she saw Jusis
enter the game room?</t>
  </si>
  <si>
    <t>#K#0TThat's right. Those two testimonies are
at odds with each other.</t>
  </si>
  <si>
    <t>#E_0After all, Jusis said that Machias came
to the game room roughly thirty
minutes after he himself arrived. Right?</t>
  </si>
  <si>
    <t>#K#0TWhich means...</t>
  </si>
  <si>
    <t>#K#0TExactly. There's no way Machias could
have seen Emma and Fie when he claims
he did.</t>
  </si>
  <si>
    <t>Well, you say that...</t>
  </si>
  <si>
    <t>#E_2But what if it's Emma who's in the wrong?
It's true our testimonies contradict each
other, yes, but why assume mine is more
suspect?</t>
  </si>
  <si>
    <t>#K#0TBecause Emma wasn't the only one who
saw Jusis. I did, too.</t>
  </si>
  <si>
    <t>#E_2#M_AWhich makes you our number one suspect.</t>
  </si>
  <si>
    <t>#K#0TIndubitably, my dear Fie. The doppelganger
right in our midst is none other than
Machias. I'm sure of it.</t>
  </si>
  <si>
    <t>#K#0T#5SThe game is up, Phantom Thief B!
Show yourself!</t>
  </si>
  <si>
    <t>Machias?</t>
  </si>
  <si>
    <t>#E[11111111111111111111115]#M_4</t>
  </si>
  <si>
    <t>#5S#2PHahaha... 
Hahahahahaha!</t>
  </si>
  <si>
    <t>#E[H]#M_4</t>
  </si>
  <si>
    <t>#E[H]#M_4#5S#2PWell reasoned, my friends. A fine
deduction, if I say so myself. You are
correct--I am Phantom Thief B!</t>
  </si>
  <si>
    <t>AniWait1</t>
  </si>
  <si>
    <t>#KI can scarcely believe my eyes...</t>
  </si>
  <si>
    <t>#KHe got us good...</t>
  </si>
  <si>
    <t>#2KHaha. I'm impressed you were able
to discern the truth from picking up
on such a small inconsistency.</t>
  </si>
  <si>
    <t>#M_4Or perhaps I extended too generous
a hand in helping you along after all...</t>
  </si>
  <si>
    <t>#K#0THelping us along?</t>
  </si>
  <si>
    <t>#K#0TSo your suspicious testimony was
deliberate, then?</t>
  </si>
  <si>
    <t>#5S#KSpare us your cape-fluttering theatrics
and just tell us where Machias is!</t>
  </si>
  <si>
    <t>#5SThis game is over!</t>
  </si>
  <si>
    <t>#E_0#M_4</t>
  </si>
  <si>
    <t>#KHaha. Such a lively rejoinder! All I shall
say is, 'The narrow storehouse.'</t>
  </si>
  <si>
    <t>#1PBut adieu, ladies and gentlemen.
I look forward to meeting you again
on a new stage one day!</t>
  </si>
  <si>
    <t>#5SHahaha...
Hahahahahaha!</t>
  </si>
  <si>
    <t>#E_6#M_0</t>
  </si>
  <si>
    <t>#K#0TArgh... How does he do that?</t>
  </si>
  <si>
    <t>#KNever mind that now. We need to
rescue Machias.</t>
  </si>
  <si>
    <t>#K#0TAt least he didn't make the clue
all hard and stuff.</t>
  </si>
  <si>
    <t>#KYeah. I can't think of anywhere other
than the storage room on the third
floor that would fit that description.</t>
  </si>
  <si>
    <t>#KLet's go dig him out, I guess.</t>
  </si>
  <si>
    <t>EV_YR_06_00_HideNPC</t>
  </si>
  <si>
    <t>EV_YR_06_00_ShowNPC</t>
  </si>
  <si>
    <t>YR_06_00</t>
  </si>
  <si>
    <t>EV_YR_06_00_HideNPC</t>
  </si>
  <si>
    <t>C_MON130_C14</t>
  </si>
  <si>
    <t>Combat Shell I</t>
  </si>
  <si>
    <t>#4K#FHey, Rean. I've been waiting for you!</t>
  </si>
  <si>
    <t>#1K#FReally? How come?</t>
  </si>
  <si>
    <t>#4K#FWell, I've got something to show you
that I think you might be interested in.</t>
  </si>
  <si>
    <t>Look familiar?</t>
  </si>
  <si>
    <t>#4KWait... Isn't that a combat shell?</t>
  </si>
  <si>
    <t>That's right! I managed to get a few of
them out of the academy while I made
my escape.</t>
  </si>
  <si>
    <t>#E_2And I've got them all set up and ready
for training.</t>
  </si>
  <si>
    <t>#4KWow, thanks! That sounds helpful.</t>
  </si>
  <si>
    <t>#E_4#M_4</t>
  </si>
  <si>
    <t>#4K#FI've been waiting for you, Rean.</t>
  </si>
  <si>
    <t>#1K#FThat sounds...ominous.</t>
  </si>
  <si>
    <t>#E_0...Wait. Are you going to be taking
charge of the training room here?</t>
  </si>
  <si>
    <t>#4K#FYep. That's the plan.</t>
  </si>
  <si>
    <t>I've just finished tuning up the combat
shells.</t>
  </si>
  <si>
    <t>I've got them configured for you to test
your arts against. They should improve
your skills quite a bit!</t>
  </si>
  <si>
    <t>#E_0#M_0So, when you want to do some training,
just drop on by. I'll be here.</t>
  </si>
  <si>
    <t>#4KThat's really nice of you, thanks.</t>
  </si>
  <si>
    <t>In this room, you can choose four of your allies to
practice their arts skills. Any party members can be
chosen.</t>
  </si>
  <si>
    <t>By defeating the combat shells and completing various
tasks, you can obtain special rewards.</t>
  </si>
  <si>
    <t>EV_YR_06_00_ShowNPC</t>
  </si>
  <si>
    <t>FC_End_Party</t>
  </si>
  <si>
    <t>Reinit</t>
  </si>
  <si>
    <t>YR_06_01A</t>
  </si>
  <si>
    <t>Thinking about trying the level 1 arts
training, huh? Ready to start right away?</t>
  </si>
  <si>
    <t>Level 2 arts training's caught your fancy,
has it? Ready to get started now?</t>
  </si>
  <si>
    <t>Thinking of challenging level 3 arts
training are you? Well, let's not waste
any time. Ready to roll?</t>
  </si>
  <si>
    <t>Start</t>
  </si>
  <si>
    <t>Don't start</t>
  </si>
  <si>
    <t>EV_Heal_HP</t>
  </si>
  <si>
    <t>YR_06_01</t>
  </si>
  <si>
    <t>C_NPC172</t>
  </si>
  <si>
    <t>Hibelle</t>
  </si>
  <si>
    <t>Cleared level 1 arts training!</t>
  </si>
  <si>
    <t>Cleared level 2 arts training!</t>
  </si>
  <si>
    <t>Cleared level 3 arts training!</t>
  </si>
  <si>
    <t>#KThat was pretty good. This level's a piece
of cake for you now.</t>
  </si>
  <si>
    <t>#E_4Still, arts are just like music. You've
got to keep practicing to get better, and
it never hurts to go over what you know.</t>
  </si>
  <si>
    <t>#KYikes. Guess you guys were a bit out
of tune for that one.</t>
  </si>
  <si>
    <t>#E_4#M_4Haha. Practice makes perfect, though.
Come see me again if you want to give
it another shot.</t>
  </si>
  <si>
    <t>#KHaha. Not bad. Maybe that was too easy
for you in the first place, though.</t>
  </si>
  <si>
    <t>#E_4Well, you won, so you get the reward!</t>
  </si>
  <si>
    <t xml:space="preserve">Received </t>
  </si>
  <si>
    <t xml:space="preserve"> x2.</t>
  </si>
  <si>
    <t>#KBut this is just the beginning.</t>
  </si>
  <si>
    <t>#E_2I'll make sure they're a little stronger
next time, so come on back and we'll
see how you stack up.</t>
  </si>
  <si>
    <t>You can now undertake level 2 arts training!</t>
  </si>
  <si>
    <t>#KNow THAT was impressive. Heh, I was hoping
you'd do well, but you really surpassed my
expectations.</t>
  </si>
  <si>
    <t>#E_4Here, take these. Hopefully you'll get some
use out of them.</t>
  </si>
  <si>
    <t xml:space="preserve"> x4.</t>
  </si>
  <si>
    <t>#KThat's the last dress rehearsal, though.
The next level is as real as it gets.</t>
  </si>
  <si>
    <t>#E_2Can't wait to see how things go!</t>
  </si>
  <si>
    <t>You can now undertake level 3 arts training!</t>
  </si>
  <si>
    <t>#KHaha... Now you're just showing off!
Seriously, I never expected you guys
would perform like THAT.</t>
  </si>
  <si>
    <t>#E_4You've got even more potential than
I was imagining!</t>
  </si>
  <si>
    <t>I know this is hardly worth the price of
admission, but I'd like you to have them
anyway.</t>
  </si>
  <si>
    <t xml:space="preserve"> x6.</t>
  </si>
  <si>
    <t>#E[1]#M_4</t>
  </si>
  <si>
    <t>#KHaha. Well, make sure you don't stop
improving. I'd hate for all that potential
of yours to go to waste.</t>
  </si>
  <si>
    <t>#E_4If there's anything I can do to help you
put it to use, you're always welcome to
tell me and I'll help you out.</t>
  </si>
  <si>
    <t>YR_06_03</t>
  </si>
  <si>
    <t>YR_06_02A</t>
  </si>
  <si>
    <t>You want to undertake level 4 arts
training? In that case, how would you
like to get started now?</t>
  </si>
  <si>
    <t>Level 5 arts training, you say?
I certainly hope you're ready.</t>
  </si>
  <si>
    <t>YR_06_02</t>
  </si>
  <si>
    <t>C_NPC200</t>
  </si>
  <si>
    <t>Edel</t>
  </si>
  <si>
    <t>Cleared level 4 arts training!</t>
  </si>
  <si>
    <t>Cleared level 5 arts training!</t>
  </si>
  <si>
    <t>#KHeehee. Splendid.</t>
  </si>
  <si>
    <t>#E[5]Do come back if you ever want to try
again. I'd be happy to help.</t>
  </si>
  <si>
    <t>#KOh, dear. What a shame...</t>
  </si>
  <si>
    <t>#E_4#M_4Heehee. Don't be too disheartened, now.
If you don't give up, you can get even the
most stubborn flowers to blossom.</t>
  </si>
  <si>
    <t>#KWonderfully fought! I was quite taken by
your battle.</t>
  </si>
  <si>
    <t>#E_4Hopefully these serve as a suitable reward.</t>
  </si>
  <si>
    <t xml:space="preserve"> x8.</t>
  </si>
  <si>
    <t>#KThere's nothing to do now but to set the
combat shells to their most powerful
settings and see what's left of you after.</t>
  </si>
  <si>
    <t>#E[5]I'm kidding! Their arts will be MUCH more
powerful, but I'm sure you'll be able to
handle it. ♪</t>
  </si>
  <si>
    <t>You can now undertake level 5 arts training!</t>
  </si>
  <si>
    <t>#KMy... That was simply incredible.</t>
  </si>
  <si>
    <t>Heehee! What a joy to see your abilities
in full bloom like that.</t>
  </si>
  <si>
    <t>#E[5]I can't thank you enough for showing me
such an incredible display, but I hope that
these will do to start.</t>
  </si>
  <si>
    <t xml:space="preserve"> x10.</t>
  </si>
  <si>
    <t>#KJust as there are no limits on a flower's
beauty, there are no limits to how much
stronger you can become.</t>
  </si>
  <si>
    <t>#E_4So if you'd like to tackle that training
exercise again, please do ask me.</t>
  </si>
  <si>
    <t>YR_06_03</t>
  </si>
  <si>
    <t>C_PLY000_C10</t>
  </si>
  <si>
    <t>Rean</t>
  </si>
  <si>
    <t>#K#0TWow... You managed to clear all five
levels of our arts training. That takes
some real skill.</t>
  </si>
  <si>
    <t>#K#0TCongratulations, all of you.</t>
  </si>
  <si>
    <t>#K#0TThanks for setting them up for us.</t>
  </si>
  <si>
    <t>#K#0TI'm feeling much more confident in my
abilities after all that.</t>
  </si>
  <si>
    <t>#K#0TSame here. Nothing like getting some
orbal staff practice in.</t>
  </si>
  <si>
    <t>#K#0TCheers, Edel.</t>
  </si>
  <si>
    <t>#K#0THeehee. Anything to be of service.</t>
  </si>
  <si>
    <t>#K#0TYeah. I can focus all my efforts on the
operation now that I know I've helped
you guys out in every way I can.</t>
  </si>
  <si>
    <t>#E[1]...Well, not quite every way. We've got
something we'd like to give you.</t>
  </si>
  <si>
    <t>#K#0TOh?</t>
  </si>
  <si>
    <t>#K#0TDon't be shy, now.</t>
  </si>
  <si>
    <t>.</t>
  </si>
  <si>
    <t>Set_Mquartz_Lv</t>
  </si>
  <si>
    <t>#K#0T...'Don't be shy,' nothing!
This is a master quartz!</t>
  </si>
  <si>
    <t>#K#0TIts name means 'witch,' too.</t>
  </si>
  <si>
    <t>#K#0TI can sense an incredible amount of mana
coming from it... Where in the world did
you find this?</t>
  </si>
  <si>
    <t>#K#0TI can feel the power coming off of this
thing... Where did you get it?</t>
  </si>
  <si>
    <t>#K#0TI first saw it back when Klein and
I were fighting together, actually.</t>
  </si>
  <si>
    <t>It belonged to the RMP at the time, but
Klein managed to convince them to give
it to us.</t>
  </si>
  <si>
    <t>#K#0TIt was supposedly developed by the
Epstein Foundation over in Leman.</t>
  </si>
  <si>
    <t>#K#0TReally? Well, that basically guarantees
its quality, then.</t>
  </si>
  <si>
    <t>#K#0TThat's for sure. The Epstein Foundation
really knows their stuff.</t>
  </si>
  <si>
    <t>They're right up there with Reinford in
terms of orbment research, probably even
better when it comes to combat orbments.</t>
  </si>
  <si>
    <t>#E[1]So if they made this quartz, you can be
sure it's something special.</t>
  </si>
  <si>
    <t>#K#0TI hear it's not an easy one to use, though.
It's been hopping from owner to owner for
a while without seeing a whole lot of use.</t>
  </si>
  <si>
    <t>#E_0I was thinking Edel could give it a try,
but we both agree that you would make
for better owners.</t>
  </si>
  <si>
    <t>#K#0TTo be sure.</t>
  </si>
  <si>
    <t>I hope you'll accept.</t>
  </si>
  <si>
    <t>#K#0TWith pleasure. Thanks for thinking of us.</t>
  </si>
  <si>
    <t>We'll be sure to wrangle this thing into
usefulness.</t>
  </si>
  <si>
    <t>#K#0TGreat. Okay, NOW I can really focus on
this operation. I've given you all the
help I can.</t>
  </si>
  <si>
    <t>#K#0TWell, I have one more thing I can do.
One more reward for all you've achieved.</t>
  </si>
  <si>
    <t>#K#0TIf you ever feel like doing any more
training, you know where to find us.</t>
  </si>
  <si>
    <t>YR_07_00</t>
  </si>
  <si>
    <t>C_MON130_C10</t>
  </si>
  <si>
    <t>Combat Shell II</t>
  </si>
  <si>
    <t>#3K#FYo, glad you made it.</t>
  </si>
  <si>
    <t>#2K#FSo this is where you ended up.
Somehow, I'm not surprised...</t>
  </si>
  <si>
    <t>#3K#FI know, right? Still, I've got some stuff
that I figure you might like, and this is
the best place to put it to use.</t>
  </si>
  <si>
    <t>Remember this guy?</t>
  </si>
  <si>
    <t>#3KIsn't that a combat shell?</t>
  </si>
  <si>
    <t>You know it. I grabbed a few of 'em on
my way out of the academy, so I figured
I'd bring 'em on board.</t>
  </si>
  <si>
    <t>#E_0I've been setting 'em up so you can use
'em for training. I'm nearly done, too.</t>
  </si>
  <si>
    <t>#3KGreat! That sounds really handy.</t>
  </si>
  <si>
    <t>#3K#FYo. Glad you made it.</t>
  </si>
  <si>
    <t>#2K#FSo this is where you ended up.</t>
  </si>
  <si>
    <t>#E_0#M_0Taking over this training room, huh?
That makes a lot of sense.</t>
  </si>
  <si>
    <t>#3K#FI thought so, too! Figured the best way
I could help out was givin' you guys a
chance to do some training.</t>
  </si>
  <si>
    <t>#E_0That's why I've got the combat shells
all set up and ready to go for you guys.</t>
  </si>
  <si>
    <t>They should be tweaked just right for you
to train your close combat skills against.</t>
  </si>
  <si>
    <t>#E_2So, if you're feeling rusty, stop on by and
I'll get you sorted out.</t>
  </si>
  <si>
    <t>#3KHaha... Sure, I'll take you up on that.</t>
  </si>
  <si>
    <t>In this room, you can choose four of your allies to
practice their close-range combat skills. Only characters
with close-range attacks may be used.</t>
  </si>
  <si>
    <t>YR_07_01A</t>
  </si>
  <si>
    <t>Wanna warm up with some level 1 close
combat training? You ready to roll now?</t>
  </si>
  <si>
    <t>Thinking of tackling level 2 close combat
training? Just say the word and we'll go.</t>
  </si>
  <si>
    <t>You ready for level 3 close combat
training? Then let's do this thing!</t>
  </si>
  <si>
    <t>YR_07_01</t>
  </si>
  <si>
    <t>C_NPC175</t>
  </si>
  <si>
    <t>Loggins</t>
  </si>
  <si>
    <t>Cleared level 1 close combat training!</t>
  </si>
  <si>
    <t>Cleared level 2 close combat training!</t>
  </si>
  <si>
    <t>Cleared level 3 close combat training!</t>
  </si>
  <si>
    <t>#KHaha, yeah! I knew you guys could do it!</t>
  </si>
  <si>
    <t>#E_2Next time you wanna train, you just
come see me. I'll get you fixed up.</t>
  </si>
  <si>
    <t>#KMan, I thought you guys were better
than that. Did you not get enough sleep
or something? Do you need some food?</t>
  </si>
  <si>
    <t>#E_2#M_0Well, if you ever want to redeem yourself
after that catastrophe, I'll be here.</t>
  </si>
  <si>
    <t>#KNot bad, not bad.</t>
  </si>
  <si>
    <t>#E_0#M_0You know what? That was such a solid fight
that I'm gonna give you a little something.</t>
  </si>
  <si>
    <t>#KDamn! You guys made that look easy.</t>
  </si>
  <si>
    <t>#E_2Next level should be a bit tougher,
though, so just come on by when you're
feeling like a challenge.</t>
  </si>
  <si>
    <t>You can now undertake level 2 close combat training!</t>
  </si>
  <si>
    <t>#KNicely done! You made that look like
a walk in the park.</t>
  </si>
  <si>
    <t>#E_0#M_0These are yours, you earned 'em.</t>
  </si>
  <si>
    <t>#KHeh. And here I thought you were gonna
struggle with that one. Guess I shouldn't
have underestimated you.</t>
  </si>
  <si>
    <t>#E_2Still, I'm makin' the next level even tougher,
so don't start getting too damn big for you
boots just yet.</t>
  </si>
  <si>
    <t>You can now undertake level 3 close combat training!</t>
  </si>
  <si>
    <t>#KWhoa, nice work!</t>
  </si>
  <si>
    <t>To be honest, I didn't think you had it in
you, but you really proved me wrong.</t>
  </si>
  <si>
    <t>But yeah, wow. Lemme get you your reward.</t>
  </si>
  <si>
    <t>#KHaha. Now you better not use getting
through level 3 as an excuse to start
slacking on your training, though!</t>
  </si>
  <si>
    <t>If you ever want to work off some rust,
I'm your man. Just drop by.</t>
  </si>
  <si>
    <t>YR_07_03</t>
  </si>
  <si>
    <t>YR_07_02A</t>
  </si>
  <si>
    <t>So you want to give level 4 close combat
training a try, do you? What do you say
we get started now?</t>
  </si>
  <si>
    <t>Level 5 close combat training, you say?
My, you ARE bold. Shall we get started?</t>
  </si>
  <si>
    <t>YR_07_02</t>
  </si>
  <si>
    <t>C_NPC198</t>
  </si>
  <si>
    <t>Friedel</t>
  </si>
  <si>
    <t>Cleared level 4 close combat training!</t>
  </si>
  <si>
    <t>Cleared level 5 close combat training!</t>
  </si>
  <si>
    <t>#KHeh. I should have known that wouldn't
cause you any trouble.</t>
  </si>
  <si>
    <t>#E_4Come and let me know if you ever want
to do any more training. I'm always
happy to lend you a hand. ♪</t>
  </si>
  <si>
    <t>#KOh, I guess that was a little too tough
for you after all...</t>
  </si>
  <si>
    <t>#E_0#M_4...but if you feel like giving it another
shot, just ask. Don't forget, failure and
practice only make us stronger.</t>
  </si>
  <si>
    <t>#KMy, that was an impressive performance
indeed.</t>
  </si>
  <si>
    <t>#E_4Well, here's your reward. Go ahead and
take them.</t>
  </si>
  <si>
    <t>#KNothing to do now but set all of their
abilities to their maximums and see
how you fare.</t>
  </si>
  <si>
    <t>#E[5]#M_4It'll be anything but easy, but I think it
should be educational. Shall we? ♪</t>
  </si>
  <si>
    <t>You can now undertake level 5 close combat training!</t>
  </si>
  <si>
    <t>#KMy! I expected that your team would get
demolished, but you certainly showed me.</t>
  </si>
  <si>
    <t>I pushed those shells to their limits, too.
I didn't think you'd last more than a few
seconds!</t>
  </si>
  <si>
    <t>#KWell, in light of your survival, please take
your hard-earned reward.</t>
  </si>
  <si>
    <t>#KShould you ever feel like taking some of
these challenges again, do let me know.</t>
  </si>
  <si>
    <t>#E_4#M_4I'm always happy to help you train. ♪</t>
  </si>
  <si>
    <t>YR_07_03</t>
  </si>
  <si>
    <t>#K#0THoly shit! You guys actually managed to
beat all five levels of our training program.</t>
  </si>
  <si>
    <t>#K#0TWe're both very impressed.</t>
  </si>
  <si>
    <t>Although given that you defeated our order
back at the academy, I think I would have
been slightly disappointed if you didn't.</t>
  </si>
  <si>
    <t>#K#0THaha. It definitely wasn't easy,
that's for sure.</t>
  </si>
  <si>
    <t>#K#0TI can't deny that the experience honed
my skills, though.</t>
  </si>
  <si>
    <t>#K#0TYou pushed us to our limits and beyond.</t>
  </si>
  <si>
    <t>#K#0TCuts and bruises aside, we do appreciate
you doing this for us.</t>
  </si>
  <si>
    <t>#K#0TThanks a bunch, you two!</t>
  </si>
  <si>
    <t>#K#0TYou guys are so honest and polite,
I don't even know how to respond.</t>
  </si>
  <si>
    <t>You know it doesn't hurt to be a snarky
asshole every once in a while, right? Hell,
I do it all the time.</t>
  </si>
  <si>
    <t>#K#0THeehee. He's just saying that because
he doesn't want to admit how he feels.</t>
  </si>
  <si>
    <t>#E[5]He's thrilled that the academy has so
many talented first-year combatants,
even outside the Fencing Club. ♪</t>
  </si>
  <si>
    <t>#K#0TI'd be REALLY thrilled if you'd shut up...</t>
  </si>
  <si>
    <t>#K#0THaha... It's an honor to hear that.</t>
  </si>
  <si>
    <t>#K#0TOh, stop your sulking and give it to them
already. They knew all along anyway.</t>
  </si>
  <si>
    <t>#K#0TFine, fine! Here, Rean, take this.</t>
  </si>
  <si>
    <t>#K#0THow'd you get ahold of a master quartz?</t>
  </si>
  <si>
    <t>#K#0TFound it when I was out raising hell for
the alliance back before you brought me
on board.</t>
  </si>
  <si>
    <t>Figured I'd hang onto it until I found
someone who could use it properly.</t>
  </si>
  <si>
    <t>#K#0TIt's supposed to be very powerful, which is
why it's so popular with military officers
like Major Neithardt.</t>
  </si>
  <si>
    <t>#E[1]#M_4I originally thought that Loggins or I should
use it since I didn't want it to just sit around
unused...</t>
  </si>
  <si>
    <t>...but if this training has shown me
anything, it's that you and your classmates
are much better candidates for that.</t>
  </si>
  <si>
    <t>#K#0TThat's very high praise, coming from you.</t>
  </si>
  <si>
    <t>#E_4#M_4...So, thank you very much. We'll be sure
to put it to good use.</t>
  </si>
  <si>
    <t>#K#0THey, didn't you hear me earlier when
I said to cut back on the whole polite
schtick? No thanks needed, man.</t>
  </si>
  <si>
    <t>#K#0THelping us get through today is more than
enough.</t>
  </si>
  <si>
    <t>#E[5]#M_4When we do return to the academy, I'll be
looking forward to seeing how much
you've improved firsthand--blade to blade.</t>
  </si>
  <si>
    <t>#K#0THaha... Any time.</t>
  </si>
  <si>
    <t>#K#0TOh, that reminds me, I also have your
reward for clearing all five levels.</t>
  </si>
  <si>
    <t>#K#0TWell, see you all later.</t>
  </si>
  <si>
    <t>#K#0TIf you ever feel like you need a workout,
you know where to find it.</t>
  </si>
  <si>
    <t>YR_08_00</t>
  </si>
  <si>
    <t>C_MON130_C12</t>
  </si>
  <si>
    <t>Combat Shell III</t>
  </si>
  <si>
    <t>#3K#FHeya, Rean-o! Welcome to the ranged
combat training room!</t>
  </si>
  <si>
    <t>#2K#FSo this is where they assigned you, huh?</t>
  </si>
  <si>
    <t>#3K#FYou got it! I've got a thing or two that
I think might be helpful for you, and
they gave me the perfect place to use 'em.</t>
  </si>
  <si>
    <t>Recognize this?</t>
  </si>
  <si>
    <t>#3KHey, a combat shell!</t>
  </si>
  <si>
    <t>Heehee. I snuck a few of 'em out of the
academy with me.</t>
  </si>
  <si>
    <t>#E_4I bet'cha they'll be a great way for your
class to train up for whatever you guys
and gals end up against.</t>
  </si>
  <si>
    <t>#3KI could see that...</t>
  </si>
  <si>
    <t>#2K#FHow's it going, Emily?</t>
  </si>
  <si>
    <t>#E_0#M_0...Wait. Since you're here...</t>
  </si>
  <si>
    <t>#3K#FThat's right! I'll be helping out with
training you guys, too!</t>
  </si>
  <si>
    <t>#E_0#M_0Just finished up getting the combat
shells ready for action, too.</t>
  </si>
  <si>
    <t>I've set 'em up for ranged combat,
so they'll be perfect for putting your orbal
guns, bows, and staffs to the test against.</t>
  </si>
  <si>
    <t>#E_2I'll be here whenever I can, so if you ever
want to do some training, just give me a
shout!</t>
  </si>
  <si>
    <t>#3KThanks. We'll have to take you up on that.</t>
  </si>
  <si>
    <t>In this room, you can choose four of your allies to
practice their ranged combat skills. Only characters that
can attack from afar may be used.</t>
  </si>
  <si>
    <t>YR_08_01A</t>
  </si>
  <si>
    <t>Level 1 ranged training coming right up!
You ready?</t>
  </si>
  <si>
    <t>Ready to move on to level 2 ranged
training?</t>
  </si>
  <si>
    <t>It's time for level 3 ranged training!
Ready to get started?</t>
  </si>
  <si>
    <t>YR_08_01</t>
  </si>
  <si>
    <t>C_NPC190</t>
  </si>
  <si>
    <t>Emily</t>
  </si>
  <si>
    <t>Cleared level 1 ranged training!</t>
  </si>
  <si>
    <t>Cleared level 2 ranged training!</t>
  </si>
  <si>
    <t>Cleared level 3 ranged training!</t>
  </si>
  <si>
    <t>#KHeehee. I knew you wouldn't have any
trouble. Nothing's easier than clearing
a hurdle you've already jumped, right?</t>
  </si>
  <si>
    <t>#E_0Keep up the good work!</t>
  </si>
  <si>
    <t>#E_8#M_4</t>
  </si>
  <si>
    <t>#KThat was...eesh. Yikes. Still, there's always
next time!</t>
  </si>
  <si>
    <t>#E_0#M_0No matter HOW badly you fail, there's
no shame in it if you use it to motivate
yourself! Try again until you win!</t>
  </si>
  <si>
    <t>#KNice work! I didn't think this'd give you
any trouble.</t>
  </si>
  <si>
    <t>Still, I want you to have these! Just a
little treat from me to keep you going.</t>
  </si>
  <si>
    <t>#KThat'll do for a warm up, I guess.</t>
  </si>
  <si>
    <t>#E_0But the challenges are only gonna get
tougher from here, so you better not
fall behind on your training!</t>
  </si>
  <si>
    <t>You can now undertake level 2 ranged training!</t>
  </si>
  <si>
    <t>#KWell done! Those are the eyes of a crew
that's got what it takes!</t>
  </si>
  <si>
    <t>#E_4I've got another reward for you, too.
Hopefully these'll be useful for you.</t>
  </si>
  <si>
    <t>#KYour training's really coming along!</t>
  </si>
  <si>
    <t>The next level's going to be REALLY
tough, though. Make sure you're good
and ready before you take it on!</t>
  </si>
  <si>
    <t>You can now undertake level 3 ranged training!</t>
  </si>
  <si>
    <t>#KWow, you really did it! Just put a fork
in level 3, because it is done!</t>
  </si>
  <si>
    <t>#E[1]Heehee. That was some fine shooting
there. I couldn't be happier with how
you've improved.</t>
  </si>
  <si>
    <t>#E_0These are for you, so don't even try to
turn them down!</t>
  </si>
  <si>
    <t>#KI'm really gonna need to step up my
training, or you'll be zooming on past
me at this rate!</t>
  </si>
  <si>
    <t>In fact, I'm gonna get started right now!
I'll be right here if you want me to help
you train again, though.</t>
  </si>
  <si>
    <t>YR_08_03</t>
  </si>
  <si>
    <t>YR_08_02A</t>
  </si>
  <si>
    <t>So you want to take on level 4 ranged
training, do you? Are you ready to begin
right now?</t>
  </si>
  <si>
    <t>Are you really ready to take on level 5
ranged training now? Best of luck...</t>
  </si>
  <si>
    <t>YR_08_02</t>
  </si>
  <si>
    <t>C_NPC199</t>
  </si>
  <si>
    <t>Theresia</t>
  </si>
  <si>
    <t>Cleared level 4 ranged training!</t>
  </si>
  <si>
    <t>Cleared level 5 ranged training!</t>
  </si>
  <si>
    <t>#KWell done! That one hardly even poses you
a challenge anymore.</t>
  </si>
  <si>
    <t>Still, training is all about repetition.
When you challenge yourself over and over,
the challenge eventually becomes natural.</t>
  </si>
  <si>
    <t>#KOh, dear. That didn't go very well for you
at all...</t>
  </si>
  <si>
    <t>#E_4#M_4Still, don't give up. I'm always here if you
want to try again.</t>
  </si>
  <si>
    <t>#KNicely done. I should've known you'd
come out on top.</t>
  </si>
  <si>
    <t>These might not be enough of a reward
for a challenge like that, but please
take them anyway.</t>
  </si>
  <si>
    <t>#KStill, if you can handle that, you might
be able to take the combat shell on when
all of its stats are turned to maximum.</t>
  </si>
  <si>
    <t>This next level will be your hardest
challenge to date, but I do look forward
to seeing how you fare.</t>
  </si>
  <si>
    <t>You can now undertake level 5 ranged training!</t>
  </si>
  <si>
    <t>#KSpectacular! I can't believe you even
managed to clear level 5!</t>
  </si>
  <si>
    <t>#E[5]Heehee. You and your classmates never
cease to amaze.</t>
  </si>
  <si>
    <t>Here, take these. They're the least I can
do for such an incredible job.</t>
  </si>
  <si>
    <t>#KJust like lacrosse, combat training is all
about improving one step at a time
and constant practice to keep off the rust.</t>
  </si>
  <si>
    <t>So if you ever want to challenge yourselves
again, I'll be right here.</t>
  </si>
  <si>
    <t>YR_08_03</t>
  </si>
  <si>
    <t>#K#0TYou guys are unbelievable!</t>
  </si>
  <si>
    <t>I can't believe you were able to clear
all five levels of our training program!</t>
  </si>
  <si>
    <t>#K#0THeehee. Class VII never disappoints.</t>
  </si>
  <si>
    <t>#E_4Well, on behalf of the both of us,
congratulations.</t>
  </si>
  <si>
    <t>#K#0TI haven't seen anyone take to training
like that since I first joined the Lacrosse
Club back at the academy.</t>
  </si>
  <si>
    <t>#K#0TI think I speak for all of us when I say
your training was a real boon.</t>
  </si>
  <si>
    <t>#K#0TReally upped my sharpshooting game,
I'll tell you that much.</t>
  </si>
  <si>
    <t>#K#0TYeah, thanks.</t>
  </si>
  <si>
    <t>#K#0TGuess it helped everyone out
in the end.</t>
  </si>
  <si>
    <t>#K#0TWatchin' you guys work so hard was
kinda motivational for us, too!</t>
  </si>
  <si>
    <t>#E_0We're gonna have to buckle down on our
own training, or you guys'll be showing
us up!</t>
  </si>
  <si>
    <t>#K#0TThat's all well and good, but perhaps
we should give them their reward before
we jump into our own training regimen?</t>
  </si>
  <si>
    <t>#E_4#M_4...Here, please accept this.</t>
  </si>
  <si>
    <t>#K#0THold on, a master quartz?</t>
  </si>
  <si>
    <t>#E[1]#M[A](It's the same one Crow used to use, too...)</t>
  </si>
  <si>
    <t>#K#0TThey used to give these out to students
who showed a special aptitude at the
academy's shooting range.</t>
  </si>
  <si>
    <t>Given your performance, I'd say you've more
than earned it. I'm sure being used by a
capable owner would make it happier, too.</t>
  </si>
  <si>
    <t>#K#0TYep, it's smiling already!</t>
  </si>
  <si>
    <t>#E_4#M_4It's a good one, too, so make sure you
get some proper use out of it.</t>
  </si>
  <si>
    <t>#K#0T...We will.</t>
  </si>
  <si>
    <t>#E_4You two have been too kind.</t>
  </si>
  <si>
    <t>#K#0TJust keep working hard for us,
all right?</t>
  </si>
  <si>
    <t>#K#0TThe harder we all work, the sooner we can
get back to club practice at the academy!</t>
  </si>
  <si>
    <t>#K#0TWhile I'm at it, here's a little something
for taking to the training so well.</t>
  </si>
  <si>
    <t>#K#0TThank you both, so much.</t>
  </si>
  <si>
    <t>#K#0TOh, you needn't thank us.</t>
  </si>
  <si>
    <t>#K#0TYeah! You've just gotta come back and
challenge our training again sometime!
We'll be right here waiting for you!</t>
  </si>
  <si>
    <t>YR_09_00</t>
  </si>
  <si>
    <t>AniEvSitTeMune</t>
  </si>
  <si>
    <t>#E_4#M_0</t>
  </si>
  <si>
    <t>#KHeehee. Hello, Rean.</t>
  </si>
  <si>
    <t>#K#0THello, Your Highness.</t>
  </si>
  <si>
    <t>#E_4#M_0What's that document you've got there?</t>
  </si>
  <si>
    <t>#KOh, just a little formality I need to get
through before we really get started.</t>
  </si>
  <si>
    <t>#E[1]It's to show that control of this ship has
been temporarily passed from our family
to you...</t>
  </si>
  <si>
    <t>#E_0...and that you've been given the legitimate
right to use it as you see fit.</t>
  </si>
  <si>
    <t>#K#0TOh, right. Well, if you need my help to
cross any T's or dot any I's, let me know.</t>
  </si>
  <si>
    <t>#E_2You've been gracious enough to join us on
the ship, so the least I can do is help
you out with whatever you need.</t>
  </si>
  <si>
    <t>#KHeehee. Oh, don't worry. Half of being a
member of the Imperial family is paperwork
anyway. I can handle it on my own.</t>
  </si>
  <si>
    <t>#E[1]Besides, you've all helped me more than
enough already.</t>
  </si>
  <si>
    <t>#K...Come to think of it, I never did thank
you for saving me from the Pantagruel,
did I? Properly, I mean.</t>
  </si>
  <si>
    <t>#E[1]Thank you very much, Rean. I truly never
expected that you would be my knight in
shining armor.</t>
  </si>
  <si>
    <t>#K#0TThat's not something I need to be
thanked for.</t>
  </si>
  <si>
    <t>Back in Ymir, I swore that I would rescue
both you and Elise from the alliance.</t>
  </si>
  <si>
    <t>#E_2I've completed half of that task...and now,
I've got to finish the job.</t>
  </si>
  <si>
    <t>#KThen let me help you with rescuing her!</t>
  </si>
  <si>
    <t>#E_2I'll be keeping a close eye on you all the
while to see if you're really Order of the
Phoenix Wings medal material.</t>
  </si>
  <si>
    <t>#K#0TWhat's this, now?</t>
  </si>
  <si>
    <t xml:space="preserve">#KIt's a very exclusive honor that my family
only awards every few years to people who
are REALLY deserving of it. </t>
  </si>
  <si>
    <t>There are three medals in all--charity,
love, and strength--awarded to people
who exemplify said virtues.</t>
  </si>
  <si>
    <t>#E_4It just so happens that, as a ship of the
Imperial family, we have some of those
medals on here, so I have them to give.</t>
  </si>
  <si>
    <t>#K#0TThat's...remarkably convenient.</t>
  </si>
  <si>
    <t>#KSo, if you demonstrate your worthiness
for any of those medals, I'd like to give
them to you.</t>
  </si>
  <si>
    <t>#E[5]Heehee. Though in your case, I'm sure
it's more of a matter of 'when' than 'if.'</t>
  </si>
  <si>
    <t>#K#0TI don't know if I'd say that...
Still, it can't hurt to try to live up
to those lofty expectations.</t>
  </si>
  <si>
    <t>#E_2#M_4But medals or no medals, the most
important thing to me right now is
rescuing Elise.</t>
  </si>
  <si>
    <t>...And helping you reunite with your
family, too.</t>
  </si>
  <si>
    <t>#KTeehee. Of course.</t>
  </si>
  <si>
    <t>You can now read about the Order of the Phoenix Wings in
the royal room's bookshelf.</t>
  </si>
  <si>
    <t>TU_03_SHIP_COMP</t>
  </si>
  <si>
    <t>TU_03_SHIP_4F</t>
  </si>
  <si>
    <t>AniWait2</t>
  </si>
  <si>
    <t>This floor has the conference room and the
royal room. The latter is exclusively for
Princess Alfin, obviously, but I bet we'll be
using the former quite a bit.</t>
  </si>
  <si>
    <t>~About the Fourth Floor Facilities~</t>
  </si>
  <si>
    <t>The fourth floor contains a number of useful facilities,
including a conference room and various training rooms.</t>
  </si>
  <si>
    <t>It also contains the royal room, which, as the name 
suggests, was designed for members of the Imperial family
on board. Right now, that's Princess Alfin.</t>
  </si>
  <si>
    <t>There are three training rooms in all, built to train your
close combat, ranged combat, and arts capabilities
respectively.</t>
  </si>
  <si>
    <t>These can't be used immediately, but you will be able to
use them once you have recruited students capable of running
them.</t>
  </si>
  <si>
    <t>TU_03_SHIP_COMP</t>
  </si>
  <si>
    <t>You can now use quick travel in the Courageous by
pressing the □ button.</t>
  </si>
  <si>
    <t>_LP_elev</t>
  </si>
  <si>
    <t>_TK_training_core01</t>
  </si>
  <si>
    <t>_TK_training_core02</t>
  </si>
  <si>
    <t>_TK_training_core03</t>
  </si>
  <si>
    <t>_QS_2302_02</t>
  </si>
  <si>
    <t>_YR_06_00</t>
  </si>
  <si>
    <t>_YR_06_01</t>
  </si>
  <si>
    <t>_YR_06_02</t>
  </si>
  <si>
    <t>_YR_06_03</t>
  </si>
  <si>
    <t>_YR_07_00</t>
  </si>
  <si>
    <t>_YR_07_01</t>
  </si>
  <si>
    <t>_YR_07_02</t>
  </si>
  <si>
    <t>_YR_07_03</t>
  </si>
  <si>
    <t>_YR_08_00</t>
  </si>
  <si>
    <t>_YR_08_01</t>
  </si>
  <si>
    <t>_YR_08_02</t>
  </si>
  <si>
    <t>_YR_08_03</t>
  </si>
  <si>
    <t>_YR_09_00</t>
  </si>
  <si>
    <t>_TU_03_SHIP_4F</t>
  </si>
  <si>
    <t>_TU_03_SHIP_COMP</t>
  </si>
</sst>
</file>

<file path=xl/styles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76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9873FF"/>
      </patternFill>
    </fill>
    <fill>
      <patternFill patternType="solid">
        <fgColor rgb="FFFF8F73"/>
      </patternFill>
    </fill>
    <fill>
      <patternFill patternType="solid">
        <fgColor rgb="FFFF7873"/>
      </patternFill>
    </fill>
    <fill>
      <patternFill patternType="solid">
        <fgColor rgb="FF73FFD5"/>
      </patternFill>
    </fill>
    <fill>
      <patternFill patternType="solid">
        <fgColor rgb="FFFF9473"/>
      </patternFill>
    </fill>
    <fill>
      <patternFill patternType="solid">
        <fgColor rgb="FFFFBE73"/>
      </patternFill>
    </fill>
    <fill>
      <patternFill patternType="solid">
        <fgColor rgb="FFFFCE73"/>
      </patternFill>
    </fill>
    <fill>
      <patternFill patternType="solid">
        <fgColor rgb="FFFF7F73"/>
      </patternFill>
    </fill>
    <fill>
      <patternFill patternType="solid">
        <fgColor rgb="FFFF9173"/>
      </patternFill>
    </fill>
    <fill>
      <patternFill patternType="solid">
        <fgColor rgb="FFFFE573"/>
      </patternFill>
    </fill>
    <fill>
      <patternFill patternType="solid">
        <fgColor rgb="FFFF7A73"/>
      </patternFill>
    </fill>
    <fill>
      <patternFill patternType="solid">
        <fgColor rgb="FFFFE873"/>
      </patternFill>
    </fill>
    <fill>
      <patternFill patternType="solid">
        <fgColor rgb="FF73FF7C"/>
      </patternFill>
    </fill>
    <fill>
      <patternFill patternType="solid">
        <fgColor rgb="FFB0FF73"/>
      </patternFill>
    </fill>
    <fill>
      <patternFill patternType="solid">
        <fgColor rgb="FFB7FF73"/>
      </patternFill>
    </fill>
    <fill>
      <patternFill patternType="solid">
        <fgColor rgb="FFFFA673"/>
      </patternFill>
    </fill>
    <fill>
      <patternFill patternType="solid">
        <fgColor rgb="FF91FF73"/>
      </patternFill>
    </fill>
    <fill>
      <patternFill patternType="solid">
        <fgColor rgb="FFFF9873"/>
      </patternFill>
    </fill>
    <fill>
      <patternFill patternType="solid">
        <fgColor rgb="FFE8FF73"/>
      </patternFill>
    </fill>
    <fill>
      <patternFill patternType="solid">
        <fgColor rgb="FFFFFA73"/>
      </patternFill>
    </fill>
    <fill>
      <patternFill patternType="solid">
        <fgColor rgb="FFFFB973"/>
      </patternFill>
    </fill>
    <fill>
      <patternFill patternType="solid">
        <fgColor rgb="FFFFA973"/>
      </patternFill>
    </fill>
    <fill>
      <patternFill patternType="solid">
        <fgColor rgb="FFFFAD73"/>
      </patternFill>
    </fill>
    <fill>
      <patternFill patternType="solid">
        <fgColor rgb="FFFFAB73"/>
      </patternFill>
    </fill>
    <fill>
      <patternFill patternType="solid">
        <fgColor rgb="FFFFB473"/>
      </patternFill>
    </fill>
    <fill>
      <patternFill patternType="solid">
        <fgColor rgb="FFFFB273"/>
      </patternFill>
    </fill>
    <fill>
      <patternFill patternType="solid">
        <fgColor rgb="FFFF9D73"/>
      </patternFill>
    </fill>
    <fill>
      <patternFill patternType="solid">
        <fgColor rgb="FFFF8173"/>
      </patternFill>
    </fill>
    <fill>
      <patternFill patternType="solid">
        <fgColor rgb="FF73FFD3"/>
      </patternFill>
    </fill>
    <fill>
      <patternFill patternType="solid">
        <fgColor rgb="FFFFD773"/>
      </patternFill>
    </fill>
    <fill>
      <patternFill patternType="solid">
        <fgColor rgb="FFFFDE73"/>
      </patternFill>
    </fill>
    <fill>
      <patternFill patternType="solid">
        <fgColor rgb="FFFFE173"/>
      </patternFill>
    </fill>
    <fill>
      <patternFill patternType="solid">
        <fgColor rgb="FFFFE373"/>
      </patternFill>
    </fill>
    <fill>
      <patternFill patternType="solid">
        <fgColor rgb="FFC0FF73"/>
      </patternFill>
    </fill>
    <fill>
      <patternFill patternType="solid">
        <fgColor rgb="FFFFC773"/>
      </patternFill>
    </fill>
    <fill>
      <patternFill patternType="solid">
        <fgColor rgb="FFFDFF73"/>
      </patternFill>
    </fill>
    <fill>
      <patternFill patternType="solid">
        <fgColor rgb="FFFFFF73"/>
      </patternFill>
    </fill>
    <fill>
      <patternFill patternType="solid">
        <fgColor rgb="FFFFF873"/>
      </patternFill>
    </fill>
    <fill>
      <patternFill patternType="solid">
        <fgColor rgb="FFFFF673"/>
      </patternFill>
    </fill>
    <fill>
      <patternFill patternType="solid">
        <fgColor rgb="FFFFA273"/>
      </patternFill>
    </fill>
    <fill>
      <patternFill patternType="solid">
        <fgColor rgb="FFDEFF73"/>
      </patternFill>
    </fill>
    <fill>
      <patternFill patternType="solid">
        <fgColor rgb="FF9BFF73"/>
      </patternFill>
    </fill>
    <fill>
      <patternFill patternType="solid">
        <fgColor rgb="FFF6FF73"/>
      </patternFill>
    </fill>
    <fill>
      <patternFill patternType="solid">
        <fgColor rgb="FFFFEA73"/>
      </patternFill>
    </fill>
    <fill>
      <patternFill patternType="solid">
        <fgColor rgb="FFFFB073"/>
      </patternFill>
    </fill>
    <fill>
      <patternFill patternType="solid">
        <fgColor rgb="FFFF9673"/>
      </patternFill>
    </fill>
    <fill>
      <patternFill patternType="solid">
        <fgColor rgb="FFFF0000"/>
      </patternFill>
    </fill>
    <fill>
      <patternFill patternType="solid">
        <fgColor rgb="FFE3FF73"/>
      </patternFill>
    </fill>
    <fill>
      <patternFill patternType="solid">
        <fgColor rgb="FFFF9F73"/>
      </patternFill>
    </fill>
    <fill>
      <patternFill patternType="solid">
        <fgColor rgb="FFFFDA73"/>
      </patternFill>
    </fill>
    <fill>
      <patternFill patternType="solid">
        <fgColor rgb="FF7CFF73"/>
      </patternFill>
    </fill>
    <fill>
      <patternFill patternType="solid">
        <fgColor rgb="FFFFDC73"/>
      </patternFill>
    </fill>
    <fill>
      <patternFill patternType="solid">
        <fgColor rgb="FFFFFD73"/>
      </patternFill>
    </fill>
    <fill>
      <patternFill patternType="solid">
        <fgColor rgb="FFBBFF73"/>
      </patternFill>
    </fill>
    <fill>
      <patternFill patternType="solid">
        <fgColor rgb="FFDCFF73"/>
      </patternFill>
    </fill>
    <fill>
      <patternFill patternType="solid">
        <fgColor rgb="FFDAFF73"/>
      </patternFill>
    </fill>
    <fill>
      <patternFill patternType="solid">
        <fgColor rgb="FFD7FF73"/>
      </patternFill>
    </fill>
    <fill>
      <patternFill patternType="solid">
        <fgColor rgb="FFD5FF73"/>
      </patternFill>
    </fill>
    <fill>
      <patternFill patternType="solid">
        <fgColor rgb="FFFFBB73"/>
      </patternFill>
    </fill>
    <fill>
      <patternFill patternType="solid">
        <fgColor rgb="FFFFB773"/>
      </patternFill>
    </fill>
    <fill>
      <patternFill patternType="solid">
        <fgColor rgb="FFFFF373"/>
      </patternFill>
    </fill>
    <fill>
      <patternFill patternType="solid">
        <fgColor rgb="FFF1FF73"/>
      </patternFill>
    </fill>
    <fill>
      <patternFill patternType="solid">
        <fgColor rgb="FF98FF73"/>
      </patternFill>
    </fill>
    <fill>
      <patternFill patternType="solid">
        <fgColor rgb="FF73FFE1"/>
      </patternFill>
    </fill>
    <fill>
      <patternFill patternType="solid">
        <fgColor rgb="FF7AFF73"/>
      </patternFill>
    </fill>
    <fill>
      <patternFill patternType="solid">
        <fgColor rgb="FFFFC073"/>
      </patternFill>
    </fill>
    <fill>
      <patternFill patternType="solid">
        <fgColor rgb="FF9FFF73"/>
      </patternFill>
    </fill>
    <fill>
      <patternFill patternType="solid">
        <fgColor rgb="FFFFEF73"/>
      </patternFill>
    </fill>
    <fill>
      <patternFill patternType="solid">
        <fgColor rgb="FFFF7C73"/>
      </patternFill>
    </fill>
    <fill>
      <patternFill patternType="solid">
        <fgColor rgb="FF9B73FF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0" fillId="11" borderId="2" xfId="0" applyFill="1" applyBorder="1"/>
    <xf numFmtId="0" fontId="0" fillId="12" borderId="2" xfId="0" applyFill="1" applyBorder="1"/>
    <xf numFmtId="0" fontId="0" fillId="13" borderId="2" xfId="0" applyFill="1" applyBorder="1"/>
    <xf numFmtId="0" fontId="5" fillId="0" borderId="2" xfId="0" applyFont="1" applyBorder="1"/>
    <xf numFmtId="0" fontId="0" fillId="14" borderId="2" xfId="0" applyFill="1" applyBorder="1"/>
    <xf numFmtId="0" fontId="0" fillId="15" borderId="2" xfId="0" applyFill="1" applyBorder="1"/>
    <xf numFmtId="0" fontId="0" fillId="16" borderId="2" xfId="0" applyFill="1" applyBorder="1"/>
    <xf numFmtId="0" fontId="0" fillId="17" borderId="2" xfId="0" applyFill="1" applyBorder="1"/>
    <xf numFmtId="0" fontId="0" fillId="18" borderId="2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1" borderId="2" xfId="0" applyFill="1" applyBorder="1"/>
    <xf numFmtId="0" fontId="0" fillId="22" borderId="2" xfId="0" applyFill="1" applyBorder="1"/>
    <xf numFmtId="0" fontId="0" fillId="23" borderId="2" xfId="0" applyFill="1" applyBorder="1"/>
    <xf numFmtId="0" fontId="0" fillId="24" borderId="2" xfId="0" applyFill="1" applyBorder="1"/>
    <xf numFmtId="0" fontId="0" fillId="25" borderId="2" xfId="0" applyFill="1" applyBorder="1"/>
    <xf numFmtId="0" fontId="0" fillId="26" borderId="2" xfId="0" applyFill="1" applyBorder="1"/>
    <xf numFmtId="0" fontId="0" fillId="27" borderId="2" xfId="0" applyFill="1" applyBorder="1"/>
    <xf numFmtId="0" fontId="0" fillId="28" borderId="2" xfId="0" applyFill="1" applyBorder="1"/>
    <xf numFmtId="0" fontId="0" fillId="29" borderId="2" xfId="0" applyFill="1" applyBorder="1"/>
    <xf numFmtId="0" fontId="0" fillId="30" borderId="2" xfId="0" applyFill="1" applyBorder="1"/>
    <xf numFmtId="0" fontId="0" fillId="31" borderId="2" xfId="0" applyFill="1" applyBorder="1"/>
    <xf numFmtId="0" fontId="0" fillId="32" borderId="2" xfId="0" applyFill="1" applyBorder="1"/>
    <xf numFmtId="0" fontId="0" fillId="33" borderId="2" xfId="0" applyFill="1" applyBorder="1"/>
    <xf numFmtId="0" fontId="0" fillId="34" borderId="2" xfId="0" applyFill="1" applyBorder="1"/>
    <xf numFmtId="0" fontId="0" fillId="35" borderId="2" xfId="0" applyFill="1" applyBorder="1"/>
    <xf numFmtId="0" fontId="0" fillId="36" borderId="2" xfId="0" applyFill="1" applyBorder="1"/>
    <xf numFmtId="0" fontId="0" fillId="37" borderId="2" xfId="0" applyFill="1" applyBorder="1"/>
    <xf numFmtId="0" fontId="0" fillId="38" borderId="2" xfId="0" applyFill="1" applyBorder="1"/>
    <xf numFmtId="0" fontId="0" fillId="39" borderId="2" xfId="0" applyFill="1" applyBorder="1"/>
    <xf numFmtId="0" fontId="0" fillId="40" borderId="2" xfId="0" applyFill="1" applyBorder="1"/>
    <xf numFmtId="0" fontId="0" fillId="41" borderId="2" xfId="0" applyFill="1" applyBorder="1"/>
    <xf numFmtId="0" fontId="0" fillId="42" borderId="2" xfId="0" applyFill="1" applyBorder="1"/>
    <xf numFmtId="0" fontId="0" fillId="43" borderId="2" xfId="0" applyFill="1" applyBorder="1"/>
    <xf numFmtId="0" fontId="0" fillId="44" borderId="2" xfId="0" applyFill="1" applyBorder="1"/>
    <xf numFmtId="0" fontId="0" fillId="45" borderId="2" xfId="0" applyFill="1" applyBorder="1"/>
    <xf numFmtId="0" fontId="0" fillId="46" borderId="2" xfId="0" applyFill="1" applyBorder="1"/>
    <xf numFmtId="0" fontId="0" fillId="47" borderId="2" xfId="0" applyFill="1" applyBorder="1"/>
    <xf numFmtId="0" fontId="0" fillId="48" borderId="2" xfId="0" applyFill="1" applyBorder="1"/>
    <xf numFmtId="0" fontId="0" fillId="49" borderId="2" xfId="0" applyFill="1" applyBorder="1"/>
    <xf numFmtId="0" fontId="0" fillId="50" borderId="2" xfId="0" applyFill="1" applyBorder="1"/>
    <xf numFmtId="0" fontId="0" fillId="51" borderId="2" xfId="0" applyFill="1" applyBorder="1"/>
    <xf numFmtId="0" fontId="0" fillId="52" borderId="0" xfId="0" applyFill="1" applyAlignment="1">
      <alignment horizontal="center" vertical="center" wrapText="1"/>
    </xf>
    <xf numFmtId="0" fontId="0" fillId="53" borderId="2" xfId="0" applyFill="1" applyBorder="1"/>
    <xf numFmtId="0" fontId="0" fillId="54" borderId="2" xfId="0" applyFill="1" applyBorder="1"/>
    <xf numFmtId="0" fontId="0" fillId="55" borderId="2" xfId="0" applyFill="1" applyBorder="1"/>
    <xf numFmtId="0" fontId="0" fillId="56" borderId="2" xfId="0" applyFill="1" applyBorder="1"/>
    <xf numFmtId="0" fontId="0" fillId="57" borderId="2" xfId="0" applyFill="1" applyBorder="1"/>
    <xf numFmtId="0" fontId="0" fillId="58" borderId="2" xfId="0" applyFill="1" applyBorder="1"/>
    <xf numFmtId="0" fontId="0" fillId="59" borderId="2" xfId="0" applyFill="1" applyBorder="1"/>
    <xf numFmtId="0" fontId="0" fillId="60" borderId="2" xfId="0" applyFill="1" applyBorder="1"/>
    <xf numFmtId="0" fontId="0" fillId="61" borderId="2" xfId="0" applyFill="1" applyBorder="1"/>
    <xf numFmtId="0" fontId="0" fillId="62" borderId="2" xfId="0" applyFill="1" applyBorder="1"/>
    <xf numFmtId="0" fontId="0" fillId="63" borderId="2" xfId="0" applyFill="1" applyBorder="1"/>
    <xf numFmtId="0" fontId="0" fillId="64" borderId="2" xfId="0" applyFill="1" applyBorder="1"/>
    <xf numFmtId="0" fontId="0" fillId="65" borderId="2" xfId="0" applyFill="1" applyBorder="1"/>
    <xf numFmtId="0" fontId="0" fillId="66" borderId="2" xfId="0" applyFill="1" applyBorder="1"/>
    <xf numFmtId="0" fontId="0" fillId="67" borderId="2" xfId="0" applyFill="1" applyBorder="1"/>
    <xf numFmtId="0" fontId="0" fillId="68" borderId="2" xfId="0" applyFill="1" applyBorder="1"/>
    <xf numFmtId="0" fontId="0" fillId="69" borderId="2" xfId="0" applyFill="1" applyBorder="1"/>
    <xf numFmtId="0" fontId="0" fillId="70" borderId="2" xfId="0" applyFill="1" applyBorder="1"/>
    <xf numFmtId="0" fontId="0" fillId="71" borderId="2" xfId="0" applyFill="1" applyBorder="1"/>
    <xf numFmtId="0" fontId="0" fillId="72" borderId="2" xfId="0" applyFill="1" applyBorder="1"/>
    <xf numFmtId="0" fontId="0" fillId="73" borderId="2" xfId="0" applyFill="1" applyBorder="1"/>
    <xf numFmtId="0" fontId="0" fillId="74" borderId="2" xfId="0" applyFill="1" applyBorder="1"/>
    <xf numFmtId="0" fontId="0" fillId="75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D14171"/>
  <sheetViews>
    <sheetView showRuler="0" workbookViewId="0"/>
  </sheetViews>
  <sheetFormatPr defaultRowHeight="15"/>
  <sheetData>
    <row r="1" s="1" customFormat="1" customHeight="0">
      <c r="A1" s="1" t="s">
        <v>0</v>
      </c>
    </row>
    <row r="2" s="1" customFormat="1" customHeight="0">
      <c r="A2" s="2" t="s">
        <v>1</v>
      </c>
    </row>
    <row r="3" s="1" customFormat="1" customHeight="0"/>
    <row r="4" s="3" customFormat="1" customHeight="0">
      <c r="A4" s="3" t="s">
        <v>2</v>
      </c>
      <c r="B4" s="3" t="s">
        <v>3</v>
      </c>
    </row>
    <row r="5">
      <c r="A5" t="s">
        <v>4</v>
      </c>
      <c r="B5" s="4" t="s">
        <v>5</v>
      </c>
    </row>
    <row r="6">
      <c r="A6" t="n">
        <v>2056</v>
      </c>
      <c r="B6" s="5" t="n">
        <v>1</v>
      </c>
    </row>
    <row r="7" s="3" customFormat="1" customHeight="0">
      <c r="A7" s="3" t="s">
        <v>2</v>
      </c>
      <c r="B7" s="3" t="s">
        <v>3</v>
      </c>
    </row>
    <row r="8">
      <c r="A8" t="s">
        <v>4</v>
      </c>
      <c r="B8" s="4" t="s">
        <v>5</v>
      </c>
      <c r="C8" s="4" t="s">
        <v>6</v>
      </c>
      <c r="D8" s="4" t="s">
        <v>8</v>
      </c>
      <c r="E8" s="4" t="s">
        <v>9</v>
      </c>
      <c r="F8" s="4" t="s">
        <v>10</v>
      </c>
      <c r="G8" s="4" t="s">
        <v>10</v>
      </c>
      <c r="H8" s="4" t="s">
        <v>10</v>
      </c>
      <c r="I8" s="4" t="s">
        <v>10</v>
      </c>
      <c r="J8" s="4" t="s">
        <v>10</v>
      </c>
      <c r="K8" s="4" t="s">
        <v>10</v>
      </c>
      <c r="L8" s="4" t="s">
        <v>9</v>
      </c>
      <c r="M8" s="4" t="s">
        <v>6</v>
      </c>
      <c r="N8" s="4" t="s">
        <v>8</v>
      </c>
      <c r="O8" s="4" t="s">
        <v>6</v>
      </c>
      <c r="P8" s="4" t="s">
        <v>8</v>
      </c>
      <c r="Q8" s="4" t="s">
        <v>6</v>
      </c>
      <c r="R8" s="4" t="s">
        <v>8</v>
      </c>
      <c r="S8" s="4" t="s">
        <v>6</v>
      </c>
      <c r="T8" s="4" t="s">
        <v>8</v>
      </c>
      <c r="U8" s="4" t="s">
        <v>6</v>
      </c>
      <c r="V8" s="4" t="s">
        <v>8</v>
      </c>
      <c r="W8" s="4" t="s">
        <v>6</v>
      </c>
      <c r="X8" s="4" t="s">
        <v>8</v>
      </c>
      <c r="Y8" s="4" t="s">
        <v>6</v>
      </c>
      <c r="Z8" s="4" t="s">
        <v>8</v>
      </c>
      <c r="AA8" s="4" t="s">
        <v>6</v>
      </c>
      <c r="AB8" s="4" t="s">
        <v>8</v>
      </c>
      <c r="AC8" s="4" t="s">
        <v>13</v>
      </c>
      <c r="AD8" s="4" t="s">
        <v>13</v>
      </c>
      <c r="AE8" s="4" t="s">
        <v>13</v>
      </c>
      <c r="AF8" s="4" t="s">
        <v>13</v>
      </c>
      <c r="AG8" s="4" t="s">
        <v>13</v>
      </c>
      <c r="AH8" s="4" t="s">
        <v>13</v>
      </c>
      <c r="AI8" s="4" t="s">
        <v>13</v>
      </c>
      <c r="AJ8" s="4" t="s">
        <v>13</v>
      </c>
      <c r="AK8" s="4" t="s">
        <v>14</v>
      </c>
      <c r="AL8" s="4" t="s">
        <v>14</v>
      </c>
      <c r="AM8" s="4" t="s">
        <v>14</v>
      </c>
      <c r="AN8" s="4" t="s">
        <v>14</v>
      </c>
      <c r="AO8" s="4" t="s">
        <v>14</v>
      </c>
      <c r="AP8" s="4" t="s">
        <v>14</v>
      </c>
      <c r="AQ8" s="4" t="s">
        <v>14</v>
      </c>
      <c r="AR8" s="4" t="s">
        <v>14</v>
      </c>
      <c r="AS8" s="4" t="s">
        <v>14</v>
      </c>
      <c r="AT8" s="4" t="s">
        <v>14</v>
      </c>
      <c r="AU8" s="4" t="s">
        <v>14</v>
      </c>
      <c r="AV8" s="4" t="s">
        <v>14</v>
      </c>
      <c r="AW8" s="4" t="s">
        <v>14</v>
      </c>
      <c r="AX8" s="4" t="s">
        <v>14</v>
      </c>
      <c r="AY8" s="4" t="s">
        <v>14</v>
      </c>
      <c r="AZ8" s="4" t="s">
        <v>14</v>
      </c>
      <c r="BA8" s="4" t="s">
        <v>14</v>
      </c>
      <c r="BB8" s="4" t="s">
        <v>14</v>
      </c>
      <c r="BC8" s="4" t="s">
        <v>14</v>
      </c>
      <c r="BD8" s="4" t="s">
        <v>14</v>
      </c>
      <c r="BE8" s="4" t="s">
        <v>14</v>
      </c>
      <c r="BF8" s="4" t="s">
        <v>14</v>
      </c>
      <c r="BG8" s="4" t="s">
        <v>14</v>
      </c>
      <c r="BH8" s="4" t="s">
        <v>14</v>
      </c>
      <c r="BI8" s="4" t="s">
        <v>14</v>
      </c>
      <c r="BJ8" s="4" t="s">
        <v>14</v>
      </c>
      <c r="BK8" s="4" t="s">
        <v>14</v>
      </c>
      <c r="BL8" s="4" t="s">
        <v>14</v>
      </c>
      <c r="BM8" s="4" t="s">
        <v>14</v>
      </c>
      <c r="BN8" s="4" t="s">
        <v>14</v>
      </c>
      <c r="BO8" s="4" t="s">
        <v>14</v>
      </c>
      <c r="BP8" s="4" t="s">
        <v>14</v>
      </c>
      <c r="BQ8" s="4" t="s">
        <v>14</v>
      </c>
      <c r="BR8" s="4" t="s">
        <v>14</v>
      </c>
      <c r="BS8" s="4" t="s">
        <v>14</v>
      </c>
      <c r="BT8" s="4" t="s">
        <v>14</v>
      </c>
    </row>
    <row r="9">
      <c r="A9" t="n">
        <v>2060</v>
      </c>
      <c r="B9" s="6" t="n">
        <v>256</v>
      </c>
      <c r="C9" s="7" t="s">
        <v>7</v>
      </c>
      <c r="D9" s="7" t="n">
        <f t="normal" ca="1">16-LENB(INDIRECT(ADDRESS(9,3)))</f>
        <v>0</v>
      </c>
      <c r="E9" s="7" t="n">
        <v>538968124</v>
      </c>
      <c r="F9" s="7" t="n">
        <v>434</v>
      </c>
      <c r="G9" s="7" t="n">
        <v>423</v>
      </c>
      <c r="H9" s="7" t="n">
        <v>0</v>
      </c>
      <c r="I9" s="7" t="n">
        <v>0</v>
      </c>
      <c r="J9" s="7" t="n">
        <v>1</v>
      </c>
      <c r="K9" s="7" t="n">
        <v>0</v>
      </c>
      <c r="L9" s="7" t="n">
        <v>0</v>
      </c>
      <c r="M9" s="7" t="s">
        <v>11</v>
      </c>
      <c r="N9" s="7" t="n">
        <f t="normal" ca="1">16-LENB(INDIRECT(ADDRESS(9,13)))</f>
        <v>0</v>
      </c>
      <c r="O9" s="7" t="s">
        <v>12</v>
      </c>
      <c r="P9" s="7" t="n">
        <f t="normal" ca="1">16-LENB(INDIRECT(ADDRESS(9,15)))</f>
        <v>0</v>
      </c>
      <c r="Q9" s="7" t="s">
        <v>12</v>
      </c>
      <c r="R9" s="7" t="n">
        <f t="normal" ca="1">16-LENB(INDIRECT(ADDRESS(9,17)))</f>
        <v>0</v>
      </c>
      <c r="S9" s="7" t="s">
        <v>12</v>
      </c>
      <c r="T9" s="7" t="n">
        <f t="normal" ca="1">16-LENB(INDIRECT(ADDRESS(9,19)))</f>
        <v>0</v>
      </c>
      <c r="U9" s="7" t="s">
        <v>12</v>
      </c>
      <c r="V9" s="7" t="n">
        <f t="normal" ca="1">16-LENB(INDIRECT(ADDRESS(9,21)))</f>
        <v>0</v>
      </c>
      <c r="W9" s="7" t="s">
        <v>12</v>
      </c>
      <c r="X9" s="7" t="n">
        <f t="normal" ca="1">16-LENB(INDIRECT(ADDRESS(9,23)))</f>
        <v>0</v>
      </c>
      <c r="Y9" s="7" t="s">
        <v>12</v>
      </c>
      <c r="Z9" s="7" t="n">
        <f t="normal" ca="1">16-LENB(INDIRECT(ADDRESS(9,25)))</f>
        <v>0</v>
      </c>
      <c r="AA9" s="7" t="s">
        <v>12</v>
      </c>
      <c r="AB9" s="7" t="n">
        <f t="normal" ca="1">16-LENB(INDIRECT(ADDRESS(9,27)))</f>
        <v>0</v>
      </c>
      <c r="AC9" s="7" t="n">
        <v>100</v>
      </c>
      <c r="AD9" s="7" t="n">
        <v>0</v>
      </c>
      <c r="AE9" s="7" t="n">
        <v>0</v>
      </c>
      <c r="AF9" s="7" t="n">
        <v>0</v>
      </c>
      <c r="AG9" s="7" t="n">
        <v>0</v>
      </c>
      <c r="AH9" s="7" t="n">
        <v>0</v>
      </c>
      <c r="AI9" s="7" t="n">
        <v>0</v>
      </c>
      <c r="AJ9" s="7" t="n">
        <v>0</v>
      </c>
      <c r="AK9" s="7" t="n">
        <v>0</v>
      </c>
      <c r="AL9" s="7" t="n">
        <v>0</v>
      </c>
      <c r="AM9" s="7" t="n">
        <v>0</v>
      </c>
      <c r="AN9" s="7" t="n">
        <v>0</v>
      </c>
      <c r="AO9" s="7" t="n">
        <v>0</v>
      </c>
      <c r="AP9" s="7" t="n">
        <v>0</v>
      </c>
      <c r="AQ9" s="7" t="n">
        <v>0</v>
      </c>
      <c r="AR9" s="7" t="n">
        <v>0</v>
      </c>
      <c r="AS9" s="7" t="n">
        <v>255</v>
      </c>
      <c r="AT9" s="7" t="n">
        <v>255</v>
      </c>
      <c r="AU9" s="7" t="n">
        <v>255</v>
      </c>
      <c r="AV9" s="7" t="n">
        <v>255</v>
      </c>
      <c r="AW9" s="7" t="n">
        <v>0</v>
      </c>
      <c r="AX9" s="7" t="n">
        <v>0</v>
      </c>
      <c r="AY9" s="7" t="n">
        <v>0</v>
      </c>
      <c r="AZ9" s="7" t="n">
        <v>0</v>
      </c>
      <c r="BA9" s="7" t="n">
        <v>0</v>
      </c>
      <c r="BB9" s="7" t="n">
        <v>0</v>
      </c>
      <c r="BC9" s="7" t="n">
        <v>0</v>
      </c>
      <c r="BD9" s="7" t="n">
        <v>0</v>
      </c>
      <c r="BE9" s="7" t="n">
        <v>0</v>
      </c>
      <c r="BF9" s="7" t="n">
        <v>0</v>
      </c>
      <c r="BG9" s="7" t="n">
        <v>0</v>
      </c>
      <c r="BH9" s="7" t="n">
        <v>0</v>
      </c>
      <c r="BI9" s="7" t="n">
        <v>0</v>
      </c>
      <c r="BJ9" s="7" t="n">
        <v>0</v>
      </c>
      <c r="BK9" s="7" t="n">
        <v>0</v>
      </c>
      <c r="BL9" s="7" t="n">
        <v>0</v>
      </c>
      <c r="BM9" s="7" t="n">
        <v>0</v>
      </c>
      <c r="BN9" s="7" t="n">
        <v>0</v>
      </c>
      <c r="BO9" s="7" t="n">
        <v>0</v>
      </c>
      <c r="BP9" s="7" t="n">
        <v>0</v>
      </c>
      <c r="BQ9" s="7" t="n">
        <v>0</v>
      </c>
      <c r="BR9" s="7" t="n">
        <v>0</v>
      </c>
      <c r="BS9" s="7" t="n">
        <v>0</v>
      </c>
      <c r="BT9" s="7" t="n">
        <v>0</v>
      </c>
    </row>
    <row r="10">
      <c r="A10" t="s">
        <v>4</v>
      </c>
      <c r="B10" s="4" t="s">
        <v>5</v>
      </c>
    </row>
    <row r="11">
      <c r="A11" t="n">
        <v>2268</v>
      </c>
      <c r="B11" s="5" t="n">
        <v>1</v>
      </c>
    </row>
    <row r="12" s="3" customFormat="1" customHeight="0">
      <c r="A12" s="3" t="s">
        <v>2</v>
      </c>
      <c r="B12" s="3" t="s">
        <v>3</v>
      </c>
    </row>
    <row r="13">
      <c r="A13" t="s">
        <v>4</v>
      </c>
      <c r="B13" s="4" t="s">
        <v>5</v>
      </c>
      <c r="C13" s="4" t="s">
        <v>6</v>
      </c>
      <c r="D13" s="4" t="s">
        <v>8</v>
      </c>
      <c r="E13" s="4" t="s">
        <v>9</v>
      </c>
      <c r="F13" s="4" t="s">
        <v>10</v>
      </c>
      <c r="G13" s="4" t="s">
        <v>10</v>
      </c>
      <c r="H13" s="4" t="s">
        <v>10</v>
      </c>
      <c r="I13" s="4" t="s">
        <v>10</v>
      </c>
      <c r="J13" s="4" t="s">
        <v>10</v>
      </c>
      <c r="K13" s="4" t="s">
        <v>10</v>
      </c>
      <c r="L13" s="4" t="s">
        <v>9</v>
      </c>
      <c r="M13" s="4" t="s">
        <v>6</v>
      </c>
      <c r="N13" s="4" t="s">
        <v>8</v>
      </c>
      <c r="O13" s="4" t="s">
        <v>6</v>
      </c>
      <c r="P13" s="4" t="s">
        <v>8</v>
      </c>
      <c r="Q13" s="4" t="s">
        <v>6</v>
      </c>
      <c r="R13" s="4" t="s">
        <v>8</v>
      </c>
      <c r="S13" s="4" t="s">
        <v>6</v>
      </c>
      <c r="T13" s="4" t="s">
        <v>8</v>
      </c>
      <c r="U13" s="4" t="s">
        <v>6</v>
      </c>
      <c r="V13" s="4" t="s">
        <v>8</v>
      </c>
      <c r="W13" s="4" t="s">
        <v>6</v>
      </c>
      <c r="X13" s="4" t="s">
        <v>8</v>
      </c>
      <c r="Y13" s="4" t="s">
        <v>6</v>
      </c>
      <c r="Z13" s="4" t="s">
        <v>8</v>
      </c>
      <c r="AA13" s="4" t="s">
        <v>6</v>
      </c>
      <c r="AB13" s="4" t="s">
        <v>8</v>
      </c>
      <c r="AC13" s="4" t="s">
        <v>13</v>
      </c>
      <c r="AD13" s="4" t="s">
        <v>13</v>
      </c>
      <c r="AE13" s="4" t="s">
        <v>13</v>
      </c>
      <c r="AF13" s="4" t="s">
        <v>13</v>
      </c>
      <c r="AG13" s="4" t="s">
        <v>13</v>
      </c>
      <c r="AH13" s="4" t="s">
        <v>13</v>
      </c>
      <c r="AI13" s="4" t="s">
        <v>13</v>
      </c>
      <c r="AJ13" s="4" t="s">
        <v>13</v>
      </c>
      <c r="AK13" s="4" t="s">
        <v>14</v>
      </c>
      <c r="AL13" s="4" t="s">
        <v>14</v>
      </c>
      <c r="AM13" s="4" t="s">
        <v>14</v>
      </c>
      <c r="AN13" s="4" t="s">
        <v>14</v>
      </c>
      <c r="AO13" s="4" t="s">
        <v>14</v>
      </c>
      <c r="AP13" s="4" t="s">
        <v>14</v>
      </c>
      <c r="AQ13" s="4" t="s">
        <v>14</v>
      </c>
      <c r="AR13" s="4" t="s">
        <v>14</v>
      </c>
      <c r="AS13" s="4" t="s">
        <v>14</v>
      </c>
      <c r="AT13" s="4" t="s">
        <v>14</v>
      </c>
      <c r="AU13" s="4" t="s">
        <v>14</v>
      </c>
      <c r="AV13" s="4" t="s">
        <v>14</v>
      </c>
      <c r="AW13" s="4" t="s">
        <v>14</v>
      </c>
      <c r="AX13" s="4" t="s">
        <v>14</v>
      </c>
      <c r="AY13" s="4" t="s">
        <v>14</v>
      </c>
      <c r="AZ13" s="4" t="s">
        <v>14</v>
      </c>
      <c r="BA13" s="4" t="s">
        <v>14</v>
      </c>
      <c r="BB13" s="4" t="s">
        <v>14</v>
      </c>
      <c r="BC13" s="4" t="s">
        <v>14</v>
      </c>
      <c r="BD13" s="4" t="s">
        <v>14</v>
      </c>
      <c r="BE13" s="4" t="s">
        <v>14</v>
      </c>
      <c r="BF13" s="4" t="s">
        <v>14</v>
      </c>
      <c r="BG13" s="4" t="s">
        <v>14</v>
      </c>
      <c r="BH13" s="4" t="s">
        <v>14</v>
      </c>
      <c r="BI13" s="4" t="s">
        <v>14</v>
      </c>
      <c r="BJ13" s="4" t="s">
        <v>14</v>
      </c>
      <c r="BK13" s="4" t="s">
        <v>14</v>
      </c>
      <c r="BL13" s="4" t="s">
        <v>14</v>
      </c>
      <c r="BM13" s="4" t="s">
        <v>14</v>
      </c>
      <c r="BN13" s="4" t="s">
        <v>14</v>
      </c>
      <c r="BO13" s="4" t="s">
        <v>14</v>
      </c>
      <c r="BP13" s="4" t="s">
        <v>14</v>
      </c>
      <c r="BQ13" s="4" t="s">
        <v>14</v>
      </c>
      <c r="BR13" s="4" t="s">
        <v>14</v>
      </c>
      <c r="BS13" s="4" t="s">
        <v>14</v>
      </c>
      <c r="BT13" s="4" t="s">
        <v>14</v>
      </c>
    </row>
    <row r="14">
      <c r="A14" t="n">
        <v>2272</v>
      </c>
      <c r="B14" s="6" t="n">
        <v>256</v>
      </c>
      <c r="C14" s="7" t="s">
        <v>7</v>
      </c>
      <c r="D14" s="7" t="n">
        <f t="normal" ca="1">16-LENB(INDIRECT(ADDRESS(14,3)))</f>
        <v>0</v>
      </c>
      <c r="E14" s="7" t="n">
        <v>538968125</v>
      </c>
      <c r="F14" s="7" t="n">
        <v>434</v>
      </c>
      <c r="G14" s="7" t="n">
        <v>423</v>
      </c>
      <c r="H14" s="7" t="n">
        <v>0</v>
      </c>
      <c r="I14" s="7" t="n">
        <v>0</v>
      </c>
      <c r="J14" s="7" t="n">
        <v>1</v>
      </c>
      <c r="K14" s="7" t="n">
        <v>0</v>
      </c>
      <c r="L14" s="7" t="n">
        <v>0</v>
      </c>
      <c r="M14" s="7" t="s">
        <v>11</v>
      </c>
      <c r="N14" s="7" t="n">
        <f t="normal" ca="1">16-LENB(INDIRECT(ADDRESS(14,13)))</f>
        <v>0</v>
      </c>
      <c r="O14" s="7" t="s">
        <v>11</v>
      </c>
      <c r="P14" s="7" t="n">
        <f t="normal" ca="1">16-LENB(INDIRECT(ADDRESS(14,15)))</f>
        <v>0</v>
      </c>
      <c r="Q14" s="7" t="s">
        <v>11</v>
      </c>
      <c r="R14" s="7" t="n">
        <f t="normal" ca="1">16-LENB(INDIRECT(ADDRESS(14,17)))</f>
        <v>0</v>
      </c>
      <c r="S14" s="7" t="s">
        <v>12</v>
      </c>
      <c r="T14" s="7" t="n">
        <f t="normal" ca="1">16-LENB(INDIRECT(ADDRESS(14,19)))</f>
        <v>0</v>
      </c>
      <c r="U14" s="7" t="s">
        <v>12</v>
      </c>
      <c r="V14" s="7" t="n">
        <f t="normal" ca="1">16-LENB(INDIRECT(ADDRESS(14,21)))</f>
        <v>0</v>
      </c>
      <c r="W14" s="7" t="s">
        <v>12</v>
      </c>
      <c r="X14" s="7" t="n">
        <f t="normal" ca="1">16-LENB(INDIRECT(ADDRESS(14,23)))</f>
        <v>0</v>
      </c>
      <c r="Y14" s="7" t="s">
        <v>12</v>
      </c>
      <c r="Z14" s="7" t="n">
        <f t="normal" ca="1">16-LENB(INDIRECT(ADDRESS(14,25)))</f>
        <v>0</v>
      </c>
      <c r="AA14" s="7" t="s">
        <v>12</v>
      </c>
      <c r="AB14" s="7" t="n">
        <f t="normal" ca="1">16-LENB(INDIRECT(ADDRESS(14,27)))</f>
        <v>0</v>
      </c>
      <c r="AC14" s="7" t="n">
        <v>100</v>
      </c>
      <c r="AD14" s="7" t="n">
        <v>100</v>
      </c>
      <c r="AE14" s="7" t="n">
        <v>100</v>
      </c>
      <c r="AF14" s="7" t="n">
        <v>0</v>
      </c>
      <c r="AG14" s="7" t="n">
        <v>0</v>
      </c>
      <c r="AH14" s="7" t="n">
        <v>0</v>
      </c>
      <c r="AI14" s="7" t="n">
        <v>0</v>
      </c>
      <c r="AJ14" s="7" t="n">
        <v>0</v>
      </c>
      <c r="AK14" s="7" t="n">
        <v>0</v>
      </c>
      <c r="AL14" s="7" t="n">
        <v>0</v>
      </c>
      <c r="AM14" s="7" t="n">
        <v>0</v>
      </c>
      <c r="AN14" s="7" t="n">
        <v>0</v>
      </c>
      <c r="AO14" s="7" t="n">
        <v>0</v>
      </c>
      <c r="AP14" s="7" t="n">
        <v>0</v>
      </c>
      <c r="AQ14" s="7" t="n">
        <v>0</v>
      </c>
      <c r="AR14" s="7" t="n">
        <v>0</v>
      </c>
      <c r="AS14" s="7" t="n">
        <v>255</v>
      </c>
      <c r="AT14" s="7" t="n">
        <v>255</v>
      </c>
      <c r="AU14" s="7" t="n">
        <v>255</v>
      </c>
      <c r="AV14" s="7" t="n">
        <v>255</v>
      </c>
      <c r="AW14" s="7" t="n">
        <v>0</v>
      </c>
      <c r="AX14" s="7" t="n">
        <v>0</v>
      </c>
      <c r="AY14" s="7" t="n">
        <v>0</v>
      </c>
      <c r="AZ14" s="7" t="n">
        <v>0</v>
      </c>
      <c r="BA14" s="7" t="n">
        <v>0</v>
      </c>
      <c r="BB14" s="7" t="n">
        <v>0</v>
      </c>
      <c r="BC14" s="7" t="n">
        <v>0</v>
      </c>
      <c r="BD14" s="7" t="n">
        <v>0</v>
      </c>
      <c r="BE14" s="7" t="n">
        <v>0</v>
      </c>
      <c r="BF14" s="7" t="n">
        <v>0</v>
      </c>
      <c r="BG14" s="7" t="n">
        <v>0</v>
      </c>
      <c r="BH14" s="7" t="n">
        <v>0</v>
      </c>
      <c r="BI14" s="7" t="n">
        <v>0</v>
      </c>
      <c r="BJ14" s="7" t="n">
        <v>0</v>
      </c>
      <c r="BK14" s="7" t="n">
        <v>0</v>
      </c>
      <c r="BL14" s="7" t="n">
        <v>0</v>
      </c>
      <c r="BM14" s="7" t="n">
        <v>0</v>
      </c>
      <c r="BN14" s="7" t="n">
        <v>0</v>
      </c>
      <c r="BO14" s="7" t="n">
        <v>0</v>
      </c>
      <c r="BP14" s="7" t="n">
        <v>0</v>
      </c>
      <c r="BQ14" s="7" t="n">
        <v>0</v>
      </c>
      <c r="BR14" s="7" t="n">
        <v>0</v>
      </c>
      <c r="BS14" s="7" t="n">
        <v>0</v>
      </c>
      <c r="BT14" s="7" t="n">
        <v>0</v>
      </c>
    </row>
    <row r="15">
      <c r="A15" t="s">
        <v>4</v>
      </c>
      <c r="B15" s="4" t="s">
        <v>5</v>
      </c>
    </row>
    <row r="16">
      <c r="A16" t="n">
        <v>2480</v>
      </c>
      <c r="B16" s="5" t="n">
        <v>1</v>
      </c>
    </row>
    <row r="17" spans="1:72" s="3" customFormat="1" customHeight="0">
      <c r="A17" s="3" t="s">
        <v>2</v>
      </c>
      <c r="B17" s="3" t="s">
        <v>3</v>
      </c>
    </row>
    <row r="18" spans="1:72">
      <c r="A18" t="s">
        <v>4</v>
      </c>
      <c r="B18" s="4" t="s">
        <v>5</v>
      </c>
      <c r="C18" s="4" t="s">
        <v>6</v>
      </c>
      <c r="D18" s="4" t="s">
        <v>8</v>
      </c>
      <c r="E18" s="4" t="s">
        <v>9</v>
      </c>
      <c r="F18" s="4" t="s">
        <v>10</v>
      </c>
      <c r="G18" s="4" t="s">
        <v>10</v>
      </c>
      <c r="H18" s="4" t="s">
        <v>10</v>
      </c>
      <c r="I18" s="4" t="s">
        <v>10</v>
      </c>
      <c r="J18" s="4" t="s">
        <v>10</v>
      </c>
      <c r="K18" s="4" t="s">
        <v>10</v>
      </c>
      <c r="L18" s="4" t="s">
        <v>9</v>
      </c>
      <c r="M18" s="4" t="s">
        <v>6</v>
      </c>
      <c r="N18" s="4" t="s">
        <v>8</v>
      </c>
      <c r="O18" s="4" t="s">
        <v>6</v>
      </c>
      <c r="P18" s="4" t="s">
        <v>8</v>
      </c>
      <c r="Q18" s="4" t="s">
        <v>6</v>
      </c>
      <c r="R18" s="4" t="s">
        <v>8</v>
      </c>
      <c r="S18" s="4" t="s">
        <v>6</v>
      </c>
      <c r="T18" s="4" t="s">
        <v>8</v>
      </c>
      <c r="U18" s="4" t="s">
        <v>6</v>
      </c>
      <c r="V18" s="4" t="s">
        <v>8</v>
      </c>
      <c r="W18" s="4" t="s">
        <v>6</v>
      </c>
      <c r="X18" s="4" t="s">
        <v>8</v>
      </c>
      <c r="Y18" s="4" t="s">
        <v>6</v>
      </c>
      <c r="Z18" s="4" t="s">
        <v>8</v>
      </c>
      <c r="AA18" s="4" t="s">
        <v>6</v>
      </c>
      <c r="AB18" s="4" t="s">
        <v>8</v>
      </c>
      <c r="AC18" s="4" t="s">
        <v>13</v>
      </c>
      <c r="AD18" s="4" t="s">
        <v>13</v>
      </c>
      <c r="AE18" s="4" t="s">
        <v>13</v>
      </c>
      <c r="AF18" s="4" t="s">
        <v>13</v>
      </c>
      <c r="AG18" s="4" t="s">
        <v>13</v>
      </c>
      <c r="AH18" s="4" t="s">
        <v>13</v>
      </c>
      <c r="AI18" s="4" t="s">
        <v>13</v>
      </c>
      <c r="AJ18" s="4" t="s">
        <v>13</v>
      </c>
      <c r="AK18" s="4" t="s">
        <v>14</v>
      </c>
      <c r="AL18" s="4" t="s">
        <v>14</v>
      </c>
      <c r="AM18" s="4" t="s">
        <v>14</v>
      </c>
      <c r="AN18" s="4" t="s">
        <v>14</v>
      </c>
      <c r="AO18" s="4" t="s">
        <v>14</v>
      </c>
      <c r="AP18" s="4" t="s">
        <v>14</v>
      </c>
      <c r="AQ18" s="4" t="s">
        <v>14</v>
      </c>
      <c r="AR18" s="4" t="s">
        <v>14</v>
      </c>
      <c r="AS18" s="4" t="s">
        <v>14</v>
      </c>
      <c r="AT18" s="4" t="s">
        <v>14</v>
      </c>
      <c r="AU18" s="4" t="s">
        <v>14</v>
      </c>
      <c r="AV18" s="4" t="s">
        <v>14</v>
      </c>
      <c r="AW18" s="4" t="s">
        <v>14</v>
      </c>
      <c r="AX18" s="4" t="s">
        <v>14</v>
      </c>
      <c r="AY18" s="4" t="s">
        <v>14</v>
      </c>
      <c r="AZ18" s="4" t="s">
        <v>14</v>
      </c>
      <c r="BA18" s="4" t="s">
        <v>14</v>
      </c>
      <c r="BB18" s="4" t="s">
        <v>14</v>
      </c>
      <c r="BC18" s="4" t="s">
        <v>14</v>
      </c>
      <c r="BD18" s="4" t="s">
        <v>14</v>
      </c>
      <c r="BE18" s="4" t="s">
        <v>14</v>
      </c>
      <c r="BF18" s="4" t="s">
        <v>14</v>
      </c>
      <c r="BG18" s="4" t="s">
        <v>14</v>
      </c>
      <c r="BH18" s="4" t="s">
        <v>14</v>
      </c>
      <c r="BI18" s="4" t="s">
        <v>14</v>
      </c>
      <c r="BJ18" s="4" t="s">
        <v>14</v>
      </c>
      <c r="BK18" s="4" t="s">
        <v>14</v>
      </c>
      <c r="BL18" s="4" t="s">
        <v>14</v>
      </c>
      <c r="BM18" s="4" t="s">
        <v>14</v>
      </c>
      <c r="BN18" s="4" t="s">
        <v>14</v>
      </c>
      <c r="BO18" s="4" t="s">
        <v>14</v>
      </c>
      <c r="BP18" s="4" t="s">
        <v>14</v>
      </c>
      <c r="BQ18" s="4" t="s">
        <v>14</v>
      </c>
      <c r="BR18" s="4" t="s">
        <v>14</v>
      </c>
      <c r="BS18" s="4" t="s">
        <v>14</v>
      </c>
      <c r="BT18" s="4" t="s">
        <v>14</v>
      </c>
    </row>
    <row r="19" spans="1:72">
      <c r="A19" t="n">
        <v>2484</v>
      </c>
      <c r="B19" s="6" t="n">
        <v>256</v>
      </c>
      <c r="C19" s="7" t="s">
        <v>7</v>
      </c>
      <c r="D19" s="7" t="n">
        <f t="normal" ca="1">16-LENB(INDIRECT(ADDRESS(19,3)))</f>
        <v>0</v>
      </c>
      <c r="E19" s="7" t="n">
        <v>538968126</v>
      </c>
      <c r="F19" s="7" t="n">
        <v>434</v>
      </c>
      <c r="G19" s="7" t="n">
        <v>423</v>
      </c>
      <c r="H19" s="7" t="n">
        <v>0</v>
      </c>
      <c r="I19" s="7" t="n">
        <v>0</v>
      </c>
      <c r="J19" s="7" t="n">
        <v>1</v>
      </c>
      <c r="K19" s="7" t="n">
        <v>0</v>
      </c>
      <c r="L19" s="7" t="n">
        <v>0</v>
      </c>
      <c r="M19" s="7" t="s">
        <v>11</v>
      </c>
      <c r="N19" s="7" t="n">
        <f t="normal" ca="1">16-LENB(INDIRECT(ADDRESS(19,13)))</f>
        <v>0</v>
      </c>
      <c r="O19" s="7" t="s">
        <v>11</v>
      </c>
      <c r="P19" s="7" t="n">
        <f t="normal" ca="1">16-LENB(INDIRECT(ADDRESS(19,15)))</f>
        <v>0</v>
      </c>
      <c r="Q19" s="7" t="s">
        <v>11</v>
      </c>
      <c r="R19" s="7" t="n">
        <f t="normal" ca="1">16-LENB(INDIRECT(ADDRESS(19,17)))</f>
        <v>0</v>
      </c>
      <c r="S19" s="7" t="s">
        <v>11</v>
      </c>
      <c r="T19" s="7" t="n">
        <f t="normal" ca="1">16-LENB(INDIRECT(ADDRESS(19,19)))</f>
        <v>0</v>
      </c>
      <c r="U19" s="7" t="s">
        <v>11</v>
      </c>
      <c r="V19" s="7" t="n">
        <f t="normal" ca="1">16-LENB(INDIRECT(ADDRESS(19,21)))</f>
        <v>0</v>
      </c>
      <c r="W19" s="7" t="s">
        <v>12</v>
      </c>
      <c r="X19" s="7" t="n">
        <f t="normal" ca="1">16-LENB(INDIRECT(ADDRESS(19,23)))</f>
        <v>0</v>
      </c>
      <c r="Y19" s="7" t="s">
        <v>12</v>
      </c>
      <c r="Z19" s="7" t="n">
        <f t="normal" ca="1">16-LENB(INDIRECT(ADDRESS(19,25)))</f>
        <v>0</v>
      </c>
      <c r="AA19" s="7" t="s">
        <v>12</v>
      </c>
      <c r="AB19" s="7" t="n">
        <f t="normal" ca="1">16-LENB(INDIRECT(ADDRESS(19,27)))</f>
        <v>0</v>
      </c>
      <c r="AC19" s="7" t="n">
        <v>100</v>
      </c>
      <c r="AD19" s="7" t="n">
        <v>100</v>
      </c>
      <c r="AE19" s="7" t="n">
        <v>100</v>
      </c>
      <c r="AF19" s="7" t="n">
        <v>100</v>
      </c>
      <c r="AG19" s="7" t="n">
        <v>100</v>
      </c>
      <c r="AH19" s="7" t="n">
        <v>0</v>
      </c>
      <c r="AI19" s="7" t="n">
        <v>0</v>
      </c>
      <c r="AJ19" s="7" t="n">
        <v>0</v>
      </c>
      <c r="AK19" s="7" t="n">
        <v>0</v>
      </c>
      <c r="AL19" s="7" t="n">
        <v>0</v>
      </c>
      <c r="AM19" s="7" t="n">
        <v>0</v>
      </c>
      <c r="AN19" s="7" t="n">
        <v>0</v>
      </c>
      <c r="AO19" s="7" t="n">
        <v>0</v>
      </c>
      <c r="AP19" s="7" t="n">
        <v>0</v>
      </c>
      <c r="AQ19" s="7" t="n">
        <v>0</v>
      </c>
      <c r="AR19" s="7" t="n">
        <v>0</v>
      </c>
      <c r="AS19" s="7" t="n">
        <v>255</v>
      </c>
      <c r="AT19" s="7" t="n">
        <v>255</v>
      </c>
      <c r="AU19" s="7" t="n">
        <v>255</v>
      </c>
      <c r="AV19" s="7" t="n">
        <v>255</v>
      </c>
      <c r="AW19" s="7" t="n">
        <v>0</v>
      </c>
      <c r="AX19" s="7" t="n">
        <v>0</v>
      </c>
      <c r="AY19" s="7" t="n">
        <v>0</v>
      </c>
      <c r="AZ19" s="7" t="n">
        <v>0</v>
      </c>
      <c r="BA19" s="7" t="n">
        <v>0</v>
      </c>
      <c r="BB19" s="7" t="n">
        <v>0</v>
      </c>
      <c r="BC19" s="7" t="n">
        <v>0</v>
      </c>
      <c r="BD19" s="7" t="n">
        <v>0</v>
      </c>
      <c r="BE19" s="7" t="n">
        <v>0</v>
      </c>
      <c r="BF19" s="7" t="n">
        <v>0</v>
      </c>
      <c r="BG19" s="7" t="n">
        <v>0</v>
      </c>
      <c r="BH19" s="7" t="n">
        <v>0</v>
      </c>
      <c r="BI19" s="7" t="n">
        <v>0</v>
      </c>
      <c r="BJ19" s="7" t="n">
        <v>0</v>
      </c>
      <c r="BK19" s="7" t="n">
        <v>0</v>
      </c>
      <c r="BL19" s="7" t="n">
        <v>0</v>
      </c>
      <c r="BM19" s="7" t="n">
        <v>0</v>
      </c>
      <c r="BN19" s="7" t="n">
        <v>0</v>
      </c>
      <c r="BO19" s="7" t="n">
        <v>0</v>
      </c>
      <c r="BP19" s="7" t="n">
        <v>0</v>
      </c>
      <c r="BQ19" s="7" t="n">
        <v>0</v>
      </c>
      <c r="BR19" s="7" t="n">
        <v>0</v>
      </c>
      <c r="BS19" s="7" t="n">
        <v>0</v>
      </c>
      <c r="BT19" s="7" t="n">
        <v>0</v>
      </c>
    </row>
    <row r="20" spans="1:72">
      <c r="A20" t="s">
        <v>4</v>
      </c>
      <c r="B20" s="4" t="s">
        <v>5</v>
      </c>
    </row>
    <row r="21" spans="1:72">
      <c r="A21" t="n">
        <v>2692</v>
      </c>
      <c r="B21" s="5" t="n">
        <v>1</v>
      </c>
    </row>
    <row r="22" spans="1:72" s="3" customFormat="1" customHeight="0">
      <c r="A22" s="3" t="s">
        <v>2</v>
      </c>
      <c r="B22" s="3" t="s">
        <v>3</v>
      </c>
    </row>
    <row r="23" spans="1:72">
      <c r="A23" t="s">
        <v>4</v>
      </c>
      <c r="B23" s="4" t="s">
        <v>5</v>
      </c>
      <c r="C23" s="4" t="s">
        <v>6</v>
      </c>
      <c r="D23" s="4" t="s">
        <v>8</v>
      </c>
      <c r="E23" s="4" t="s">
        <v>9</v>
      </c>
      <c r="F23" s="4" t="s">
        <v>10</v>
      </c>
      <c r="G23" s="4" t="s">
        <v>10</v>
      </c>
      <c r="H23" s="4" t="s">
        <v>10</v>
      </c>
      <c r="I23" s="4" t="s">
        <v>10</v>
      </c>
      <c r="J23" s="4" t="s">
        <v>10</v>
      </c>
      <c r="K23" s="4" t="s">
        <v>10</v>
      </c>
      <c r="L23" s="4" t="s">
        <v>9</v>
      </c>
      <c r="M23" s="4" t="s">
        <v>6</v>
      </c>
      <c r="N23" s="4" t="s">
        <v>8</v>
      </c>
      <c r="O23" s="4" t="s">
        <v>6</v>
      </c>
      <c r="P23" s="4" t="s">
        <v>8</v>
      </c>
      <c r="Q23" s="4" t="s">
        <v>6</v>
      </c>
      <c r="R23" s="4" t="s">
        <v>8</v>
      </c>
      <c r="S23" s="4" t="s">
        <v>6</v>
      </c>
      <c r="T23" s="4" t="s">
        <v>8</v>
      </c>
      <c r="U23" s="4" t="s">
        <v>6</v>
      </c>
      <c r="V23" s="4" t="s">
        <v>8</v>
      </c>
      <c r="W23" s="4" t="s">
        <v>6</v>
      </c>
      <c r="X23" s="4" t="s">
        <v>8</v>
      </c>
      <c r="Y23" s="4" t="s">
        <v>6</v>
      </c>
      <c r="Z23" s="4" t="s">
        <v>8</v>
      </c>
      <c r="AA23" s="4" t="s">
        <v>6</v>
      </c>
      <c r="AB23" s="4" t="s">
        <v>8</v>
      </c>
      <c r="AC23" s="4" t="s">
        <v>13</v>
      </c>
      <c r="AD23" s="4" t="s">
        <v>13</v>
      </c>
      <c r="AE23" s="4" t="s">
        <v>13</v>
      </c>
      <c r="AF23" s="4" t="s">
        <v>13</v>
      </c>
      <c r="AG23" s="4" t="s">
        <v>13</v>
      </c>
      <c r="AH23" s="4" t="s">
        <v>13</v>
      </c>
      <c r="AI23" s="4" t="s">
        <v>13</v>
      </c>
      <c r="AJ23" s="4" t="s">
        <v>13</v>
      </c>
      <c r="AK23" s="4" t="s">
        <v>14</v>
      </c>
      <c r="AL23" s="4" t="s">
        <v>14</v>
      </c>
      <c r="AM23" s="4" t="s">
        <v>14</v>
      </c>
      <c r="AN23" s="4" t="s">
        <v>14</v>
      </c>
      <c r="AO23" s="4" t="s">
        <v>14</v>
      </c>
      <c r="AP23" s="4" t="s">
        <v>14</v>
      </c>
      <c r="AQ23" s="4" t="s">
        <v>14</v>
      </c>
      <c r="AR23" s="4" t="s">
        <v>14</v>
      </c>
      <c r="AS23" s="4" t="s">
        <v>14</v>
      </c>
      <c r="AT23" s="4" t="s">
        <v>14</v>
      </c>
      <c r="AU23" s="4" t="s">
        <v>14</v>
      </c>
      <c r="AV23" s="4" t="s">
        <v>14</v>
      </c>
      <c r="AW23" s="4" t="s">
        <v>14</v>
      </c>
      <c r="AX23" s="4" t="s">
        <v>14</v>
      </c>
      <c r="AY23" s="4" t="s">
        <v>14</v>
      </c>
      <c r="AZ23" s="4" t="s">
        <v>14</v>
      </c>
      <c r="BA23" s="4" t="s">
        <v>14</v>
      </c>
      <c r="BB23" s="4" t="s">
        <v>14</v>
      </c>
      <c r="BC23" s="4" t="s">
        <v>14</v>
      </c>
      <c r="BD23" s="4" t="s">
        <v>14</v>
      </c>
      <c r="BE23" s="4" t="s">
        <v>14</v>
      </c>
      <c r="BF23" s="4" t="s">
        <v>14</v>
      </c>
      <c r="BG23" s="4" t="s">
        <v>14</v>
      </c>
      <c r="BH23" s="4" t="s">
        <v>14</v>
      </c>
      <c r="BI23" s="4" t="s">
        <v>14</v>
      </c>
      <c r="BJ23" s="4" t="s">
        <v>14</v>
      </c>
      <c r="BK23" s="4" t="s">
        <v>14</v>
      </c>
      <c r="BL23" s="4" t="s">
        <v>14</v>
      </c>
      <c r="BM23" s="4" t="s">
        <v>14</v>
      </c>
      <c r="BN23" s="4" t="s">
        <v>14</v>
      </c>
      <c r="BO23" s="4" t="s">
        <v>14</v>
      </c>
      <c r="BP23" s="4" t="s">
        <v>14</v>
      </c>
      <c r="BQ23" s="4" t="s">
        <v>14</v>
      </c>
      <c r="BR23" s="4" t="s">
        <v>14</v>
      </c>
      <c r="BS23" s="4" t="s">
        <v>14</v>
      </c>
      <c r="BT23" s="4" t="s">
        <v>14</v>
      </c>
    </row>
    <row r="24" spans="1:72">
      <c r="A24" t="n">
        <v>2696</v>
      </c>
      <c r="B24" s="6" t="n">
        <v>256</v>
      </c>
      <c r="C24" s="7" t="s">
        <v>7</v>
      </c>
      <c r="D24" s="7" t="n">
        <f t="normal" ca="1">16-LENB(INDIRECT(ADDRESS(24,3)))</f>
        <v>0</v>
      </c>
      <c r="E24" s="7" t="n">
        <v>538968127</v>
      </c>
      <c r="F24" s="7" t="n">
        <v>434</v>
      </c>
      <c r="G24" s="7" t="n">
        <v>423</v>
      </c>
      <c r="H24" s="7" t="n">
        <v>0</v>
      </c>
      <c r="I24" s="7" t="n">
        <v>0</v>
      </c>
      <c r="J24" s="7" t="n">
        <v>1</v>
      </c>
      <c r="K24" s="7" t="n">
        <v>0</v>
      </c>
      <c r="L24" s="7" t="n">
        <v>0</v>
      </c>
      <c r="M24" s="7" t="s">
        <v>15</v>
      </c>
      <c r="N24" s="7" t="n">
        <f t="normal" ca="1">16-LENB(INDIRECT(ADDRESS(24,13)))</f>
        <v>0</v>
      </c>
      <c r="O24" s="7" t="s">
        <v>15</v>
      </c>
      <c r="P24" s="7" t="n">
        <f t="normal" ca="1">16-LENB(INDIRECT(ADDRESS(24,15)))</f>
        <v>0</v>
      </c>
      <c r="Q24" s="7" t="s">
        <v>12</v>
      </c>
      <c r="R24" s="7" t="n">
        <f t="normal" ca="1">16-LENB(INDIRECT(ADDRESS(24,17)))</f>
        <v>0</v>
      </c>
      <c r="S24" s="7" t="s">
        <v>12</v>
      </c>
      <c r="T24" s="7" t="n">
        <f t="normal" ca="1">16-LENB(INDIRECT(ADDRESS(24,19)))</f>
        <v>0</v>
      </c>
      <c r="U24" s="7" t="s">
        <v>12</v>
      </c>
      <c r="V24" s="7" t="n">
        <f t="normal" ca="1">16-LENB(INDIRECT(ADDRESS(24,21)))</f>
        <v>0</v>
      </c>
      <c r="W24" s="7" t="s">
        <v>12</v>
      </c>
      <c r="X24" s="7" t="n">
        <f t="normal" ca="1">16-LENB(INDIRECT(ADDRESS(24,23)))</f>
        <v>0</v>
      </c>
      <c r="Y24" s="7" t="s">
        <v>12</v>
      </c>
      <c r="Z24" s="7" t="n">
        <f t="normal" ca="1">16-LENB(INDIRECT(ADDRESS(24,25)))</f>
        <v>0</v>
      </c>
      <c r="AA24" s="7" t="s">
        <v>12</v>
      </c>
      <c r="AB24" s="7" t="n">
        <f t="normal" ca="1">16-LENB(INDIRECT(ADDRESS(24,27)))</f>
        <v>0</v>
      </c>
      <c r="AC24" s="7" t="n">
        <v>100</v>
      </c>
      <c r="AD24" s="7" t="n">
        <v>100</v>
      </c>
      <c r="AE24" s="7" t="n">
        <v>0</v>
      </c>
      <c r="AF24" s="7" t="n">
        <v>0</v>
      </c>
      <c r="AG24" s="7" t="n">
        <v>0</v>
      </c>
      <c r="AH24" s="7" t="n">
        <v>0</v>
      </c>
      <c r="AI24" s="7" t="n">
        <v>0</v>
      </c>
      <c r="AJ24" s="7" t="n">
        <v>0</v>
      </c>
      <c r="AK24" s="7" t="n">
        <v>0</v>
      </c>
      <c r="AL24" s="7" t="n">
        <v>0</v>
      </c>
      <c r="AM24" s="7" t="n">
        <v>0</v>
      </c>
      <c r="AN24" s="7" t="n">
        <v>0</v>
      </c>
      <c r="AO24" s="7" t="n">
        <v>0</v>
      </c>
      <c r="AP24" s="7" t="n">
        <v>0</v>
      </c>
      <c r="AQ24" s="7" t="n">
        <v>0</v>
      </c>
      <c r="AR24" s="7" t="n">
        <v>0</v>
      </c>
      <c r="AS24" s="7" t="n">
        <v>255</v>
      </c>
      <c r="AT24" s="7" t="n">
        <v>255</v>
      </c>
      <c r="AU24" s="7" t="n">
        <v>255</v>
      </c>
      <c r="AV24" s="7" t="n">
        <v>255</v>
      </c>
      <c r="AW24" s="7" t="n">
        <v>0</v>
      </c>
      <c r="AX24" s="7" t="n">
        <v>0</v>
      </c>
      <c r="AY24" s="7" t="n">
        <v>0</v>
      </c>
      <c r="AZ24" s="7" t="n">
        <v>0</v>
      </c>
      <c r="BA24" s="7" t="n">
        <v>0</v>
      </c>
      <c r="BB24" s="7" t="n">
        <v>0</v>
      </c>
      <c r="BC24" s="7" t="n">
        <v>0</v>
      </c>
      <c r="BD24" s="7" t="n">
        <v>0</v>
      </c>
      <c r="BE24" s="7" t="n">
        <v>0</v>
      </c>
      <c r="BF24" s="7" t="n">
        <v>0</v>
      </c>
      <c r="BG24" s="7" t="n">
        <v>0</v>
      </c>
      <c r="BH24" s="7" t="n">
        <v>0</v>
      </c>
      <c r="BI24" s="7" t="n">
        <v>0</v>
      </c>
      <c r="BJ24" s="7" t="n">
        <v>0</v>
      </c>
      <c r="BK24" s="7" t="n">
        <v>0</v>
      </c>
      <c r="BL24" s="7" t="n">
        <v>0</v>
      </c>
      <c r="BM24" s="7" t="n">
        <v>0</v>
      </c>
      <c r="BN24" s="7" t="n">
        <v>0</v>
      </c>
      <c r="BO24" s="7" t="n">
        <v>0</v>
      </c>
      <c r="BP24" s="7" t="n">
        <v>0</v>
      </c>
      <c r="BQ24" s="7" t="n">
        <v>0</v>
      </c>
      <c r="BR24" s="7" t="n">
        <v>0</v>
      </c>
      <c r="BS24" s="7" t="n">
        <v>0</v>
      </c>
      <c r="BT24" s="7" t="n">
        <v>0</v>
      </c>
    </row>
    <row r="25" spans="1:72">
      <c r="A25" t="s">
        <v>4</v>
      </c>
      <c r="B25" s="4" t="s">
        <v>5</v>
      </c>
    </row>
    <row r="26" spans="1:72">
      <c r="A26" t="n">
        <v>2904</v>
      </c>
      <c r="B26" s="5" t="n">
        <v>1</v>
      </c>
    </row>
    <row r="27" spans="1:72" s="3" customFormat="1" customHeight="0">
      <c r="A27" s="3" t="s">
        <v>2</v>
      </c>
      <c r="B27" s="3" t="s">
        <v>3</v>
      </c>
    </row>
    <row r="28" spans="1:72">
      <c r="A28" t="s">
        <v>4</v>
      </c>
      <c r="B28" s="4" t="s">
        <v>5</v>
      </c>
      <c r="C28" s="4" t="s">
        <v>6</v>
      </c>
      <c r="D28" s="4" t="s">
        <v>8</v>
      </c>
      <c r="E28" s="4" t="s">
        <v>9</v>
      </c>
      <c r="F28" s="4" t="s">
        <v>10</v>
      </c>
      <c r="G28" s="4" t="s">
        <v>10</v>
      </c>
      <c r="H28" s="4" t="s">
        <v>10</v>
      </c>
      <c r="I28" s="4" t="s">
        <v>10</v>
      </c>
      <c r="J28" s="4" t="s">
        <v>10</v>
      </c>
      <c r="K28" s="4" t="s">
        <v>10</v>
      </c>
      <c r="L28" s="4" t="s">
        <v>9</v>
      </c>
      <c r="M28" s="4" t="s">
        <v>6</v>
      </c>
      <c r="N28" s="4" t="s">
        <v>8</v>
      </c>
      <c r="O28" s="4" t="s">
        <v>6</v>
      </c>
      <c r="P28" s="4" t="s">
        <v>8</v>
      </c>
      <c r="Q28" s="4" t="s">
        <v>6</v>
      </c>
      <c r="R28" s="4" t="s">
        <v>8</v>
      </c>
      <c r="S28" s="4" t="s">
        <v>6</v>
      </c>
      <c r="T28" s="4" t="s">
        <v>8</v>
      </c>
      <c r="U28" s="4" t="s">
        <v>6</v>
      </c>
      <c r="V28" s="4" t="s">
        <v>8</v>
      </c>
      <c r="W28" s="4" t="s">
        <v>6</v>
      </c>
      <c r="X28" s="4" t="s">
        <v>8</v>
      </c>
      <c r="Y28" s="4" t="s">
        <v>6</v>
      </c>
      <c r="Z28" s="4" t="s">
        <v>8</v>
      </c>
      <c r="AA28" s="4" t="s">
        <v>6</v>
      </c>
      <c r="AB28" s="4" t="s">
        <v>8</v>
      </c>
      <c r="AC28" s="4" t="s">
        <v>13</v>
      </c>
      <c r="AD28" s="4" t="s">
        <v>13</v>
      </c>
      <c r="AE28" s="4" t="s">
        <v>13</v>
      </c>
      <c r="AF28" s="4" t="s">
        <v>13</v>
      </c>
      <c r="AG28" s="4" t="s">
        <v>13</v>
      </c>
      <c r="AH28" s="4" t="s">
        <v>13</v>
      </c>
      <c r="AI28" s="4" t="s">
        <v>13</v>
      </c>
      <c r="AJ28" s="4" t="s">
        <v>13</v>
      </c>
      <c r="AK28" s="4" t="s">
        <v>14</v>
      </c>
      <c r="AL28" s="4" t="s">
        <v>14</v>
      </c>
      <c r="AM28" s="4" t="s">
        <v>14</v>
      </c>
      <c r="AN28" s="4" t="s">
        <v>14</v>
      </c>
      <c r="AO28" s="4" t="s">
        <v>14</v>
      </c>
      <c r="AP28" s="4" t="s">
        <v>14</v>
      </c>
      <c r="AQ28" s="4" t="s">
        <v>14</v>
      </c>
      <c r="AR28" s="4" t="s">
        <v>14</v>
      </c>
      <c r="AS28" s="4" t="s">
        <v>14</v>
      </c>
      <c r="AT28" s="4" t="s">
        <v>14</v>
      </c>
      <c r="AU28" s="4" t="s">
        <v>14</v>
      </c>
      <c r="AV28" s="4" t="s">
        <v>14</v>
      </c>
      <c r="AW28" s="4" t="s">
        <v>14</v>
      </c>
      <c r="AX28" s="4" t="s">
        <v>14</v>
      </c>
      <c r="AY28" s="4" t="s">
        <v>14</v>
      </c>
      <c r="AZ28" s="4" t="s">
        <v>14</v>
      </c>
      <c r="BA28" s="4" t="s">
        <v>14</v>
      </c>
      <c r="BB28" s="4" t="s">
        <v>14</v>
      </c>
      <c r="BC28" s="4" t="s">
        <v>14</v>
      </c>
      <c r="BD28" s="4" t="s">
        <v>14</v>
      </c>
      <c r="BE28" s="4" t="s">
        <v>14</v>
      </c>
      <c r="BF28" s="4" t="s">
        <v>14</v>
      </c>
      <c r="BG28" s="4" t="s">
        <v>14</v>
      </c>
      <c r="BH28" s="4" t="s">
        <v>14</v>
      </c>
      <c r="BI28" s="4" t="s">
        <v>14</v>
      </c>
      <c r="BJ28" s="4" t="s">
        <v>14</v>
      </c>
      <c r="BK28" s="4" t="s">
        <v>14</v>
      </c>
      <c r="BL28" s="4" t="s">
        <v>14</v>
      </c>
      <c r="BM28" s="4" t="s">
        <v>14</v>
      </c>
      <c r="BN28" s="4" t="s">
        <v>14</v>
      </c>
      <c r="BO28" s="4" t="s">
        <v>14</v>
      </c>
      <c r="BP28" s="4" t="s">
        <v>14</v>
      </c>
      <c r="BQ28" s="4" t="s">
        <v>14</v>
      </c>
      <c r="BR28" s="4" t="s">
        <v>14</v>
      </c>
      <c r="BS28" s="4" t="s">
        <v>14</v>
      </c>
      <c r="BT28" s="4" t="s">
        <v>14</v>
      </c>
    </row>
    <row r="29" spans="1:72">
      <c r="A29" t="n">
        <v>2908</v>
      </c>
      <c r="B29" s="6" t="n">
        <v>256</v>
      </c>
      <c r="C29" s="7" t="s">
        <v>7</v>
      </c>
      <c r="D29" s="7" t="n">
        <f t="normal" ca="1">16-LENB(INDIRECT(ADDRESS(29,3)))</f>
        <v>0</v>
      </c>
      <c r="E29" s="7" t="n">
        <v>538968128</v>
      </c>
      <c r="F29" s="7" t="n">
        <v>434</v>
      </c>
      <c r="G29" s="7" t="n">
        <v>423</v>
      </c>
      <c r="H29" s="7" t="n">
        <v>0</v>
      </c>
      <c r="I29" s="7" t="n">
        <v>0</v>
      </c>
      <c r="J29" s="7" t="n">
        <v>1</v>
      </c>
      <c r="K29" s="7" t="n">
        <v>0</v>
      </c>
      <c r="L29" s="7" t="n">
        <v>0</v>
      </c>
      <c r="M29" s="7" t="s">
        <v>15</v>
      </c>
      <c r="N29" s="7" t="n">
        <f t="normal" ca="1">16-LENB(INDIRECT(ADDRESS(29,13)))</f>
        <v>0</v>
      </c>
      <c r="O29" s="7" t="s">
        <v>15</v>
      </c>
      <c r="P29" s="7" t="n">
        <f t="normal" ca="1">16-LENB(INDIRECT(ADDRESS(29,15)))</f>
        <v>0</v>
      </c>
      <c r="Q29" s="7" t="s">
        <v>15</v>
      </c>
      <c r="R29" s="7" t="n">
        <f t="normal" ca="1">16-LENB(INDIRECT(ADDRESS(29,17)))</f>
        <v>0</v>
      </c>
      <c r="S29" s="7" t="s">
        <v>15</v>
      </c>
      <c r="T29" s="7" t="n">
        <f t="normal" ca="1">16-LENB(INDIRECT(ADDRESS(29,19)))</f>
        <v>0</v>
      </c>
      <c r="U29" s="7" t="s">
        <v>15</v>
      </c>
      <c r="V29" s="7" t="n">
        <f t="normal" ca="1">16-LENB(INDIRECT(ADDRESS(29,21)))</f>
        <v>0</v>
      </c>
      <c r="W29" s="7" t="s">
        <v>15</v>
      </c>
      <c r="X29" s="7" t="n">
        <f t="normal" ca="1">16-LENB(INDIRECT(ADDRESS(29,23)))</f>
        <v>0</v>
      </c>
      <c r="Y29" s="7" t="s">
        <v>12</v>
      </c>
      <c r="Z29" s="7" t="n">
        <f t="normal" ca="1">16-LENB(INDIRECT(ADDRESS(29,25)))</f>
        <v>0</v>
      </c>
      <c r="AA29" s="7" t="s">
        <v>12</v>
      </c>
      <c r="AB29" s="7" t="n">
        <f t="normal" ca="1">16-LENB(INDIRECT(ADDRESS(29,27)))</f>
        <v>0</v>
      </c>
      <c r="AC29" s="7" t="n">
        <v>100</v>
      </c>
      <c r="AD29" s="7" t="n">
        <v>100</v>
      </c>
      <c r="AE29" s="7" t="n">
        <v>100</v>
      </c>
      <c r="AF29" s="7" t="n">
        <v>100</v>
      </c>
      <c r="AG29" s="7" t="n">
        <v>100</v>
      </c>
      <c r="AH29" s="7" t="n">
        <v>100</v>
      </c>
      <c r="AI29" s="7" t="n">
        <v>0</v>
      </c>
      <c r="AJ29" s="7" t="n">
        <v>0</v>
      </c>
      <c r="AK29" s="7" t="n">
        <v>0</v>
      </c>
      <c r="AL29" s="7" t="n">
        <v>0</v>
      </c>
      <c r="AM29" s="7" t="n">
        <v>0</v>
      </c>
      <c r="AN29" s="7" t="n">
        <v>0</v>
      </c>
      <c r="AO29" s="7" t="n">
        <v>0</v>
      </c>
      <c r="AP29" s="7" t="n">
        <v>0</v>
      </c>
      <c r="AQ29" s="7" t="n">
        <v>0</v>
      </c>
      <c r="AR29" s="7" t="n">
        <v>0</v>
      </c>
      <c r="AS29" s="7" t="n">
        <v>255</v>
      </c>
      <c r="AT29" s="7" t="n">
        <v>255</v>
      </c>
      <c r="AU29" s="7" t="n">
        <v>255</v>
      </c>
      <c r="AV29" s="7" t="n">
        <v>255</v>
      </c>
      <c r="AW29" s="7" t="n">
        <v>0</v>
      </c>
      <c r="AX29" s="7" t="n">
        <v>0</v>
      </c>
      <c r="AY29" s="7" t="n">
        <v>0</v>
      </c>
      <c r="AZ29" s="7" t="n">
        <v>0</v>
      </c>
      <c r="BA29" s="7" t="n">
        <v>0</v>
      </c>
      <c r="BB29" s="7" t="n">
        <v>0</v>
      </c>
      <c r="BC29" s="7" t="n">
        <v>0</v>
      </c>
      <c r="BD29" s="7" t="n">
        <v>0</v>
      </c>
      <c r="BE29" s="7" t="n">
        <v>0</v>
      </c>
      <c r="BF29" s="7" t="n">
        <v>0</v>
      </c>
      <c r="BG29" s="7" t="n">
        <v>0</v>
      </c>
      <c r="BH29" s="7" t="n">
        <v>0</v>
      </c>
      <c r="BI29" s="7" t="n">
        <v>0</v>
      </c>
      <c r="BJ29" s="7" t="n">
        <v>0</v>
      </c>
      <c r="BK29" s="7" t="n">
        <v>0</v>
      </c>
      <c r="BL29" s="7" t="n">
        <v>0</v>
      </c>
      <c r="BM29" s="7" t="n">
        <v>0</v>
      </c>
      <c r="BN29" s="7" t="n">
        <v>0</v>
      </c>
      <c r="BO29" s="7" t="n">
        <v>0</v>
      </c>
      <c r="BP29" s="7" t="n">
        <v>0</v>
      </c>
      <c r="BQ29" s="7" t="n">
        <v>0</v>
      </c>
      <c r="BR29" s="7" t="n">
        <v>0</v>
      </c>
      <c r="BS29" s="7" t="n">
        <v>0</v>
      </c>
      <c r="BT29" s="7" t="n">
        <v>0</v>
      </c>
    </row>
    <row r="30" spans="1:72">
      <c r="A30" t="s">
        <v>4</v>
      </c>
      <c r="B30" s="4" t="s">
        <v>5</v>
      </c>
    </row>
    <row r="31" spans="1:72">
      <c r="A31" t="n">
        <v>3116</v>
      </c>
      <c r="B31" s="5" t="n">
        <v>1</v>
      </c>
    </row>
    <row r="32" spans="1:72" s="3" customFormat="1" customHeight="0">
      <c r="A32" s="3" t="s">
        <v>2</v>
      </c>
      <c r="B32" s="3" t="s">
        <v>3</v>
      </c>
    </row>
    <row r="33" spans="1:72">
      <c r="A33" t="s">
        <v>4</v>
      </c>
      <c r="B33" s="4" t="s">
        <v>5</v>
      </c>
      <c r="C33" s="4" t="s">
        <v>6</v>
      </c>
      <c r="D33" s="4" t="s">
        <v>8</v>
      </c>
      <c r="E33" s="4" t="s">
        <v>9</v>
      </c>
      <c r="F33" s="4" t="s">
        <v>10</v>
      </c>
      <c r="G33" s="4" t="s">
        <v>10</v>
      </c>
      <c r="H33" s="4" t="s">
        <v>10</v>
      </c>
      <c r="I33" s="4" t="s">
        <v>10</v>
      </c>
      <c r="J33" s="4" t="s">
        <v>10</v>
      </c>
      <c r="K33" s="4" t="s">
        <v>10</v>
      </c>
      <c r="L33" s="4" t="s">
        <v>9</v>
      </c>
      <c r="M33" s="4" t="s">
        <v>6</v>
      </c>
      <c r="N33" s="4" t="s">
        <v>8</v>
      </c>
      <c r="O33" s="4" t="s">
        <v>6</v>
      </c>
      <c r="P33" s="4" t="s">
        <v>8</v>
      </c>
      <c r="Q33" s="4" t="s">
        <v>6</v>
      </c>
      <c r="R33" s="4" t="s">
        <v>8</v>
      </c>
      <c r="S33" s="4" t="s">
        <v>6</v>
      </c>
      <c r="T33" s="4" t="s">
        <v>8</v>
      </c>
      <c r="U33" s="4" t="s">
        <v>6</v>
      </c>
      <c r="V33" s="4" t="s">
        <v>8</v>
      </c>
      <c r="W33" s="4" t="s">
        <v>6</v>
      </c>
      <c r="X33" s="4" t="s">
        <v>8</v>
      </c>
      <c r="Y33" s="4" t="s">
        <v>6</v>
      </c>
      <c r="Z33" s="4" t="s">
        <v>8</v>
      </c>
      <c r="AA33" s="4" t="s">
        <v>6</v>
      </c>
      <c r="AB33" s="4" t="s">
        <v>8</v>
      </c>
      <c r="AC33" s="4" t="s">
        <v>13</v>
      </c>
      <c r="AD33" s="4" t="s">
        <v>13</v>
      </c>
      <c r="AE33" s="4" t="s">
        <v>13</v>
      </c>
      <c r="AF33" s="4" t="s">
        <v>13</v>
      </c>
      <c r="AG33" s="4" t="s">
        <v>13</v>
      </c>
      <c r="AH33" s="4" t="s">
        <v>13</v>
      </c>
      <c r="AI33" s="4" t="s">
        <v>13</v>
      </c>
      <c r="AJ33" s="4" t="s">
        <v>13</v>
      </c>
      <c r="AK33" s="4" t="s">
        <v>14</v>
      </c>
      <c r="AL33" s="4" t="s">
        <v>14</v>
      </c>
      <c r="AM33" s="4" t="s">
        <v>14</v>
      </c>
      <c r="AN33" s="4" t="s">
        <v>14</v>
      </c>
      <c r="AO33" s="4" t="s">
        <v>14</v>
      </c>
      <c r="AP33" s="4" t="s">
        <v>14</v>
      </c>
      <c r="AQ33" s="4" t="s">
        <v>14</v>
      </c>
      <c r="AR33" s="4" t="s">
        <v>14</v>
      </c>
      <c r="AS33" s="4" t="s">
        <v>14</v>
      </c>
      <c r="AT33" s="4" t="s">
        <v>14</v>
      </c>
      <c r="AU33" s="4" t="s">
        <v>14</v>
      </c>
      <c r="AV33" s="4" t="s">
        <v>14</v>
      </c>
      <c r="AW33" s="4" t="s">
        <v>14</v>
      </c>
      <c r="AX33" s="4" t="s">
        <v>14</v>
      </c>
      <c r="AY33" s="4" t="s">
        <v>14</v>
      </c>
      <c r="AZ33" s="4" t="s">
        <v>14</v>
      </c>
      <c r="BA33" s="4" t="s">
        <v>14</v>
      </c>
      <c r="BB33" s="4" t="s">
        <v>14</v>
      </c>
      <c r="BC33" s="4" t="s">
        <v>14</v>
      </c>
      <c r="BD33" s="4" t="s">
        <v>14</v>
      </c>
      <c r="BE33" s="4" t="s">
        <v>14</v>
      </c>
      <c r="BF33" s="4" t="s">
        <v>14</v>
      </c>
      <c r="BG33" s="4" t="s">
        <v>14</v>
      </c>
      <c r="BH33" s="4" t="s">
        <v>14</v>
      </c>
      <c r="BI33" s="4" t="s">
        <v>14</v>
      </c>
      <c r="BJ33" s="4" t="s">
        <v>14</v>
      </c>
      <c r="BK33" s="4" t="s">
        <v>14</v>
      </c>
      <c r="BL33" s="4" t="s">
        <v>14</v>
      </c>
      <c r="BM33" s="4" t="s">
        <v>14</v>
      </c>
      <c r="BN33" s="4" t="s">
        <v>14</v>
      </c>
      <c r="BO33" s="4" t="s">
        <v>14</v>
      </c>
      <c r="BP33" s="4" t="s">
        <v>14</v>
      </c>
      <c r="BQ33" s="4" t="s">
        <v>14</v>
      </c>
      <c r="BR33" s="4" t="s">
        <v>14</v>
      </c>
      <c r="BS33" s="4" t="s">
        <v>14</v>
      </c>
      <c r="BT33" s="4" t="s">
        <v>14</v>
      </c>
    </row>
    <row r="34" spans="1:72">
      <c r="A34" t="n">
        <v>3120</v>
      </c>
      <c r="B34" s="6" t="n">
        <v>256</v>
      </c>
      <c r="C34" s="7" t="s">
        <v>7</v>
      </c>
      <c r="D34" s="7" t="n">
        <f t="normal" ca="1">16-LENB(INDIRECT(ADDRESS(34,3)))</f>
        <v>0</v>
      </c>
      <c r="E34" s="7" t="n">
        <v>538968129</v>
      </c>
      <c r="F34" s="7" t="n">
        <v>434</v>
      </c>
      <c r="G34" s="7" t="n">
        <v>423</v>
      </c>
      <c r="H34" s="7" t="n">
        <v>0</v>
      </c>
      <c r="I34" s="7" t="n">
        <v>0</v>
      </c>
      <c r="J34" s="7" t="n">
        <v>1</v>
      </c>
      <c r="K34" s="7" t="n">
        <v>0</v>
      </c>
      <c r="L34" s="7" t="n">
        <v>0</v>
      </c>
      <c r="M34" s="7" t="s">
        <v>16</v>
      </c>
      <c r="N34" s="7" t="n">
        <f t="normal" ca="1">16-LENB(INDIRECT(ADDRESS(34,13)))</f>
        <v>0</v>
      </c>
      <c r="O34" s="7" t="s">
        <v>17</v>
      </c>
      <c r="P34" s="7" t="n">
        <f t="normal" ca="1">16-LENB(INDIRECT(ADDRESS(34,15)))</f>
        <v>0</v>
      </c>
      <c r="Q34" s="7" t="s">
        <v>12</v>
      </c>
      <c r="R34" s="7" t="n">
        <f t="normal" ca="1">16-LENB(INDIRECT(ADDRESS(34,17)))</f>
        <v>0</v>
      </c>
      <c r="S34" s="7" t="s">
        <v>12</v>
      </c>
      <c r="T34" s="7" t="n">
        <f t="normal" ca="1">16-LENB(INDIRECT(ADDRESS(34,19)))</f>
        <v>0</v>
      </c>
      <c r="U34" s="7" t="s">
        <v>12</v>
      </c>
      <c r="V34" s="7" t="n">
        <f t="normal" ca="1">16-LENB(INDIRECT(ADDRESS(34,21)))</f>
        <v>0</v>
      </c>
      <c r="W34" s="7" t="s">
        <v>12</v>
      </c>
      <c r="X34" s="7" t="n">
        <f t="normal" ca="1">16-LENB(INDIRECT(ADDRESS(34,23)))</f>
        <v>0</v>
      </c>
      <c r="Y34" s="7" t="s">
        <v>12</v>
      </c>
      <c r="Z34" s="7" t="n">
        <f t="normal" ca="1">16-LENB(INDIRECT(ADDRESS(34,25)))</f>
        <v>0</v>
      </c>
      <c r="AA34" s="7" t="s">
        <v>12</v>
      </c>
      <c r="AB34" s="7" t="n">
        <f t="normal" ca="1">16-LENB(INDIRECT(ADDRESS(34,27)))</f>
        <v>0</v>
      </c>
      <c r="AC34" s="7" t="n">
        <v>100</v>
      </c>
      <c r="AD34" s="7" t="n">
        <v>0</v>
      </c>
      <c r="AE34" s="7" t="n">
        <v>0</v>
      </c>
      <c r="AF34" s="7" t="n">
        <v>0</v>
      </c>
      <c r="AG34" s="7" t="n">
        <v>0</v>
      </c>
      <c r="AH34" s="7" t="n">
        <v>0</v>
      </c>
      <c r="AI34" s="7" t="n">
        <v>0</v>
      </c>
      <c r="AJ34" s="7" t="n">
        <v>0</v>
      </c>
      <c r="AK34" s="7" t="n">
        <v>0</v>
      </c>
      <c r="AL34" s="7" t="n">
        <v>0</v>
      </c>
      <c r="AM34" s="7" t="n">
        <v>0</v>
      </c>
      <c r="AN34" s="7" t="n">
        <v>0</v>
      </c>
      <c r="AO34" s="7" t="n">
        <v>0</v>
      </c>
      <c r="AP34" s="7" t="n">
        <v>0</v>
      </c>
      <c r="AQ34" s="7" t="n">
        <v>0</v>
      </c>
      <c r="AR34" s="7" t="n">
        <v>0</v>
      </c>
      <c r="AS34" s="7" t="n">
        <v>255</v>
      </c>
      <c r="AT34" s="7" t="n">
        <v>255</v>
      </c>
      <c r="AU34" s="7" t="n">
        <v>255</v>
      </c>
      <c r="AV34" s="7" t="n">
        <v>255</v>
      </c>
      <c r="AW34" s="7" t="n">
        <v>0</v>
      </c>
      <c r="AX34" s="7" t="n">
        <v>0</v>
      </c>
      <c r="AY34" s="7" t="n">
        <v>0</v>
      </c>
      <c r="AZ34" s="7" t="n">
        <v>0</v>
      </c>
      <c r="BA34" s="7" t="n">
        <v>0</v>
      </c>
      <c r="BB34" s="7" t="n">
        <v>0</v>
      </c>
      <c r="BC34" s="7" t="n">
        <v>0</v>
      </c>
      <c r="BD34" s="7" t="n">
        <v>0</v>
      </c>
      <c r="BE34" s="7" t="n">
        <v>0</v>
      </c>
      <c r="BF34" s="7" t="n">
        <v>0</v>
      </c>
      <c r="BG34" s="7" t="n">
        <v>0</v>
      </c>
      <c r="BH34" s="7" t="n">
        <v>0</v>
      </c>
      <c r="BI34" s="7" t="n">
        <v>0</v>
      </c>
      <c r="BJ34" s="7" t="n">
        <v>0</v>
      </c>
      <c r="BK34" s="7" t="n">
        <v>0</v>
      </c>
      <c r="BL34" s="7" t="n">
        <v>0</v>
      </c>
      <c r="BM34" s="7" t="n">
        <v>0</v>
      </c>
      <c r="BN34" s="7" t="n">
        <v>0</v>
      </c>
      <c r="BO34" s="7" t="n">
        <v>0</v>
      </c>
      <c r="BP34" s="7" t="n">
        <v>0</v>
      </c>
      <c r="BQ34" s="7" t="n">
        <v>0</v>
      </c>
      <c r="BR34" s="7" t="n">
        <v>0</v>
      </c>
      <c r="BS34" s="7" t="n">
        <v>0</v>
      </c>
      <c r="BT34" s="7" t="n">
        <v>0</v>
      </c>
    </row>
    <row r="35" spans="1:72">
      <c r="A35" t="s">
        <v>4</v>
      </c>
      <c r="B35" s="4" t="s">
        <v>5</v>
      </c>
    </row>
    <row r="36" spans="1:72">
      <c r="A36" t="n">
        <v>3328</v>
      </c>
      <c r="B36" s="5" t="n">
        <v>1</v>
      </c>
    </row>
    <row r="37" spans="1:72" s="3" customFormat="1" customHeight="0">
      <c r="A37" s="3" t="s">
        <v>2</v>
      </c>
      <c r="B37" s="3" t="s">
        <v>3</v>
      </c>
    </row>
    <row r="38" spans="1:72">
      <c r="A38" t="s">
        <v>4</v>
      </c>
      <c r="B38" s="4" t="s">
        <v>5</v>
      </c>
      <c r="C38" s="4" t="s">
        <v>6</v>
      </c>
      <c r="D38" s="4" t="s">
        <v>8</v>
      </c>
      <c r="E38" s="4" t="s">
        <v>9</v>
      </c>
      <c r="F38" s="4" t="s">
        <v>10</v>
      </c>
      <c r="G38" s="4" t="s">
        <v>10</v>
      </c>
      <c r="H38" s="4" t="s">
        <v>10</v>
      </c>
      <c r="I38" s="4" t="s">
        <v>10</v>
      </c>
      <c r="J38" s="4" t="s">
        <v>10</v>
      </c>
      <c r="K38" s="4" t="s">
        <v>10</v>
      </c>
      <c r="L38" s="4" t="s">
        <v>9</v>
      </c>
      <c r="M38" s="4" t="s">
        <v>6</v>
      </c>
      <c r="N38" s="4" t="s">
        <v>8</v>
      </c>
      <c r="O38" s="4" t="s">
        <v>6</v>
      </c>
      <c r="P38" s="4" t="s">
        <v>8</v>
      </c>
      <c r="Q38" s="4" t="s">
        <v>6</v>
      </c>
      <c r="R38" s="4" t="s">
        <v>8</v>
      </c>
      <c r="S38" s="4" t="s">
        <v>6</v>
      </c>
      <c r="T38" s="4" t="s">
        <v>8</v>
      </c>
      <c r="U38" s="4" t="s">
        <v>6</v>
      </c>
      <c r="V38" s="4" t="s">
        <v>8</v>
      </c>
      <c r="W38" s="4" t="s">
        <v>6</v>
      </c>
      <c r="X38" s="4" t="s">
        <v>8</v>
      </c>
      <c r="Y38" s="4" t="s">
        <v>6</v>
      </c>
      <c r="Z38" s="4" t="s">
        <v>8</v>
      </c>
      <c r="AA38" s="4" t="s">
        <v>6</v>
      </c>
      <c r="AB38" s="4" t="s">
        <v>8</v>
      </c>
      <c r="AC38" s="4" t="s">
        <v>13</v>
      </c>
      <c r="AD38" s="4" t="s">
        <v>13</v>
      </c>
      <c r="AE38" s="4" t="s">
        <v>13</v>
      </c>
      <c r="AF38" s="4" t="s">
        <v>13</v>
      </c>
      <c r="AG38" s="4" t="s">
        <v>13</v>
      </c>
      <c r="AH38" s="4" t="s">
        <v>13</v>
      </c>
      <c r="AI38" s="4" t="s">
        <v>13</v>
      </c>
      <c r="AJ38" s="4" t="s">
        <v>13</v>
      </c>
      <c r="AK38" s="4" t="s">
        <v>14</v>
      </c>
      <c r="AL38" s="4" t="s">
        <v>14</v>
      </c>
      <c r="AM38" s="4" t="s">
        <v>14</v>
      </c>
      <c r="AN38" s="4" t="s">
        <v>14</v>
      </c>
      <c r="AO38" s="4" t="s">
        <v>14</v>
      </c>
      <c r="AP38" s="4" t="s">
        <v>14</v>
      </c>
      <c r="AQ38" s="4" t="s">
        <v>14</v>
      </c>
      <c r="AR38" s="4" t="s">
        <v>14</v>
      </c>
      <c r="AS38" s="4" t="s">
        <v>14</v>
      </c>
      <c r="AT38" s="4" t="s">
        <v>14</v>
      </c>
      <c r="AU38" s="4" t="s">
        <v>14</v>
      </c>
      <c r="AV38" s="4" t="s">
        <v>14</v>
      </c>
      <c r="AW38" s="4" t="s">
        <v>14</v>
      </c>
      <c r="AX38" s="4" t="s">
        <v>14</v>
      </c>
      <c r="AY38" s="4" t="s">
        <v>14</v>
      </c>
      <c r="AZ38" s="4" t="s">
        <v>14</v>
      </c>
      <c r="BA38" s="4" t="s">
        <v>14</v>
      </c>
      <c r="BB38" s="4" t="s">
        <v>14</v>
      </c>
      <c r="BC38" s="4" t="s">
        <v>14</v>
      </c>
      <c r="BD38" s="4" t="s">
        <v>14</v>
      </c>
      <c r="BE38" s="4" t="s">
        <v>14</v>
      </c>
      <c r="BF38" s="4" t="s">
        <v>14</v>
      </c>
      <c r="BG38" s="4" t="s">
        <v>14</v>
      </c>
      <c r="BH38" s="4" t="s">
        <v>14</v>
      </c>
      <c r="BI38" s="4" t="s">
        <v>14</v>
      </c>
      <c r="BJ38" s="4" t="s">
        <v>14</v>
      </c>
      <c r="BK38" s="4" t="s">
        <v>14</v>
      </c>
      <c r="BL38" s="4" t="s">
        <v>14</v>
      </c>
      <c r="BM38" s="4" t="s">
        <v>14</v>
      </c>
      <c r="BN38" s="4" t="s">
        <v>14</v>
      </c>
      <c r="BO38" s="4" t="s">
        <v>14</v>
      </c>
      <c r="BP38" s="4" t="s">
        <v>14</v>
      </c>
      <c r="BQ38" s="4" t="s">
        <v>14</v>
      </c>
      <c r="BR38" s="4" t="s">
        <v>14</v>
      </c>
      <c r="BS38" s="4" t="s">
        <v>14</v>
      </c>
      <c r="BT38" s="4" t="s">
        <v>14</v>
      </c>
    </row>
    <row r="39" spans="1:72">
      <c r="A39" t="n">
        <v>3332</v>
      </c>
      <c r="B39" s="6" t="n">
        <v>256</v>
      </c>
      <c r="C39" s="7" t="s">
        <v>7</v>
      </c>
      <c r="D39" s="7" t="n">
        <f t="normal" ca="1">16-LENB(INDIRECT(ADDRESS(39,3)))</f>
        <v>0</v>
      </c>
      <c r="E39" s="7" t="n">
        <v>538968130</v>
      </c>
      <c r="F39" s="7" t="n">
        <v>434</v>
      </c>
      <c r="G39" s="7" t="n">
        <v>423</v>
      </c>
      <c r="H39" s="7" t="n">
        <v>0</v>
      </c>
      <c r="I39" s="7" t="n">
        <v>0</v>
      </c>
      <c r="J39" s="7" t="n">
        <v>1</v>
      </c>
      <c r="K39" s="7" t="n">
        <v>0</v>
      </c>
      <c r="L39" s="7" t="n">
        <v>0</v>
      </c>
      <c r="M39" s="7" t="s">
        <v>16</v>
      </c>
      <c r="N39" s="7" t="n">
        <f t="normal" ca="1">16-LENB(INDIRECT(ADDRESS(39,13)))</f>
        <v>0</v>
      </c>
      <c r="O39" s="7" t="s">
        <v>16</v>
      </c>
      <c r="P39" s="7" t="n">
        <f t="normal" ca="1">16-LENB(INDIRECT(ADDRESS(39,15)))</f>
        <v>0</v>
      </c>
      <c r="Q39" s="7" t="s">
        <v>16</v>
      </c>
      <c r="R39" s="7" t="n">
        <f t="normal" ca="1">16-LENB(INDIRECT(ADDRESS(39,17)))</f>
        <v>0</v>
      </c>
      <c r="S39" s="7" t="s">
        <v>12</v>
      </c>
      <c r="T39" s="7" t="n">
        <f t="normal" ca="1">16-LENB(INDIRECT(ADDRESS(39,19)))</f>
        <v>0</v>
      </c>
      <c r="U39" s="7" t="s">
        <v>12</v>
      </c>
      <c r="V39" s="7" t="n">
        <f t="normal" ca="1">16-LENB(INDIRECT(ADDRESS(39,21)))</f>
        <v>0</v>
      </c>
      <c r="W39" s="7" t="s">
        <v>12</v>
      </c>
      <c r="X39" s="7" t="n">
        <f t="normal" ca="1">16-LENB(INDIRECT(ADDRESS(39,23)))</f>
        <v>0</v>
      </c>
      <c r="Y39" s="7" t="s">
        <v>12</v>
      </c>
      <c r="Z39" s="7" t="n">
        <f t="normal" ca="1">16-LENB(INDIRECT(ADDRESS(39,25)))</f>
        <v>0</v>
      </c>
      <c r="AA39" s="7" t="s">
        <v>12</v>
      </c>
      <c r="AB39" s="7" t="n">
        <f t="normal" ca="1">16-LENB(INDIRECT(ADDRESS(39,27)))</f>
        <v>0</v>
      </c>
      <c r="AC39" s="7" t="n">
        <v>100</v>
      </c>
      <c r="AD39" s="7" t="n">
        <v>100</v>
      </c>
      <c r="AE39" s="7" t="n">
        <v>100</v>
      </c>
      <c r="AF39" s="7" t="n">
        <v>0</v>
      </c>
      <c r="AG39" s="7" t="n">
        <v>0</v>
      </c>
      <c r="AH39" s="7" t="n">
        <v>0</v>
      </c>
      <c r="AI39" s="7" t="n">
        <v>0</v>
      </c>
      <c r="AJ39" s="7" t="n">
        <v>0</v>
      </c>
      <c r="AK39" s="7" t="n">
        <v>0</v>
      </c>
      <c r="AL39" s="7" t="n">
        <v>0</v>
      </c>
      <c r="AM39" s="7" t="n">
        <v>0</v>
      </c>
      <c r="AN39" s="7" t="n">
        <v>0</v>
      </c>
      <c r="AO39" s="7" t="n">
        <v>0</v>
      </c>
      <c r="AP39" s="7" t="n">
        <v>0</v>
      </c>
      <c r="AQ39" s="7" t="n">
        <v>0</v>
      </c>
      <c r="AR39" s="7" t="n">
        <v>0</v>
      </c>
      <c r="AS39" s="7" t="n">
        <v>255</v>
      </c>
      <c r="AT39" s="7" t="n">
        <v>255</v>
      </c>
      <c r="AU39" s="7" t="n">
        <v>255</v>
      </c>
      <c r="AV39" s="7" t="n">
        <v>255</v>
      </c>
      <c r="AW39" s="7" t="n">
        <v>0</v>
      </c>
      <c r="AX39" s="7" t="n">
        <v>0</v>
      </c>
      <c r="AY39" s="7" t="n">
        <v>0</v>
      </c>
      <c r="AZ39" s="7" t="n">
        <v>0</v>
      </c>
      <c r="BA39" s="7" t="n">
        <v>0</v>
      </c>
      <c r="BB39" s="7" t="n">
        <v>0</v>
      </c>
      <c r="BC39" s="7" t="n">
        <v>0</v>
      </c>
      <c r="BD39" s="7" t="n">
        <v>0</v>
      </c>
      <c r="BE39" s="7" t="n">
        <v>0</v>
      </c>
      <c r="BF39" s="7" t="n">
        <v>0</v>
      </c>
      <c r="BG39" s="7" t="n">
        <v>0</v>
      </c>
      <c r="BH39" s="7" t="n">
        <v>0</v>
      </c>
      <c r="BI39" s="7" t="n">
        <v>0</v>
      </c>
      <c r="BJ39" s="7" t="n">
        <v>0</v>
      </c>
      <c r="BK39" s="7" t="n">
        <v>0</v>
      </c>
      <c r="BL39" s="7" t="n">
        <v>0</v>
      </c>
      <c r="BM39" s="7" t="n">
        <v>0</v>
      </c>
      <c r="BN39" s="7" t="n">
        <v>0</v>
      </c>
      <c r="BO39" s="7" t="n">
        <v>0</v>
      </c>
      <c r="BP39" s="7" t="n">
        <v>0</v>
      </c>
      <c r="BQ39" s="7" t="n">
        <v>0</v>
      </c>
      <c r="BR39" s="7" t="n">
        <v>0</v>
      </c>
      <c r="BS39" s="7" t="n">
        <v>0</v>
      </c>
      <c r="BT39" s="7" t="n">
        <v>0</v>
      </c>
    </row>
    <row r="40" spans="1:72">
      <c r="A40" t="s">
        <v>4</v>
      </c>
      <c r="B40" s="4" t="s">
        <v>5</v>
      </c>
    </row>
    <row r="41" spans="1:72">
      <c r="A41" t="n">
        <v>3540</v>
      </c>
      <c r="B41" s="5" t="n">
        <v>1</v>
      </c>
    </row>
    <row r="42" spans="1:72" s="3" customFormat="1" customHeight="0">
      <c r="A42" s="3" t="s">
        <v>2</v>
      </c>
      <c r="B42" s="3" t="s">
        <v>3</v>
      </c>
    </row>
    <row r="43" spans="1:72">
      <c r="A43" t="s">
        <v>4</v>
      </c>
      <c r="B43" s="4" t="s">
        <v>5</v>
      </c>
      <c r="C43" s="4" t="s">
        <v>6</v>
      </c>
      <c r="D43" s="4" t="s">
        <v>8</v>
      </c>
      <c r="E43" s="4" t="s">
        <v>9</v>
      </c>
      <c r="F43" s="4" t="s">
        <v>10</v>
      </c>
      <c r="G43" s="4" t="s">
        <v>10</v>
      </c>
      <c r="H43" s="4" t="s">
        <v>10</v>
      </c>
      <c r="I43" s="4" t="s">
        <v>10</v>
      </c>
      <c r="J43" s="4" t="s">
        <v>10</v>
      </c>
      <c r="K43" s="4" t="s">
        <v>10</v>
      </c>
      <c r="L43" s="4" t="s">
        <v>9</v>
      </c>
      <c r="M43" s="4" t="s">
        <v>6</v>
      </c>
      <c r="N43" s="4" t="s">
        <v>8</v>
      </c>
      <c r="O43" s="4" t="s">
        <v>6</v>
      </c>
      <c r="P43" s="4" t="s">
        <v>8</v>
      </c>
      <c r="Q43" s="4" t="s">
        <v>6</v>
      </c>
      <c r="R43" s="4" t="s">
        <v>8</v>
      </c>
      <c r="S43" s="4" t="s">
        <v>6</v>
      </c>
      <c r="T43" s="4" t="s">
        <v>8</v>
      </c>
      <c r="U43" s="4" t="s">
        <v>6</v>
      </c>
      <c r="V43" s="4" t="s">
        <v>8</v>
      </c>
      <c r="W43" s="4" t="s">
        <v>6</v>
      </c>
      <c r="X43" s="4" t="s">
        <v>8</v>
      </c>
      <c r="Y43" s="4" t="s">
        <v>6</v>
      </c>
      <c r="Z43" s="4" t="s">
        <v>8</v>
      </c>
      <c r="AA43" s="4" t="s">
        <v>6</v>
      </c>
      <c r="AB43" s="4" t="s">
        <v>8</v>
      </c>
      <c r="AC43" s="4" t="s">
        <v>13</v>
      </c>
      <c r="AD43" s="4" t="s">
        <v>13</v>
      </c>
      <c r="AE43" s="4" t="s">
        <v>13</v>
      </c>
      <c r="AF43" s="4" t="s">
        <v>13</v>
      </c>
      <c r="AG43" s="4" t="s">
        <v>13</v>
      </c>
      <c r="AH43" s="4" t="s">
        <v>13</v>
      </c>
      <c r="AI43" s="4" t="s">
        <v>13</v>
      </c>
      <c r="AJ43" s="4" t="s">
        <v>13</v>
      </c>
      <c r="AK43" s="4" t="s">
        <v>14</v>
      </c>
      <c r="AL43" s="4" t="s">
        <v>14</v>
      </c>
      <c r="AM43" s="4" t="s">
        <v>14</v>
      </c>
      <c r="AN43" s="4" t="s">
        <v>14</v>
      </c>
      <c r="AO43" s="4" t="s">
        <v>14</v>
      </c>
      <c r="AP43" s="4" t="s">
        <v>14</v>
      </c>
      <c r="AQ43" s="4" t="s">
        <v>14</v>
      </c>
      <c r="AR43" s="4" t="s">
        <v>14</v>
      </c>
      <c r="AS43" s="4" t="s">
        <v>14</v>
      </c>
      <c r="AT43" s="4" t="s">
        <v>14</v>
      </c>
      <c r="AU43" s="4" t="s">
        <v>14</v>
      </c>
      <c r="AV43" s="4" t="s">
        <v>14</v>
      </c>
      <c r="AW43" s="4" t="s">
        <v>14</v>
      </c>
      <c r="AX43" s="4" t="s">
        <v>14</v>
      </c>
      <c r="AY43" s="4" t="s">
        <v>14</v>
      </c>
      <c r="AZ43" s="4" t="s">
        <v>14</v>
      </c>
      <c r="BA43" s="4" t="s">
        <v>14</v>
      </c>
      <c r="BB43" s="4" t="s">
        <v>14</v>
      </c>
      <c r="BC43" s="4" t="s">
        <v>14</v>
      </c>
      <c r="BD43" s="4" t="s">
        <v>14</v>
      </c>
      <c r="BE43" s="4" t="s">
        <v>14</v>
      </c>
      <c r="BF43" s="4" t="s">
        <v>14</v>
      </c>
      <c r="BG43" s="4" t="s">
        <v>14</v>
      </c>
      <c r="BH43" s="4" t="s">
        <v>14</v>
      </c>
      <c r="BI43" s="4" t="s">
        <v>14</v>
      </c>
      <c r="BJ43" s="4" t="s">
        <v>14</v>
      </c>
      <c r="BK43" s="4" t="s">
        <v>14</v>
      </c>
      <c r="BL43" s="4" t="s">
        <v>14</v>
      </c>
      <c r="BM43" s="4" t="s">
        <v>14</v>
      </c>
      <c r="BN43" s="4" t="s">
        <v>14</v>
      </c>
      <c r="BO43" s="4" t="s">
        <v>14</v>
      </c>
      <c r="BP43" s="4" t="s">
        <v>14</v>
      </c>
      <c r="BQ43" s="4" t="s">
        <v>14</v>
      </c>
      <c r="BR43" s="4" t="s">
        <v>14</v>
      </c>
      <c r="BS43" s="4" t="s">
        <v>14</v>
      </c>
      <c r="BT43" s="4" t="s">
        <v>14</v>
      </c>
    </row>
    <row r="44" spans="1:72">
      <c r="A44" t="n">
        <v>3544</v>
      </c>
      <c r="B44" s="6" t="n">
        <v>256</v>
      </c>
      <c r="C44" s="7" t="s">
        <v>7</v>
      </c>
      <c r="D44" s="7" t="n">
        <f t="normal" ca="1">16-LENB(INDIRECT(ADDRESS(44,3)))</f>
        <v>0</v>
      </c>
      <c r="E44" s="7" t="n">
        <v>538968131</v>
      </c>
      <c r="F44" s="7" t="n">
        <v>434</v>
      </c>
      <c r="G44" s="7" t="n">
        <v>423</v>
      </c>
      <c r="H44" s="7" t="n">
        <v>0</v>
      </c>
      <c r="I44" s="7" t="n">
        <v>0</v>
      </c>
      <c r="J44" s="7" t="n">
        <v>1</v>
      </c>
      <c r="K44" s="7" t="n">
        <v>0</v>
      </c>
      <c r="L44" s="7" t="n">
        <v>0</v>
      </c>
      <c r="M44" s="7" t="s">
        <v>16</v>
      </c>
      <c r="N44" s="7" t="n">
        <f t="normal" ca="1">16-LENB(INDIRECT(ADDRESS(44,13)))</f>
        <v>0</v>
      </c>
      <c r="O44" s="7" t="s">
        <v>16</v>
      </c>
      <c r="P44" s="7" t="n">
        <f t="normal" ca="1">16-LENB(INDIRECT(ADDRESS(44,15)))</f>
        <v>0</v>
      </c>
      <c r="Q44" s="7" t="s">
        <v>16</v>
      </c>
      <c r="R44" s="7" t="n">
        <f t="normal" ca="1">16-LENB(INDIRECT(ADDRESS(44,17)))</f>
        <v>0</v>
      </c>
      <c r="S44" s="7" t="s">
        <v>16</v>
      </c>
      <c r="T44" s="7" t="n">
        <f t="normal" ca="1">16-LENB(INDIRECT(ADDRESS(44,19)))</f>
        <v>0</v>
      </c>
      <c r="U44" s="7" t="s">
        <v>16</v>
      </c>
      <c r="V44" s="7" t="n">
        <f t="normal" ca="1">16-LENB(INDIRECT(ADDRESS(44,21)))</f>
        <v>0</v>
      </c>
      <c r="W44" s="7" t="s">
        <v>12</v>
      </c>
      <c r="X44" s="7" t="n">
        <f t="normal" ca="1">16-LENB(INDIRECT(ADDRESS(44,23)))</f>
        <v>0</v>
      </c>
      <c r="Y44" s="7" t="s">
        <v>12</v>
      </c>
      <c r="Z44" s="7" t="n">
        <f t="normal" ca="1">16-LENB(INDIRECT(ADDRESS(44,25)))</f>
        <v>0</v>
      </c>
      <c r="AA44" s="7" t="s">
        <v>12</v>
      </c>
      <c r="AB44" s="7" t="n">
        <f t="normal" ca="1">16-LENB(INDIRECT(ADDRESS(44,27)))</f>
        <v>0</v>
      </c>
      <c r="AC44" s="7" t="n">
        <v>100</v>
      </c>
      <c r="AD44" s="7" t="n">
        <v>100</v>
      </c>
      <c r="AE44" s="7" t="n">
        <v>100</v>
      </c>
      <c r="AF44" s="7" t="n">
        <v>100</v>
      </c>
      <c r="AG44" s="7" t="n">
        <v>100</v>
      </c>
      <c r="AH44" s="7" t="n">
        <v>0</v>
      </c>
      <c r="AI44" s="7" t="n">
        <v>0</v>
      </c>
      <c r="AJ44" s="7" t="n">
        <v>0</v>
      </c>
      <c r="AK44" s="7" t="n">
        <v>0</v>
      </c>
      <c r="AL44" s="7" t="n">
        <v>0</v>
      </c>
      <c r="AM44" s="7" t="n">
        <v>0</v>
      </c>
      <c r="AN44" s="7" t="n">
        <v>0</v>
      </c>
      <c r="AO44" s="7" t="n">
        <v>0</v>
      </c>
      <c r="AP44" s="7" t="n">
        <v>0</v>
      </c>
      <c r="AQ44" s="7" t="n">
        <v>0</v>
      </c>
      <c r="AR44" s="7" t="n">
        <v>0</v>
      </c>
      <c r="AS44" s="7" t="n">
        <v>255</v>
      </c>
      <c r="AT44" s="7" t="n">
        <v>255</v>
      </c>
      <c r="AU44" s="7" t="n">
        <v>255</v>
      </c>
      <c r="AV44" s="7" t="n">
        <v>255</v>
      </c>
      <c r="AW44" s="7" t="n">
        <v>0</v>
      </c>
      <c r="AX44" s="7" t="n">
        <v>0</v>
      </c>
      <c r="AY44" s="7" t="n">
        <v>0</v>
      </c>
      <c r="AZ44" s="7" t="n">
        <v>0</v>
      </c>
      <c r="BA44" s="7" t="n">
        <v>0</v>
      </c>
      <c r="BB44" s="7" t="n">
        <v>0</v>
      </c>
      <c r="BC44" s="7" t="n">
        <v>0</v>
      </c>
      <c r="BD44" s="7" t="n">
        <v>0</v>
      </c>
      <c r="BE44" s="7" t="n">
        <v>0</v>
      </c>
      <c r="BF44" s="7" t="n">
        <v>0</v>
      </c>
      <c r="BG44" s="7" t="n">
        <v>0</v>
      </c>
      <c r="BH44" s="7" t="n">
        <v>0</v>
      </c>
      <c r="BI44" s="7" t="n">
        <v>0</v>
      </c>
      <c r="BJ44" s="7" t="n">
        <v>0</v>
      </c>
      <c r="BK44" s="7" t="n">
        <v>0</v>
      </c>
      <c r="BL44" s="7" t="n">
        <v>0</v>
      </c>
      <c r="BM44" s="7" t="n">
        <v>0</v>
      </c>
      <c r="BN44" s="7" t="n">
        <v>0</v>
      </c>
      <c r="BO44" s="7" t="n">
        <v>0</v>
      </c>
      <c r="BP44" s="7" t="n">
        <v>0</v>
      </c>
      <c r="BQ44" s="7" t="n">
        <v>0</v>
      </c>
      <c r="BR44" s="7" t="n">
        <v>0</v>
      </c>
      <c r="BS44" s="7" t="n">
        <v>0</v>
      </c>
      <c r="BT44" s="7" t="n">
        <v>0</v>
      </c>
    </row>
    <row r="45" spans="1:72">
      <c r="A45" t="s">
        <v>4</v>
      </c>
      <c r="B45" s="4" t="s">
        <v>5</v>
      </c>
    </row>
    <row r="46" spans="1:72">
      <c r="A46" t="n">
        <v>3752</v>
      </c>
      <c r="B46" s="5" t="n">
        <v>1</v>
      </c>
    </row>
    <row r="47" spans="1:72" s="3" customFormat="1" customHeight="0">
      <c r="A47" s="3" t="s">
        <v>2</v>
      </c>
      <c r="B47" s="3" t="s">
        <v>3</v>
      </c>
    </row>
    <row r="48" spans="1:72">
      <c r="A48" t="s">
        <v>4</v>
      </c>
      <c r="B48" s="4" t="s">
        <v>5</v>
      </c>
      <c r="C48" s="4" t="s">
        <v>6</v>
      </c>
      <c r="D48" s="4" t="s">
        <v>8</v>
      </c>
      <c r="E48" s="4" t="s">
        <v>9</v>
      </c>
      <c r="F48" s="4" t="s">
        <v>10</v>
      </c>
      <c r="G48" s="4" t="s">
        <v>10</v>
      </c>
      <c r="H48" s="4" t="s">
        <v>10</v>
      </c>
      <c r="I48" s="4" t="s">
        <v>10</v>
      </c>
      <c r="J48" s="4" t="s">
        <v>10</v>
      </c>
      <c r="K48" s="4" t="s">
        <v>10</v>
      </c>
      <c r="L48" s="4" t="s">
        <v>9</v>
      </c>
      <c r="M48" s="4" t="s">
        <v>6</v>
      </c>
      <c r="N48" s="4" t="s">
        <v>8</v>
      </c>
      <c r="O48" s="4" t="s">
        <v>6</v>
      </c>
      <c r="P48" s="4" t="s">
        <v>8</v>
      </c>
      <c r="Q48" s="4" t="s">
        <v>6</v>
      </c>
      <c r="R48" s="4" t="s">
        <v>8</v>
      </c>
      <c r="S48" s="4" t="s">
        <v>6</v>
      </c>
      <c r="T48" s="4" t="s">
        <v>8</v>
      </c>
      <c r="U48" s="4" t="s">
        <v>6</v>
      </c>
      <c r="V48" s="4" t="s">
        <v>8</v>
      </c>
      <c r="W48" s="4" t="s">
        <v>6</v>
      </c>
      <c r="X48" s="4" t="s">
        <v>8</v>
      </c>
      <c r="Y48" s="4" t="s">
        <v>6</v>
      </c>
      <c r="Z48" s="4" t="s">
        <v>8</v>
      </c>
      <c r="AA48" s="4" t="s">
        <v>6</v>
      </c>
      <c r="AB48" s="4" t="s">
        <v>8</v>
      </c>
      <c r="AC48" s="4" t="s">
        <v>13</v>
      </c>
      <c r="AD48" s="4" t="s">
        <v>13</v>
      </c>
      <c r="AE48" s="4" t="s">
        <v>13</v>
      </c>
      <c r="AF48" s="4" t="s">
        <v>13</v>
      </c>
      <c r="AG48" s="4" t="s">
        <v>13</v>
      </c>
      <c r="AH48" s="4" t="s">
        <v>13</v>
      </c>
      <c r="AI48" s="4" t="s">
        <v>13</v>
      </c>
      <c r="AJ48" s="4" t="s">
        <v>13</v>
      </c>
      <c r="AK48" s="4" t="s">
        <v>14</v>
      </c>
      <c r="AL48" s="4" t="s">
        <v>14</v>
      </c>
      <c r="AM48" s="4" t="s">
        <v>14</v>
      </c>
      <c r="AN48" s="4" t="s">
        <v>14</v>
      </c>
      <c r="AO48" s="4" t="s">
        <v>14</v>
      </c>
      <c r="AP48" s="4" t="s">
        <v>14</v>
      </c>
      <c r="AQ48" s="4" t="s">
        <v>14</v>
      </c>
      <c r="AR48" s="4" t="s">
        <v>14</v>
      </c>
      <c r="AS48" s="4" t="s">
        <v>14</v>
      </c>
      <c r="AT48" s="4" t="s">
        <v>14</v>
      </c>
      <c r="AU48" s="4" t="s">
        <v>14</v>
      </c>
      <c r="AV48" s="4" t="s">
        <v>14</v>
      </c>
      <c r="AW48" s="4" t="s">
        <v>14</v>
      </c>
      <c r="AX48" s="4" t="s">
        <v>14</v>
      </c>
      <c r="AY48" s="4" t="s">
        <v>14</v>
      </c>
      <c r="AZ48" s="4" t="s">
        <v>14</v>
      </c>
      <c r="BA48" s="4" t="s">
        <v>14</v>
      </c>
      <c r="BB48" s="4" t="s">
        <v>14</v>
      </c>
      <c r="BC48" s="4" t="s">
        <v>14</v>
      </c>
      <c r="BD48" s="4" t="s">
        <v>14</v>
      </c>
      <c r="BE48" s="4" t="s">
        <v>14</v>
      </c>
      <c r="BF48" s="4" t="s">
        <v>14</v>
      </c>
      <c r="BG48" s="4" t="s">
        <v>14</v>
      </c>
      <c r="BH48" s="4" t="s">
        <v>14</v>
      </c>
      <c r="BI48" s="4" t="s">
        <v>14</v>
      </c>
      <c r="BJ48" s="4" t="s">
        <v>14</v>
      </c>
      <c r="BK48" s="4" t="s">
        <v>14</v>
      </c>
      <c r="BL48" s="4" t="s">
        <v>14</v>
      </c>
      <c r="BM48" s="4" t="s">
        <v>14</v>
      </c>
      <c r="BN48" s="4" t="s">
        <v>14</v>
      </c>
      <c r="BO48" s="4" t="s">
        <v>14</v>
      </c>
      <c r="BP48" s="4" t="s">
        <v>14</v>
      </c>
      <c r="BQ48" s="4" t="s">
        <v>14</v>
      </c>
      <c r="BR48" s="4" t="s">
        <v>14</v>
      </c>
      <c r="BS48" s="4" t="s">
        <v>14</v>
      </c>
      <c r="BT48" s="4" t="s">
        <v>14</v>
      </c>
    </row>
    <row r="49" spans="1:72">
      <c r="A49" t="n">
        <v>3756</v>
      </c>
      <c r="B49" s="6" t="n">
        <v>256</v>
      </c>
      <c r="C49" s="7" t="s">
        <v>7</v>
      </c>
      <c r="D49" s="7" t="n">
        <f t="normal" ca="1">16-LENB(INDIRECT(ADDRESS(49,3)))</f>
        <v>0</v>
      </c>
      <c r="E49" s="7" t="n">
        <v>538968132</v>
      </c>
      <c r="F49" s="7" t="n">
        <v>434</v>
      </c>
      <c r="G49" s="7" t="n">
        <v>423</v>
      </c>
      <c r="H49" s="7" t="n">
        <v>0</v>
      </c>
      <c r="I49" s="7" t="n">
        <v>0</v>
      </c>
      <c r="J49" s="7" t="n">
        <v>1</v>
      </c>
      <c r="K49" s="7" t="n">
        <v>0</v>
      </c>
      <c r="L49" s="7" t="n">
        <v>0</v>
      </c>
      <c r="M49" s="7" t="s">
        <v>18</v>
      </c>
      <c r="N49" s="7" t="n">
        <f t="normal" ca="1">16-LENB(INDIRECT(ADDRESS(49,13)))</f>
        <v>0</v>
      </c>
      <c r="O49" s="7" t="s">
        <v>18</v>
      </c>
      <c r="P49" s="7" t="n">
        <f t="normal" ca="1">16-LENB(INDIRECT(ADDRESS(49,15)))</f>
        <v>0</v>
      </c>
      <c r="Q49" s="7" t="s">
        <v>12</v>
      </c>
      <c r="R49" s="7" t="n">
        <f t="normal" ca="1">16-LENB(INDIRECT(ADDRESS(49,17)))</f>
        <v>0</v>
      </c>
      <c r="S49" s="7" t="s">
        <v>12</v>
      </c>
      <c r="T49" s="7" t="n">
        <f t="normal" ca="1">16-LENB(INDIRECT(ADDRESS(49,19)))</f>
        <v>0</v>
      </c>
      <c r="U49" s="7" t="s">
        <v>12</v>
      </c>
      <c r="V49" s="7" t="n">
        <f t="normal" ca="1">16-LENB(INDIRECT(ADDRESS(49,21)))</f>
        <v>0</v>
      </c>
      <c r="W49" s="7" t="s">
        <v>12</v>
      </c>
      <c r="X49" s="7" t="n">
        <f t="normal" ca="1">16-LENB(INDIRECT(ADDRESS(49,23)))</f>
        <v>0</v>
      </c>
      <c r="Y49" s="7" t="s">
        <v>12</v>
      </c>
      <c r="Z49" s="7" t="n">
        <f t="normal" ca="1">16-LENB(INDIRECT(ADDRESS(49,25)))</f>
        <v>0</v>
      </c>
      <c r="AA49" s="7" t="s">
        <v>12</v>
      </c>
      <c r="AB49" s="7" t="n">
        <f t="normal" ca="1">16-LENB(INDIRECT(ADDRESS(49,27)))</f>
        <v>0</v>
      </c>
      <c r="AC49" s="7" t="n">
        <v>100</v>
      </c>
      <c r="AD49" s="7" t="n">
        <v>100</v>
      </c>
      <c r="AE49" s="7" t="n">
        <v>0</v>
      </c>
      <c r="AF49" s="7" t="n">
        <v>0</v>
      </c>
      <c r="AG49" s="7" t="n">
        <v>0</v>
      </c>
      <c r="AH49" s="7" t="n">
        <v>0</v>
      </c>
      <c r="AI49" s="7" t="n">
        <v>0</v>
      </c>
      <c r="AJ49" s="7" t="n">
        <v>0</v>
      </c>
      <c r="AK49" s="7" t="n">
        <v>0</v>
      </c>
      <c r="AL49" s="7" t="n">
        <v>0</v>
      </c>
      <c r="AM49" s="7" t="n">
        <v>0</v>
      </c>
      <c r="AN49" s="7" t="n">
        <v>0</v>
      </c>
      <c r="AO49" s="7" t="n">
        <v>0</v>
      </c>
      <c r="AP49" s="7" t="n">
        <v>0</v>
      </c>
      <c r="AQ49" s="7" t="n">
        <v>0</v>
      </c>
      <c r="AR49" s="7" t="n">
        <v>0</v>
      </c>
      <c r="AS49" s="7" t="n">
        <v>255</v>
      </c>
      <c r="AT49" s="7" t="n">
        <v>255</v>
      </c>
      <c r="AU49" s="7" t="n">
        <v>255</v>
      </c>
      <c r="AV49" s="7" t="n">
        <v>255</v>
      </c>
      <c r="AW49" s="7" t="n">
        <v>0</v>
      </c>
      <c r="AX49" s="7" t="n">
        <v>0</v>
      </c>
      <c r="AY49" s="7" t="n">
        <v>0</v>
      </c>
      <c r="AZ49" s="7" t="n">
        <v>0</v>
      </c>
      <c r="BA49" s="7" t="n">
        <v>0</v>
      </c>
      <c r="BB49" s="7" t="n">
        <v>0</v>
      </c>
      <c r="BC49" s="7" t="n">
        <v>0</v>
      </c>
      <c r="BD49" s="7" t="n">
        <v>0</v>
      </c>
      <c r="BE49" s="7" t="n">
        <v>0</v>
      </c>
      <c r="BF49" s="7" t="n">
        <v>0</v>
      </c>
      <c r="BG49" s="7" t="n">
        <v>0</v>
      </c>
      <c r="BH49" s="7" t="n">
        <v>0</v>
      </c>
      <c r="BI49" s="7" t="n">
        <v>0</v>
      </c>
      <c r="BJ49" s="7" t="n">
        <v>0</v>
      </c>
      <c r="BK49" s="7" t="n">
        <v>0</v>
      </c>
      <c r="BL49" s="7" t="n">
        <v>0</v>
      </c>
      <c r="BM49" s="7" t="n">
        <v>0</v>
      </c>
      <c r="BN49" s="7" t="n">
        <v>0</v>
      </c>
      <c r="BO49" s="7" t="n">
        <v>0</v>
      </c>
      <c r="BP49" s="7" t="n">
        <v>0</v>
      </c>
      <c r="BQ49" s="7" t="n">
        <v>0</v>
      </c>
      <c r="BR49" s="7" t="n">
        <v>0</v>
      </c>
      <c r="BS49" s="7" t="n">
        <v>0</v>
      </c>
      <c r="BT49" s="7" t="n">
        <v>0</v>
      </c>
    </row>
    <row r="50" spans="1:72">
      <c r="A50" t="s">
        <v>4</v>
      </c>
      <c r="B50" s="4" t="s">
        <v>5</v>
      </c>
    </row>
    <row r="51" spans="1:72">
      <c r="A51" t="n">
        <v>3964</v>
      </c>
      <c r="B51" s="5" t="n">
        <v>1</v>
      </c>
    </row>
    <row r="52" spans="1:72" s="3" customFormat="1" customHeight="0">
      <c r="A52" s="3" t="s">
        <v>2</v>
      </c>
      <c r="B52" s="3" t="s">
        <v>3</v>
      </c>
    </row>
    <row r="53" spans="1:72">
      <c r="A53" t="s">
        <v>4</v>
      </c>
      <c r="B53" s="4" t="s">
        <v>5</v>
      </c>
      <c r="C53" s="4" t="s">
        <v>6</v>
      </c>
      <c r="D53" s="4" t="s">
        <v>8</v>
      </c>
      <c r="E53" s="4" t="s">
        <v>9</v>
      </c>
      <c r="F53" s="4" t="s">
        <v>10</v>
      </c>
      <c r="G53" s="4" t="s">
        <v>10</v>
      </c>
      <c r="H53" s="4" t="s">
        <v>10</v>
      </c>
      <c r="I53" s="4" t="s">
        <v>10</v>
      </c>
      <c r="J53" s="4" t="s">
        <v>10</v>
      </c>
      <c r="K53" s="4" t="s">
        <v>10</v>
      </c>
      <c r="L53" s="4" t="s">
        <v>9</v>
      </c>
      <c r="M53" s="4" t="s">
        <v>6</v>
      </c>
      <c r="N53" s="4" t="s">
        <v>8</v>
      </c>
      <c r="O53" s="4" t="s">
        <v>6</v>
      </c>
      <c r="P53" s="4" t="s">
        <v>8</v>
      </c>
      <c r="Q53" s="4" t="s">
        <v>6</v>
      </c>
      <c r="R53" s="4" t="s">
        <v>8</v>
      </c>
      <c r="S53" s="4" t="s">
        <v>6</v>
      </c>
      <c r="T53" s="4" t="s">
        <v>8</v>
      </c>
      <c r="U53" s="4" t="s">
        <v>6</v>
      </c>
      <c r="V53" s="4" t="s">
        <v>8</v>
      </c>
      <c r="W53" s="4" t="s">
        <v>6</v>
      </c>
      <c r="X53" s="4" t="s">
        <v>8</v>
      </c>
      <c r="Y53" s="4" t="s">
        <v>6</v>
      </c>
      <c r="Z53" s="4" t="s">
        <v>8</v>
      </c>
      <c r="AA53" s="4" t="s">
        <v>6</v>
      </c>
      <c r="AB53" s="4" t="s">
        <v>8</v>
      </c>
      <c r="AC53" s="4" t="s">
        <v>13</v>
      </c>
      <c r="AD53" s="4" t="s">
        <v>13</v>
      </c>
      <c r="AE53" s="4" t="s">
        <v>13</v>
      </c>
      <c r="AF53" s="4" t="s">
        <v>13</v>
      </c>
      <c r="AG53" s="4" t="s">
        <v>13</v>
      </c>
      <c r="AH53" s="4" t="s">
        <v>13</v>
      </c>
      <c r="AI53" s="4" t="s">
        <v>13</v>
      </c>
      <c r="AJ53" s="4" t="s">
        <v>13</v>
      </c>
      <c r="AK53" s="4" t="s">
        <v>14</v>
      </c>
      <c r="AL53" s="4" t="s">
        <v>14</v>
      </c>
      <c r="AM53" s="4" t="s">
        <v>14</v>
      </c>
      <c r="AN53" s="4" t="s">
        <v>14</v>
      </c>
      <c r="AO53" s="4" t="s">
        <v>14</v>
      </c>
      <c r="AP53" s="4" t="s">
        <v>14</v>
      </c>
      <c r="AQ53" s="4" t="s">
        <v>14</v>
      </c>
      <c r="AR53" s="4" t="s">
        <v>14</v>
      </c>
      <c r="AS53" s="4" t="s">
        <v>14</v>
      </c>
      <c r="AT53" s="4" t="s">
        <v>14</v>
      </c>
      <c r="AU53" s="4" t="s">
        <v>14</v>
      </c>
      <c r="AV53" s="4" t="s">
        <v>14</v>
      </c>
      <c r="AW53" s="4" t="s">
        <v>14</v>
      </c>
      <c r="AX53" s="4" t="s">
        <v>14</v>
      </c>
      <c r="AY53" s="4" t="s">
        <v>14</v>
      </c>
      <c r="AZ53" s="4" t="s">
        <v>14</v>
      </c>
      <c r="BA53" s="4" t="s">
        <v>14</v>
      </c>
      <c r="BB53" s="4" t="s">
        <v>14</v>
      </c>
      <c r="BC53" s="4" t="s">
        <v>14</v>
      </c>
      <c r="BD53" s="4" t="s">
        <v>14</v>
      </c>
      <c r="BE53" s="4" t="s">
        <v>14</v>
      </c>
      <c r="BF53" s="4" t="s">
        <v>14</v>
      </c>
      <c r="BG53" s="4" t="s">
        <v>14</v>
      </c>
      <c r="BH53" s="4" t="s">
        <v>14</v>
      </c>
      <c r="BI53" s="4" t="s">
        <v>14</v>
      </c>
      <c r="BJ53" s="4" t="s">
        <v>14</v>
      </c>
      <c r="BK53" s="4" t="s">
        <v>14</v>
      </c>
      <c r="BL53" s="4" t="s">
        <v>14</v>
      </c>
      <c r="BM53" s="4" t="s">
        <v>14</v>
      </c>
      <c r="BN53" s="4" t="s">
        <v>14</v>
      </c>
      <c r="BO53" s="4" t="s">
        <v>14</v>
      </c>
      <c r="BP53" s="4" t="s">
        <v>14</v>
      </c>
      <c r="BQ53" s="4" t="s">
        <v>14</v>
      </c>
      <c r="BR53" s="4" t="s">
        <v>14</v>
      </c>
      <c r="BS53" s="4" t="s">
        <v>14</v>
      </c>
      <c r="BT53" s="4" t="s">
        <v>14</v>
      </c>
    </row>
    <row r="54" spans="1:72">
      <c r="A54" t="n">
        <v>3968</v>
      </c>
      <c r="B54" s="6" t="n">
        <v>256</v>
      </c>
      <c r="C54" s="7" t="s">
        <v>7</v>
      </c>
      <c r="D54" s="7" t="n">
        <f t="normal" ca="1">16-LENB(INDIRECT(ADDRESS(54,3)))</f>
        <v>0</v>
      </c>
      <c r="E54" s="7" t="n">
        <v>538968133</v>
      </c>
      <c r="F54" s="7" t="n">
        <v>434</v>
      </c>
      <c r="G54" s="7" t="n">
        <v>423</v>
      </c>
      <c r="H54" s="7" t="n">
        <v>0</v>
      </c>
      <c r="I54" s="7" t="n">
        <v>0</v>
      </c>
      <c r="J54" s="7" t="n">
        <v>1</v>
      </c>
      <c r="K54" s="7" t="n">
        <v>0</v>
      </c>
      <c r="L54" s="7" t="n">
        <v>0</v>
      </c>
      <c r="M54" s="7" t="s">
        <v>18</v>
      </c>
      <c r="N54" s="7" t="n">
        <f t="normal" ca="1">16-LENB(INDIRECT(ADDRESS(54,13)))</f>
        <v>0</v>
      </c>
      <c r="O54" s="7" t="s">
        <v>18</v>
      </c>
      <c r="P54" s="7" t="n">
        <f t="normal" ca="1">16-LENB(INDIRECT(ADDRESS(54,15)))</f>
        <v>0</v>
      </c>
      <c r="Q54" s="7" t="s">
        <v>18</v>
      </c>
      <c r="R54" s="7" t="n">
        <f t="normal" ca="1">16-LENB(INDIRECT(ADDRESS(54,17)))</f>
        <v>0</v>
      </c>
      <c r="S54" s="7" t="s">
        <v>18</v>
      </c>
      <c r="T54" s="7" t="n">
        <f t="normal" ca="1">16-LENB(INDIRECT(ADDRESS(54,19)))</f>
        <v>0</v>
      </c>
      <c r="U54" s="7" t="s">
        <v>18</v>
      </c>
      <c r="V54" s="7" t="n">
        <f t="normal" ca="1">16-LENB(INDIRECT(ADDRESS(54,21)))</f>
        <v>0</v>
      </c>
      <c r="W54" s="7" t="s">
        <v>18</v>
      </c>
      <c r="X54" s="7" t="n">
        <f t="normal" ca="1">16-LENB(INDIRECT(ADDRESS(54,23)))</f>
        <v>0</v>
      </c>
      <c r="Y54" s="7" t="s">
        <v>12</v>
      </c>
      <c r="Z54" s="7" t="n">
        <f t="normal" ca="1">16-LENB(INDIRECT(ADDRESS(54,25)))</f>
        <v>0</v>
      </c>
      <c r="AA54" s="7" t="s">
        <v>12</v>
      </c>
      <c r="AB54" s="7" t="n">
        <f t="normal" ca="1">16-LENB(INDIRECT(ADDRESS(54,27)))</f>
        <v>0</v>
      </c>
      <c r="AC54" s="7" t="n">
        <v>100</v>
      </c>
      <c r="AD54" s="7" t="n">
        <v>100</v>
      </c>
      <c r="AE54" s="7" t="n">
        <v>100</v>
      </c>
      <c r="AF54" s="7" t="n">
        <v>100</v>
      </c>
      <c r="AG54" s="7" t="n">
        <v>100</v>
      </c>
      <c r="AH54" s="7" t="n">
        <v>100</v>
      </c>
      <c r="AI54" s="7" t="n">
        <v>0</v>
      </c>
      <c r="AJ54" s="7" t="n">
        <v>0</v>
      </c>
      <c r="AK54" s="7" t="n">
        <v>0</v>
      </c>
      <c r="AL54" s="7" t="n">
        <v>0</v>
      </c>
      <c r="AM54" s="7" t="n">
        <v>0</v>
      </c>
      <c r="AN54" s="7" t="n">
        <v>0</v>
      </c>
      <c r="AO54" s="7" t="n">
        <v>0</v>
      </c>
      <c r="AP54" s="7" t="n">
        <v>0</v>
      </c>
      <c r="AQ54" s="7" t="n">
        <v>0</v>
      </c>
      <c r="AR54" s="7" t="n">
        <v>0</v>
      </c>
      <c r="AS54" s="7" t="n">
        <v>255</v>
      </c>
      <c r="AT54" s="7" t="n">
        <v>255</v>
      </c>
      <c r="AU54" s="7" t="n">
        <v>255</v>
      </c>
      <c r="AV54" s="7" t="n">
        <v>255</v>
      </c>
      <c r="AW54" s="7" t="n">
        <v>0</v>
      </c>
      <c r="AX54" s="7" t="n">
        <v>0</v>
      </c>
      <c r="AY54" s="7" t="n">
        <v>0</v>
      </c>
      <c r="AZ54" s="7" t="n">
        <v>0</v>
      </c>
      <c r="BA54" s="7" t="n">
        <v>0</v>
      </c>
      <c r="BB54" s="7" t="n">
        <v>0</v>
      </c>
      <c r="BC54" s="7" t="n">
        <v>0</v>
      </c>
      <c r="BD54" s="7" t="n">
        <v>0</v>
      </c>
      <c r="BE54" s="7" t="n">
        <v>0</v>
      </c>
      <c r="BF54" s="7" t="n">
        <v>0</v>
      </c>
      <c r="BG54" s="7" t="n">
        <v>0</v>
      </c>
      <c r="BH54" s="7" t="n">
        <v>0</v>
      </c>
      <c r="BI54" s="7" t="n">
        <v>0</v>
      </c>
      <c r="BJ54" s="7" t="n">
        <v>0</v>
      </c>
      <c r="BK54" s="7" t="n">
        <v>0</v>
      </c>
      <c r="BL54" s="7" t="n">
        <v>0</v>
      </c>
      <c r="BM54" s="7" t="n">
        <v>0</v>
      </c>
      <c r="BN54" s="7" t="n">
        <v>0</v>
      </c>
      <c r="BO54" s="7" t="n">
        <v>0</v>
      </c>
      <c r="BP54" s="7" t="n">
        <v>0</v>
      </c>
      <c r="BQ54" s="7" t="n">
        <v>0</v>
      </c>
      <c r="BR54" s="7" t="n">
        <v>0</v>
      </c>
      <c r="BS54" s="7" t="n">
        <v>0</v>
      </c>
      <c r="BT54" s="7" t="n">
        <v>0</v>
      </c>
    </row>
    <row r="55" spans="1:72">
      <c r="A55" t="s">
        <v>4</v>
      </c>
      <c r="B55" s="4" t="s">
        <v>5</v>
      </c>
    </row>
    <row r="56" spans="1:72">
      <c r="A56" t="n">
        <v>4176</v>
      </c>
      <c r="B56" s="5" t="n">
        <v>1</v>
      </c>
    </row>
    <row r="57" spans="1:72" s="3" customFormat="1" customHeight="0">
      <c r="A57" s="3" t="s">
        <v>2</v>
      </c>
      <c r="B57" s="3" t="s">
        <v>3</v>
      </c>
    </row>
    <row r="58" spans="1:72">
      <c r="A58" t="s">
        <v>4</v>
      </c>
      <c r="B58" s="4" t="s">
        <v>5</v>
      </c>
      <c r="C58" s="4" t="s">
        <v>6</v>
      </c>
      <c r="D58" s="4" t="s">
        <v>8</v>
      </c>
      <c r="E58" s="4" t="s">
        <v>9</v>
      </c>
      <c r="F58" s="4" t="s">
        <v>10</v>
      </c>
      <c r="G58" s="4" t="s">
        <v>10</v>
      </c>
      <c r="H58" s="4" t="s">
        <v>10</v>
      </c>
      <c r="I58" s="4" t="s">
        <v>10</v>
      </c>
      <c r="J58" s="4" t="s">
        <v>10</v>
      </c>
      <c r="K58" s="4" t="s">
        <v>10</v>
      </c>
      <c r="L58" s="4" t="s">
        <v>9</v>
      </c>
      <c r="M58" s="4" t="s">
        <v>6</v>
      </c>
      <c r="N58" s="4" t="s">
        <v>8</v>
      </c>
      <c r="O58" s="4" t="s">
        <v>6</v>
      </c>
      <c r="P58" s="4" t="s">
        <v>8</v>
      </c>
      <c r="Q58" s="4" t="s">
        <v>6</v>
      </c>
      <c r="R58" s="4" t="s">
        <v>8</v>
      </c>
      <c r="S58" s="4" t="s">
        <v>6</v>
      </c>
      <c r="T58" s="4" t="s">
        <v>8</v>
      </c>
      <c r="U58" s="4" t="s">
        <v>6</v>
      </c>
      <c r="V58" s="4" t="s">
        <v>8</v>
      </c>
      <c r="W58" s="4" t="s">
        <v>6</v>
      </c>
      <c r="X58" s="4" t="s">
        <v>8</v>
      </c>
      <c r="Y58" s="4" t="s">
        <v>6</v>
      </c>
      <c r="Z58" s="4" t="s">
        <v>8</v>
      </c>
      <c r="AA58" s="4" t="s">
        <v>6</v>
      </c>
      <c r="AB58" s="4" t="s">
        <v>8</v>
      </c>
      <c r="AC58" s="4" t="s">
        <v>13</v>
      </c>
      <c r="AD58" s="4" t="s">
        <v>13</v>
      </c>
      <c r="AE58" s="4" t="s">
        <v>13</v>
      </c>
      <c r="AF58" s="4" t="s">
        <v>13</v>
      </c>
      <c r="AG58" s="4" t="s">
        <v>13</v>
      </c>
      <c r="AH58" s="4" t="s">
        <v>13</v>
      </c>
      <c r="AI58" s="4" t="s">
        <v>13</v>
      </c>
      <c r="AJ58" s="4" t="s">
        <v>13</v>
      </c>
      <c r="AK58" s="4" t="s">
        <v>14</v>
      </c>
      <c r="AL58" s="4" t="s">
        <v>14</v>
      </c>
      <c r="AM58" s="4" t="s">
        <v>14</v>
      </c>
      <c r="AN58" s="4" t="s">
        <v>14</v>
      </c>
      <c r="AO58" s="4" t="s">
        <v>14</v>
      </c>
      <c r="AP58" s="4" t="s">
        <v>14</v>
      </c>
      <c r="AQ58" s="4" t="s">
        <v>14</v>
      </c>
      <c r="AR58" s="4" t="s">
        <v>14</v>
      </c>
      <c r="AS58" s="4" t="s">
        <v>14</v>
      </c>
      <c r="AT58" s="4" t="s">
        <v>14</v>
      </c>
      <c r="AU58" s="4" t="s">
        <v>14</v>
      </c>
      <c r="AV58" s="4" t="s">
        <v>14</v>
      </c>
      <c r="AW58" s="4" t="s">
        <v>14</v>
      </c>
      <c r="AX58" s="4" t="s">
        <v>14</v>
      </c>
      <c r="AY58" s="4" t="s">
        <v>14</v>
      </c>
      <c r="AZ58" s="4" t="s">
        <v>14</v>
      </c>
      <c r="BA58" s="4" t="s">
        <v>14</v>
      </c>
      <c r="BB58" s="4" t="s">
        <v>14</v>
      </c>
      <c r="BC58" s="4" t="s">
        <v>14</v>
      </c>
      <c r="BD58" s="4" t="s">
        <v>14</v>
      </c>
      <c r="BE58" s="4" t="s">
        <v>14</v>
      </c>
      <c r="BF58" s="4" t="s">
        <v>14</v>
      </c>
      <c r="BG58" s="4" t="s">
        <v>14</v>
      </c>
      <c r="BH58" s="4" t="s">
        <v>14</v>
      </c>
      <c r="BI58" s="4" t="s">
        <v>14</v>
      </c>
      <c r="BJ58" s="4" t="s">
        <v>14</v>
      </c>
      <c r="BK58" s="4" t="s">
        <v>14</v>
      </c>
      <c r="BL58" s="4" t="s">
        <v>14</v>
      </c>
      <c r="BM58" s="4" t="s">
        <v>14</v>
      </c>
      <c r="BN58" s="4" t="s">
        <v>14</v>
      </c>
      <c r="BO58" s="4" t="s">
        <v>14</v>
      </c>
      <c r="BP58" s="4" t="s">
        <v>14</v>
      </c>
      <c r="BQ58" s="4" t="s">
        <v>14</v>
      </c>
      <c r="BR58" s="4" t="s">
        <v>14</v>
      </c>
      <c r="BS58" s="4" t="s">
        <v>14</v>
      </c>
      <c r="BT58" s="4" t="s">
        <v>14</v>
      </c>
    </row>
    <row r="59" spans="1:72">
      <c r="A59" t="n">
        <v>4180</v>
      </c>
      <c r="B59" s="6" t="n">
        <v>256</v>
      </c>
      <c r="C59" s="7" t="s">
        <v>7</v>
      </c>
      <c r="D59" s="7" t="n">
        <f t="normal" ca="1">16-LENB(INDIRECT(ADDRESS(59,3)))</f>
        <v>0</v>
      </c>
      <c r="E59" s="7" t="n">
        <v>538968134</v>
      </c>
      <c r="F59" s="7" t="n">
        <v>434</v>
      </c>
      <c r="G59" s="7" t="n">
        <v>423</v>
      </c>
      <c r="H59" s="7" t="n">
        <v>0</v>
      </c>
      <c r="I59" s="7" t="n">
        <v>0</v>
      </c>
      <c r="J59" s="7" t="n">
        <v>1</v>
      </c>
      <c r="K59" s="7" t="n">
        <v>0</v>
      </c>
      <c r="L59" s="7" t="n">
        <v>0</v>
      </c>
      <c r="M59" s="7" t="s">
        <v>19</v>
      </c>
      <c r="N59" s="7" t="n">
        <f t="normal" ca="1">16-LENB(INDIRECT(ADDRESS(59,13)))</f>
        <v>0</v>
      </c>
      <c r="O59" s="7" t="s">
        <v>12</v>
      </c>
      <c r="P59" s="7" t="n">
        <f t="normal" ca="1">16-LENB(INDIRECT(ADDRESS(59,15)))</f>
        <v>0</v>
      </c>
      <c r="Q59" s="7" t="s">
        <v>12</v>
      </c>
      <c r="R59" s="7" t="n">
        <f t="normal" ca="1">16-LENB(INDIRECT(ADDRESS(59,17)))</f>
        <v>0</v>
      </c>
      <c r="S59" s="7" t="s">
        <v>12</v>
      </c>
      <c r="T59" s="7" t="n">
        <f t="normal" ca="1">16-LENB(INDIRECT(ADDRESS(59,19)))</f>
        <v>0</v>
      </c>
      <c r="U59" s="7" t="s">
        <v>12</v>
      </c>
      <c r="V59" s="7" t="n">
        <f t="normal" ca="1">16-LENB(INDIRECT(ADDRESS(59,21)))</f>
        <v>0</v>
      </c>
      <c r="W59" s="7" t="s">
        <v>12</v>
      </c>
      <c r="X59" s="7" t="n">
        <f t="normal" ca="1">16-LENB(INDIRECT(ADDRESS(59,23)))</f>
        <v>0</v>
      </c>
      <c r="Y59" s="7" t="s">
        <v>12</v>
      </c>
      <c r="Z59" s="7" t="n">
        <f t="normal" ca="1">16-LENB(INDIRECT(ADDRESS(59,25)))</f>
        <v>0</v>
      </c>
      <c r="AA59" s="7" t="s">
        <v>12</v>
      </c>
      <c r="AB59" s="7" t="n">
        <f t="normal" ca="1">16-LENB(INDIRECT(ADDRESS(59,27)))</f>
        <v>0</v>
      </c>
      <c r="AC59" s="7" t="n">
        <v>100</v>
      </c>
      <c r="AD59" s="7" t="n">
        <v>0</v>
      </c>
      <c r="AE59" s="7" t="n">
        <v>0</v>
      </c>
      <c r="AF59" s="7" t="n">
        <v>0</v>
      </c>
      <c r="AG59" s="7" t="n">
        <v>0</v>
      </c>
      <c r="AH59" s="7" t="n">
        <v>0</v>
      </c>
      <c r="AI59" s="7" t="n">
        <v>0</v>
      </c>
      <c r="AJ59" s="7" t="n">
        <v>0</v>
      </c>
      <c r="AK59" s="7" t="n">
        <v>0</v>
      </c>
      <c r="AL59" s="7" t="n">
        <v>0</v>
      </c>
      <c r="AM59" s="7" t="n">
        <v>0</v>
      </c>
      <c r="AN59" s="7" t="n">
        <v>0</v>
      </c>
      <c r="AO59" s="7" t="n">
        <v>0</v>
      </c>
      <c r="AP59" s="7" t="n">
        <v>0</v>
      </c>
      <c r="AQ59" s="7" t="n">
        <v>0</v>
      </c>
      <c r="AR59" s="7" t="n">
        <v>0</v>
      </c>
      <c r="AS59" s="7" t="n">
        <v>255</v>
      </c>
      <c r="AT59" s="7" t="n">
        <v>255</v>
      </c>
      <c r="AU59" s="7" t="n">
        <v>255</v>
      </c>
      <c r="AV59" s="7" t="n">
        <v>255</v>
      </c>
      <c r="AW59" s="7" t="n">
        <v>0</v>
      </c>
      <c r="AX59" s="7" t="n">
        <v>0</v>
      </c>
      <c r="AY59" s="7" t="n">
        <v>0</v>
      </c>
      <c r="AZ59" s="7" t="n">
        <v>0</v>
      </c>
      <c r="BA59" s="7" t="n">
        <v>0</v>
      </c>
      <c r="BB59" s="7" t="n">
        <v>0</v>
      </c>
      <c r="BC59" s="7" t="n">
        <v>0</v>
      </c>
      <c r="BD59" s="7" t="n">
        <v>0</v>
      </c>
      <c r="BE59" s="7" t="n">
        <v>0</v>
      </c>
      <c r="BF59" s="7" t="n">
        <v>0</v>
      </c>
      <c r="BG59" s="7" t="n">
        <v>0</v>
      </c>
      <c r="BH59" s="7" t="n">
        <v>0</v>
      </c>
      <c r="BI59" s="7" t="n">
        <v>0</v>
      </c>
      <c r="BJ59" s="7" t="n">
        <v>0</v>
      </c>
      <c r="BK59" s="7" t="n">
        <v>0</v>
      </c>
      <c r="BL59" s="7" t="n">
        <v>0</v>
      </c>
      <c r="BM59" s="7" t="n">
        <v>0</v>
      </c>
      <c r="BN59" s="7" t="n">
        <v>0</v>
      </c>
      <c r="BO59" s="7" t="n">
        <v>0</v>
      </c>
      <c r="BP59" s="7" t="n">
        <v>0</v>
      </c>
      <c r="BQ59" s="7" t="n">
        <v>0</v>
      </c>
      <c r="BR59" s="7" t="n">
        <v>0</v>
      </c>
      <c r="BS59" s="7" t="n">
        <v>0</v>
      </c>
      <c r="BT59" s="7" t="n">
        <v>0</v>
      </c>
    </row>
    <row r="60" spans="1:72">
      <c r="A60" t="s">
        <v>4</v>
      </c>
      <c r="B60" s="4" t="s">
        <v>5</v>
      </c>
    </row>
    <row r="61" spans="1:72">
      <c r="A61" t="n">
        <v>4388</v>
      </c>
      <c r="B61" s="5" t="n">
        <v>1</v>
      </c>
    </row>
    <row r="62" spans="1:72" s="3" customFormat="1" customHeight="0">
      <c r="A62" s="3" t="s">
        <v>2</v>
      </c>
      <c r="B62" s="3" t="s">
        <v>3</v>
      </c>
    </row>
    <row r="63" spans="1:72">
      <c r="A63" t="s">
        <v>4</v>
      </c>
      <c r="B63" s="4" t="s">
        <v>5</v>
      </c>
      <c r="C63" s="4" t="s">
        <v>6</v>
      </c>
      <c r="D63" s="4" t="s">
        <v>8</v>
      </c>
      <c r="E63" s="4" t="s">
        <v>9</v>
      </c>
      <c r="F63" s="4" t="s">
        <v>10</v>
      </c>
      <c r="G63" s="4" t="s">
        <v>10</v>
      </c>
      <c r="H63" s="4" t="s">
        <v>10</v>
      </c>
      <c r="I63" s="4" t="s">
        <v>10</v>
      </c>
      <c r="J63" s="4" t="s">
        <v>10</v>
      </c>
      <c r="K63" s="4" t="s">
        <v>10</v>
      </c>
      <c r="L63" s="4" t="s">
        <v>9</v>
      </c>
      <c r="M63" s="4" t="s">
        <v>6</v>
      </c>
      <c r="N63" s="4" t="s">
        <v>8</v>
      </c>
      <c r="O63" s="4" t="s">
        <v>6</v>
      </c>
      <c r="P63" s="4" t="s">
        <v>8</v>
      </c>
      <c r="Q63" s="4" t="s">
        <v>6</v>
      </c>
      <c r="R63" s="4" t="s">
        <v>8</v>
      </c>
      <c r="S63" s="4" t="s">
        <v>6</v>
      </c>
      <c r="T63" s="4" t="s">
        <v>8</v>
      </c>
      <c r="U63" s="4" t="s">
        <v>6</v>
      </c>
      <c r="V63" s="4" t="s">
        <v>8</v>
      </c>
      <c r="W63" s="4" t="s">
        <v>6</v>
      </c>
      <c r="X63" s="4" t="s">
        <v>8</v>
      </c>
      <c r="Y63" s="4" t="s">
        <v>6</v>
      </c>
      <c r="Z63" s="4" t="s">
        <v>8</v>
      </c>
      <c r="AA63" s="4" t="s">
        <v>6</v>
      </c>
      <c r="AB63" s="4" t="s">
        <v>8</v>
      </c>
      <c r="AC63" s="4" t="s">
        <v>13</v>
      </c>
      <c r="AD63" s="4" t="s">
        <v>13</v>
      </c>
      <c r="AE63" s="4" t="s">
        <v>13</v>
      </c>
      <c r="AF63" s="4" t="s">
        <v>13</v>
      </c>
      <c r="AG63" s="4" t="s">
        <v>13</v>
      </c>
      <c r="AH63" s="4" t="s">
        <v>13</v>
      </c>
      <c r="AI63" s="4" t="s">
        <v>13</v>
      </c>
      <c r="AJ63" s="4" t="s">
        <v>13</v>
      </c>
      <c r="AK63" s="4" t="s">
        <v>14</v>
      </c>
      <c r="AL63" s="4" t="s">
        <v>14</v>
      </c>
      <c r="AM63" s="4" t="s">
        <v>14</v>
      </c>
      <c r="AN63" s="4" t="s">
        <v>14</v>
      </c>
      <c r="AO63" s="4" t="s">
        <v>14</v>
      </c>
      <c r="AP63" s="4" t="s">
        <v>14</v>
      </c>
      <c r="AQ63" s="4" t="s">
        <v>14</v>
      </c>
      <c r="AR63" s="4" t="s">
        <v>14</v>
      </c>
      <c r="AS63" s="4" t="s">
        <v>14</v>
      </c>
      <c r="AT63" s="4" t="s">
        <v>14</v>
      </c>
      <c r="AU63" s="4" t="s">
        <v>14</v>
      </c>
      <c r="AV63" s="4" t="s">
        <v>14</v>
      </c>
      <c r="AW63" s="4" t="s">
        <v>14</v>
      </c>
      <c r="AX63" s="4" t="s">
        <v>14</v>
      </c>
      <c r="AY63" s="4" t="s">
        <v>14</v>
      </c>
      <c r="AZ63" s="4" t="s">
        <v>14</v>
      </c>
      <c r="BA63" s="4" t="s">
        <v>14</v>
      </c>
      <c r="BB63" s="4" t="s">
        <v>14</v>
      </c>
      <c r="BC63" s="4" t="s">
        <v>14</v>
      </c>
      <c r="BD63" s="4" t="s">
        <v>14</v>
      </c>
      <c r="BE63" s="4" t="s">
        <v>14</v>
      </c>
      <c r="BF63" s="4" t="s">
        <v>14</v>
      </c>
      <c r="BG63" s="4" t="s">
        <v>14</v>
      </c>
      <c r="BH63" s="4" t="s">
        <v>14</v>
      </c>
      <c r="BI63" s="4" t="s">
        <v>14</v>
      </c>
      <c r="BJ63" s="4" t="s">
        <v>14</v>
      </c>
      <c r="BK63" s="4" t="s">
        <v>14</v>
      </c>
      <c r="BL63" s="4" t="s">
        <v>14</v>
      </c>
      <c r="BM63" s="4" t="s">
        <v>14</v>
      </c>
      <c r="BN63" s="4" t="s">
        <v>14</v>
      </c>
      <c r="BO63" s="4" t="s">
        <v>14</v>
      </c>
      <c r="BP63" s="4" t="s">
        <v>14</v>
      </c>
      <c r="BQ63" s="4" t="s">
        <v>14</v>
      </c>
      <c r="BR63" s="4" t="s">
        <v>14</v>
      </c>
      <c r="BS63" s="4" t="s">
        <v>14</v>
      </c>
      <c r="BT63" s="4" t="s">
        <v>14</v>
      </c>
    </row>
    <row r="64" spans="1:72">
      <c r="A64" t="n">
        <v>4392</v>
      </c>
      <c r="B64" s="6" t="n">
        <v>256</v>
      </c>
      <c r="C64" s="7" t="s">
        <v>7</v>
      </c>
      <c r="D64" s="7" t="n">
        <f t="normal" ca="1">16-LENB(INDIRECT(ADDRESS(64,3)))</f>
        <v>0</v>
      </c>
      <c r="E64" s="7" t="n">
        <v>538968135</v>
      </c>
      <c r="F64" s="7" t="n">
        <v>434</v>
      </c>
      <c r="G64" s="7" t="n">
        <v>423</v>
      </c>
      <c r="H64" s="7" t="n">
        <v>0</v>
      </c>
      <c r="I64" s="7" t="n">
        <v>0</v>
      </c>
      <c r="J64" s="7" t="n">
        <v>1</v>
      </c>
      <c r="K64" s="7" t="n">
        <v>0</v>
      </c>
      <c r="L64" s="7" t="n">
        <v>0</v>
      </c>
      <c r="M64" s="7" t="s">
        <v>19</v>
      </c>
      <c r="N64" s="7" t="n">
        <f t="normal" ca="1">16-LENB(INDIRECT(ADDRESS(64,13)))</f>
        <v>0</v>
      </c>
      <c r="O64" s="7" t="s">
        <v>19</v>
      </c>
      <c r="P64" s="7" t="n">
        <f t="normal" ca="1">16-LENB(INDIRECT(ADDRESS(64,15)))</f>
        <v>0</v>
      </c>
      <c r="Q64" s="7" t="s">
        <v>19</v>
      </c>
      <c r="R64" s="7" t="n">
        <f t="normal" ca="1">16-LENB(INDIRECT(ADDRESS(64,17)))</f>
        <v>0</v>
      </c>
      <c r="S64" s="7" t="s">
        <v>12</v>
      </c>
      <c r="T64" s="7" t="n">
        <f t="normal" ca="1">16-LENB(INDIRECT(ADDRESS(64,19)))</f>
        <v>0</v>
      </c>
      <c r="U64" s="7" t="s">
        <v>12</v>
      </c>
      <c r="V64" s="7" t="n">
        <f t="normal" ca="1">16-LENB(INDIRECT(ADDRESS(64,21)))</f>
        <v>0</v>
      </c>
      <c r="W64" s="7" t="s">
        <v>12</v>
      </c>
      <c r="X64" s="7" t="n">
        <f t="normal" ca="1">16-LENB(INDIRECT(ADDRESS(64,23)))</f>
        <v>0</v>
      </c>
      <c r="Y64" s="7" t="s">
        <v>12</v>
      </c>
      <c r="Z64" s="7" t="n">
        <f t="normal" ca="1">16-LENB(INDIRECT(ADDRESS(64,25)))</f>
        <v>0</v>
      </c>
      <c r="AA64" s="7" t="s">
        <v>12</v>
      </c>
      <c r="AB64" s="7" t="n">
        <f t="normal" ca="1">16-LENB(INDIRECT(ADDRESS(64,27)))</f>
        <v>0</v>
      </c>
      <c r="AC64" s="7" t="n">
        <v>100</v>
      </c>
      <c r="AD64" s="7" t="n">
        <v>100</v>
      </c>
      <c r="AE64" s="7" t="n">
        <v>100</v>
      </c>
      <c r="AF64" s="7" t="n">
        <v>0</v>
      </c>
      <c r="AG64" s="7" t="n">
        <v>0</v>
      </c>
      <c r="AH64" s="7" t="n">
        <v>0</v>
      </c>
      <c r="AI64" s="7" t="n">
        <v>0</v>
      </c>
      <c r="AJ64" s="7" t="n">
        <v>0</v>
      </c>
      <c r="AK64" s="7" t="n">
        <v>0</v>
      </c>
      <c r="AL64" s="7" t="n">
        <v>0</v>
      </c>
      <c r="AM64" s="7" t="n">
        <v>0</v>
      </c>
      <c r="AN64" s="7" t="n">
        <v>0</v>
      </c>
      <c r="AO64" s="7" t="n">
        <v>0</v>
      </c>
      <c r="AP64" s="7" t="n">
        <v>0</v>
      </c>
      <c r="AQ64" s="7" t="n">
        <v>0</v>
      </c>
      <c r="AR64" s="7" t="n">
        <v>0</v>
      </c>
      <c r="AS64" s="7" t="n">
        <v>255</v>
      </c>
      <c r="AT64" s="7" t="n">
        <v>255</v>
      </c>
      <c r="AU64" s="7" t="n">
        <v>255</v>
      </c>
      <c r="AV64" s="7" t="n">
        <v>255</v>
      </c>
      <c r="AW64" s="7" t="n">
        <v>0</v>
      </c>
      <c r="AX64" s="7" t="n">
        <v>0</v>
      </c>
      <c r="AY64" s="7" t="n">
        <v>0</v>
      </c>
      <c r="AZ64" s="7" t="n">
        <v>0</v>
      </c>
      <c r="BA64" s="7" t="n">
        <v>0</v>
      </c>
      <c r="BB64" s="7" t="n">
        <v>0</v>
      </c>
      <c r="BC64" s="7" t="n">
        <v>0</v>
      </c>
      <c r="BD64" s="7" t="n">
        <v>0</v>
      </c>
      <c r="BE64" s="7" t="n">
        <v>0</v>
      </c>
      <c r="BF64" s="7" t="n">
        <v>0</v>
      </c>
      <c r="BG64" s="7" t="n">
        <v>0</v>
      </c>
      <c r="BH64" s="7" t="n">
        <v>0</v>
      </c>
      <c r="BI64" s="7" t="n">
        <v>0</v>
      </c>
      <c r="BJ64" s="7" t="n">
        <v>0</v>
      </c>
      <c r="BK64" s="7" t="n">
        <v>0</v>
      </c>
      <c r="BL64" s="7" t="n">
        <v>0</v>
      </c>
      <c r="BM64" s="7" t="n">
        <v>0</v>
      </c>
      <c r="BN64" s="7" t="n">
        <v>0</v>
      </c>
      <c r="BO64" s="7" t="n">
        <v>0</v>
      </c>
      <c r="BP64" s="7" t="n">
        <v>0</v>
      </c>
      <c r="BQ64" s="7" t="n">
        <v>0</v>
      </c>
      <c r="BR64" s="7" t="n">
        <v>0</v>
      </c>
      <c r="BS64" s="7" t="n">
        <v>0</v>
      </c>
      <c r="BT64" s="7" t="n">
        <v>0</v>
      </c>
    </row>
    <row r="65" spans="1:72">
      <c r="A65" t="s">
        <v>4</v>
      </c>
      <c r="B65" s="4" t="s">
        <v>5</v>
      </c>
    </row>
    <row r="66" spans="1:72">
      <c r="A66" t="n">
        <v>4600</v>
      </c>
      <c r="B66" s="5" t="n">
        <v>1</v>
      </c>
    </row>
    <row r="67" spans="1:72" s="3" customFormat="1" customHeight="0">
      <c r="A67" s="3" t="s">
        <v>2</v>
      </c>
      <c r="B67" s="3" t="s">
        <v>3</v>
      </c>
    </row>
    <row r="68" spans="1:72">
      <c r="A68" t="s">
        <v>4</v>
      </c>
      <c r="B68" s="4" t="s">
        <v>5</v>
      </c>
      <c r="C68" s="4" t="s">
        <v>6</v>
      </c>
      <c r="D68" s="4" t="s">
        <v>8</v>
      </c>
      <c r="E68" s="4" t="s">
        <v>9</v>
      </c>
      <c r="F68" s="4" t="s">
        <v>10</v>
      </c>
      <c r="G68" s="4" t="s">
        <v>10</v>
      </c>
      <c r="H68" s="4" t="s">
        <v>10</v>
      </c>
      <c r="I68" s="4" t="s">
        <v>10</v>
      </c>
      <c r="J68" s="4" t="s">
        <v>10</v>
      </c>
      <c r="K68" s="4" t="s">
        <v>10</v>
      </c>
      <c r="L68" s="4" t="s">
        <v>9</v>
      </c>
      <c r="M68" s="4" t="s">
        <v>6</v>
      </c>
      <c r="N68" s="4" t="s">
        <v>8</v>
      </c>
      <c r="O68" s="4" t="s">
        <v>6</v>
      </c>
      <c r="P68" s="4" t="s">
        <v>8</v>
      </c>
      <c r="Q68" s="4" t="s">
        <v>6</v>
      </c>
      <c r="R68" s="4" t="s">
        <v>8</v>
      </c>
      <c r="S68" s="4" t="s">
        <v>6</v>
      </c>
      <c r="T68" s="4" t="s">
        <v>8</v>
      </c>
      <c r="U68" s="4" t="s">
        <v>6</v>
      </c>
      <c r="V68" s="4" t="s">
        <v>8</v>
      </c>
      <c r="W68" s="4" t="s">
        <v>6</v>
      </c>
      <c r="X68" s="4" t="s">
        <v>8</v>
      </c>
      <c r="Y68" s="4" t="s">
        <v>6</v>
      </c>
      <c r="Z68" s="4" t="s">
        <v>8</v>
      </c>
      <c r="AA68" s="4" t="s">
        <v>6</v>
      </c>
      <c r="AB68" s="4" t="s">
        <v>8</v>
      </c>
      <c r="AC68" s="4" t="s">
        <v>13</v>
      </c>
      <c r="AD68" s="4" t="s">
        <v>13</v>
      </c>
      <c r="AE68" s="4" t="s">
        <v>13</v>
      </c>
      <c r="AF68" s="4" t="s">
        <v>13</v>
      </c>
      <c r="AG68" s="4" t="s">
        <v>13</v>
      </c>
      <c r="AH68" s="4" t="s">
        <v>13</v>
      </c>
      <c r="AI68" s="4" t="s">
        <v>13</v>
      </c>
      <c r="AJ68" s="4" t="s">
        <v>13</v>
      </c>
      <c r="AK68" s="4" t="s">
        <v>14</v>
      </c>
      <c r="AL68" s="4" t="s">
        <v>14</v>
      </c>
      <c r="AM68" s="4" t="s">
        <v>14</v>
      </c>
      <c r="AN68" s="4" t="s">
        <v>14</v>
      </c>
      <c r="AO68" s="4" t="s">
        <v>14</v>
      </c>
      <c r="AP68" s="4" t="s">
        <v>14</v>
      </c>
      <c r="AQ68" s="4" t="s">
        <v>14</v>
      </c>
      <c r="AR68" s="4" t="s">
        <v>14</v>
      </c>
      <c r="AS68" s="4" t="s">
        <v>14</v>
      </c>
      <c r="AT68" s="4" t="s">
        <v>14</v>
      </c>
      <c r="AU68" s="4" t="s">
        <v>14</v>
      </c>
      <c r="AV68" s="4" t="s">
        <v>14</v>
      </c>
      <c r="AW68" s="4" t="s">
        <v>14</v>
      </c>
      <c r="AX68" s="4" t="s">
        <v>14</v>
      </c>
      <c r="AY68" s="4" t="s">
        <v>14</v>
      </c>
      <c r="AZ68" s="4" t="s">
        <v>14</v>
      </c>
      <c r="BA68" s="4" t="s">
        <v>14</v>
      </c>
      <c r="BB68" s="4" t="s">
        <v>14</v>
      </c>
      <c r="BC68" s="4" t="s">
        <v>14</v>
      </c>
      <c r="BD68" s="4" t="s">
        <v>14</v>
      </c>
      <c r="BE68" s="4" t="s">
        <v>14</v>
      </c>
      <c r="BF68" s="4" t="s">
        <v>14</v>
      </c>
      <c r="BG68" s="4" t="s">
        <v>14</v>
      </c>
      <c r="BH68" s="4" t="s">
        <v>14</v>
      </c>
      <c r="BI68" s="4" t="s">
        <v>14</v>
      </c>
      <c r="BJ68" s="4" t="s">
        <v>14</v>
      </c>
      <c r="BK68" s="4" t="s">
        <v>14</v>
      </c>
      <c r="BL68" s="4" t="s">
        <v>14</v>
      </c>
      <c r="BM68" s="4" t="s">
        <v>14</v>
      </c>
      <c r="BN68" s="4" t="s">
        <v>14</v>
      </c>
      <c r="BO68" s="4" t="s">
        <v>14</v>
      </c>
      <c r="BP68" s="4" t="s">
        <v>14</v>
      </c>
      <c r="BQ68" s="4" t="s">
        <v>14</v>
      </c>
      <c r="BR68" s="4" t="s">
        <v>14</v>
      </c>
      <c r="BS68" s="4" t="s">
        <v>14</v>
      </c>
      <c r="BT68" s="4" t="s">
        <v>14</v>
      </c>
    </row>
    <row r="69" spans="1:72">
      <c r="A69" t="n">
        <v>4604</v>
      </c>
      <c r="B69" s="6" t="n">
        <v>256</v>
      </c>
      <c r="C69" s="7" t="s">
        <v>7</v>
      </c>
      <c r="D69" s="7" t="n">
        <f t="normal" ca="1">16-LENB(INDIRECT(ADDRESS(69,3)))</f>
        <v>0</v>
      </c>
      <c r="E69" s="7" t="n">
        <v>538968136</v>
      </c>
      <c r="F69" s="7" t="n">
        <v>434</v>
      </c>
      <c r="G69" s="7" t="n">
        <v>423</v>
      </c>
      <c r="H69" s="7" t="n">
        <v>0</v>
      </c>
      <c r="I69" s="7" t="n">
        <v>0</v>
      </c>
      <c r="J69" s="7" t="n">
        <v>1</v>
      </c>
      <c r="K69" s="7" t="n">
        <v>0</v>
      </c>
      <c r="L69" s="7" t="n">
        <v>0</v>
      </c>
      <c r="M69" s="7" t="s">
        <v>19</v>
      </c>
      <c r="N69" s="7" t="n">
        <f t="normal" ca="1">16-LENB(INDIRECT(ADDRESS(69,13)))</f>
        <v>0</v>
      </c>
      <c r="O69" s="7" t="s">
        <v>19</v>
      </c>
      <c r="P69" s="7" t="n">
        <f t="normal" ca="1">16-LENB(INDIRECT(ADDRESS(69,15)))</f>
        <v>0</v>
      </c>
      <c r="Q69" s="7" t="s">
        <v>19</v>
      </c>
      <c r="R69" s="7" t="n">
        <f t="normal" ca="1">16-LENB(INDIRECT(ADDRESS(69,17)))</f>
        <v>0</v>
      </c>
      <c r="S69" s="7" t="s">
        <v>19</v>
      </c>
      <c r="T69" s="7" t="n">
        <f t="normal" ca="1">16-LENB(INDIRECT(ADDRESS(69,19)))</f>
        <v>0</v>
      </c>
      <c r="U69" s="7" t="s">
        <v>19</v>
      </c>
      <c r="V69" s="7" t="n">
        <f t="normal" ca="1">16-LENB(INDIRECT(ADDRESS(69,21)))</f>
        <v>0</v>
      </c>
      <c r="W69" s="7" t="s">
        <v>12</v>
      </c>
      <c r="X69" s="7" t="n">
        <f t="normal" ca="1">16-LENB(INDIRECT(ADDRESS(69,23)))</f>
        <v>0</v>
      </c>
      <c r="Y69" s="7" t="s">
        <v>12</v>
      </c>
      <c r="Z69" s="7" t="n">
        <f t="normal" ca="1">16-LENB(INDIRECT(ADDRESS(69,25)))</f>
        <v>0</v>
      </c>
      <c r="AA69" s="7" t="s">
        <v>12</v>
      </c>
      <c r="AB69" s="7" t="n">
        <f t="normal" ca="1">16-LENB(INDIRECT(ADDRESS(69,27)))</f>
        <v>0</v>
      </c>
      <c r="AC69" s="7" t="n">
        <v>100</v>
      </c>
      <c r="AD69" s="7" t="n">
        <v>100</v>
      </c>
      <c r="AE69" s="7" t="n">
        <v>100</v>
      </c>
      <c r="AF69" s="7" t="n">
        <v>100</v>
      </c>
      <c r="AG69" s="7" t="n">
        <v>100</v>
      </c>
      <c r="AH69" s="7" t="n">
        <v>0</v>
      </c>
      <c r="AI69" s="7" t="n">
        <v>0</v>
      </c>
      <c r="AJ69" s="7" t="n">
        <v>0</v>
      </c>
      <c r="AK69" s="7" t="n">
        <v>0</v>
      </c>
      <c r="AL69" s="7" t="n">
        <v>0</v>
      </c>
      <c r="AM69" s="7" t="n">
        <v>0</v>
      </c>
      <c r="AN69" s="7" t="n">
        <v>0</v>
      </c>
      <c r="AO69" s="7" t="n">
        <v>0</v>
      </c>
      <c r="AP69" s="7" t="n">
        <v>0</v>
      </c>
      <c r="AQ69" s="7" t="n">
        <v>0</v>
      </c>
      <c r="AR69" s="7" t="n">
        <v>0</v>
      </c>
      <c r="AS69" s="7" t="n">
        <v>255</v>
      </c>
      <c r="AT69" s="7" t="n">
        <v>255</v>
      </c>
      <c r="AU69" s="7" t="n">
        <v>255</v>
      </c>
      <c r="AV69" s="7" t="n">
        <v>255</v>
      </c>
      <c r="AW69" s="7" t="n">
        <v>0</v>
      </c>
      <c r="AX69" s="7" t="n">
        <v>0</v>
      </c>
      <c r="AY69" s="7" t="n">
        <v>0</v>
      </c>
      <c r="AZ69" s="7" t="n">
        <v>0</v>
      </c>
      <c r="BA69" s="7" t="n">
        <v>0</v>
      </c>
      <c r="BB69" s="7" t="n">
        <v>0</v>
      </c>
      <c r="BC69" s="7" t="n">
        <v>0</v>
      </c>
      <c r="BD69" s="7" t="n">
        <v>0</v>
      </c>
      <c r="BE69" s="7" t="n">
        <v>0</v>
      </c>
      <c r="BF69" s="7" t="n">
        <v>0</v>
      </c>
      <c r="BG69" s="7" t="n">
        <v>0</v>
      </c>
      <c r="BH69" s="7" t="n">
        <v>0</v>
      </c>
      <c r="BI69" s="7" t="n">
        <v>0</v>
      </c>
      <c r="BJ69" s="7" t="n">
        <v>0</v>
      </c>
      <c r="BK69" s="7" t="n">
        <v>0</v>
      </c>
      <c r="BL69" s="7" t="n">
        <v>0</v>
      </c>
      <c r="BM69" s="7" t="n">
        <v>0</v>
      </c>
      <c r="BN69" s="7" t="n">
        <v>0</v>
      </c>
      <c r="BO69" s="7" t="n">
        <v>0</v>
      </c>
      <c r="BP69" s="7" t="n">
        <v>0</v>
      </c>
      <c r="BQ69" s="7" t="n">
        <v>0</v>
      </c>
      <c r="BR69" s="7" t="n">
        <v>0</v>
      </c>
      <c r="BS69" s="7" t="n">
        <v>0</v>
      </c>
      <c r="BT69" s="7" t="n">
        <v>0</v>
      </c>
    </row>
    <row r="70" spans="1:72">
      <c r="A70" t="s">
        <v>4</v>
      </c>
      <c r="B70" s="4" t="s">
        <v>5</v>
      </c>
    </row>
    <row r="71" spans="1:72">
      <c r="A71" t="n">
        <v>4812</v>
      </c>
      <c r="B71" s="5" t="n">
        <v>1</v>
      </c>
    </row>
    <row r="72" spans="1:72" s="3" customFormat="1" customHeight="0">
      <c r="A72" s="3" t="s">
        <v>2</v>
      </c>
      <c r="B72" s="3" t="s">
        <v>3</v>
      </c>
    </row>
    <row r="73" spans="1:72">
      <c r="A73" t="s">
        <v>4</v>
      </c>
      <c r="B73" s="4" t="s">
        <v>5</v>
      </c>
      <c r="C73" s="4" t="s">
        <v>6</v>
      </c>
      <c r="D73" s="4" t="s">
        <v>8</v>
      </c>
      <c r="E73" s="4" t="s">
        <v>9</v>
      </c>
      <c r="F73" s="4" t="s">
        <v>10</v>
      </c>
      <c r="G73" s="4" t="s">
        <v>10</v>
      </c>
      <c r="H73" s="4" t="s">
        <v>10</v>
      </c>
      <c r="I73" s="4" t="s">
        <v>10</v>
      </c>
      <c r="J73" s="4" t="s">
        <v>10</v>
      </c>
      <c r="K73" s="4" t="s">
        <v>10</v>
      </c>
      <c r="L73" s="4" t="s">
        <v>9</v>
      </c>
      <c r="M73" s="4" t="s">
        <v>6</v>
      </c>
      <c r="N73" s="4" t="s">
        <v>8</v>
      </c>
      <c r="O73" s="4" t="s">
        <v>6</v>
      </c>
      <c r="P73" s="4" t="s">
        <v>8</v>
      </c>
      <c r="Q73" s="4" t="s">
        <v>6</v>
      </c>
      <c r="R73" s="4" t="s">
        <v>8</v>
      </c>
      <c r="S73" s="4" t="s">
        <v>6</v>
      </c>
      <c r="T73" s="4" t="s">
        <v>8</v>
      </c>
      <c r="U73" s="4" t="s">
        <v>6</v>
      </c>
      <c r="V73" s="4" t="s">
        <v>8</v>
      </c>
      <c r="W73" s="4" t="s">
        <v>6</v>
      </c>
      <c r="X73" s="4" t="s">
        <v>8</v>
      </c>
      <c r="Y73" s="4" t="s">
        <v>6</v>
      </c>
      <c r="Z73" s="4" t="s">
        <v>8</v>
      </c>
      <c r="AA73" s="4" t="s">
        <v>6</v>
      </c>
      <c r="AB73" s="4" t="s">
        <v>8</v>
      </c>
      <c r="AC73" s="4" t="s">
        <v>13</v>
      </c>
      <c r="AD73" s="4" t="s">
        <v>13</v>
      </c>
      <c r="AE73" s="4" t="s">
        <v>13</v>
      </c>
      <c r="AF73" s="4" t="s">
        <v>13</v>
      </c>
      <c r="AG73" s="4" t="s">
        <v>13</v>
      </c>
      <c r="AH73" s="4" t="s">
        <v>13</v>
      </c>
      <c r="AI73" s="4" t="s">
        <v>13</v>
      </c>
      <c r="AJ73" s="4" t="s">
        <v>13</v>
      </c>
      <c r="AK73" s="4" t="s">
        <v>14</v>
      </c>
      <c r="AL73" s="4" t="s">
        <v>14</v>
      </c>
      <c r="AM73" s="4" t="s">
        <v>14</v>
      </c>
      <c r="AN73" s="4" t="s">
        <v>14</v>
      </c>
      <c r="AO73" s="4" t="s">
        <v>14</v>
      </c>
      <c r="AP73" s="4" t="s">
        <v>14</v>
      </c>
      <c r="AQ73" s="4" t="s">
        <v>14</v>
      </c>
      <c r="AR73" s="4" t="s">
        <v>14</v>
      </c>
      <c r="AS73" s="4" t="s">
        <v>14</v>
      </c>
      <c r="AT73" s="4" t="s">
        <v>14</v>
      </c>
      <c r="AU73" s="4" t="s">
        <v>14</v>
      </c>
      <c r="AV73" s="4" t="s">
        <v>14</v>
      </c>
      <c r="AW73" s="4" t="s">
        <v>14</v>
      </c>
      <c r="AX73" s="4" t="s">
        <v>14</v>
      </c>
      <c r="AY73" s="4" t="s">
        <v>14</v>
      </c>
      <c r="AZ73" s="4" t="s">
        <v>14</v>
      </c>
      <c r="BA73" s="4" t="s">
        <v>14</v>
      </c>
      <c r="BB73" s="4" t="s">
        <v>14</v>
      </c>
      <c r="BC73" s="4" t="s">
        <v>14</v>
      </c>
      <c r="BD73" s="4" t="s">
        <v>14</v>
      </c>
      <c r="BE73" s="4" t="s">
        <v>14</v>
      </c>
      <c r="BF73" s="4" t="s">
        <v>14</v>
      </c>
      <c r="BG73" s="4" t="s">
        <v>14</v>
      </c>
      <c r="BH73" s="4" t="s">
        <v>14</v>
      </c>
      <c r="BI73" s="4" t="s">
        <v>14</v>
      </c>
      <c r="BJ73" s="4" t="s">
        <v>14</v>
      </c>
      <c r="BK73" s="4" t="s">
        <v>14</v>
      </c>
      <c r="BL73" s="4" t="s">
        <v>14</v>
      </c>
      <c r="BM73" s="4" t="s">
        <v>14</v>
      </c>
      <c r="BN73" s="4" t="s">
        <v>14</v>
      </c>
      <c r="BO73" s="4" t="s">
        <v>14</v>
      </c>
      <c r="BP73" s="4" t="s">
        <v>14</v>
      </c>
      <c r="BQ73" s="4" t="s">
        <v>14</v>
      </c>
      <c r="BR73" s="4" t="s">
        <v>14</v>
      </c>
      <c r="BS73" s="4" t="s">
        <v>14</v>
      </c>
      <c r="BT73" s="4" t="s">
        <v>14</v>
      </c>
    </row>
    <row r="74" spans="1:72">
      <c r="A74" t="n">
        <v>4816</v>
      </c>
      <c r="B74" s="6" t="n">
        <v>256</v>
      </c>
      <c r="C74" s="7" t="s">
        <v>7</v>
      </c>
      <c r="D74" s="7" t="n">
        <f t="normal" ca="1">16-LENB(INDIRECT(ADDRESS(74,3)))</f>
        <v>0</v>
      </c>
      <c r="E74" s="7" t="n">
        <v>538968137</v>
      </c>
      <c r="F74" s="7" t="n">
        <v>434</v>
      </c>
      <c r="G74" s="7" t="n">
        <v>423</v>
      </c>
      <c r="H74" s="7" t="n">
        <v>0</v>
      </c>
      <c r="I74" s="7" t="n">
        <v>0</v>
      </c>
      <c r="J74" s="7" t="n">
        <v>1</v>
      </c>
      <c r="K74" s="7" t="n">
        <v>0</v>
      </c>
      <c r="L74" s="7" t="n">
        <v>0</v>
      </c>
      <c r="M74" s="7" t="s">
        <v>20</v>
      </c>
      <c r="N74" s="7" t="n">
        <f t="normal" ca="1">16-LENB(INDIRECT(ADDRESS(74,13)))</f>
        <v>0</v>
      </c>
      <c r="O74" s="7" t="s">
        <v>20</v>
      </c>
      <c r="P74" s="7" t="n">
        <f t="normal" ca="1">16-LENB(INDIRECT(ADDRESS(74,15)))</f>
        <v>0</v>
      </c>
      <c r="Q74" s="7" t="s">
        <v>12</v>
      </c>
      <c r="R74" s="7" t="n">
        <f t="normal" ca="1">16-LENB(INDIRECT(ADDRESS(74,17)))</f>
        <v>0</v>
      </c>
      <c r="S74" s="7" t="s">
        <v>12</v>
      </c>
      <c r="T74" s="7" t="n">
        <f t="normal" ca="1">16-LENB(INDIRECT(ADDRESS(74,19)))</f>
        <v>0</v>
      </c>
      <c r="U74" s="7" t="s">
        <v>12</v>
      </c>
      <c r="V74" s="7" t="n">
        <f t="normal" ca="1">16-LENB(INDIRECT(ADDRESS(74,21)))</f>
        <v>0</v>
      </c>
      <c r="W74" s="7" t="s">
        <v>12</v>
      </c>
      <c r="X74" s="7" t="n">
        <f t="normal" ca="1">16-LENB(INDIRECT(ADDRESS(74,23)))</f>
        <v>0</v>
      </c>
      <c r="Y74" s="7" t="s">
        <v>12</v>
      </c>
      <c r="Z74" s="7" t="n">
        <f t="normal" ca="1">16-LENB(INDIRECT(ADDRESS(74,25)))</f>
        <v>0</v>
      </c>
      <c r="AA74" s="7" t="s">
        <v>12</v>
      </c>
      <c r="AB74" s="7" t="n">
        <f t="normal" ca="1">16-LENB(INDIRECT(ADDRESS(74,27)))</f>
        <v>0</v>
      </c>
      <c r="AC74" s="7" t="n">
        <v>100</v>
      </c>
      <c r="AD74" s="7" t="n">
        <v>100</v>
      </c>
      <c r="AE74" s="7" t="n">
        <v>0</v>
      </c>
      <c r="AF74" s="7" t="n">
        <v>0</v>
      </c>
      <c r="AG74" s="7" t="n">
        <v>0</v>
      </c>
      <c r="AH74" s="7" t="n">
        <v>0</v>
      </c>
      <c r="AI74" s="7" t="n">
        <v>0</v>
      </c>
      <c r="AJ74" s="7" t="n">
        <v>0</v>
      </c>
      <c r="AK74" s="7" t="n">
        <v>0</v>
      </c>
      <c r="AL74" s="7" t="n">
        <v>0</v>
      </c>
      <c r="AM74" s="7" t="n">
        <v>0</v>
      </c>
      <c r="AN74" s="7" t="n">
        <v>0</v>
      </c>
      <c r="AO74" s="7" t="n">
        <v>0</v>
      </c>
      <c r="AP74" s="7" t="n">
        <v>0</v>
      </c>
      <c r="AQ74" s="7" t="n">
        <v>0</v>
      </c>
      <c r="AR74" s="7" t="n">
        <v>0</v>
      </c>
      <c r="AS74" s="7" t="n">
        <v>255</v>
      </c>
      <c r="AT74" s="7" t="n">
        <v>255</v>
      </c>
      <c r="AU74" s="7" t="n">
        <v>255</v>
      </c>
      <c r="AV74" s="7" t="n">
        <v>255</v>
      </c>
      <c r="AW74" s="7" t="n">
        <v>0</v>
      </c>
      <c r="AX74" s="7" t="n">
        <v>0</v>
      </c>
      <c r="AY74" s="7" t="n">
        <v>0</v>
      </c>
      <c r="AZ74" s="7" t="n">
        <v>0</v>
      </c>
      <c r="BA74" s="7" t="n">
        <v>0</v>
      </c>
      <c r="BB74" s="7" t="n">
        <v>0</v>
      </c>
      <c r="BC74" s="7" t="n">
        <v>0</v>
      </c>
      <c r="BD74" s="7" t="n">
        <v>0</v>
      </c>
      <c r="BE74" s="7" t="n">
        <v>0</v>
      </c>
      <c r="BF74" s="7" t="n">
        <v>0</v>
      </c>
      <c r="BG74" s="7" t="n">
        <v>0</v>
      </c>
      <c r="BH74" s="7" t="n">
        <v>0</v>
      </c>
      <c r="BI74" s="7" t="n">
        <v>0</v>
      </c>
      <c r="BJ74" s="7" t="n">
        <v>0</v>
      </c>
      <c r="BK74" s="7" t="n">
        <v>0</v>
      </c>
      <c r="BL74" s="7" t="n">
        <v>0</v>
      </c>
      <c r="BM74" s="7" t="n">
        <v>0</v>
      </c>
      <c r="BN74" s="7" t="n">
        <v>0</v>
      </c>
      <c r="BO74" s="7" t="n">
        <v>0</v>
      </c>
      <c r="BP74" s="7" t="n">
        <v>0</v>
      </c>
      <c r="BQ74" s="7" t="n">
        <v>0</v>
      </c>
      <c r="BR74" s="7" t="n">
        <v>0</v>
      </c>
      <c r="BS74" s="7" t="n">
        <v>0</v>
      </c>
      <c r="BT74" s="7" t="n">
        <v>0</v>
      </c>
    </row>
    <row r="75" spans="1:72">
      <c r="A75" t="s">
        <v>4</v>
      </c>
      <c r="B75" s="4" t="s">
        <v>5</v>
      </c>
    </row>
    <row r="76" spans="1:72">
      <c r="A76" t="n">
        <v>5024</v>
      </c>
      <c r="B76" s="5" t="n">
        <v>1</v>
      </c>
    </row>
    <row r="77" spans="1:72" s="3" customFormat="1" customHeight="0">
      <c r="A77" s="3" t="s">
        <v>2</v>
      </c>
      <c r="B77" s="3" t="s">
        <v>3</v>
      </c>
    </row>
    <row r="78" spans="1:72">
      <c r="A78" t="s">
        <v>4</v>
      </c>
      <c r="B78" s="4" t="s">
        <v>5</v>
      </c>
      <c r="C78" s="4" t="s">
        <v>6</v>
      </c>
      <c r="D78" s="4" t="s">
        <v>8</v>
      </c>
      <c r="E78" s="4" t="s">
        <v>9</v>
      </c>
      <c r="F78" s="4" t="s">
        <v>10</v>
      </c>
      <c r="G78" s="4" t="s">
        <v>10</v>
      </c>
      <c r="H78" s="4" t="s">
        <v>10</v>
      </c>
      <c r="I78" s="4" t="s">
        <v>10</v>
      </c>
      <c r="J78" s="4" t="s">
        <v>10</v>
      </c>
      <c r="K78" s="4" t="s">
        <v>10</v>
      </c>
      <c r="L78" s="4" t="s">
        <v>9</v>
      </c>
      <c r="M78" s="4" t="s">
        <v>6</v>
      </c>
      <c r="N78" s="4" t="s">
        <v>8</v>
      </c>
      <c r="O78" s="4" t="s">
        <v>6</v>
      </c>
      <c r="P78" s="4" t="s">
        <v>8</v>
      </c>
      <c r="Q78" s="4" t="s">
        <v>6</v>
      </c>
      <c r="R78" s="4" t="s">
        <v>8</v>
      </c>
      <c r="S78" s="4" t="s">
        <v>6</v>
      </c>
      <c r="T78" s="4" t="s">
        <v>8</v>
      </c>
      <c r="U78" s="4" t="s">
        <v>6</v>
      </c>
      <c r="V78" s="4" t="s">
        <v>8</v>
      </c>
      <c r="W78" s="4" t="s">
        <v>6</v>
      </c>
      <c r="X78" s="4" t="s">
        <v>8</v>
      </c>
      <c r="Y78" s="4" t="s">
        <v>6</v>
      </c>
      <c r="Z78" s="4" t="s">
        <v>8</v>
      </c>
      <c r="AA78" s="4" t="s">
        <v>6</v>
      </c>
      <c r="AB78" s="4" t="s">
        <v>8</v>
      </c>
      <c r="AC78" s="4" t="s">
        <v>13</v>
      </c>
      <c r="AD78" s="4" t="s">
        <v>13</v>
      </c>
      <c r="AE78" s="4" t="s">
        <v>13</v>
      </c>
      <c r="AF78" s="4" t="s">
        <v>13</v>
      </c>
      <c r="AG78" s="4" t="s">
        <v>13</v>
      </c>
      <c r="AH78" s="4" t="s">
        <v>13</v>
      </c>
      <c r="AI78" s="4" t="s">
        <v>13</v>
      </c>
      <c r="AJ78" s="4" t="s">
        <v>13</v>
      </c>
      <c r="AK78" s="4" t="s">
        <v>14</v>
      </c>
      <c r="AL78" s="4" t="s">
        <v>14</v>
      </c>
      <c r="AM78" s="4" t="s">
        <v>14</v>
      </c>
      <c r="AN78" s="4" t="s">
        <v>14</v>
      </c>
      <c r="AO78" s="4" t="s">
        <v>14</v>
      </c>
      <c r="AP78" s="4" t="s">
        <v>14</v>
      </c>
      <c r="AQ78" s="4" t="s">
        <v>14</v>
      </c>
      <c r="AR78" s="4" t="s">
        <v>14</v>
      </c>
      <c r="AS78" s="4" t="s">
        <v>14</v>
      </c>
      <c r="AT78" s="4" t="s">
        <v>14</v>
      </c>
      <c r="AU78" s="4" t="s">
        <v>14</v>
      </c>
      <c r="AV78" s="4" t="s">
        <v>14</v>
      </c>
      <c r="AW78" s="4" t="s">
        <v>14</v>
      </c>
      <c r="AX78" s="4" t="s">
        <v>14</v>
      </c>
      <c r="AY78" s="4" t="s">
        <v>14</v>
      </c>
      <c r="AZ78" s="4" t="s">
        <v>14</v>
      </c>
      <c r="BA78" s="4" t="s">
        <v>14</v>
      </c>
      <c r="BB78" s="4" t="s">
        <v>14</v>
      </c>
      <c r="BC78" s="4" t="s">
        <v>14</v>
      </c>
      <c r="BD78" s="4" t="s">
        <v>14</v>
      </c>
      <c r="BE78" s="4" t="s">
        <v>14</v>
      </c>
      <c r="BF78" s="4" t="s">
        <v>14</v>
      </c>
      <c r="BG78" s="4" t="s">
        <v>14</v>
      </c>
      <c r="BH78" s="4" t="s">
        <v>14</v>
      </c>
      <c r="BI78" s="4" t="s">
        <v>14</v>
      </c>
      <c r="BJ78" s="4" t="s">
        <v>14</v>
      </c>
      <c r="BK78" s="4" t="s">
        <v>14</v>
      </c>
      <c r="BL78" s="4" t="s">
        <v>14</v>
      </c>
      <c r="BM78" s="4" t="s">
        <v>14</v>
      </c>
      <c r="BN78" s="4" t="s">
        <v>14</v>
      </c>
      <c r="BO78" s="4" t="s">
        <v>14</v>
      </c>
      <c r="BP78" s="4" t="s">
        <v>14</v>
      </c>
      <c r="BQ78" s="4" t="s">
        <v>14</v>
      </c>
      <c r="BR78" s="4" t="s">
        <v>14</v>
      </c>
      <c r="BS78" s="4" t="s">
        <v>14</v>
      </c>
      <c r="BT78" s="4" t="s">
        <v>14</v>
      </c>
    </row>
    <row r="79" spans="1:72">
      <c r="A79" t="n">
        <v>5028</v>
      </c>
      <c r="B79" s="6" t="n">
        <v>256</v>
      </c>
      <c r="C79" s="7" t="s">
        <v>7</v>
      </c>
      <c r="D79" s="7" t="n">
        <f t="normal" ca="1">16-LENB(INDIRECT(ADDRESS(79,3)))</f>
        <v>0</v>
      </c>
      <c r="E79" s="7" t="n">
        <v>538968138</v>
      </c>
      <c r="F79" s="7" t="n">
        <v>434</v>
      </c>
      <c r="G79" s="7" t="n">
        <v>423</v>
      </c>
      <c r="H79" s="7" t="n">
        <v>0</v>
      </c>
      <c r="I79" s="7" t="n">
        <v>0</v>
      </c>
      <c r="J79" s="7" t="n">
        <v>1</v>
      </c>
      <c r="K79" s="7" t="n">
        <v>0</v>
      </c>
      <c r="L79" s="7" t="n">
        <v>0</v>
      </c>
      <c r="M79" s="7" t="s">
        <v>20</v>
      </c>
      <c r="N79" s="7" t="n">
        <f t="normal" ca="1">16-LENB(INDIRECT(ADDRESS(79,13)))</f>
        <v>0</v>
      </c>
      <c r="O79" s="7" t="s">
        <v>20</v>
      </c>
      <c r="P79" s="7" t="n">
        <f t="normal" ca="1">16-LENB(INDIRECT(ADDRESS(79,15)))</f>
        <v>0</v>
      </c>
      <c r="Q79" s="7" t="s">
        <v>20</v>
      </c>
      <c r="R79" s="7" t="n">
        <f t="normal" ca="1">16-LENB(INDIRECT(ADDRESS(79,17)))</f>
        <v>0</v>
      </c>
      <c r="S79" s="7" t="s">
        <v>20</v>
      </c>
      <c r="T79" s="7" t="n">
        <f t="normal" ca="1">16-LENB(INDIRECT(ADDRESS(79,19)))</f>
        <v>0</v>
      </c>
      <c r="U79" s="7" t="s">
        <v>20</v>
      </c>
      <c r="V79" s="7" t="n">
        <f t="normal" ca="1">16-LENB(INDIRECT(ADDRESS(79,21)))</f>
        <v>0</v>
      </c>
      <c r="W79" s="7" t="s">
        <v>20</v>
      </c>
      <c r="X79" s="7" t="n">
        <f t="normal" ca="1">16-LENB(INDIRECT(ADDRESS(79,23)))</f>
        <v>0</v>
      </c>
      <c r="Y79" s="7" t="s">
        <v>12</v>
      </c>
      <c r="Z79" s="7" t="n">
        <f t="normal" ca="1">16-LENB(INDIRECT(ADDRESS(79,25)))</f>
        <v>0</v>
      </c>
      <c r="AA79" s="7" t="s">
        <v>12</v>
      </c>
      <c r="AB79" s="7" t="n">
        <f t="normal" ca="1">16-LENB(INDIRECT(ADDRESS(79,27)))</f>
        <v>0</v>
      </c>
      <c r="AC79" s="7" t="n">
        <v>100</v>
      </c>
      <c r="AD79" s="7" t="n">
        <v>100</v>
      </c>
      <c r="AE79" s="7" t="n">
        <v>100</v>
      </c>
      <c r="AF79" s="7" t="n">
        <v>100</v>
      </c>
      <c r="AG79" s="7" t="n">
        <v>100</v>
      </c>
      <c r="AH79" s="7" t="n">
        <v>100</v>
      </c>
      <c r="AI79" s="7" t="n">
        <v>0</v>
      </c>
      <c r="AJ79" s="7" t="n">
        <v>0</v>
      </c>
      <c r="AK79" s="7" t="n">
        <v>0</v>
      </c>
      <c r="AL79" s="7" t="n">
        <v>0</v>
      </c>
      <c r="AM79" s="7" t="n">
        <v>0</v>
      </c>
      <c r="AN79" s="7" t="n">
        <v>0</v>
      </c>
      <c r="AO79" s="7" t="n">
        <v>0</v>
      </c>
      <c r="AP79" s="7" t="n">
        <v>0</v>
      </c>
      <c r="AQ79" s="7" t="n">
        <v>0</v>
      </c>
      <c r="AR79" s="7" t="n">
        <v>0</v>
      </c>
      <c r="AS79" s="7" t="n">
        <v>255</v>
      </c>
      <c r="AT79" s="7" t="n">
        <v>255</v>
      </c>
      <c r="AU79" s="7" t="n">
        <v>255</v>
      </c>
      <c r="AV79" s="7" t="n">
        <v>255</v>
      </c>
      <c r="AW79" s="7" t="n">
        <v>0</v>
      </c>
      <c r="AX79" s="7" t="n">
        <v>0</v>
      </c>
      <c r="AY79" s="7" t="n">
        <v>0</v>
      </c>
      <c r="AZ79" s="7" t="n">
        <v>0</v>
      </c>
      <c r="BA79" s="7" t="n">
        <v>0</v>
      </c>
      <c r="BB79" s="7" t="n">
        <v>0</v>
      </c>
      <c r="BC79" s="7" t="n">
        <v>0</v>
      </c>
      <c r="BD79" s="7" t="n">
        <v>0</v>
      </c>
      <c r="BE79" s="7" t="n">
        <v>0</v>
      </c>
      <c r="BF79" s="7" t="n">
        <v>0</v>
      </c>
      <c r="BG79" s="7" t="n">
        <v>0</v>
      </c>
      <c r="BH79" s="7" t="n">
        <v>0</v>
      </c>
      <c r="BI79" s="7" t="n">
        <v>0</v>
      </c>
      <c r="BJ79" s="7" t="n">
        <v>0</v>
      </c>
      <c r="BK79" s="7" t="n">
        <v>0</v>
      </c>
      <c r="BL79" s="7" t="n">
        <v>0</v>
      </c>
      <c r="BM79" s="7" t="n">
        <v>0</v>
      </c>
      <c r="BN79" s="7" t="n">
        <v>0</v>
      </c>
      <c r="BO79" s="7" t="n">
        <v>0</v>
      </c>
      <c r="BP79" s="7" t="n">
        <v>0</v>
      </c>
      <c r="BQ79" s="7" t="n">
        <v>0</v>
      </c>
      <c r="BR79" s="7" t="n">
        <v>0</v>
      </c>
      <c r="BS79" s="7" t="n">
        <v>0</v>
      </c>
      <c r="BT79" s="7" t="n">
        <v>0</v>
      </c>
    </row>
    <row r="80" spans="1:72">
      <c r="A80" t="s">
        <v>4</v>
      </c>
      <c r="B80" s="4" t="s">
        <v>5</v>
      </c>
    </row>
    <row r="81" spans="1:72">
      <c r="A81" t="n">
        <v>5236</v>
      </c>
      <c r="B81" s="5" t="n">
        <v>1</v>
      </c>
    </row>
    <row r="82" spans="1:72" s="3" customFormat="1" customHeight="0">
      <c r="A82" s="3" t="s">
        <v>2</v>
      </c>
      <c r="B82" s="3" t="s">
        <v>21</v>
      </c>
    </row>
    <row r="83" spans="1:72">
      <c r="A83" t="s">
        <v>4</v>
      </c>
      <c r="B83" s="4" t="s">
        <v>5</v>
      </c>
      <c r="C83" s="4" t="s">
        <v>10</v>
      </c>
    </row>
    <row r="84" spans="1:72">
      <c r="A84" t="n">
        <v>5240</v>
      </c>
      <c r="B84" s="8" t="n">
        <v>12</v>
      </c>
      <c r="C84" s="7" t="n">
        <v>6521</v>
      </c>
    </row>
    <row r="85" spans="1:72">
      <c r="A85" t="s">
        <v>4</v>
      </c>
      <c r="B85" s="4" t="s">
        <v>5</v>
      </c>
      <c r="C85" s="4" t="s">
        <v>13</v>
      </c>
      <c r="D85" s="4" t="s">
        <v>6</v>
      </c>
    </row>
    <row r="86" spans="1:72">
      <c r="A86" t="n">
        <v>5243</v>
      </c>
      <c r="B86" s="9" t="n">
        <v>2</v>
      </c>
      <c r="C86" s="7" t="n">
        <v>10</v>
      </c>
      <c r="D86" s="7" t="s">
        <v>22</v>
      </c>
    </row>
    <row r="87" spans="1:72">
      <c r="A87" t="s">
        <v>4</v>
      </c>
      <c r="B87" s="4" t="s">
        <v>5</v>
      </c>
      <c r="C87" s="4" t="s">
        <v>13</v>
      </c>
      <c r="D87" s="4" t="s">
        <v>13</v>
      </c>
    </row>
    <row r="88" spans="1:72">
      <c r="A88" t="n">
        <v>5264</v>
      </c>
      <c r="B88" s="10" t="n">
        <v>162</v>
      </c>
      <c r="C88" s="7" t="n">
        <v>0</v>
      </c>
      <c r="D88" s="7" t="n">
        <v>0</v>
      </c>
    </row>
    <row r="89" spans="1:72">
      <c r="A89" t="s">
        <v>4</v>
      </c>
      <c r="B89" s="4" t="s">
        <v>5</v>
      </c>
    </row>
    <row r="90" spans="1:72">
      <c r="A90" t="n">
        <v>5267</v>
      </c>
      <c r="B90" s="5" t="n">
        <v>1</v>
      </c>
    </row>
    <row r="91" spans="1:72" s="3" customFormat="1" customHeight="0">
      <c r="A91" s="3" t="s">
        <v>2</v>
      </c>
      <c r="B91" s="3" t="s">
        <v>23</v>
      </c>
    </row>
    <row r="92" spans="1:72">
      <c r="A92" t="s">
        <v>4</v>
      </c>
      <c r="B92" s="4" t="s">
        <v>5</v>
      </c>
      <c r="C92" s="4" t="s">
        <v>13</v>
      </c>
      <c r="D92" s="4" t="s">
        <v>13</v>
      </c>
      <c r="E92" s="4" t="s">
        <v>13</v>
      </c>
      <c r="F92" s="4" t="s">
        <v>13</v>
      </c>
    </row>
    <row r="93" spans="1:72">
      <c r="A93" t="n">
        <v>5268</v>
      </c>
      <c r="B93" s="11" t="n">
        <v>14</v>
      </c>
      <c r="C93" s="7" t="n">
        <v>8</v>
      </c>
      <c r="D93" s="7" t="n">
        <v>0</v>
      </c>
      <c r="E93" s="7" t="n">
        <v>0</v>
      </c>
      <c r="F93" s="7" t="n">
        <v>0</v>
      </c>
    </row>
    <row r="94" spans="1:72">
      <c r="A94" t="s">
        <v>4</v>
      </c>
      <c r="B94" s="4" t="s">
        <v>5</v>
      </c>
      <c r="C94" s="4" t="s">
        <v>13</v>
      </c>
      <c r="D94" s="4" t="s">
        <v>13</v>
      </c>
      <c r="E94" s="4" t="s">
        <v>13</v>
      </c>
      <c r="F94" s="4" t="s">
        <v>13</v>
      </c>
    </row>
    <row r="95" spans="1:72">
      <c r="A95" t="n">
        <v>5273</v>
      </c>
      <c r="B95" s="11" t="n">
        <v>14</v>
      </c>
      <c r="C95" s="7" t="n">
        <v>0</v>
      </c>
      <c r="D95" s="7" t="n">
        <v>0</v>
      </c>
      <c r="E95" s="7" t="n">
        <v>16</v>
      </c>
      <c r="F95" s="7" t="n">
        <v>0</v>
      </c>
    </row>
    <row r="96" spans="1:72">
      <c r="A96" t="s">
        <v>4</v>
      </c>
      <c r="B96" s="4" t="s">
        <v>5</v>
      </c>
      <c r="C96" s="4" t="s">
        <v>10</v>
      </c>
    </row>
    <row r="97" spans="1:6">
      <c r="A97" t="n">
        <v>5278</v>
      </c>
      <c r="B97" s="8" t="n">
        <v>12</v>
      </c>
      <c r="C97" s="7" t="n">
        <v>6447</v>
      </c>
    </row>
    <row r="98" spans="1:6">
      <c r="A98" t="s">
        <v>4</v>
      </c>
      <c r="B98" s="4" t="s">
        <v>5</v>
      </c>
      <c r="C98" s="4" t="s">
        <v>13</v>
      </c>
      <c r="D98" s="4" t="s">
        <v>10</v>
      </c>
      <c r="E98" s="4" t="s">
        <v>6</v>
      </c>
      <c r="F98" s="4" t="s">
        <v>6</v>
      </c>
      <c r="G98" s="4" t="s">
        <v>13</v>
      </c>
    </row>
    <row r="99" spans="1:6">
      <c r="A99" t="n">
        <v>5281</v>
      </c>
      <c r="B99" s="12" t="n">
        <v>32</v>
      </c>
      <c r="C99" s="7" t="n">
        <v>0</v>
      </c>
      <c r="D99" s="7" t="n">
        <v>65533</v>
      </c>
      <c r="E99" s="7" t="s">
        <v>24</v>
      </c>
      <c r="F99" s="7" t="s">
        <v>25</v>
      </c>
      <c r="G99" s="7" t="n">
        <v>1</v>
      </c>
    </row>
    <row r="100" spans="1:6">
      <c r="A100" t="s">
        <v>4</v>
      </c>
      <c r="B100" s="4" t="s">
        <v>5</v>
      </c>
      <c r="C100" s="4" t="s">
        <v>13</v>
      </c>
      <c r="D100" s="4" t="s">
        <v>10</v>
      </c>
      <c r="E100" s="4" t="s">
        <v>6</v>
      </c>
      <c r="F100" s="4" t="s">
        <v>6</v>
      </c>
      <c r="G100" s="4" t="s">
        <v>13</v>
      </c>
    </row>
    <row r="101" spans="1:6">
      <c r="A101" t="n">
        <v>5302</v>
      </c>
      <c r="B101" s="12" t="n">
        <v>32</v>
      </c>
      <c r="C101" s="7" t="n">
        <v>0</v>
      </c>
      <c r="D101" s="7" t="n">
        <v>65533</v>
      </c>
      <c r="E101" s="7" t="s">
        <v>24</v>
      </c>
      <c r="F101" s="7" t="s">
        <v>26</v>
      </c>
      <c r="G101" s="7" t="n">
        <v>1</v>
      </c>
    </row>
    <row r="102" spans="1:6">
      <c r="A102" t="s">
        <v>4</v>
      </c>
      <c r="B102" s="4" t="s">
        <v>5</v>
      </c>
      <c r="C102" s="4" t="s">
        <v>13</v>
      </c>
      <c r="D102" s="4" t="s">
        <v>10</v>
      </c>
      <c r="E102" s="4" t="s">
        <v>6</v>
      </c>
      <c r="F102" s="4" t="s">
        <v>6</v>
      </c>
      <c r="G102" s="4" t="s">
        <v>13</v>
      </c>
    </row>
    <row r="103" spans="1:6">
      <c r="A103" t="n">
        <v>5323</v>
      </c>
      <c r="B103" s="12" t="n">
        <v>32</v>
      </c>
      <c r="C103" s="7" t="n">
        <v>0</v>
      </c>
      <c r="D103" s="7" t="n">
        <v>65533</v>
      </c>
      <c r="E103" s="7" t="s">
        <v>24</v>
      </c>
      <c r="F103" s="7" t="s">
        <v>27</v>
      </c>
      <c r="G103" s="7" t="n">
        <v>1</v>
      </c>
    </row>
    <row r="104" spans="1:6">
      <c r="A104" t="s">
        <v>4</v>
      </c>
      <c r="B104" s="4" t="s">
        <v>5</v>
      </c>
      <c r="C104" s="4" t="s">
        <v>13</v>
      </c>
      <c r="D104" s="4" t="s">
        <v>10</v>
      </c>
      <c r="E104" s="4" t="s">
        <v>13</v>
      </c>
      <c r="F104" s="4" t="s">
        <v>6</v>
      </c>
    </row>
    <row r="105" spans="1:6">
      <c r="A105" t="n">
        <v>5344</v>
      </c>
      <c r="B105" s="13" t="n">
        <v>39</v>
      </c>
      <c r="C105" s="7" t="n">
        <v>10</v>
      </c>
      <c r="D105" s="7" t="n">
        <v>65533</v>
      </c>
      <c r="E105" s="7" t="n">
        <v>222</v>
      </c>
      <c r="F105" s="7" t="s">
        <v>28</v>
      </c>
    </row>
    <row r="106" spans="1:6">
      <c r="A106" t="s">
        <v>4</v>
      </c>
      <c r="B106" s="4" t="s">
        <v>5</v>
      </c>
      <c r="C106" s="4" t="s">
        <v>13</v>
      </c>
      <c r="D106" s="4" t="s">
        <v>10</v>
      </c>
      <c r="E106" s="4" t="s">
        <v>13</v>
      </c>
      <c r="F106" s="4" t="s">
        <v>29</v>
      </c>
    </row>
    <row r="107" spans="1:6">
      <c r="A107" t="n">
        <v>5371</v>
      </c>
      <c r="B107" s="14" t="n">
        <v>5</v>
      </c>
      <c r="C107" s="7" t="n">
        <v>30</v>
      </c>
      <c r="D107" s="7" t="n">
        <v>10397</v>
      </c>
      <c r="E107" s="7" t="n">
        <v>1</v>
      </c>
      <c r="F107" s="15" t="n">
        <f t="normal" ca="1">A111</f>
        <v>0</v>
      </c>
    </row>
    <row r="108" spans="1:6">
      <c r="A108" t="s">
        <v>4</v>
      </c>
      <c r="B108" s="4" t="s">
        <v>5</v>
      </c>
      <c r="C108" s="4" t="s">
        <v>13</v>
      </c>
      <c r="D108" s="4" t="s">
        <v>10</v>
      </c>
      <c r="E108" s="4" t="s">
        <v>10</v>
      </c>
      <c r="F108" s="4" t="s">
        <v>10</v>
      </c>
      <c r="G108" s="4" t="s">
        <v>10</v>
      </c>
      <c r="H108" s="4" t="s">
        <v>10</v>
      </c>
      <c r="I108" s="4" t="s">
        <v>6</v>
      </c>
      <c r="J108" s="4" t="s">
        <v>30</v>
      </c>
      <c r="K108" s="4" t="s">
        <v>30</v>
      </c>
      <c r="L108" s="4" t="s">
        <v>30</v>
      </c>
      <c r="M108" s="4" t="s">
        <v>9</v>
      </c>
      <c r="N108" s="4" t="s">
        <v>9</v>
      </c>
      <c r="O108" s="4" t="s">
        <v>30</v>
      </c>
      <c r="P108" s="4" t="s">
        <v>30</v>
      </c>
      <c r="Q108" s="4" t="s">
        <v>30</v>
      </c>
      <c r="R108" s="4" t="s">
        <v>30</v>
      </c>
      <c r="S108" s="4" t="s">
        <v>13</v>
      </c>
    </row>
    <row r="109" spans="1:6">
      <c r="A109" t="n">
        <v>5380</v>
      </c>
      <c r="B109" s="13" t="n">
        <v>39</v>
      </c>
      <c r="C109" s="7" t="n">
        <v>12</v>
      </c>
      <c r="D109" s="7" t="n">
        <v>65533</v>
      </c>
      <c r="E109" s="7" t="n">
        <v>222</v>
      </c>
      <c r="F109" s="7" t="n">
        <v>0</v>
      </c>
      <c r="G109" s="7" t="n">
        <v>65533</v>
      </c>
      <c r="H109" s="7" t="n">
        <v>0</v>
      </c>
      <c r="I109" s="7" t="s">
        <v>12</v>
      </c>
      <c r="J109" s="7" t="n">
        <v>-5.09999990463257</v>
      </c>
      <c r="K109" s="7" t="n">
        <v>1.5</v>
      </c>
      <c r="L109" s="7" t="n">
        <v>34.4739990234375</v>
      </c>
      <c r="M109" s="7" t="n">
        <v>0</v>
      </c>
      <c r="N109" s="7" t="n">
        <v>0</v>
      </c>
      <c r="O109" s="7" t="n">
        <v>0</v>
      </c>
      <c r="P109" s="7" t="n">
        <v>1</v>
      </c>
      <c r="Q109" s="7" t="n">
        <v>1</v>
      </c>
      <c r="R109" s="7" t="n">
        <v>1</v>
      </c>
      <c r="S109" s="7" t="n">
        <v>255</v>
      </c>
    </row>
    <row r="110" spans="1:6">
      <c r="A110" t="s">
        <v>4</v>
      </c>
      <c r="B110" s="4" t="s">
        <v>5</v>
      </c>
      <c r="C110" s="4" t="s">
        <v>13</v>
      </c>
      <c r="D110" s="4" t="s">
        <v>10</v>
      </c>
      <c r="E110" s="4" t="s">
        <v>13</v>
      </c>
      <c r="F110" s="4" t="s">
        <v>29</v>
      </c>
    </row>
    <row r="111" spans="1:6">
      <c r="A111" t="n">
        <v>5430</v>
      </c>
      <c r="B111" s="14" t="n">
        <v>5</v>
      </c>
      <c r="C111" s="7" t="n">
        <v>30</v>
      </c>
      <c r="D111" s="7" t="n">
        <v>6767</v>
      </c>
      <c r="E111" s="7" t="n">
        <v>1</v>
      </c>
      <c r="F111" s="15" t="n">
        <f t="normal" ca="1">A119</f>
        <v>0</v>
      </c>
    </row>
    <row r="112" spans="1:6">
      <c r="A112" t="s">
        <v>4</v>
      </c>
      <c r="B112" s="4" t="s">
        <v>5</v>
      </c>
      <c r="C112" s="4" t="s">
        <v>10</v>
      </c>
    </row>
    <row r="113" spans="1:19">
      <c r="A113" t="n">
        <v>5439</v>
      </c>
      <c r="B113" s="16" t="n">
        <v>13</v>
      </c>
      <c r="C113" s="7" t="n">
        <v>6767</v>
      </c>
    </row>
    <row r="114" spans="1:19">
      <c r="A114" t="s">
        <v>4</v>
      </c>
      <c r="B114" s="4" t="s">
        <v>5</v>
      </c>
      <c r="C114" s="4" t="s">
        <v>13</v>
      </c>
      <c r="D114" s="4" t="s">
        <v>10</v>
      </c>
      <c r="E114" s="4" t="s">
        <v>30</v>
      </c>
      <c r="F114" s="4" t="s">
        <v>10</v>
      </c>
      <c r="G114" s="4" t="s">
        <v>30</v>
      </c>
      <c r="H114" s="4" t="s">
        <v>13</v>
      </c>
    </row>
    <row r="115" spans="1:19">
      <c r="A115" t="n">
        <v>5442</v>
      </c>
      <c r="B115" s="17" t="n">
        <v>49</v>
      </c>
      <c r="C115" s="7" t="n">
        <v>4</v>
      </c>
      <c r="D115" s="7" t="n">
        <v>2</v>
      </c>
      <c r="E115" s="7" t="n">
        <v>1</v>
      </c>
      <c r="F115" s="7" t="n">
        <v>0</v>
      </c>
      <c r="G115" s="7" t="n">
        <v>0</v>
      </c>
      <c r="H115" s="7" t="n">
        <v>0</v>
      </c>
    </row>
    <row r="116" spans="1:19">
      <c r="A116" t="s">
        <v>4</v>
      </c>
      <c r="B116" s="4" t="s">
        <v>5</v>
      </c>
      <c r="C116" s="4" t="s">
        <v>29</v>
      </c>
    </row>
    <row r="117" spans="1:19">
      <c r="A117" t="n">
        <v>5457</v>
      </c>
      <c r="B117" s="18" t="n">
        <v>3</v>
      </c>
      <c r="C117" s="15" t="n">
        <f t="normal" ca="1">A153</f>
        <v>0</v>
      </c>
    </row>
    <row r="118" spans="1:19">
      <c r="A118" t="s">
        <v>4</v>
      </c>
      <c r="B118" s="4" t="s">
        <v>5</v>
      </c>
      <c r="C118" s="4" t="s">
        <v>13</v>
      </c>
      <c r="D118" s="4" t="s">
        <v>10</v>
      </c>
      <c r="E118" s="4" t="s">
        <v>13</v>
      </c>
      <c r="F118" s="4" t="s">
        <v>10</v>
      </c>
      <c r="G118" s="4" t="s">
        <v>13</v>
      </c>
      <c r="H118" s="4" t="s">
        <v>13</v>
      </c>
      <c r="I118" s="4" t="s">
        <v>13</v>
      </c>
      <c r="J118" s="4" t="s">
        <v>29</v>
      </c>
    </row>
    <row r="119" spans="1:19">
      <c r="A119" t="n">
        <v>5462</v>
      </c>
      <c r="B119" s="14" t="n">
        <v>5</v>
      </c>
      <c r="C119" s="7" t="n">
        <v>30</v>
      </c>
      <c r="D119" s="7" t="n">
        <v>9218</v>
      </c>
      <c r="E119" s="7" t="n">
        <v>30</v>
      </c>
      <c r="F119" s="7" t="n">
        <v>9220</v>
      </c>
      <c r="G119" s="7" t="n">
        <v>8</v>
      </c>
      <c r="H119" s="7" t="n">
        <v>9</v>
      </c>
      <c r="I119" s="7" t="n">
        <v>1</v>
      </c>
      <c r="J119" s="15" t="n">
        <f t="normal" ca="1">A125</f>
        <v>0</v>
      </c>
    </row>
    <row r="120" spans="1:19">
      <c r="A120" t="s">
        <v>4</v>
      </c>
      <c r="B120" s="4" t="s">
        <v>5</v>
      </c>
      <c r="C120" s="4" t="s">
        <v>13</v>
      </c>
      <c r="D120" s="4" t="s">
        <v>10</v>
      </c>
      <c r="E120" s="4" t="s">
        <v>30</v>
      </c>
      <c r="F120" s="4" t="s">
        <v>10</v>
      </c>
      <c r="G120" s="4" t="s">
        <v>30</v>
      </c>
      <c r="H120" s="4" t="s">
        <v>13</v>
      </c>
    </row>
    <row r="121" spans="1:19">
      <c r="A121" t="n">
        <v>5476</v>
      </c>
      <c r="B121" s="17" t="n">
        <v>49</v>
      </c>
      <c r="C121" s="7" t="n">
        <v>4</v>
      </c>
      <c r="D121" s="7" t="n">
        <v>126</v>
      </c>
      <c r="E121" s="7" t="n">
        <v>1</v>
      </c>
      <c r="F121" s="7" t="n">
        <v>0</v>
      </c>
      <c r="G121" s="7" t="n">
        <v>0</v>
      </c>
      <c r="H121" s="7" t="n">
        <v>0</v>
      </c>
    </row>
    <row r="122" spans="1:19">
      <c r="A122" t="s">
        <v>4</v>
      </c>
      <c r="B122" s="4" t="s">
        <v>5</v>
      </c>
      <c r="C122" s="4" t="s">
        <v>29</v>
      </c>
    </row>
    <row r="123" spans="1:19">
      <c r="A123" t="n">
        <v>5491</v>
      </c>
      <c r="B123" s="18" t="n">
        <v>3</v>
      </c>
      <c r="C123" s="15" t="n">
        <f t="normal" ca="1">A153</f>
        <v>0</v>
      </c>
    </row>
    <row r="124" spans="1:19">
      <c r="A124" t="s">
        <v>4</v>
      </c>
      <c r="B124" s="4" t="s">
        <v>5</v>
      </c>
      <c r="C124" s="4" t="s">
        <v>13</v>
      </c>
      <c r="D124" s="4" t="s">
        <v>10</v>
      </c>
      <c r="E124" s="4" t="s">
        <v>13</v>
      </c>
      <c r="F124" s="4" t="s">
        <v>10</v>
      </c>
      <c r="G124" s="4" t="s">
        <v>13</v>
      </c>
      <c r="H124" s="4" t="s">
        <v>13</v>
      </c>
      <c r="I124" s="4" t="s">
        <v>13</v>
      </c>
      <c r="J124" s="4" t="s">
        <v>29</v>
      </c>
    </row>
    <row r="125" spans="1:19">
      <c r="A125" t="n">
        <v>5496</v>
      </c>
      <c r="B125" s="14" t="n">
        <v>5</v>
      </c>
      <c r="C125" s="7" t="n">
        <v>30</v>
      </c>
      <c r="D125" s="7" t="n">
        <v>9222</v>
      </c>
      <c r="E125" s="7" t="n">
        <v>30</v>
      </c>
      <c r="F125" s="7" t="n">
        <v>9232</v>
      </c>
      <c r="G125" s="7" t="n">
        <v>8</v>
      </c>
      <c r="H125" s="7" t="n">
        <v>9</v>
      </c>
      <c r="I125" s="7" t="n">
        <v>1</v>
      </c>
      <c r="J125" s="15" t="n">
        <f t="normal" ca="1">A131</f>
        <v>0</v>
      </c>
    </row>
    <row r="126" spans="1:19">
      <c r="A126" t="s">
        <v>4</v>
      </c>
      <c r="B126" s="4" t="s">
        <v>5</v>
      </c>
      <c r="C126" s="4" t="s">
        <v>13</v>
      </c>
      <c r="D126" s="4" t="s">
        <v>10</v>
      </c>
      <c r="E126" s="4" t="s">
        <v>30</v>
      </c>
      <c r="F126" s="4" t="s">
        <v>10</v>
      </c>
      <c r="G126" s="4" t="s">
        <v>30</v>
      </c>
      <c r="H126" s="4" t="s">
        <v>13</v>
      </c>
    </row>
    <row r="127" spans="1:19">
      <c r="A127" t="n">
        <v>5510</v>
      </c>
      <c r="B127" s="17" t="n">
        <v>49</v>
      </c>
      <c r="C127" s="7" t="n">
        <v>4</v>
      </c>
      <c r="D127" s="7" t="n">
        <v>126</v>
      </c>
      <c r="E127" s="7" t="n">
        <v>1</v>
      </c>
      <c r="F127" s="7" t="n">
        <v>0</v>
      </c>
      <c r="G127" s="7" t="n">
        <v>0</v>
      </c>
      <c r="H127" s="7" t="n">
        <v>0</v>
      </c>
    </row>
    <row r="128" spans="1:19">
      <c r="A128" t="s">
        <v>4</v>
      </c>
      <c r="B128" s="4" t="s">
        <v>5</v>
      </c>
      <c r="C128" s="4" t="s">
        <v>29</v>
      </c>
    </row>
    <row r="129" spans="1:10">
      <c r="A129" t="n">
        <v>5525</v>
      </c>
      <c r="B129" s="18" t="n">
        <v>3</v>
      </c>
      <c r="C129" s="15" t="n">
        <f t="normal" ca="1">A153</f>
        <v>0</v>
      </c>
    </row>
    <row r="130" spans="1:10">
      <c r="A130" t="s">
        <v>4</v>
      </c>
      <c r="B130" s="4" t="s">
        <v>5</v>
      </c>
      <c r="C130" s="4" t="s">
        <v>13</v>
      </c>
      <c r="D130" s="4" t="s">
        <v>10</v>
      </c>
      <c r="E130" s="4" t="s">
        <v>13</v>
      </c>
      <c r="F130" s="4" t="s">
        <v>10</v>
      </c>
      <c r="G130" s="4" t="s">
        <v>13</v>
      </c>
      <c r="H130" s="4" t="s">
        <v>13</v>
      </c>
      <c r="I130" s="4" t="s">
        <v>13</v>
      </c>
      <c r="J130" s="4" t="s">
        <v>29</v>
      </c>
    </row>
    <row r="131" spans="1:10">
      <c r="A131" t="n">
        <v>5530</v>
      </c>
      <c r="B131" s="14" t="n">
        <v>5</v>
      </c>
      <c r="C131" s="7" t="n">
        <v>30</v>
      </c>
      <c r="D131" s="7" t="n">
        <v>9260</v>
      </c>
      <c r="E131" s="7" t="n">
        <v>30</v>
      </c>
      <c r="F131" s="7" t="n">
        <v>9250</v>
      </c>
      <c r="G131" s="7" t="n">
        <v>8</v>
      </c>
      <c r="H131" s="7" t="n">
        <v>9</v>
      </c>
      <c r="I131" s="7" t="n">
        <v>1</v>
      </c>
      <c r="J131" s="15" t="n">
        <f t="normal" ca="1">A137</f>
        <v>0</v>
      </c>
    </row>
    <row r="132" spans="1:10">
      <c r="A132" t="s">
        <v>4</v>
      </c>
      <c r="B132" s="4" t="s">
        <v>5</v>
      </c>
      <c r="C132" s="4" t="s">
        <v>13</v>
      </c>
      <c r="D132" s="4" t="s">
        <v>10</v>
      </c>
      <c r="E132" s="4" t="s">
        <v>30</v>
      </c>
      <c r="F132" s="4" t="s">
        <v>10</v>
      </c>
      <c r="G132" s="4" t="s">
        <v>30</v>
      </c>
      <c r="H132" s="4" t="s">
        <v>13</v>
      </c>
    </row>
    <row r="133" spans="1:10">
      <c r="A133" t="n">
        <v>5544</v>
      </c>
      <c r="B133" s="17" t="n">
        <v>49</v>
      </c>
      <c r="C133" s="7" t="n">
        <v>4</v>
      </c>
      <c r="D133" s="7" t="n">
        <v>126</v>
      </c>
      <c r="E133" s="7" t="n">
        <v>1</v>
      </c>
      <c r="F133" s="7" t="n">
        <v>0</v>
      </c>
      <c r="G133" s="7" t="n">
        <v>0</v>
      </c>
      <c r="H133" s="7" t="n">
        <v>0</v>
      </c>
    </row>
    <row r="134" spans="1:10">
      <c r="A134" t="s">
        <v>4</v>
      </c>
      <c r="B134" s="4" t="s">
        <v>5</v>
      </c>
      <c r="C134" s="4" t="s">
        <v>29</v>
      </c>
    </row>
    <row r="135" spans="1:10">
      <c r="A135" t="n">
        <v>5559</v>
      </c>
      <c r="B135" s="18" t="n">
        <v>3</v>
      </c>
      <c r="C135" s="15" t="n">
        <f t="normal" ca="1">A153</f>
        <v>0</v>
      </c>
    </row>
    <row r="136" spans="1:10">
      <c r="A136" t="s">
        <v>4</v>
      </c>
      <c r="B136" s="4" t="s">
        <v>5</v>
      </c>
      <c r="C136" s="4" t="s">
        <v>13</v>
      </c>
      <c r="D136" s="4" t="s">
        <v>10</v>
      </c>
      <c r="E136" s="4" t="s">
        <v>13</v>
      </c>
      <c r="F136" s="4" t="s">
        <v>10</v>
      </c>
      <c r="G136" s="4" t="s">
        <v>13</v>
      </c>
      <c r="H136" s="4" t="s">
        <v>13</v>
      </c>
      <c r="I136" s="4" t="s">
        <v>13</v>
      </c>
      <c r="J136" s="4" t="s">
        <v>29</v>
      </c>
    </row>
    <row r="137" spans="1:10">
      <c r="A137" t="n">
        <v>5564</v>
      </c>
      <c r="B137" s="14" t="n">
        <v>5</v>
      </c>
      <c r="C137" s="7" t="n">
        <v>30</v>
      </c>
      <c r="D137" s="7" t="n">
        <v>9250</v>
      </c>
      <c r="E137" s="7" t="n">
        <v>30</v>
      </c>
      <c r="F137" s="7" t="n">
        <v>9251</v>
      </c>
      <c r="G137" s="7" t="n">
        <v>8</v>
      </c>
      <c r="H137" s="7" t="n">
        <v>9</v>
      </c>
      <c r="I137" s="7" t="n">
        <v>1</v>
      </c>
      <c r="J137" s="15" t="n">
        <f t="normal" ca="1">A143</f>
        <v>0</v>
      </c>
    </row>
    <row r="138" spans="1:10">
      <c r="A138" t="s">
        <v>4</v>
      </c>
      <c r="B138" s="4" t="s">
        <v>5</v>
      </c>
      <c r="C138" s="4" t="s">
        <v>13</v>
      </c>
      <c r="D138" s="4" t="s">
        <v>10</v>
      </c>
      <c r="E138" s="4" t="s">
        <v>30</v>
      </c>
      <c r="F138" s="4" t="s">
        <v>10</v>
      </c>
      <c r="G138" s="4" t="s">
        <v>30</v>
      </c>
      <c r="H138" s="4" t="s">
        <v>13</v>
      </c>
    </row>
    <row r="139" spans="1:10">
      <c r="A139" t="n">
        <v>5578</v>
      </c>
      <c r="B139" s="17" t="n">
        <v>49</v>
      </c>
      <c r="C139" s="7" t="n">
        <v>4</v>
      </c>
      <c r="D139" s="7" t="n">
        <v>535</v>
      </c>
      <c r="E139" s="7" t="n">
        <v>1</v>
      </c>
      <c r="F139" s="7" t="n">
        <v>0</v>
      </c>
      <c r="G139" s="7" t="n">
        <v>0</v>
      </c>
      <c r="H139" s="7" t="n">
        <v>0</v>
      </c>
    </row>
    <row r="140" spans="1:10">
      <c r="A140" t="s">
        <v>4</v>
      </c>
      <c r="B140" s="4" t="s">
        <v>5</v>
      </c>
      <c r="C140" s="4" t="s">
        <v>29</v>
      </c>
    </row>
    <row r="141" spans="1:10">
      <c r="A141" t="n">
        <v>5593</v>
      </c>
      <c r="B141" s="18" t="n">
        <v>3</v>
      </c>
      <c r="C141" s="15" t="n">
        <f t="normal" ca="1">A153</f>
        <v>0</v>
      </c>
    </row>
    <row r="142" spans="1:10">
      <c r="A142" t="s">
        <v>4</v>
      </c>
      <c r="B142" s="4" t="s">
        <v>5</v>
      </c>
      <c r="C142" s="4" t="s">
        <v>13</v>
      </c>
      <c r="D142" s="4" t="s">
        <v>10</v>
      </c>
      <c r="E142" s="4" t="s">
        <v>13</v>
      </c>
      <c r="F142" s="4" t="s">
        <v>10</v>
      </c>
      <c r="G142" s="4" t="s">
        <v>13</v>
      </c>
      <c r="H142" s="4" t="s">
        <v>13</v>
      </c>
      <c r="I142" s="4" t="s">
        <v>13</v>
      </c>
      <c r="J142" s="4" t="s">
        <v>29</v>
      </c>
    </row>
    <row r="143" spans="1:10">
      <c r="A143" t="n">
        <v>5598</v>
      </c>
      <c r="B143" s="14" t="n">
        <v>5</v>
      </c>
      <c r="C143" s="7" t="n">
        <v>30</v>
      </c>
      <c r="D143" s="7" t="n">
        <v>9729</v>
      </c>
      <c r="E143" s="7" t="n">
        <v>30</v>
      </c>
      <c r="F143" s="7" t="n">
        <v>9731</v>
      </c>
      <c r="G143" s="7" t="n">
        <v>8</v>
      </c>
      <c r="H143" s="7" t="n">
        <v>9</v>
      </c>
      <c r="I143" s="7" t="n">
        <v>1</v>
      </c>
      <c r="J143" s="15" t="n">
        <f t="normal" ca="1">A149</f>
        <v>0</v>
      </c>
    </row>
    <row r="144" spans="1:10">
      <c r="A144" t="s">
        <v>4</v>
      </c>
      <c r="B144" s="4" t="s">
        <v>5</v>
      </c>
      <c r="C144" s="4" t="s">
        <v>13</v>
      </c>
      <c r="D144" s="4" t="s">
        <v>10</v>
      </c>
      <c r="E144" s="4" t="s">
        <v>30</v>
      </c>
      <c r="F144" s="4" t="s">
        <v>10</v>
      </c>
      <c r="G144" s="4" t="s">
        <v>30</v>
      </c>
      <c r="H144" s="4" t="s">
        <v>13</v>
      </c>
    </row>
    <row r="145" spans="1:10">
      <c r="A145" t="n">
        <v>5612</v>
      </c>
      <c r="B145" s="17" t="n">
        <v>49</v>
      </c>
      <c r="C145" s="7" t="n">
        <v>4</v>
      </c>
      <c r="D145" s="7" t="n">
        <v>126</v>
      </c>
      <c r="E145" s="7" t="n">
        <v>1</v>
      </c>
      <c r="F145" s="7" t="n">
        <v>0</v>
      </c>
      <c r="G145" s="7" t="n">
        <v>0</v>
      </c>
      <c r="H145" s="7" t="n">
        <v>0</v>
      </c>
    </row>
    <row r="146" spans="1:10">
      <c r="A146" t="s">
        <v>4</v>
      </c>
      <c r="B146" s="4" t="s">
        <v>5</v>
      </c>
      <c r="C146" s="4" t="s">
        <v>29</v>
      </c>
    </row>
    <row r="147" spans="1:10">
      <c r="A147" t="n">
        <v>5627</v>
      </c>
      <c r="B147" s="18" t="n">
        <v>3</v>
      </c>
      <c r="C147" s="15" t="n">
        <f t="normal" ca="1">A153</f>
        <v>0</v>
      </c>
    </row>
    <row r="148" spans="1:10">
      <c r="A148" t="s">
        <v>4</v>
      </c>
      <c r="B148" s="4" t="s">
        <v>5</v>
      </c>
      <c r="C148" s="4" t="s">
        <v>13</v>
      </c>
      <c r="D148" s="4" t="s">
        <v>10</v>
      </c>
      <c r="E148" s="4" t="s">
        <v>13</v>
      </c>
      <c r="F148" s="4" t="s">
        <v>29</v>
      </c>
    </row>
    <row r="149" spans="1:10">
      <c r="A149" t="n">
        <v>5632</v>
      </c>
      <c r="B149" s="14" t="n">
        <v>5</v>
      </c>
      <c r="C149" s="7" t="n">
        <v>30</v>
      </c>
      <c r="D149" s="7" t="n">
        <v>9731</v>
      </c>
      <c r="E149" s="7" t="n">
        <v>1</v>
      </c>
      <c r="F149" s="15" t="n">
        <f t="normal" ca="1">A153</f>
        <v>0</v>
      </c>
    </row>
    <row r="150" spans="1:10">
      <c r="A150" t="s">
        <v>4</v>
      </c>
      <c r="B150" s="4" t="s">
        <v>5</v>
      </c>
      <c r="C150" s="4" t="s">
        <v>13</v>
      </c>
      <c r="D150" s="4" t="s">
        <v>10</v>
      </c>
      <c r="E150" s="4" t="s">
        <v>30</v>
      </c>
      <c r="F150" s="4" t="s">
        <v>10</v>
      </c>
      <c r="G150" s="4" t="s">
        <v>30</v>
      </c>
      <c r="H150" s="4" t="s">
        <v>13</v>
      </c>
    </row>
    <row r="151" spans="1:10">
      <c r="A151" t="n">
        <v>5641</v>
      </c>
      <c r="B151" s="17" t="n">
        <v>49</v>
      </c>
      <c r="C151" s="7" t="n">
        <v>4</v>
      </c>
      <c r="D151" s="7" t="n">
        <v>126</v>
      </c>
      <c r="E151" s="7" t="n">
        <v>1</v>
      </c>
      <c r="F151" s="7" t="n">
        <v>0</v>
      </c>
      <c r="G151" s="7" t="n">
        <v>0</v>
      </c>
      <c r="H151" s="7" t="n">
        <v>0</v>
      </c>
    </row>
    <row r="152" spans="1:10">
      <c r="A152" t="s">
        <v>4</v>
      </c>
      <c r="B152" s="4" t="s">
        <v>5</v>
      </c>
      <c r="C152" s="4" t="s">
        <v>13</v>
      </c>
      <c r="D152" s="4" t="s">
        <v>10</v>
      </c>
      <c r="E152" s="4" t="s">
        <v>13</v>
      </c>
      <c r="F152" s="4" t="s">
        <v>29</v>
      </c>
    </row>
    <row r="153" spans="1:10">
      <c r="A153" t="n">
        <v>5656</v>
      </c>
      <c r="B153" s="14" t="n">
        <v>5</v>
      </c>
      <c r="C153" s="7" t="n">
        <v>30</v>
      </c>
      <c r="D153" s="7" t="n">
        <v>6766</v>
      </c>
      <c r="E153" s="7" t="n">
        <v>1</v>
      </c>
      <c r="F153" s="15" t="n">
        <f t="normal" ca="1">A159</f>
        <v>0</v>
      </c>
    </row>
    <row r="154" spans="1:10">
      <c r="A154" t="s">
        <v>4</v>
      </c>
      <c r="B154" s="4" t="s">
        <v>5</v>
      </c>
      <c r="C154" s="4" t="s">
        <v>10</v>
      </c>
    </row>
    <row r="155" spans="1:10">
      <c r="A155" t="n">
        <v>5665</v>
      </c>
      <c r="B155" s="16" t="n">
        <v>13</v>
      </c>
      <c r="C155" s="7" t="n">
        <v>6766</v>
      </c>
    </row>
    <row r="156" spans="1:10">
      <c r="A156" t="s">
        <v>4</v>
      </c>
      <c r="B156" s="4" t="s">
        <v>5</v>
      </c>
      <c r="C156" s="4" t="s">
        <v>29</v>
      </c>
    </row>
    <row r="157" spans="1:10">
      <c r="A157" t="n">
        <v>5668</v>
      </c>
      <c r="B157" s="18" t="n">
        <v>3</v>
      </c>
      <c r="C157" s="15" t="n">
        <f t="normal" ca="1">A161</f>
        <v>0</v>
      </c>
    </row>
    <row r="158" spans="1:10">
      <c r="A158" t="s">
        <v>4</v>
      </c>
      <c r="B158" s="4" t="s">
        <v>5</v>
      </c>
      <c r="C158" s="4" t="s">
        <v>13</v>
      </c>
      <c r="D158" s="4" t="s">
        <v>10</v>
      </c>
      <c r="E158" s="4" t="s">
        <v>30</v>
      </c>
      <c r="F158" s="4" t="s">
        <v>10</v>
      </c>
      <c r="G158" s="4" t="s">
        <v>9</v>
      </c>
      <c r="H158" s="4" t="s">
        <v>9</v>
      </c>
      <c r="I158" s="4" t="s">
        <v>10</v>
      </c>
      <c r="J158" s="4" t="s">
        <v>10</v>
      </c>
      <c r="K158" s="4" t="s">
        <v>9</v>
      </c>
      <c r="L158" s="4" t="s">
        <v>9</v>
      </c>
      <c r="M158" s="4" t="s">
        <v>9</v>
      </c>
      <c r="N158" s="4" t="s">
        <v>9</v>
      </c>
      <c r="O158" s="4" t="s">
        <v>6</v>
      </c>
    </row>
    <row r="159" spans="1:10">
      <c r="A159" t="n">
        <v>5673</v>
      </c>
      <c r="B159" s="19" t="n">
        <v>50</v>
      </c>
      <c r="C159" s="7" t="n">
        <v>0</v>
      </c>
      <c r="D159" s="7" t="n">
        <v>8150</v>
      </c>
      <c r="E159" s="7" t="n">
        <v>0.5</v>
      </c>
      <c r="F159" s="7" t="n">
        <v>1000</v>
      </c>
      <c r="G159" s="7" t="n">
        <v>0</v>
      </c>
      <c r="H159" s="7" t="n">
        <v>0</v>
      </c>
      <c r="I159" s="7" t="n">
        <v>0</v>
      </c>
      <c r="J159" s="7" t="n">
        <v>65533</v>
      </c>
      <c r="K159" s="7" t="n">
        <v>0</v>
      </c>
      <c r="L159" s="7" t="n">
        <v>0</v>
      </c>
      <c r="M159" s="7" t="n">
        <v>0</v>
      </c>
      <c r="N159" s="7" t="n">
        <v>0</v>
      </c>
      <c r="O159" s="7" t="s">
        <v>12</v>
      </c>
    </row>
    <row r="160" spans="1:10">
      <c r="A160" t="s">
        <v>4</v>
      </c>
      <c r="B160" s="4" t="s">
        <v>5</v>
      </c>
      <c r="C160" s="4" t="s">
        <v>13</v>
      </c>
      <c r="D160" s="4" t="s">
        <v>6</v>
      </c>
    </row>
    <row r="161" spans="1:15">
      <c r="A161" t="n">
        <v>5712</v>
      </c>
      <c r="B161" s="9" t="n">
        <v>2</v>
      </c>
      <c r="C161" s="7" t="n">
        <v>11</v>
      </c>
      <c r="D161" s="7" t="s">
        <v>31</v>
      </c>
    </row>
    <row r="162" spans="1:15">
      <c r="A162" t="s">
        <v>4</v>
      </c>
      <c r="B162" s="4" t="s">
        <v>5</v>
      </c>
      <c r="C162" s="4" t="s">
        <v>13</v>
      </c>
      <c r="D162" s="4" t="s">
        <v>10</v>
      </c>
      <c r="E162" s="4" t="s">
        <v>10</v>
      </c>
      <c r="F162" s="4" t="s">
        <v>10</v>
      </c>
      <c r="G162" s="4" t="s">
        <v>10</v>
      </c>
      <c r="H162" s="4" t="s">
        <v>10</v>
      </c>
      <c r="I162" s="4" t="s">
        <v>10</v>
      </c>
      <c r="J162" s="4" t="s">
        <v>9</v>
      </c>
      <c r="K162" s="4" t="s">
        <v>9</v>
      </c>
      <c r="L162" s="4" t="s">
        <v>9</v>
      </c>
      <c r="M162" s="4" t="s">
        <v>6</v>
      </c>
    </row>
    <row r="163" spans="1:15">
      <c r="A163" t="n">
        <v>5726</v>
      </c>
      <c r="B163" s="20" t="n">
        <v>124</v>
      </c>
      <c r="C163" s="7" t="n">
        <v>255</v>
      </c>
      <c r="D163" s="7" t="n">
        <v>0</v>
      </c>
      <c r="E163" s="7" t="n">
        <v>0</v>
      </c>
      <c r="F163" s="7" t="n">
        <v>0</v>
      </c>
      <c r="G163" s="7" t="n">
        <v>0</v>
      </c>
      <c r="H163" s="7" t="n">
        <v>0</v>
      </c>
      <c r="I163" s="7" t="n">
        <v>65535</v>
      </c>
      <c r="J163" s="7" t="n">
        <v>0</v>
      </c>
      <c r="K163" s="7" t="n">
        <v>0</v>
      </c>
      <c r="L163" s="7" t="n">
        <v>0</v>
      </c>
      <c r="M163" s="7" t="s">
        <v>12</v>
      </c>
    </row>
    <row r="164" spans="1:15">
      <c r="A164" t="s">
        <v>4</v>
      </c>
      <c r="B164" s="4" t="s">
        <v>5</v>
      </c>
    </row>
    <row r="165" spans="1:15">
      <c r="A165" t="n">
        <v>5753</v>
      </c>
      <c r="B165" s="5" t="n">
        <v>1</v>
      </c>
    </row>
    <row r="166" spans="1:15" s="3" customFormat="1" customHeight="0">
      <c r="A166" s="3" t="s">
        <v>2</v>
      </c>
      <c r="B166" s="3" t="s">
        <v>32</v>
      </c>
    </row>
    <row r="167" spans="1:15">
      <c r="A167" t="s">
        <v>4</v>
      </c>
      <c r="B167" s="4" t="s">
        <v>5</v>
      </c>
      <c r="C167" s="4" t="s">
        <v>13</v>
      </c>
      <c r="D167" s="4" t="s">
        <v>6</v>
      </c>
      <c r="E167" s="4" t="s">
        <v>10</v>
      </c>
    </row>
    <row r="168" spans="1:15">
      <c r="A168" t="n">
        <v>5756</v>
      </c>
      <c r="B168" s="21" t="n">
        <v>94</v>
      </c>
      <c r="C168" s="7" t="n">
        <v>1</v>
      </c>
      <c r="D168" s="7" t="s">
        <v>33</v>
      </c>
      <c r="E168" s="7" t="n">
        <v>1</v>
      </c>
    </row>
    <row r="169" spans="1:15">
      <c r="A169" t="s">
        <v>4</v>
      </c>
      <c r="B169" s="4" t="s">
        <v>5</v>
      </c>
      <c r="C169" s="4" t="s">
        <v>13</v>
      </c>
      <c r="D169" s="4" t="s">
        <v>6</v>
      </c>
      <c r="E169" s="4" t="s">
        <v>10</v>
      </c>
    </row>
    <row r="170" spans="1:15">
      <c r="A170" t="n">
        <v>5772</v>
      </c>
      <c r="B170" s="21" t="n">
        <v>94</v>
      </c>
      <c r="C170" s="7" t="n">
        <v>1</v>
      </c>
      <c r="D170" s="7" t="s">
        <v>33</v>
      </c>
      <c r="E170" s="7" t="n">
        <v>2</v>
      </c>
    </row>
    <row r="171" spans="1:15">
      <c r="A171" t="s">
        <v>4</v>
      </c>
      <c r="B171" s="4" t="s">
        <v>5</v>
      </c>
      <c r="C171" s="4" t="s">
        <v>13</v>
      </c>
      <c r="D171" s="4" t="s">
        <v>6</v>
      </c>
      <c r="E171" s="4" t="s">
        <v>10</v>
      </c>
    </row>
    <row r="172" spans="1:15">
      <c r="A172" t="n">
        <v>5788</v>
      </c>
      <c r="B172" s="21" t="n">
        <v>94</v>
      </c>
      <c r="C172" s="7" t="n">
        <v>0</v>
      </c>
      <c r="D172" s="7" t="s">
        <v>33</v>
      </c>
      <c r="E172" s="7" t="n">
        <v>4</v>
      </c>
    </row>
    <row r="173" spans="1:15">
      <c r="A173" t="s">
        <v>4</v>
      </c>
      <c r="B173" s="4" t="s">
        <v>5</v>
      </c>
      <c r="C173" s="4" t="s">
        <v>13</v>
      </c>
      <c r="D173" s="4" t="s">
        <v>6</v>
      </c>
      <c r="E173" s="4" t="s">
        <v>10</v>
      </c>
    </row>
    <row r="174" spans="1:15">
      <c r="A174" t="n">
        <v>5804</v>
      </c>
      <c r="B174" s="21" t="n">
        <v>94</v>
      </c>
      <c r="C174" s="7" t="n">
        <v>1</v>
      </c>
      <c r="D174" s="7" t="s">
        <v>34</v>
      </c>
      <c r="E174" s="7" t="n">
        <v>1</v>
      </c>
    </row>
    <row r="175" spans="1:15">
      <c r="A175" t="s">
        <v>4</v>
      </c>
      <c r="B175" s="4" t="s">
        <v>5</v>
      </c>
      <c r="C175" s="4" t="s">
        <v>13</v>
      </c>
      <c r="D175" s="4" t="s">
        <v>6</v>
      </c>
      <c r="E175" s="4" t="s">
        <v>10</v>
      </c>
    </row>
    <row r="176" spans="1:15">
      <c r="A176" t="n">
        <v>5820</v>
      </c>
      <c r="B176" s="21" t="n">
        <v>94</v>
      </c>
      <c r="C176" s="7" t="n">
        <v>1</v>
      </c>
      <c r="D176" s="7" t="s">
        <v>34</v>
      </c>
      <c r="E176" s="7" t="n">
        <v>2</v>
      </c>
    </row>
    <row r="177" spans="1:13">
      <c r="A177" t="s">
        <v>4</v>
      </c>
      <c r="B177" s="4" t="s">
        <v>5</v>
      </c>
      <c r="C177" s="4" t="s">
        <v>13</v>
      </c>
      <c r="D177" s="4" t="s">
        <v>6</v>
      </c>
      <c r="E177" s="4" t="s">
        <v>10</v>
      </c>
    </row>
    <row r="178" spans="1:13">
      <c r="A178" t="n">
        <v>5836</v>
      </c>
      <c r="B178" s="21" t="n">
        <v>94</v>
      </c>
      <c r="C178" s="7" t="n">
        <v>0</v>
      </c>
      <c r="D178" s="7" t="s">
        <v>34</v>
      </c>
      <c r="E178" s="7" t="n">
        <v>4</v>
      </c>
    </row>
    <row r="179" spans="1:13">
      <c r="A179" t="s">
        <v>4</v>
      </c>
      <c r="B179" s="4" t="s">
        <v>5</v>
      </c>
      <c r="C179" s="4" t="s">
        <v>13</v>
      </c>
      <c r="D179" s="4" t="s">
        <v>6</v>
      </c>
      <c r="E179" s="4" t="s">
        <v>10</v>
      </c>
    </row>
    <row r="180" spans="1:13">
      <c r="A180" t="n">
        <v>5852</v>
      </c>
      <c r="B180" s="21" t="n">
        <v>94</v>
      </c>
      <c r="C180" s="7" t="n">
        <v>1</v>
      </c>
      <c r="D180" s="7" t="s">
        <v>35</v>
      </c>
      <c r="E180" s="7" t="n">
        <v>1</v>
      </c>
    </row>
    <row r="181" spans="1:13">
      <c r="A181" t="s">
        <v>4</v>
      </c>
      <c r="B181" s="4" t="s">
        <v>5</v>
      </c>
      <c r="C181" s="4" t="s">
        <v>13</v>
      </c>
      <c r="D181" s="4" t="s">
        <v>6</v>
      </c>
      <c r="E181" s="4" t="s">
        <v>10</v>
      </c>
    </row>
    <row r="182" spans="1:13">
      <c r="A182" t="n">
        <v>5868</v>
      </c>
      <c r="B182" s="21" t="n">
        <v>94</v>
      </c>
      <c r="C182" s="7" t="n">
        <v>1</v>
      </c>
      <c r="D182" s="7" t="s">
        <v>35</v>
      </c>
      <c r="E182" s="7" t="n">
        <v>2</v>
      </c>
    </row>
    <row r="183" spans="1:13">
      <c r="A183" t="s">
        <v>4</v>
      </c>
      <c r="B183" s="4" t="s">
        <v>5</v>
      </c>
      <c r="C183" s="4" t="s">
        <v>13</v>
      </c>
      <c r="D183" s="4" t="s">
        <v>6</v>
      </c>
      <c r="E183" s="4" t="s">
        <v>10</v>
      </c>
    </row>
    <row r="184" spans="1:13">
      <c r="A184" t="n">
        <v>5884</v>
      </c>
      <c r="B184" s="21" t="n">
        <v>94</v>
      </c>
      <c r="C184" s="7" t="n">
        <v>0</v>
      </c>
      <c r="D184" s="7" t="s">
        <v>35</v>
      </c>
      <c r="E184" s="7" t="n">
        <v>4</v>
      </c>
    </row>
    <row r="185" spans="1:13">
      <c r="A185" t="s">
        <v>4</v>
      </c>
      <c r="B185" s="4" t="s">
        <v>5</v>
      </c>
      <c r="C185" s="4" t="s">
        <v>13</v>
      </c>
      <c r="D185" s="4" t="s">
        <v>6</v>
      </c>
      <c r="E185" s="4" t="s">
        <v>10</v>
      </c>
    </row>
    <row r="186" spans="1:13">
      <c r="A186" t="n">
        <v>5900</v>
      </c>
      <c r="B186" s="21" t="n">
        <v>94</v>
      </c>
      <c r="C186" s="7" t="n">
        <v>1</v>
      </c>
      <c r="D186" s="7" t="s">
        <v>36</v>
      </c>
      <c r="E186" s="7" t="n">
        <v>1</v>
      </c>
    </row>
    <row r="187" spans="1:13">
      <c r="A187" t="s">
        <v>4</v>
      </c>
      <c r="B187" s="4" t="s">
        <v>5</v>
      </c>
      <c r="C187" s="4" t="s">
        <v>13</v>
      </c>
      <c r="D187" s="4" t="s">
        <v>6</v>
      </c>
      <c r="E187" s="4" t="s">
        <v>10</v>
      </c>
    </row>
    <row r="188" spans="1:13">
      <c r="A188" t="n">
        <v>5917</v>
      </c>
      <c r="B188" s="21" t="n">
        <v>94</v>
      </c>
      <c r="C188" s="7" t="n">
        <v>1</v>
      </c>
      <c r="D188" s="7" t="s">
        <v>36</v>
      </c>
      <c r="E188" s="7" t="n">
        <v>2</v>
      </c>
    </row>
    <row r="189" spans="1:13">
      <c r="A189" t="s">
        <v>4</v>
      </c>
      <c r="B189" s="4" t="s">
        <v>5</v>
      </c>
      <c r="C189" s="4" t="s">
        <v>13</v>
      </c>
      <c r="D189" s="4" t="s">
        <v>6</v>
      </c>
      <c r="E189" s="4" t="s">
        <v>10</v>
      </c>
    </row>
    <row r="190" spans="1:13">
      <c r="A190" t="n">
        <v>5934</v>
      </c>
      <c r="B190" s="21" t="n">
        <v>94</v>
      </c>
      <c r="C190" s="7" t="n">
        <v>0</v>
      </c>
      <c r="D190" s="7" t="s">
        <v>36</v>
      </c>
      <c r="E190" s="7" t="n">
        <v>4</v>
      </c>
    </row>
    <row r="191" spans="1:13">
      <c r="A191" t="s">
        <v>4</v>
      </c>
      <c r="B191" s="4" t="s">
        <v>5</v>
      </c>
      <c r="C191" s="4" t="s">
        <v>13</v>
      </c>
      <c r="D191" s="4" t="s">
        <v>6</v>
      </c>
      <c r="E191" s="4" t="s">
        <v>10</v>
      </c>
    </row>
    <row r="192" spans="1:13">
      <c r="A192" t="n">
        <v>5951</v>
      </c>
      <c r="B192" s="21" t="n">
        <v>94</v>
      </c>
      <c r="C192" s="7" t="n">
        <v>1</v>
      </c>
      <c r="D192" s="7" t="s">
        <v>37</v>
      </c>
      <c r="E192" s="7" t="n">
        <v>1</v>
      </c>
    </row>
    <row r="193" spans="1:5">
      <c r="A193" t="s">
        <v>4</v>
      </c>
      <c r="B193" s="4" t="s">
        <v>5</v>
      </c>
      <c r="C193" s="4" t="s">
        <v>13</v>
      </c>
      <c r="D193" s="4" t="s">
        <v>6</v>
      </c>
      <c r="E193" s="4" t="s">
        <v>10</v>
      </c>
    </row>
    <row r="194" spans="1:5">
      <c r="A194" t="n">
        <v>5968</v>
      </c>
      <c r="B194" s="21" t="n">
        <v>94</v>
      </c>
      <c r="C194" s="7" t="n">
        <v>1</v>
      </c>
      <c r="D194" s="7" t="s">
        <v>37</v>
      </c>
      <c r="E194" s="7" t="n">
        <v>2</v>
      </c>
    </row>
    <row r="195" spans="1:5">
      <c r="A195" t="s">
        <v>4</v>
      </c>
      <c r="B195" s="4" t="s">
        <v>5</v>
      </c>
      <c r="C195" s="4" t="s">
        <v>13</v>
      </c>
      <c r="D195" s="4" t="s">
        <v>6</v>
      </c>
      <c r="E195" s="4" t="s">
        <v>10</v>
      </c>
    </row>
    <row r="196" spans="1:5">
      <c r="A196" t="n">
        <v>5985</v>
      </c>
      <c r="B196" s="21" t="n">
        <v>94</v>
      </c>
      <c r="C196" s="7" t="n">
        <v>0</v>
      </c>
      <c r="D196" s="7" t="s">
        <v>37</v>
      </c>
      <c r="E196" s="7" t="n">
        <v>4</v>
      </c>
    </row>
    <row r="197" spans="1:5">
      <c r="A197" t="s">
        <v>4</v>
      </c>
      <c r="B197" s="4" t="s">
        <v>5</v>
      </c>
      <c r="C197" s="4" t="s">
        <v>13</v>
      </c>
      <c r="D197" s="4" t="s">
        <v>6</v>
      </c>
      <c r="E197" s="4" t="s">
        <v>10</v>
      </c>
    </row>
    <row r="198" spans="1:5">
      <c r="A198" t="n">
        <v>6002</v>
      </c>
      <c r="B198" s="21" t="n">
        <v>94</v>
      </c>
      <c r="C198" s="7" t="n">
        <v>1</v>
      </c>
      <c r="D198" s="7" t="s">
        <v>38</v>
      </c>
      <c r="E198" s="7" t="n">
        <v>1</v>
      </c>
    </row>
    <row r="199" spans="1:5">
      <c r="A199" t="s">
        <v>4</v>
      </c>
      <c r="B199" s="4" t="s">
        <v>5</v>
      </c>
      <c r="C199" s="4" t="s">
        <v>13</v>
      </c>
      <c r="D199" s="4" t="s">
        <v>6</v>
      </c>
      <c r="E199" s="4" t="s">
        <v>10</v>
      </c>
    </row>
    <row r="200" spans="1:5">
      <c r="A200" t="n">
        <v>6019</v>
      </c>
      <c r="B200" s="21" t="n">
        <v>94</v>
      </c>
      <c r="C200" s="7" t="n">
        <v>1</v>
      </c>
      <c r="D200" s="7" t="s">
        <v>38</v>
      </c>
      <c r="E200" s="7" t="n">
        <v>2</v>
      </c>
    </row>
    <row r="201" spans="1:5">
      <c r="A201" t="s">
        <v>4</v>
      </c>
      <c r="B201" s="4" t="s">
        <v>5</v>
      </c>
      <c r="C201" s="4" t="s">
        <v>13</v>
      </c>
      <c r="D201" s="4" t="s">
        <v>6</v>
      </c>
      <c r="E201" s="4" t="s">
        <v>10</v>
      </c>
    </row>
    <row r="202" spans="1:5">
      <c r="A202" t="n">
        <v>6036</v>
      </c>
      <c r="B202" s="21" t="n">
        <v>94</v>
      </c>
      <c r="C202" s="7" t="n">
        <v>0</v>
      </c>
      <c r="D202" s="7" t="s">
        <v>38</v>
      </c>
      <c r="E202" s="7" t="n">
        <v>4</v>
      </c>
    </row>
    <row r="203" spans="1:5">
      <c r="A203" t="s">
        <v>4</v>
      </c>
      <c r="B203" s="4" t="s">
        <v>5</v>
      </c>
      <c r="C203" s="4" t="s">
        <v>13</v>
      </c>
      <c r="D203" s="4" t="s">
        <v>6</v>
      </c>
      <c r="E203" s="4" t="s">
        <v>10</v>
      </c>
    </row>
    <row r="204" spans="1:5">
      <c r="A204" t="n">
        <v>6053</v>
      </c>
      <c r="B204" s="21" t="n">
        <v>94</v>
      </c>
      <c r="C204" s="7" t="n">
        <v>1</v>
      </c>
      <c r="D204" s="7" t="s">
        <v>39</v>
      </c>
      <c r="E204" s="7" t="n">
        <v>1</v>
      </c>
    </row>
    <row r="205" spans="1:5">
      <c r="A205" t="s">
        <v>4</v>
      </c>
      <c r="B205" s="4" t="s">
        <v>5</v>
      </c>
      <c r="C205" s="4" t="s">
        <v>13</v>
      </c>
      <c r="D205" s="4" t="s">
        <v>6</v>
      </c>
      <c r="E205" s="4" t="s">
        <v>10</v>
      </c>
    </row>
    <row r="206" spans="1:5">
      <c r="A206" t="n">
        <v>6068</v>
      </c>
      <c r="B206" s="21" t="n">
        <v>94</v>
      </c>
      <c r="C206" s="7" t="n">
        <v>1</v>
      </c>
      <c r="D206" s="7" t="s">
        <v>39</v>
      </c>
      <c r="E206" s="7" t="n">
        <v>2</v>
      </c>
    </row>
    <row r="207" spans="1:5">
      <c r="A207" t="s">
        <v>4</v>
      </c>
      <c r="B207" s="4" t="s">
        <v>5</v>
      </c>
      <c r="C207" s="4" t="s">
        <v>13</v>
      </c>
      <c r="D207" s="4" t="s">
        <v>6</v>
      </c>
      <c r="E207" s="4" t="s">
        <v>10</v>
      </c>
    </row>
    <row r="208" spans="1:5">
      <c r="A208" t="n">
        <v>6083</v>
      </c>
      <c r="B208" s="21" t="n">
        <v>94</v>
      </c>
      <c r="C208" s="7" t="n">
        <v>0</v>
      </c>
      <c r="D208" s="7" t="s">
        <v>39</v>
      </c>
      <c r="E208" s="7" t="n">
        <v>4</v>
      </c>
    </row>
    <row r="209" spans="1:5">
      <c r="A209" t="s">
        <v>4</v>
      </c>
      <c r="B209" s="4" t="s">
        <v>5</v>
      </c>
      <c r="C209" s="4" t="s">
        <v>13</v>
      </c>
      <c r="D209" s="4" t="s">
        <v>6</v>
      </c>
    </row>
    <row r="210" spans="1:5">
      <c r="A210" t="n">
        <v>6098</v>
      </c>
      <c r="B210" s="9" t="n">
        <v>2</v>
      </c>
      <c r="C210" s="7" t="n">
        <v>11</v>
      </c>
      <c r="D210" s="7" t="s">
        <v>40</v>
      </c>
    </row>
    <row r="211" spans="1:5">
      <c r="A211" t="s">
        <v>4</v>
      </c>
      <c r="B211" s="4" t="s">
        <v>5</v>
      </c>
      <c r="C211" s="4" t="s">
        <v>13</v>
      </c>
      <c r="D211" s="4" t="s">
        <v>10</v>
      </c>
      <c r="E211" s="4" t="s">
        <v>13</v>
      </c>
      <c r="F211" s="4" t="s">
        <v>13</v>
      </c>
      <c r="G211" s="4" t="s">
        <v>29</v>
      </c>
    </row>
    <row r="212" spans="1:5">
      <c r="A212" t="n">
        <v>6115</v>
      </c>
      <c r="B212" s="14" t="n">
        <v>5</v>
      </c>
      <c r="C212" s="7" t="n">
        <v>30</v>
      </c>
      <c r="D212" s="7" t="n">
        <v>6400</v>
      </c>
      <c r="E212" s="7" t="n">
        <v>8</v>
      </c>
      <c r="F212" s="7" t="n">
        <v>1</v>
      </c>
      <c r="G212" s="15" t="n">
        <f t="normal" ca="1">A216</f>
        <v>0</v>
      </c>
    </row>
    <row r="213" spans="1:5">
      <c r="A213" t="s">
        <v>4</v>
      </c>
      <c r="B213" s="4" t="s">
        <v>5</v>
      </c>
      <c r="C213" s="4" t="s">
        <v>13</v>
      </c>
      <c r="D213" s="4" t="s">
        <v>6</v>
      </c>
    </row>
    <row r="214" spans="1:5">
      <c r="A214" t="n">
        <v>6125</v>
      </c>
      <c r="B214" s="9" t="n">
        <v>2</v>
      </c>
      <c r="C214" s="7" t="n">
        <v>11</v>
      </c>
      <c r="D214" s="7" t="s">
        <v>41</v>
      </c>
    </row>
    <row r="215" spans="1:5">
      <c r="A215" t="s">
        <v>4</v>
      </c>
      <c r="B215" s="4" t="s">
        <v>5</v>
      </c>
      <c r="C215" s="4" t="s">
        <v>13</v>
      </c>
      <c r="D215" s="4" t="s">
        <v>10</v>
      </c>
      <c r="E215" s="4" t="s">
        <v>13</v>
      </c>
      <c r="F215" s="4" t="s">
        <v>29</v>
      </c>
    </row>
    <row r="216" spans="1:5">
      <c r="A216" t="n">
        <v>6144</v>
      </c>
      <c r="B216" s="14" t="n">
        <v>5</v>
      </c>
      <c r="C216" s="7" t="n">
        <v>30</v>
      </c>
      <c r="D216" s="7" t="n">
        <v>10671</v>
      </c>
      <c r="E216" s="7" t="n">
        <v>1</v>
      </c>
      <c r="F216" s="15" t="n">
        <f t="normal" ca="1">A222</f>
        <v>0</v>
      </c>
    </row>
    <row r="217" spans="1:5">
      <c r="A217" t="s">
        <v>4</v>
      </c>
      <c r="B217" s="4" t="s">
        <v>5</v>
      </c>
      <c r="C217" s="4" t="s">
        <v>13</v>
      </c>
      <c r="D217" s="4" t="s">
        <v>6</v>
      </c>
    </row>
    <row r="218" spans="1:5">
      <c r="A218" t="n">
        <v>6153</v>
      </c>
      <c r="B218" s="9" t="n">
        <v>2</v>
      </c>
      <c r="C218" s="7" t="n">
        <v>11</v>
      </c>
      <c r="D218" s="7" t="s">
        <v>41</v>
      </c>
    </row>
    <row r="219" spans="1:5">
      <c r="A219" t="s">
        <v>4</v>
      </c>
      <c r="B219" s="4" t="s">
        <v>5</v>
      </c>
      <c r="C219" s="4" t="s">
        <v>29</v>
      </c>
    </row>
    <row r="220" spans="1:5">
      <c r="A220" t="n">
        <v>6172</v>
      </c>
      <c r="B220" s="18" t="n">
        <v>3</v>
      </c>
      <c r="C220" s="15" t="n">
        <f t="normal" ca="1">A234</f>
        <v>0</v>
      </c>
    </row>
    <row r="221" spans="1:5">
      <c r="A221" t="s">
        <v>4</v>
      </c>
      <c r="B221" s="4" t="s">
        <v>5</v>
      </c>
      <c r="C221" s="4" t="s">
        <v>13</v>
      </c>
      <c r="D221" s="4" t="s">
        <v>10</v>
      </c>
      <c r="E221" s="4" t="s">
        <v>13</v>
      </c>
      <c r="F221" s="4" t="s">
        <v>10</v>
      </c>
      <c r="G221" s="4" t="s">
        <v>13</v>
      </c>
      <c r="H221" s="4" t="s">
        <v>13</v>
      </c>
      <c r="I221" s="4" t="s">
        <v>13</v>
      </c>
      <c r="J221" s="4" t="s">
        <v>29</v>
      </c>
    </row>
    <row r="222" spans="1:5">
      <c r="A222" t="n">
        <v>6177</v>
      </c>
      <c r="B222" s="14" t="n">
        <v>5</v>
      </c>
      <c r="C222" s="7" t="n">
        <v>30</v>
      </c>
      <c r="D222" s="7" t="n">
        <v>9712</v>
      </c>
      <c r="E222" s="7" t="n">
        <v>30</v>
      </c>
      <c r="F222" s="7" t="n">
        <v>9713</v>
      </c>
      <c r="G222" s="7" t="n">
        <v>8</v>
      </c>
      <c r="H222" s="7" t="n">
        <v>9</v>
      </c>
      <c r="I222" s="7" t="n">
        <v>1</v>
      </c>
      <c r="J222" s="15" t="n">
        <f t="normal" ca="1">A226</f>
        <v>0</v>
      </c>
    </row>
    <row r="223" spans="1:5">
      <c r="A223" t="s">
        <v>4</v>
      </c>
      <c r="B223" s="4" t="s">
        <v>5</v>
      </c>
      <c r="C223" s="4" t="s">
        <v>13</v>
      </c>
      <c r="D223" s="4" t="s">
        <v>6</v>
      </c>
    </row>
    <row r="224" spans="1:5">
      <c r="A224" t="n">
        <v>6191</v>
      </c>
      <c r="B224" s="9" t="n">
        <v>2</v>
      </c>
      <c r="C224" s="7" t="n">
        <v>11</v>
      </c>
      <c r="D224" s="7" t="s">
        <v>41</v>
      </c>
    </row>
    <row r="225" spans="1:10">
      <c r="A225" t="s">
        <v>4</v>
      </c>
      <c r="B225" s="4" t="s">
        <v>5</v>
      </c>
      <c r="C225" s="4" t="s">
        <v>13</v>
      </c>
      <c r="D225" s="4" t="s">
        <v>10</v>
      </c>
      <c r="E225" s="4" t="s">
        <v>13</v>
      </c>
      <c r="F225" s="4" t="s">
        <v>10</v>
      </c>
      <c r="G225" s="4" t="s">
        <v>13</v>
      </c>
      <c r="H225" s="4" t="s">
        <v>13</v>
      </c>
      <c r="I225" s="4" t="s">
        <v>13</v>
      </c>
      <c r="J225" s="4" t="s">
        <v>29</v>
      </c>
    </row>
    <row r="226" spans="1:10">
      <c r="A226" t="n">
        <v>6210</v>
      </c>
      <c r="B226" s="14" t="n">
        <v>5</v>
      </c>
      <c r="C226" s="7" t="n">
        <v>30</v>
      </c>
      <c r="D226" s="7" t="n">
        <v>9713</v>
      </c>
      <c r="E226" s="7" t="n">
        <v>30</v>
      </c>
      <c r="F226" s="7" t="n">
        <v>9714</v>
      </c>
      <c r="G226" s="7" t="n">
        <v>8</v>
      </c>
      <c r="H226" s="7" t="n">
        <v>9</v>
      </c>
      <c r="I226" s="7" t="n">
        <v>1</v>
      </c>
      <c r="J226" s="15" t="n">
        <f t="normal" ca="1">A230</f>
        <v>0</v>
      </c>
    </row>
    <row r="227" spans="1:10">
      <c r="A227" t="s">
        <v>4</v>
      </c>
      <c r="B227" s="4" t="s">
        <v>5</v>
      </c>
      <c r="C227" s="4" t="s">
        <v>13</v>
      </c>
      <c r="D227" s="4" t="s">
        <v>6</v>
      </c>
    </row>
    <row r="228" spans="1:10">
      <c r="A228" t="n">
        <v>6224</v>
      </c>
      <c r="B228" s="9" t="n">
        <v>2</v>
      </c>
      <c r="C228" s="7" t="n">
        <v>11</v>
      </c>
      <c r="D228" s="7" t="s">
        <v>41</v>
      </c>
    </row>
    <row r="229" spans="1:10">
      <c r="A229" t="s">
        <v>4</v>
      </c>
      <c r="B229" s="4" t="s">
        <v>5</v>
      </c>
      <c r="C229" s="4" t="s">
        <v>13</v>
      </c>
      <c r="D229" s="4" t="s">
        <v>10</v>
      </c>
      <c r="E229" s="4" t="s">
        <v>13</v>
      </c>
      <c r="F229" s="4" t="s">
        <v>10</v>
      </c>
      <c r="G229" s="4" t="s">
        <v>13</v>
      </c>
      <c r="H229" s="4" t="s">
        <v>13</v>
      </c>
      <c r="I229" s="4" t="s">
        <v>13</v>
      </c>
      <c r="J229" s="4" t="s">
        <v>29</v>
      </c>
    </row>
    <row r="230" spans="1:10">
      <c r="A230" t="n">
        <v>6243</v>
      </c>
      <c r="B230" s="14" t="n">
        <v>5</v>
      </c>
      <c r="C230" s="7" t="n">
        <v>30</v>
      </c>
      <c r="D230" s="7" t="n">
        <v>9725</v>
      </c>
      <c r="E230" s="7" t="n">
        <v>30</v>
      </c>
      <c r="F230" s="7" t="n">
        <v>10224</v>
      </c>
      <c r="G230" s="7" t="n">
        <v>8</v>
      </c>
      <c r="H230" s="7" t="n">
        <v>9</v>
      </c>
      <c r="I230" s="7" t="n">
        <v>1</v>
      </c>
      <c r="J230" s="15" t="n">
        <f t="normal" ca="1">A234</f>
        <v>0</v>
      </c>
    </row>
    <row r="231" spans="1:10">
      <c r="A231" t="s">
        <v>4</v>
      </c>
      <c r="B231" s="4" t="s">
        <v>5</v>
      </c>
      <c r="C231" s="4" t="s">
        <v>13</v>
      </c>
      <c r="D231" s="4" t="s">
        <v>6</v>
      </c>
    </row>
    <row r="232" spans="1:10">
      <c r="A232" t="n">
        <v>6257</v>
      </c>
      <c r="B232" s="9" t="n">
        <v>2</v>
      </c>
      <c r="C232" s="7" t="n">
        <v>11</v>
      </c>
      <c r="D232" s="7" t="s">
        <v>41</v>
      </c>
    </row>
    <row r="233" spans="1:10">
      <c r="A233" t="s">
        <v>4</v>
      </c>
      <c r="B233" s="4" t="s">
        <v>5</v>
      </c>
      <c r="C233" s="4" t="s">
        <v>13</v>
      </c>
      <c r="D233" s="4" t="s">
        <v>6</v>
      </c>
    </row>
    <row r="234" spans="1:10">
      <c r="A234" t="n">
        <v>6276</v>
      </c>
      <c r="B234" s="9" t="n">
        <v>2</v>
      </c>
      <c r="C234" s="7" t="n">
        <v>11</v>
      </c>
      <c r="D234" s="7" t="s">
        <v>42</v>
      </c>
    </row>
    <row r="235" spans="1:10">
      <c r="A235" t="s">
        <v>4</v>
      </c>
      <c r="B235" s="4" t="s">
        <v>5</v>
      </c>
      <c r="C235" s="4" t="s">
        <v>13</v>
      </c>
      <c r="D235" s="4" t="s">
        <v>10</v>
      </c>
      <c r="E235" s="4" t="s">
        <v>13</v>
      </c>
      <c r="F235" s="4" t="s">
        <v>13</v>
      </c>
      <c r="G235" s="4" t="s">
        <v>29</v>
      </c>
    </row>
    <row r="236" spans="1:10">
      <c r="A236" t="n">
        <v>6293</v>
      </c>
      <c r="B236" s="14" t="n">
        <v>5</v>
      </c>
      <c r="C236" s="7" t="n">
        <v>30</v>
      </c>
      <c r="D236" s="7" t="n">
        <v>6400</v>
      </c>
      <c r="E236" s="7" t="n">
        <v>8</v>
      </c>
      <c r="F236" s="7" t="n">
        <v>1</v>
      </c>
      <c r="G236" s="15" t="n">
        <f t="normal" ca="1">A240</f>
        <v>0</v>
      </c>
    </row>
    <row r="237" spans="1:10">
      <c r="A237" t="s">
        <v>4</v>
      </c>
      <c r="B237" s="4" t="s">
        <v>5</v>
      </c>
      <c r="C237" s="4" t="s">
        <v>13</v>
      </c>
      <c r="D237" s="4" t="s">
        <v>6</v>
      </c>
    </row>
    <row r="238" spans="1:10">
      <c r="A238" t="n">
        <v>6303</v>
      </c>
      <c r="B238" s="9" t="n">
        <v>2</v>
      </c>
      <c r="C238" s="7" t="n">
        <v>11</v>
      </c>
      <c r="D238" s="7" t="s">
        <v>43</v>
      </c>
    </row>
    <row r="239" spans="1:10">
      <c r="A239" t="s">
        <v>4</v>
      </c>
      <c r="B239" s="4" t="s">
        <v>5</v>
      </c>
      <c r="C239" s="4" t="s">
        <v>13</v>
      </c>
      <c r="D239" s="4" t="s">
        <v>10</v>
      </c>
      <c r="E239" s="4" t="s">
        <v>13</v>
      </c>
      <c r="F239" s="4" t="s">
        <v>29</v>
      </c>
    </row>
    <row r="240" spans="1:10">
      <c r="A240" t="n">
        <v>6322</v>
      </c>
      <c r="B240" s="14" t="n">
        <v>5</v>
      </c>
      <c r="C240" s="7" t="n">
        <v>30</v>
      </c>
      <c r="D240" s="7" t="n">
        <v>10653</v>
      </c>
      <c r="E240" s="7" t="n">
        <v>1</v>
      </c>
      <c r="F240" s="15" t="n">
        <f t="normal" ca="1">A246</f>
        <v>0</v>
      </c>
    </row>
    <row r="241" spans="1:10">
      <c r="A241" t="s">
        <v>4</v>
      </c>
      <c r="B241" s="4" t="s">
        <v>5</v>
      </c>
      <c r="C241" s="4" t="s">
        <v>13</v>
      </c>
      <c r="D241" s="4" t="s">
        <v>6</v>
      </c>
    </row>
    <row r="242" spans="1:10">
      <c r="A242" t="n">
        <v>6331</v>
      </c>
      <c r="B242" s="9" t="n">
        <v>2</v>
      </c>
      <c r="C242" s="7" t="n">
        <v>11</v>
      </c>
      <c r="D242" s="7" t="s">
        <v>43</v>
      </c>
    </row>
    <row r="243" spans="1:10">
      <c r="A243" t="s">
        <v>4</v>
      </c>
      <c r="B243" s="4" t="s">
        <v>5</v>
      </c>
      <c r="C243" s="4" t="s">
        <v>29</v>
      </c>
    </row>
    <row r="244" spans="1:10">
      <c r="A244" t="n">
        <v>6350</v>
      </c>
      <c r="B244" s="18" t="n">
        <v>3</v>
      </c>
      <c r="C244" s="15" t="n">
        <f t="normal" ca="1">A254</f>
        <v>0</v>
      </c>
    </row>
    <row r="245" spans="1:10">
      <c r="A245" t="s">
        <v>4</v>
      </c>
      <c r="B245" s="4" t="s">
        <v>5</v>
      </c>
      <c r="C245" s="4" t="s">
        <v>13</v>
      </c>
      <c r="D245" s="4" t="s">
        <v>10</v>
      </c>
      <c r="E245" s="4" t="s">
        <v>13</v>
      </c>
      <c r="F245" s="4" t="s">
        <v>10</v>
      </c>
      <c r="G245" s="4" t="s">
        <v>13</v>
      </c>
      <c r="H245" s="4" t="s">
        <v>13</v>
      </c>
      <c r="I245" s="4" t="s">
        <v>13</v>
      </c>
      <c r="J245" s="4" t="s">
        <v>29</v>
      </c>
    </row>
    <row r="246" spans="1:10">
      <c r="A246" t="n">
        <v>6355</v>
      </c>
      <c r="B246" s="14" t="n">
        <v>5</v>
      </c>
      <c r="C246" s="7" t="n">
        <v>30</v>
      </c>
      <c r="D246" s="7" t="n">
        <v>9715</v>
      </c>
      <c r="E246" s="7" t="n">
        <v>30</v>
      </c>
      <c r="F246" s="7" t="n">
        <v>9716</v>
      </c>
      <c r="G246" s="7" t="n">
        <v>8</v>
      </c>
      <c r="H246" s="7" t="n">
        <v>9</v>
      </c>
      <c r="I246" s="7" t="n">
        <v>1</v>
      </c>
      <c r="J246" s="15" t="n">
        <f t="normal" ca="1">A250</f>
        <v>0</v>
      </c>
    </row>
    <row r="247" spans="1:10">
      <c r="A247" t="s">
        <v>4</v>
      </c>
      <c r="B247" s="4" t="s">
        <v>5</v>
      </c>
      <c r="C247" s="4" t="s">
        <v>13</v>
      </c>
      <c r="D247" s="4" t="s">
        <v>6</v>
      </c>
    </row>
    <row r="248" spans="1:10">
      <c r="A248" t="n">
        <v>6369</v>
      </c>
      <c r="B248" s="9" t="n">
        <v>2</v>
      </c>
      <c r="C248" s="7" t="n">
        <v>11</v>
      </c>
      <c r="D248" s="7" t="s">
        <v>43</v>
      </c>
    </row>
    <row r="249" spans="1:10">
      <c r="A249" t="s">
        <v>4</v>
      </c>
      <c r="B249" s="4" t="s">
        <v>5</v>
      </c>
      <c r="C249" s="4" t="s">
        <v>13</v>
      </c>
      <c r="D249" s="4" t="s">
        <v>10</v>
      </c>
      <c r="E249" s="4" t="s">
        <v>13</v>
      </c>
      <c r="F249" s="4" t="s">
        <v>10</v>
      </c>
      <c r="G249" s="4" t="s">
        <v>13</v>
      </c>
      <c r="H249" s="4" t="s">
        <v>13</v>
      </c>
      <c r="I249" s="4" t="s">
        <v>13</v>
      </c>
      <c r="J249" s="4" t="s">
        <v>29</v>
      </c>
    </row>
    <row r="250" spans="1:10">
      <c r="A250" t="n">
        <v>6388</v>
      </c>
      <c r="B250" s="14" t="n">
        <v>5</v>
      </c>
      <c r="C250" s="7" t="n">
        <v>30</v>
      </c>
      <c r="D250" s="7" t="n">
        <v>9724</v>
      </c>
      <c r="E250" s="7" t="n">
        <v>30</v>
      </c>
      <c r="F250" s="7" t="n">
        <v>9725</v>
      </c>
      <c r="G250" s="7" t="n">
        <v>8</v>
      </c>
      <c r="H250" s="7" t="n">
        <v>9</v>
      </c>
      <c r="I250" s="7" t="n">
        <v>1</v>
      </c>
      <c r="J250" s="15" t="n">
        <f t="normal" ca="1">A254</f>
        <v>0</v>
      </c>
    </row>
    <row r="251" spans="1:10">
      <c r="A251" t="s">
        <v>4</v>
      </c>
      <c r="B251" s="4" t="s">
        <v>5</v>
      </c>
      <c r="C251" s="4" t="s">
        <v>13</v>
      </c>
      <c r="D251" s="4" t="s">
        <v>6</v>
      </c>
    </row>
    <row r="252" spans="1:10">
      <c r="A252" t="n">
        <v>6402</v>
      </c>
      <c r="B252" s="9" t="n">
        <v>2</v>
      </c>
      <c r="C252" s="7" t="n">
        <v>11</v>
      </c>
      <c r="D252" s="7" t="s">
        <v>43</v>
      </c>
    </row>
    <row r="253" spans="1:10">
      <c r="A253" t="s">
        <v>4</v>
      </c>
      <c r="B253" s="4" t="s">
        <v>5</v>
      </c>
      <c r="C253" s="4" t="s">
        <v>13</v>
      </c>
      <c r="D253" s="4" t="s">
        <v>6</v>
      </c>
    </row>
    <row r="254" spans="1:10">
      <c r="A254" t="n">
        <v>6421</v>
      </c>
      <c r="B254" s="9" t="n">
        <v>2</v>
      </c>
      <c r="C254" s="7" t="n">
        <v>11</v>
      </c>
      <c r="D254" s="7" t="s">
        <v>44</v>
      </c>
    </row>
    <row r="255" spans="1:10">
      <c r="A255" t="s">
        <v>4</v>
      </c>
      <c r="B255" s="4" t="s">
        <v>5</v>
      </c>
      <c r="C255" s="4" t="s">
        <v>13</v>
      </c>
      <c r="D255" s="4" t="s">
        <v>10</v>
      </c>
      <c r="E255" s="4" t="s">
        <v>13</v>
      </c>
      <c r="F255" s="4" t="s">
        <v>13</v>
      </c>
      <c r="G255" s="4" t="s">
        <v>29</v>
      </c>
    </row>
    <row r="256" spans="1:10">
      <c r="A256" t="n">
        <v>6438</v>
      </c>
      <c r="B256" s="14" t="n">
        <v>5</v>
      </c>
      <c r="C256" s="7" t="n">
        <v>30</v>
      </c>
      <c r="D256" s="7" t="n">
        <v>6400</v>
      </c>
      <c r="E256" s="7" t="n">
        <v>8</v>
      </c>
      <c r="F256" s="7" t="n">
        <v>1</v>
      </c>
      <c r="G256" s="15" t="n">
        <f t="normal" ca="1">A260</f>
        <v>0</v>
      </c>
    </row>
    <row r="257" spans="1:10">
      <c r="A257" t="s">
        <v>4</v>
      </c>
      <c r="B257" s="4" t="s">
        <v>5</v>
      </c>
      <c r="C257" s="4" t="s">
        <v>13</v>
      </c>
      <c r="D257" s="4" t="s">
        <v>6</v>
      </c>
    </row>
    <row r="258" spans="1:10">
      <c r="A258" t="n">
        <v>6448</v>
      </c>
      <c r="B258" s="9" t="n">
        <v>2</v>
      </c>
      <c r="C258" s="7" t="n">
        <v>11</v>
      </c>
      <c r="D258" s="7" t="s">
        <v>45</v>
      </c>
    </row>
    <row r="259" spans="1:10">
      <c r="A259" t="s">
        <v>4</v>
      </c>
      <c r="B259" s="4" t="s">
        <v>5</v>
      </c>
      <c r="C259" s="4" t="s">
        <v>13</v>
      </c>
      <c r="D259" s="4" t="s">
        <v>10</v>
      </c>
      <c r="E259" s="4" t="s">
        <v>13</v>
      </c>
      <c r="F259" s="4" t="s">
        <v>29</v>
      </c>
    </row>
    <row r="260" spans="1:10">
      <c r="A260" t="n">
        <v>6467</v>
      </c>
      <c r="B260" s="14" t="n">
        <v>5</v>
      </c>
      <c r="C260" s="7" t="n">
        <v>30</v>
      </c>
      <c r="D260" s="7" t="n">
        <v>10692</v>
      </c>
      <c r="E260" s="7" t="n">
        <v>1</v>
      </c>
      <c r="F260" s="15" t="n">
        <f t="normal" ca="1">A266</f>
        <v>0</v>
      </c>
    </row>
    <row r="261" spans="1:10">
      <c r="A261" t="s">
        <v>4</v>
      </c>
      <c r="B261" s="4" t="s">
        <v>5</v>
      </c>
      <c r="C261" s="4" t="s">
        <v>13</v>
      </c>
      <c r="D261" s="4" t="s">
        <v>6</v>
      </c>
    </row>
    <row r="262" spans="1:10">
      <c r="A262" t="n">
        <v>6476</v>
      </c>
      <c r="B262" s="9" t="n">
        <v>2</v>
      </c>
      <c r="C262" s="7" t="n">
        <v>11</v>
      </c>
      <c r="D262" s="7" t="s">
        <v>45</v>
      </c>
    </row>
    <row r="263" spans="1:10">
      <c r="A263" t="s">
        <v>4</v>
      </c>
      <c r="B263" s="4" t="s">
        <v>5</v>
      </c>
      <c r="C263" s="4" t="s">
        <v>29</v>
      </c>
    </row>
    <row r="264" spans="1:10">
      <c r="A264" t="n">
        <v>6495</v>
      </c>
      <c r="B264" s="18" t="n">
        <v>3</v>
      </c>
      <c r="C264" s="15" t="n">
        <f t="normal" ca="1">A274</f>
        <v>0</v>
      </c>
    </row>
    <row r="265" spans="1:10">
      <c r="A265" t="s">
        <v>4</v>
      </c>
      <c r="B265" s="4" t="s">
        <v>5</v>
      </c>
      <c r="C265" s="4" t="s">
        <v>13</v>
      </c>
      <c r="D265" s="4" t="s">
        <v>10</v>
      </c>
      <c r="E265" s="4" t="s">
        <v>13</v>
      </c>
      <c r="F265" s="4" t="s">
        <v>10</v>
      </c>
      <c r="G265" s="4" t="s">
        <v>13</v>
      </c>
      <c r="H265" s="4" t="s">
        <v>13</v>
      </c>
      <c r="I265" s="4" t="s">
        <v>13</v>
      </c>
      <c r="J265" s="4" t="s">
        <v>29</v>
      </c>
    </row>
    <row r="266" spans="1:10">
      <c r="A266" t="n">
        <v>6500</v>
      </c>
      <c r="B266" s="14" t="n">
        <v>5</v>
      </c>
      <c r="C266" s="7" t="n">
        <v>30</v>
      </c>
      <c r="D266" s="7" t="n">
        <v>9721</v>
      </c>
      <c r="E266" s="7" t="n">
        <v>30</v>
      </c>
      <c r="F266" s="7" t="n">
        <v>9722</v>
      </c>
      <c r="G266" s="7" t="n">
        <v>8</v>
      </c>
      <c r="H266" s="7" t="n">
        <v>9</v>
      </c>
      <c r="I266" s="7" t="n">
        <v>1</v>
      </c>
      <c r="J266" s="15" t="n">
        <f t="normal" ca="1">A270</f>
        <v>0</v>
      </c>
    </row>
    <row r="267" spans="1:10">
      <c r="A267" t="s">
        <v>4</v>
      </c>
      <c r="B267" s="4" t="s">
        <v>5</v>
      </c>
      <c r="C267" s="4" t="s">
        <v>13</v>
      </c>
      <c r="D267" s="4" t="s">
        <v>6</v>
      </c>
    </row>
    <row r="268" spans="1:10">
      <c r="A268" t="n">
        <v>6514</v>
      </c>
      <c r="B268" s="9" t="n">
        <v>2</v>
      </c>
      <c r="C268" s="7" t="n">
        <v>11</v>
      </c>
      <c r="D268" s="7" t="s">
        <v>45</v>
      </c>
    </row>
    <row r="269" spans="1:10">
      <c r="A269" t="s">
        <v>4</v>
      </c>
      <c r="B269" s="4" t="s">
        <v>5</v>
      </c>
      <c r="C269" s="4" t="s">
        <v>13</v>
      </c>
      <c r="D269" s="4" t="s">
        <v>10</v>
      </c>
      <c r="E269" s="4" t="s">
        <v>13</v>
      </c>
      <c r="F269" s="4" t="s">
        <v>10</v>
      </c>
      <c r="G269" s="4" t="s">
        <v>13</v>
      </c>
      <c r="H269" s="4" t="s">
        <v>13</v>
      </c>
      <c r="I269" s="4" t="s">
        <v>13</v>
      </c>
      <c r="J269" s="4" t="s">
        <v>29</v>
      </c>
    </row>
    <row r="270" spans="1:10">
      <c r="A270" t="n">
        <v>6533</v>
      </c>
      <c r="B270" s="14" t="n">
        <v>5</v>
      </c>
      <c r="C270" s="7" t="n">
        <v>30</v>
      </c>
      <c r="D270" s="7" t="n">
        <v>9725</v>
      </c>
      <c r="E270" s="7" t="n">
        <v>30</v>
      </c>
      <c r="F270" s="7" t="n">
        <v>10224</v>
      </c>
      <c r="G270" s="7" t="n">
        <v>8</v>
      </c>
      <c r="H270" s="7" t="n">
        <v>9</v>
      </c>
      <c r="I270" s="7" t="n">
        <v>1</v>
      </c>
      <c r="J270" s="15" t="n">
        <f t="normal" ca="1">A274</f>
        <v>0</v>
      </c>
    </row>
    <row r="271" spans="1:10">
      <c r="A271" t="s">
        <v>4</v>
      </c>
      <c r="B271" s="4" t="s">
        <v>5</v>
      </c>
      <c r="C271" s="4" t="s">
        <v>13</v>
      </c>
      <c r="D271" s="4" t="s">
        <v>6</v>
      </c>
    </row>
    <row r="272" spans="1:10">
      <c r="A272" t="n">
        <v>6547</v>
      </c>
      <c r="B272" s="9" t="n">
        <v>2</v>
      </c>
      <c r="C272" s="7" t="n">
        <v>11</v>
      </c>
      <c r="D272" s="7" t="s">
        <v>45</v>
      </c>
    </row>
    <row r="273" spans="1:10">
      <c r="A273" t="s">
        <v>4</v>
      </c>
      <c r="B273" s="4" t="s">
        <v>5</v>
      </c>
      <c r="C273" s="4" t="s">
        <v>13</v>
      </c>
      <c r="D273" s="4" t="s">
        <v>10</v>
      </c>
      <c r="E273" s="4" t="s">
        <v>13</v>
      </c>
      <c r="F273" s="4" t="s">
        <v>29</v>
      </c>
    </row>
    <row r="274" spans="1:10">
      <c r="A274" t="n">
        <v>6566</v>
      </c>
      <c r="B274" s="14" t="n">
        <v>5</v>
      </c>
      <c r="C274" s="7" t="n">
        <v>30</v>
      </c>
      <c r="D274" s="7" t="n">
        <v>10397</v>
      </c>
      <c r="E274" s="7" t="n">
        <v>1</v>
      </c>
      <c r="F274" s="15" t="n">
        <f t="normal" ca="1">A280</f>
        <v>0</v>
      </c>
    </row>
    <row r="275" spans="1:10">
      <c r="A275" t="s">
        <v>4</v>
      </c>
      <c r="B275" s="4" t="s">
        <v>5</v>
      </c>
      <c r="C275" s="4" t="s">
        <v>13</v>
      </c>
      <c r="D275" s="4" t="s">
        <v>6</v>
      </c>
      <c r="E275" s="4" t="s">
        <v>10</v>
      </c>
    </row>
    <row r="276" spans="1:10">
      <c r="A276" t="n">
        <v>6575</v>
      </c>
      <c r="B276" s="22" t="n">
        <v>91</v>
      </c>
      <c r="C276" s="7" t="n">
        <v>0</v>
      </c>
      <c r="D276" s="7" t="s">
        <v>46</v>
      </c>
      <c r="E276" s="7" t="n">
        <v>1</v>
      </c>
    </row>
    <row r="277" spans="1:10">
      <c r="A277" t="s">
        <v>4</v>
      </c>
      <c r="B277" s="4" t="s">
        <v>5</v>
      </c>
      <c r="C277" s="4" t="s">
        <v>29</v>
      </c>
    </row>
    <row r="278" spans="1:10">
      <c r="A278" t="n">
        <v>6593</v>
      </c>
      <c r="B278" s="18" t="n">
        <v>3</v>
      </c>
      <c r="C278" s="15" t="n">
        <f t="normal" ca="1">A282</f>
        <v>0</v>
      </c>
    </row>
    <row r="279" spans="1:10">
      <c r="A279" t="s">
        <v>4</v>
      </c>
      <c r="B279" s="4" t="s">
        <v>5</v>
      </c>
      <c r="C279" s="4" t="s">
        <v>13</v>
      </c>
      <c r="D279" s="4" t="s">
        <v>6</v>
      </c>
      <c r="E279" s="4" t="s">
        <v>10</v>
      </c>
    </row>
    <row r="280" spans="1:10">
      <c r="A280" t="n">
        <v>6598</v>
      </c>
      <c r="B280" s="22" t="n">
        <v>91</v>
      </c>
      <c r="C280" s="7" t="n">
        <v>1</v>
      </c>
      <c r="D280" s="7" t="s">
        <v>46</v>
      </c>
      <c r="E280" s="7" t="n">
        <v>1</v>
      </c>
    </row>
    <row r="281" spans="1:10">
      <c r="A281" t="s">
        <v>4</v>
      </c>
      <c r="B281" s="4" t="s">
        <v>5</v>
      </c>
      <c r="C281" s="4" t="s">
        <v>13</v>
      </c>
      <c r="D281" s="4" t="s">
        <v>13</v>
      </c>
      <c r="E281" s="4" t="s">
        <v>13</v>
      </c>
      <c r="F281" s="4" t="s">
        <v>9</v>
      </c>
      <c r="G281" s="4" t="s">
        <v>13</v>
      </c>
      <c r="H281" s="4" t="s">
        <v>13</v>
      </c>
      <c r="I281" s="4" t="s">
        <v>29</v>
      </c>
    </row>
    <row r="282" spans="1:10">
      <c r="A282" t="n">
        <v>6616</v>
      </c>
      <c r="B282" s="14" t="n">
        <v>5</v>
      </c>
      <c r="C282" s="7" t="n">
        <v>35</v>
      </c>
      <c r="D282" s="7" t="n">
        <v>3</v>
      </c>
      <c r="E282" s="7" t="n">
        <v>0</v>
      </c>
      <c r="F282" s="7" t="n">
        <v>0</v>
      </c>
      <c r="G282" s="7" t="n">
        <v>2</v>
      </c>
      <c r="H282" s="7" t="n">
        <v>1</v>
      </c>
      <c r="I282" s="15" t="n">
        <f t="normal" ca="1">A286</f>
        <v>0</v>
      </c>
    </row>
    <row r="283" spans="1:10">
      <c r="A283" t="s">
        <v>4</v>
      </c>
      <c r="B283" s="4" t="s">
        <v>5</v>
      </c>
      <c r="C283" s="4" t="s">
        <v>29</v>
      </c>
    </row>
    <row r="284" spans="1:10">
      <c r="A284" t="n">
        <v>6630</v>
      </c>
      <c r="B284" s="18" t="n">
        <v>3</v>
      </c>
      <c r="C284" s="15" t="n">
        <f t="normal" ca="1">A308</f>
        <v>0</v>
      </c>
    </row>
    <row r="285" spans="1:10">
      <c r="A285" t="s">
        <v>4</v>
      </c>
      <c r="B285" s="4" t="s">
        <v>5</v>
      </c>
      <c r="C285" s="4" t="s">
        <v>13</v>
      </c>
      <c r="D285" s="4" t="s">
        <v>13</v>
      </c>
      <c r="E285" s="4" t="s">
        <v>13</v>
      </c>
      <c r="F285" s="4" t="s">
        <v>9</v>
      </c>
      <c r="G285" s="4" t="s">
        <v>13</v>
      </c>
      <c r="H285" s="4" t="s">
        <v>13</v>
      </c>
      <c r="I285" s="4" t="s">
        <v>29</v>
      </c>
    </row>
    <row r="286" spans="1:10">
      <c r="A286" t="n">
        <v>6635</v>
      </c>
      <c r="B286" s="14" t="n">
        <v>5</v>
      </c>
      <c r="C286" s="7" t="n">
        <v>35</v>
      </c>
      <c r="D286" s="7" t="n">
        <v>3</v>
      </c>
      <c r="E286" s="7" t="n">
        <v>0</v>
      </c>
      <c r="F286" s="7" t="n">
        <v>1</v>
      </c>
      <c r="G286" s="7" t="n">
        <v>2</v>
      </c>
      <c r="H286" s="7" t="n">
        <v>1</v>
      </c>
      <c r="I286" s="15" t="n">
        <f t="normal" ca="1">A290</f>
        <v>0</v>
      </c>
    </row>
    <row r="287" spans="1:10">
      <c r="A287" t="s">
        <v>4</v>
      </c>
      <c r="B287" s="4" t="s">
        <v>5</v>
      </c>
      <c r="C287" s="4" t="s">
        <v>29</v>
      </c>
    </row>
    <row r="288" spans="1:10">
      <c r="A288" t="n">
        <v>6649</v>
      </c>
      <c r="B288" s="18" t="n">
        <v>3</v>
      </c>
      <c r="C288" s="15" t="n">
        <f t="normal" ca="1">A308</f>
        <v>0</v>
      </c>
    </row>
    <row r="289" spans="1:9">
      <c r="A289" t="s">
        <v>4</v>
      </c>
      <c r="B289" s="4" t="s">
        <v>5</v>
      </c>
      <c r="C289" s="4" t="s">
        <v>13</v>
      </c>
      <c r="D289" s="4" t="s">
        <v>13</v>
      </c>
      <c r="E289" s="4" t="s">
        <v>13</v>
      </c>
      <c r="F289" s="4" t="s">
        <v>9</v>
      </c>
      <c r="G289" s="4" t="s">
        <v>13</v>
      </c>
      <c r="H289" s="4" t="s">
        <v>13</v>
      </c>
      <c r="I289" s="4" t="s">
        <v>29</v>
      </c>
    </row>
    <row r="290" spans="1:9">
      <c r="A290" t="n">
        <v>6654</v>
      </c>
      <c r="B290" s="14" t="n">
        <v>5</v>
      </c>
      <c r="C290" s="7" t="n">
        <v>35</v>
      </c>
      <c r="D290" s="7" t="n">
        <v>3</v>
      </c>
      <c r="E290" s="7" t="n">
        <v>0</v>
      </c>
      <c r="F290" s="7" t="n">
        <v>2</v>
      </c>
      <c r="G290" s="7" t="n">
        <v>2</v>
      </c>
      <c r="H290" s="7" t="n">
        <v>1</v>
      </c>
      <c r="I290" s="15" t="n">
        <f t="normal" ca="1">A294</f>
        <v>0</v>
      </c>
    </row>
    <row r="291" spans="1:9">
      <c r="A291" t="s">
        <v>4</v>
      </c>
      <c r="B291" s="4" t="s">
        <v>5</v>
      </c>
      <c r="C291" s="4" t="s">
        <v>29</v>
      </c>
    </row>
    <row r="292" spans="1:9">
      <c r="A292" t="n">
        <v>6668</v>
      </c>
      <c r="B292" s="18" t="n">
        <v>3</v>
      </c>
      <c r="C292" s="15" t="n">
        <f t="normal" ca="1">A308</f>
        <v>0</v>
      </c>
    </row>
    <row r="293" spans="1:9">
      <c r="A293" t="s">
        <v>4</v>
      </c>
      <c r="B293" s="4" t="s">
        <v>5</v>
      </c>
      <c r="C293" s="4" t="s">
        <v>13</v>
      </c>
      <c r="D293" s="4" t="s">
        <v>13</v>
      </c>
      <c r="E293" s="4" t="s">
        <v>13</v>
      </c>
      <c r="F293" s="4" t="s">
        <v>9</v>
      </c>
      <c r="G293" s="4" t="s">
        <v>13</v>
      </c>
      <c r="H293" s="4" t="s">
        <v>13</v>
      </c>
      <c r="I293" s="4" t="s">
        <v>29</v>
      </c>
    </row>
    <row r="294" spans="1:9">
      <c r="A294" t="n">
        <v>6673</v>
      </c>
      <c r="B294" s="14" t="n">
        <v>5</v>
      </c>
      <c r="C294" s="7" t="n">
        <v>35</v>
      </c>
      <c r="D294" s="7" t="n">
        <v>3</v>
      </c>
      <c r="E294" s="7" t="n">
        <v>0</v>
      </c>
      <c r="F294" s="7" t="n">
        <v>3</v>
      </c>
      <c r="G294" s="7" t="n">
        <v>2</v>
      </c>
      <c r="H294" s="7" t="n">
        <v>1</v>
      </c>
      <c r="I294" s="15" t="n">
        <f t="normal" ca="1">A298</f>
        <v>0</v>
      </c>
    </row>
    <row r="295" spans="1:9">
      <c r="A295" t="s">
        <v>4</v>
      </c>
      <c r="B295" s="4" t="s">
        <v>5</v>
      </c>
      <c r="C295" s="4" t="s">
        <v>29</v>
      </c>
    </row>
    <row r="296" spans="1:9">
      <c r="A296" t="n">
        <v>6687</v>
      </c>
      <c r="B296" s="18" t="n">
        <v>3</v>
      </c>
      <c r="C296" s="15" t="n">
        <f t="normal" ca="1">A308</f>
        <v>0</v>
      </c>
    </row>
    <row r="297" spans="1:9">
      <c r="A297" t="s">
        <v>4</v>
      </c>
      <c r="B297" s="4" t="s">
        <v>5</v>
      </c>
      <c r="C297" s="4" t="s">
        <v>13</v>
      </c>
      <c r="D297" s="4" t="s">
        <v>13</v>
      </c>
      <c r="E297" s="4" t="s">
        <v>13</v>
      </c>
      <c r="F297" s="4" t="s">
        <v>9</v>
      </c>
      <c r="G297" s="4" t="s">
        <v>13</v>
      </c>
      <c r="H297" s="4" t="s">
        <v>13</v>
      </c>
      <c r="I297" s="4" t="s">
        <v>29</v>
      </c>
    </row>
    <row r="298" spans="1:9">
      <c r="A298" t="n">
        <v>6692</v>
      </c>
      <c r="B298" s="14" t="n">
        <v>5</v>
      </c>
      <c r="C298" s="7" t="n">
        <v>35</v>
      </c>
      <c r="D298" s="7" t="n">
        <v>3</v>
      </c>
      <c r="E298" s="7" t="n">
        <v>0</v>
      </c>
      <c r="F298" s="7" t="n">
        <v>4</v>
      </c>
      <c r="G298" s="7" t="n">
        <v>2</v>
      </c>
      <c r="H298" s="7" t="n">
        <v>1</v>
      </c>
      <c r="I298" s="15" t="n">
        <f t="normal" ca="1">A302</f>
        <v>0</v>
      </c>
    </row>
    <row r="299" spans="1:9">
      <c r="A299" t="s">
        <v>4</v>
      </c>
      <c r="B299" s="4" t="s">
        <v>5</v>
      </c>
      <c r="C299" s="4" t="s">
        <v>29</v>
      </c>
    </row>
    <row r="300" spans="1:9">
      <c r="A300" t="n">
        <v>6706</v>
      </c>
      <c r="B300" s="18" t="n">
        <v>3</v>
      </c>
      <c r="C300" s="15" t="n">
        <f t="normal" ca="1">A308</f>
        <v>0</v>
      </c>
    </row>
    <row r="301" spans="1:9">
      <c r="A301" t="s">
        <v>4</v>
      </c>
      <c r="B301" s="4" t="s">
        <v>5</v>
      </c>
      <c r="C301" s="4" t="s">
        <v>13</v>
      </c>
      <c r="D301" s="4" t="s">
        <v>13</v>
      </c>
      <c r="E301" s="4" t="s">
        <v>13</v>
      </c>
      <c r="F301" s="4" t="s">
        <v>9</v>
      </c>
      <c r="G301" s="4" t="s">
        <v>13</v>
      </c>
      <c r="H301" s="4" t="s">
        <v>13</v>
      </c>
      <c r="I301" s="4" t="s">
        <v>29</v>
      </c>
    </row>
    <row r="302" spans="1:9">
      <c r="A302" t="n">
        <v>6711</v>
      </c>
      <c r="B302" s="14" t="n">
        <v>5</v>
      </c>
      <c r="C302" s="7" t="n">
        <v>35</v>
      </c>
      <c r="D302" s="7" t="n">
        <v>3</v>
      </c>
      <c r="E302" s="7" t="n">
        <v>0</v>
      </c>
      <c r="F302" s="7" t="n">
        <v>5</v>
      </c>
      <c r="G302" s="7" t="n">
        <v>2</v>
      </c>
      <c r="H302" s="7" t="n">
        <v>1</v>
      </c>
      <c r="I302" s="15" t="n">
        <f t="normal" ca="1">A306</f>
        <v>0</v>
      </c>
    </row>
    <row r="303" spans="1:9">
      <c r="A303" t="s">
        <v>4</v>
      </c>
      <c r="B303" s="4" t="s">
        <v>5</v>
      </c>
      <c r="C303" s="4" t="s">
        <v>29</v>
      </c>
    </row>
    <row r="304" spans="1:9">
      <c r="A304" t="n">
        <v>6725</v>
      </c>
      <c r="B304" s="18" t="n">
        <v>3</v>
      </c>
      <c r="C304" s="15" t="n">
        <f t="normal" ca="1">A308</f>
        <v>0</v>
      </c>
    </row>
    <row r="305" spans="1:9">
      <c r="A305" t="s">
        <v>4</v>
      </c>
      <c r="B305" s="4" t="s">
        <v>5</v>
      </c>
      <c r="C305" s="4" t="s">
        <v>13</v>
      </c>
      <c r="D305" s="4" t="s">
        <v>13</v>
      </c>
      <c r="E305" s="4" t="s">
        <v>13</v>
      </c>
      <c r="F305" s="4" t="s">
        <v>9</v>
      </c>
      <c r="G305" s="4" t="s">
        <v>13</v>
      </c>
      <c r="H305" s="4" t="s">
        <v>13</v>
      </c>
      <c r="I305" s="4" t="s">
        <v>29</v>
      </c>
    </row>
    <row r="306" spans="1:9">
      <c r="A306" t="n">
        <v>6730</v>
      </c>
      <c r="B306" s="14" t="n">
        <v>5</v>
      </c>
      <c r="C306" s="7" t="n">
        <v>35</v>
      </c>
      <c r="D306" s="7" t="n">
        <v>3</v>
      </c>
      <c r="E306" s="7" t="n">
        <v>0</v>
      </c>
      <c r="F306" s="7" t="n">
        <v>6</v>
      </c>
      <c r="G306" s="7" t="n">
        <v>2</v>
      </c>
      <c r="H306" s="7" t="n">
        <v>1</v>
      </c>
      <c r="I306" s="15" t="n">
        <f t="normal" ca="1">A308</f>
        <v>0</v>
      </c>
    </row>
    <row r="307" spans="1:9">
      <c r="A307" t="s">
        <v>4</v>
      </c>
      <c r="B307" s="4" t="s">
        <v>5</v>
      </c>
    </row>
    <row r="308" spans="1:9">
      <c r="A308" t="n">
        <v>6744</v>
      </c>
      <c r="B308" s="5" t="n">
        <v>1</v>
      </c>
    </row>
    <row r="309" spans="1:9" s="3" customFormat="1" customHeight="0">
      <c r="A309" s="3" t="s">
        <v>2</v>
      </c>
      <c r="B309" s="3" t="s">
        <v>47</v>
      </c>
    </row>
    <row r="310" spans="1:9">
      <c r="A310" t="s">
        <v>4</v>
      </c>
      <c r="B310" s="4" t="s">
        <v>5</v>
      </c>
      <c r="C310" s="4" t="s">
        <v>13</v>
      </c>
      <c r="D310" s="4" t="s">
        <v>6</v>
      </c>
    </row>
    <row r="311" spans="1:9">
      <c r="A311" t="n">
        <v>6748</v>
      </c>
      <c r="B311" s="9" t="n">
        <v>2</v>
      </c>
      <c r="C311" s="7" t="n">
        <v>11</v>
      </c>
      <c r="D311" s="7" t="s">
        <v>48</v>
      </c>
    </row>
    <row r="312" spans="1:9">
      <c r="A312" t="s">
        <v>4</v>
      </c>
      <c r="B312" s="4" t="s">
        <v>5</v>
      </c>
      <c r="C312" s="4" t="s">
        <v>13</v>
      </c>
      <c r="D312" s="4" t="s">
        <v>13</v>
      </c>
    </row>
    <row r="313" spans="1:9">
      <c r="A313" t="n">
        <v>6760</v>
      </c>
      <c r="B313" s="10" t="n">
        <v>162</v>
      </c>
      <c r="C313" s="7" t="n">
        <v>0</v>
      </c>
      <c r="D313" s="7" t="n">
        <v>1</v>
      </c>
    </row>
    <row r="314" spans="1:9">
      <c r="A314" t="s">
        <v>4</v>
      </c>
      <c r="B314" s="4" t="s">
        <v>5</v>
      </c>
    </row>
    <row r="315" spans="1:9">
      <c r="A315" t="n">
        <v>6763</v>
      </c>
      <c r="B315" s="5" t="n">
        <v>1</v>
      </c>
    </row>
    <row r="316" spans="1:9" s="3" customFormat="1" customHeight="0">
      <c r="A316" s="3" t="s">
        <v>2</v>
      </c>
      <c r="B316" s="3" t="s">
        <v>49</v>
      </c>
    </row>
    <row r="317" spans="1:9">
      <c r="A317" t="s">
        <v>4</v>
      </c>
      <c r="B317" s="4" t="s">
        <v>5</v>
      </c>
      <c r="C317" s="4" t="s">
        <v>13</v>
      </c>
      <c r="D317" s="4" t="s">
        <v>10</v>
      </c>
    </row>
    <row r="318" spans="1:9">
      <c r="A318" t="n">
        <v>6764</v>
      </c>
      <c r="B318" s="23" t="n">
        <v>22</v>
      </c>
      <c r="C318" s="7" t="n">
        <v>20</v>
      </c>
      <c r="D318" s="7" t="n">
        <v>0</v>
      </c>
    </row>
    <row r="319" spans="1:9">
      <c r="A319" t="s">
        <v>4</v>
      </c>
      <c r="B319" s="4" t="s">
        <v>5</v>
      </c>
      <c r="C319" s="4" t="s">
        <v>13</v>
      </c>
      <c r="D319" s="4" t="s">
        <v>13</v>
      </c>
      <c r="E319" s="4" t="s">
        <v>10</v>
      </c>
      <c r="F319" s="4" t="s">
        <v>30</v>
      </c>
    </row>
    <row r="320" spans="1:9">
      <c r="A320" t="n">
        <v>6768</v>
      </c>
      <c r="B320" s="24" t="n">
        <v>107</v>
      </c>
      <c r="C320" s="7" t="n">
        <v>0</v>
      </c>
      <c r="D320" s="7" t="n">
        <v>0</v>
      </c>
      <c r="E320" s="7" t="n">
        <v>0</v>
      </c>
      <c r="F320" s="7" t="n">
        <v>32</v>
      </c>
    </row>
    <row r="321" spans="1:9">
      <c r="A321" t="s">
        <v>4</v>
      </c>
      <c r="B321" s="4" t="s">
        <v>5</v>
      </c>
      <c r="C321" s="4" t="s">
        <v>13</v>
      </c>
      <c r="D321" s="4" t="s">
        <v>13</v>
      </c>
      <c r="E321" s="4" t="s">
        <v>6</v>
      </c>
      <c r="F321" s="4" t="s">
        <v>10</v>
      </c>
    </row>
    <row r="322" spans="1:9">
      <c r="A322" t="n">
        <v>6777</v>
      </c>
      <c r="B322" s="24" t="n">
        <v>107</v>
      </c>
      <c r="C322" s="7" t="n">
        <v>1</v>
      </c>
      <c r="D322" s="7" t="n">
        <v>0</v>
      </c>
      <c r="E322" s="7" t="s">
        <v>50</v>
      </c>
      <c r="F322" s="7" t="n">
        <v>0</v>
      </c>
    </row>
    <row r="323" spans="1:9">
      <c r="A323" t="s">
        <v>4</v>
      </c>
      <c r="B323" s="4" t="s">
        <v>5</v>
      </c>
      <c r="C323" s="4" t="s">
        <v>13</v>
      </c>
      <c r="D323" s="4" t="s">
        <v>13</v>
      </c>
      <c r="E323" s="4" t="s">
        <v>6</v>
      </c>
      <c r="F323" s="4" t="s">
        <v>10</v>
      </c>
    </row>
    <row r="324" spans="1:9">
      <c r="A324" t="n">
        <v>6793</v>
      </c>
      <c r="B324" s="24" t="n">
        <v>107</v>
      </c>
      <c r="C324" s="7" t="n">
        <v>1</v>
      </c>
      <c r="D324" s="7" t="n">
        <v>0</v>
      </c>
      <c r="E324" s="7" t="s">
        <v>51</v>
      </c>
      <c r="F324" s="7" t="n">
        <v>99</v>
      </c>
    </row>
    <row r="325" spans="1:9">
      <c r="A325" t="s">
        <v>4</v>
      </c>
      <c r="B325" s="4" t="s">
        <v>5</v>
      </c>
      <c r="C325" s="4" t="s">
        <v>13</v>
      </c>
      <c r="D325" s="4" t="s">
        <v>13</v>
      </c>
      <c r="E325" s="4" t="s">
        <v>6</v>
      </c>
      <c r="F325" s="4" t="s">
        <v>10</v>
      </c>
    </row>
    <row r="326" spans="1:9">
      <c r="A326" t="n">
        <v>6825</v>
      </c>
      <c r="B326" s="24" t="n">
        <v>107</v>
      </c>
      <c r="C326" s="7" t="n">
        <v>1</v>
      </c>
      <c r="D326" s="7" t="n">
        <v>0</v>
      </c>
      <c r="E326" s="7" t="s">
        <v>52</v>
      </c>
      <c r="F326" s="7" t="n">
        <v>1</v>
      </c>
    </row>
    <row r="327" spans="1:9">
      <c r="A327" t="s">
        <v>4</v>
      </c>
      <c r="B327" s="4" t="s">
        <v>5</v>
      </c>
      <c r="C327" s="4" t="s">
        <v>13</v>
      </c>
      <c r="D327" s="4" t="s">
        <v>13</v>
      </c>
      <c r="E327" s="4" t="s">
        <v>6</v>
      </c>
      <c r="F327" s="4" t="s">
        <v>10</v>
      </c>
    </row>
    <row r="328" spans="1:9">
      <c r="A328" t="n">
        <v>6845</v>
      </c>
      <c r="B328" s="24" t="n">
        <v>107</v>
      </c>
      <c r="C328" s="7" t="n">
        <v>1</v>
      </c>
      <c r="D328" s="7" t="n">
        <v>0</v>
      </c>
      <c r="E328" s="7" t="s">
        <v>53</v>
      </c>
      <c r="F328" s="7" t="n">
        <v>2</v>
      </c>
    </row>
    <row r="329" spans="1:9">
      <c r="A329" t="s">
        <v>4</v>
      </c>
      <c r="B329" s="4" t="s">
        <v>5</v>
      </c>
      <c r="C329" s="4" t="s">
        <v>13</v>
      </c>
      <c r="D329" s="4" t="s">
        <v>13</v>
      </c>
      <c r="E329" s="4" t="s">
        <v>6</v>
      </c>
      <c r="F329" s="4" t="s">
        <v>10</v>
      </c>
    </row>
    <row r="330" spans="1:9">
      <c r="A330" t="n">
        <v>6867</v>
      </c>
      <c r="B330" s="24" t="n">
        <v>107</v>
      </c>
      <c r="C330" s="7" t="n">
        <v>1</v>
      </c>
      <c r="D330" s="7" t="n">
        <v>0</v>
      </c>
      <c r="E330" s="7" t="s">
        <v>54</v>
      </c>
      <c r="F330" s="7" t="n">
        <v>3</v>
      </c>
    </row>
    <row r="331" spans="1:9">
      <c r="A331" t="s">
        <v>4</v>
      </c>
      <c r="B331" s="4" t="s">
        <v>5</v>
      </c>
      <c r="C331" s="4" t="s">
        <v>13</v>
      </c>
      <c r="D331" s="4" t="s">
        <v>13</v>
      </c>
      <c r="E331" s="4" t="s">
        <v>13</v>
      </c>
      <c r="F331" s="4" t="s">
        <v>10</v>
      </c>
      <c r="G331" s="4" t="s">
        <v>10</v>
      </c>
      <c r="H331" s="4" t="s">
        <v>13</v>
      </c>
    </row>
    <row r="332" spans="1:9">
      <c r="A332" t="n">
        <v>6895</v>
      </c>
      <c r="B332" s="24" t="n">
        <v>107</v>
      </c>
      <c r="C332" s="7" t="n">
        <v>2</v>
      </c>
      <c r="D332" s="7" t="n">
        <v>0</v>
      </c>
      <c r="E332" s="7" t="n">
        <v>1</v>
      </c>
      <c r="F332" s="7" t="n">
        <v>65535</v>
      </c>
      <c r="G332" s="7" t="n">
        <v>65535</v>
      </c>
      <c r="H332" s="7" t="n">
        <v>0</v>
      </c>
    </row>
    <row r="333" spans="1:9">
      <c r="A333" t="s">
        <v>4</v>
      </c>
      <c r="B333" s="4" t="s">
        <v>5</v>
      </c>
      <c r="C333" s="4" t="s">
        <v>13</v>
      </c>
      <c r="D333" s="4" t="s">
        <v>13</v>
      </c>
      <c r="E333" s="4" t="s">
        <v>13</v>
      </c>
    </row>
    <row r="334" spans="1:9">
      <c r="A334" t="n">
        <v>6904</v>
      </c>
      <c r="B334" s="24" t="n">
        <v>107</v>
      </c>
      <c r="C334" s="7" t="n">
        <v>4</v>
      </c>
      <c r="D334" s="7" t="n">
        <v>0</v>
      </c>
      <c r="E334" s="7" t="n">
        <v>0</v>
      </c>
    </row>
    <row r="335" spans="1:9">
      <c r="A335" t="s">
        <v>4</v>
      </c>
      <c r="B335" s="4" t="s">
        <v>5</v>
      </c>
      <c r="C335" s="4" t="s">
        <v>13</v>
      </c>
      <c r="D335" s="4" t="s">
        <v>13</v>
      </c>
    </row>
    <row r="336" spans="1:9">
      <c r="A336" t="n">
        <v>6908</v>
      </c>
      <c r="B336" s="24" t="n">
        <v>107</v>
      </c>
      <c r="C336" s="7" t="n">
        <v>3</v>
      </c>
      <c r="D336" s="7" t="n">
        <v>0</v>
      </c>
    </row>
    <row r="337" spans="1:8">
      <c r="A337" t="s">
        <v>4</v>
      </c>
      <c r="B337" s="4" t="s">
        <v>5</v>
      </c>
      <c r="C337" s="4" t="s">
        <v>13</v>
      </c>
      <c r="D337" s="4" t="s">
        <v>13</v>
      </c>
      <c r="E337" s="4" t="s">
        <v>13</v>
      </c>
      <c r="F337" s="4" t="s">
        <v>9</v>
      </c>
      <c r="G337" s="4" t="s">
        <v>13</v>
      </c>
      <c r="H337" s="4" t="s">
        <v>13</v>
      </c>
      <c r="I337" s="4" t="s">
        <v>13</v>
      </c>
      <c r="J337" s="4" t="s">
        <v>13</v>
      </c>
      <c r="K337" s="4" t="s">
        <v>9</v>
      </c>
      <c r="L337" s="4" t="s">
        <v>13</v>
      </c>
      <c r="M337" s="4" t="s">
        <v>13</v>
      </c>
      <c r="N337" s="4" t="s">
        <v>13</v>
      </c>
      <c r="O337" s="4" t="s">
        <v>29</v>
      </c>
    </row>
    <row r="338" spans="1:8">
      <c r="A338" t="n">
        <v>6911</v>
      </c>
      <c r="B338" s="14" t="n">
        <v>5</v>
      </c>
      <c r="C338" s="7" t="n">
        <v>35</v>
      </c>
      <c r="D338" s="7" t="n">
        <v>0</v>
      </c>
      <c r="E338" s="7" t="n">
        <v>0</v>
      </c>
      <c r="F338" s="7" t="n">
        <v>0</v>
      </c>
      <c r="G338" s="7" t="n">
        <v>7</v>
      </c>
      <c r="H338" s="7" t="n">
        <v>35</v>
      </c>
      <c r="I338" s="7" t="n">
        <v>0</v>
      </c>
      <c r="J338" s="7" t="n">
        <v>0</v>
      </c>
      <c r="K338" s="7" t="n">
        <v>99</v>
      </c>
      <c r="L338" s="7" t="n">
        <v>3</v>
      </c>
      <c r="M338" s="7" t="n">
        <v>9</v>
      </c>
      <c r="N338" s="7" t="n">
        <v>1</v>
      </c>
      <c r="O338" s="15" t="n">
        <f t="normal" ca="1">A386</f>
        <v>0</v>
      </c>
    </row>
    <row r="339" spans="1:8">
      <c r="A339" t="s">
        <v>4</v>
      </c>
      <c r="B339" s="4" t="s">
        <v>5</v>
      </c>
      <c r="C339" s="4" t="s">
        <v>10</v>
      </c>
    </row>
    <row r="340" spans="1:8">
      <c r="A340" t="n">
        <v>6934</v>
      </c>
      <c r="B340" s="25" t="n">
        <v>16</v>
      </c>
      <c r="C340" s="7" t="n">
        <v>300</v>
      </c>
    </row>
    <row r="341" spans="1:8">
      <c r="A341" t="s">
        <v>4</v>
      </c>
      <c r="B341" s="4" t="s">
        <v>5</v>
      </c>
      <c r="C341" s="4" t="s">
        <v>6</v>
      </c>
      <c r="D341" s="4" t="s">
        <v>6</v>
      </c>
    </row>
    <row r="342" spans="1:8">
      <c r="A342" t="n">
        <v>6937</v>
      </c>
      <c r="B342" s="26" t="n">
        <v>70</v>
      </c>
      <c r="C342" s="7" t="s">
        <v>55</v>
      </c>
      <c r="D342" s="7" t="s">
        <v>56</v>
      </c>
    </row>
    <row r="343" spans="1:8">
      <c r="A343" t="s">
        <v>4</v>
      </c>
      <c r="B343" s="4" t="s">
        <v>5</v>
      </c>
      <c r="C343" s="4" t="s">
        <v>10</v>
      </c>
    </row>
    <row r="344" spans="1:8">
      <c r="A344" t="n">
        <v>6953</v>
      </c>
      <c r="B344" s="25" t="n">
        <v>16</v>
      </c>
      <c r="C344" s="7" t="n">
        <v>500</v>
      </c>
    </row>
    <row r="345" spans="1:8">
      <c r="A345" t="s">
        <v>4</v>
      </c>
      <c r="B345" s="4" t="s">
        <v>5</v>
      </c>
      <c r="C345" s="4" t="s">
        <v>13</v>
      </c>
      <c r="D345" s="4" t="s">
        <v>10</v>
      </c>
      <c r="E345" s="4" t="s">
        <v>30</v>
      </c>
    </row>
    <row r="346" spans="1:8">
      <c r="A346" t="n">
        <v>6956</v>
      </c>
      <c r="B346" s="27" t="n">
        <v>58</v>
      </c>
      <c r="C346" s="7" t="n">
        <v>0</v>
      </c>
      <c r="D346" s="7" t="n">
        <v>1000</v>
      </c>
      <c r="E346" s="7" t="n">
        <v>1</v>
      </c>
    </row>
    <row r="347" spans="1:8">
      <c r="A347" t="s">
        <v>4</v>
      </c>
      <c r="B347" s="4" t="s">
        <v>5</v>
      </c>
      <c r="C347" s="4" t="s">
        <v>10</v>
      </c>
    </row>
    <row r="348" spans="1:8">
      <c r="A348" t="n">
        <v>6964</v>
      </c>
      <c r="B348" s="25" t="n">
        <v>16</v>
      </c>
      <c r="C348" s="7" t="n">
        <v>800</v>
      </c>
    </row>
    <row r="349" spans="1:8">
      <c r="A349" t="s">
        <v>4</v>
      </c>
      <c r="B349" s="4" t="s">
        <v>5</v>
      </c>
      <c r="C349" s="4" t="s">
        <v>13</v>
      </c>
      <c r="D349" s="4" t="s">
        <v>10</v>
      </c>
      <c r="E349" s="4" t="s">
        <v>30</v>
      </c>
      <c r="F349" s="4" t="s">
        <v>10</v>
      </c>
      <c r="G349" s="4" t="s">
        <v>9</v>
      </c>
      <c r="H349" s="4" t="s">
        <v>9</v>
      </c>
      <c r="I349" s="4" t="s">
        <v>10</v>
      </c>
      <c r="J349" s="4" t="s">
        <v>10</v>
      </c>
      <c r="K349" s="4" t="s">
        <v>9</v>
      </c>
      <c r="L349" s="4" t="s">
        <v>9</v>
      </c>
      <c r="M349" s="4" t="s">
        <v>9</v>
      </c>
      <c r="N349" s="4" t="s">
        <v>9</v>
      </c>
      <c r="O349" s="4" t="s">
        <v>6</v>
      </c>
    </row>
    <row r="350" spans="1:8">
      <c r="A350" t="n">
        <v>6967</v>
      </c>
      <c r="B350" s="19" t="n">
        <v>50</v>
      </c>
      <c r="C350" s="7" t="n">
        <v>0</v>
      </c>
      <c r="D350" s="7" t="n">
        <v>13215</v>
      </c>
      <c r="E350" s="7" t="n">
        <v>1</v>
      </c>
      <c r="F350" s="7" t="n">
        <v>1500</v>
      </c>
      <c r="G350" s="7" t="n">
        <v>0</v>
      </c>
      <c r="H350" s="7" t="n">
        <v>0</v>
      </c>
      <c r="I350" s="7" t="n">
        <v>0</v>
      </c>
      <c r="J350" s="7" t="n">
        <v>65533</v>
      </c>
      <c r="K350" s="7" t="n">
        <v>0</v>
      </c>
      <c r="L350" s="7" t="n">
        <v>0</v>
      </c>
      <c r="M350" s="7" t="n">
        <v>0</v>
      </c>
      <c r="N350" s="7" t="n">
        <v>0</v>
      </c>
      <c r="O350" s="7" t="s">
        <v>12</v>
      </c>
    </row>
    <row r="351" spans="1:8">
      <c r="A351" t="s">
        <v>4</v>
      </c>
      <c r="B351" s="4" t="s">
        <v>5</v>
      </c>
      <c r="C351" s="4" t="s">
        <v>13</v>
      </c>
      <c r="D351" s="4" t="s">
        <v>10</v>
      </c>
    </row>
    <row r="352" spans="1:8">
      <c r="A352" t="n">
        <v>7006</v>
      </c>
      <c r="B352" s="27" t="n">
        <v>58</v>
      </c>
      <c r="C352" s="7" t="n">
        <v>255</v>
      </c>
      <c r="D352" s="7" t="n">
        <v>0</v>
      </c>
    </row>
    <row r="353" spans="1:15">
      <c r="A353" t="s">
        <v>4</v>
      </c>
      <c r="B353" s="4" t="s">
        <v>5</v>
      </c>
      <c r="C353" s="4" t="s">
        <v>10</v>
      </c>
    </row>
    <row r="354" spans="1:15">
      <c r="A354" t="n">
        <v>7010</v>
      </c>
      <c r="B354" s="25" t="n">
        <v>16</v>
      </c>
      <c r="C354" s="7" t="n">
        <v>1000</v>
      </c>
    </row>
    <row r="355" spans="1:15">
      <c r="A355" t="s">
        <v>4</v>
      </c>
      <c r="B355" s="4" t="s">
        <v>5</v>
      </c>
      <c r="C355" s="4" t="s">
        <v>13</v>
      </c>
      <c r="D355" s="4" t="s">
        <v>10</v>
      </c>
      <c r="E355" s="4" t="s">
        <v>10</v>
      </c>
    </row>
    <row r="356" spans="1:15">
      <c r="A356" t="n">
        <v>7013</v>
      </c>
      <c r="B356" s="19" t="n">
        <v>50</v>
      </c>
      <c r="C356" s="7" t="n">
        <v>1</v>
      </c>
      <c r="D356" s="7" t="n">
        <v>13215</v>
      </c>
      <c r="E356" s="7" t="n">
        <v>1000</v>
      </c>
    </row>
    <row r="357" spans="1:15">
      <c r="A357" t="s">
        <v>4</v>
      </c>
      <c r="B357" s="4" t="s">
        <v>5</v>
      </c>
      <c r="C357" s="4" t="s">
        <v>13</v>
      </c>
      <c r="D357" s="4" t="s">
        <v>10</v>
      </c>
      <c r="E357" s="4" t="s">
        <v>10</v>
      </c>
    </row>
    <row r="358" spans="1:15">
      <c r="A358" t="n">
        <v>7019</v>
      </c>
      <c r="B358" s="19" t="n">
        <v>50</v>
      </c>
      <c r="C358" s="7" t="n">
        <v>1</v>
      </c>
      <c r="D358" s="7" t="n">
        <v>8150</v>
      </c>
      <c r="E358" s="7" t="n">
        <v>2000</v>
      </c>
    </row>
    <row r="359" spans="1:15">
      <c r="A359" t="s">
        <v>4</v>
      </c>
      <c r="B359" s="4" t="s">
        <v>5</v>
      </c>
      <c r="C359" s="4" t="s">
        <v>10</v>
      </c>
    </row>
    <row r="360" spans="1:15">
      <c r="A360" t="n">
        <v>7025</v>
      </c>
      <c r="B360" s="25" t="n">
        <v>16</v>
      </c>
      <c r="C360" s="7" t="n">
        <v>1000</v>
      </c>
    </row>
    <row r="361" spans="1:15">
      <c r="A361" t="s">
        <v>4</v>
      </c>
      <c r="B361" s="4" t="s">
        <v>5</v>
      </c>
      <c r="C361" s="4" t="s">
        <v>13</v>
      </c>
      <c r="D361" s="4" t="s">
        <v>10</v>
      </c>
      <c r="E361" s="4" t="s">
        <v>30</v>
      </c>
      <c r="F361" s="4" t="s">
        <v>10</v>
      </c>
      <c r="G361" s="4" t="s">
        <v>9</v>
      </c>
      <c r="H361" s="4" t="s">
        <v>9</v>
      </c>
      <c r="I361" s="4" t="s">
        <v>10</v>
      </c>
      <c r="J361" s="4" t="s">
        <v>10</v>
      </c>
      <c r="K361" s="4" t="s">
        <v>9</v>
      </c>
      <c r="L361" s="4" t="s">
        <v>9</v>
      </c>
      <c r="M361" s="4" t="s">
        <v>9</v>
      </c>
      <c r="N361" s="4" t="s">
        <v>9</v>
      </c>
      <c r="O361" s="4" t="s">
        <v>6</v>
      </c>
    </row>
    <row r="362" spans="1:15">
      <c r="A362" t="n">
        <v>7028</v>
      </c>
      <c r="B362" s="19" t="n">
        <v>50</v>
      </c>
      <c r="C362" s="7" t="n">
        <v>0</v>
      </c>
      <c r="D362" s="7" t="n">
        <v>4461</v>
      </c>
      <c r="E362" s="7" t="n">
        <v>1</v>
      </c>
      <c r="F362" s="7" t="n">
        <v>0</v>
      </c>
      <c r="G362" s="7" t="n">
        <v>0</v>
      </c>
      <c r="H362" s="7" t="n">
        <v>-1073741824</v>
      </c>
      <c r="I362" s="7" t="n">
        <v>0</v>
      </c>
      <c r="J362" s="7" t="n">
        <v>65533</v>
      </c>
      <c r="K362" s="7" t="n">
        <v>0</v>
      </c>
      <c r="L362" s="7" t="n">
        <v>0</v>
      </c>
      <c r="M362" s="7" t="n">
        <v>0</v>
      </c>
      <c r="N362" s="7" t="n">
        <v>0</v>
      </c>
      <c r="O362" s="7" t="s">
        <v>12</v>
      </c>
    </row>
    <row r="363" spans="1:15">
      <c r="A363" t="s">
        <v>4</v>
      </c>
      <c r="B363" s="4" t="s">
        <v>5</v>
      </c>
      <c r="C363" s="4" t="s">
        <v>13</v>
      </c>
      <c r="D363" s="4" t="s">
        <v>13</v>
      </c>
      <c r="E363" s="4" t="s">
        <v>13</v>
      </c>
      <c r="F363" s="4" t="s">
        <v>9</v>
      </c>
      <c r="G363" s="4" t="s">
        <v>13</v>
      </c>
      <c r="H363" s="4" t="s">
        <v>13</v>
      </c>
      <c r="I363" s="4" t="s">
        <v>29</v>
      </c>
    </row>
    <row r="364" spans="1:15">
      <c r="A364" t="n">
        <v>7067</v>
      </c>
      <c r="B364" s="14" t="n">
        <v>5</v>
      </c>
      <c r="C364" s="7" t="n">
        <v>35</v>
      </c>
      <c r="D364" s="7" t="n">
        <v>0</v>
      </c>
      <c r="E364" s="7" t="n">
        <v>0</v>
      </c>
      <c r="F364" s="7" t="n">
        <v>0</v>
      </c>
      <c r="G364" s="7" t="n">
        <v>2</v>
      </c>
      <c r="H364" s="7" t="n">
        <v>1</v>
      </c>
      <c r="I364" s="15" t="n">
        <f t="normal" ca="1">A370</f>
        <v>0</v>
      </c>
    </row>
    <row r="365" spans="1:15">
      <c r="A365" t="s">
        <v>4</v>
      </c>
      <c r="B365" s="4" t="s">
        <v>5</v>
      </c>
      <c r="C365" s="4" t="s">
        <v>6</v>
      </c>
      <c r="D365" s="4" t="s">
        <v>6</v>
      </c>
      <c r="E365" s="4" t="s">
        <v>13</v>
      </c>
    </row>
    <row r="366" spans="1:15">
      <c r="A366" t="n">
        <v>7081</v>
      </c>
      <c r="B366" s="28" t="n">
        <v>30</v>
      </c>
      <c r="C366" s="7" t="s">
        <v>57</v>
      </c>
      <c r="D366" s="7" t="s">
        <v>58</v>
      </c>
      <c r="E366" s="7" t="n">
        <v>0</v>
      </c>
    </row>
    <row r="367" spans="1:15">
      <c r="A367" t="s">
        <v>4</v>
      </c>
      <c r="B367" s="4" t="s">
        <v>5</v>
      </c>
      <c r="C367" s="4" t="s">
        <v>29</v>
      </c>
    </row>
    <row r="368" spans="1:15">
      <c r="A368" t="n">
        <v>7094</v>
      </c>
      <c r="B368" s="18" t="n">
        <v>3</v>
      </c>
      <c r="C368" s="15" t="n">
        <f t="normal" ca="1">A386</f>
        <v>0</v>
      </c>
    </row>
    <row r="369" spans="1:15">
      <c r="A369" t="s">
        <v>4</v>
      </c>
      <c r="B369" s="4" t="s">
        <v>5</v>
      </c>
      <c r="C369" s="4" t="s">
        <v>13</v>
      </c>
      <c r="D369" s="4" t="s">
        <v>13</v>
      </c>
      <c r="E369" s="4" t="s">
        <v>13</v>
      </c>
      <c r="F369" s="4" t="s">
        <v>9</v>
      </c>
      <c r="G369" s="4" t="s">
        <v>13</v>
      </c>
      <c r="H369" s="4" t="s">
        <v>13</v>
      </c>
      <c r="I369" s="4" t="s">
        <v>29</v>
      </c>
    </row>
    <row r="370" spans="1:15">
      <c r="A370" t="n">
        <v>7099</v>
      </c>
      <c r="B370" s="14" t="n">
        <v>5</v>
      </c>
      <c r="C370" s="7" t="n">
        <v>35</v>
      </c>
      <c r="D370" s="7" t="n">
        <v>0</v>
      </c>
      <c r="E370" s="7" t="n">
        <v>0</v>
      </c>
      <c r="F370" s="7" t="n">
        <v>1</v>
      </c>
      <c r="G370" s="7" t="n">
        <v>2</v>
      </c>
      <c r="H370" s="7" t="n">
        <v>1</v>
      </c>
      <c r="I370" s="15" t="n">
        <f t="normal" ca="1">A376</f>
        <v>0</v>
      </c>
    </row>
    <row r="371" spans="1:15">
      <c r="A371" t="s">
        <v>4</v>
      </c>
      <c r="B371" s="4" t="s">
        <v>5</v>
      </c>
      <c r="C371" s="4" t="s">
        <v>6</v>
      </c>
      <c r="D371" s="4" t="s">
        <v>6</v>
      </c>
      <c r="E371" s="4" t="s">
        <v>13</v>
      </c>
    </row>
    <row r="372" spans="1:15">
      <c r="A372" t="n">
        <v>7113</v>
      </c>
      <c r="B372" s="28" t="n">
        <v>30</v>
      </c>
      <c r="C372" s="7" t="s">
        <v>59</v>
      </c>
      <c r="D372" s="7" t="s">
        <v>58</v>
      </c>
      <c r="E372" s="7" t="n">
        <v>0</v>
      </c>
    </row>
    <row r="373" spans="1:15">
      <c r="A373" t="s">
        <v>4</v>
      </c>
      <c r="B373" s="4" t="s">
        <v>5</v>
      </c>
      <c r="C373" s="4" t="s">
        <v>29</v>
      </c>
    </row>
    <row r="374" spans="1:15">
      <c r="A374" t="n">
        <v>7126</v>
      </c>
      <c r="B374" s="18" t="n">
        <v>3</v>
      </c>
      <c r="C374" s="15" t="n">
        <f t="normal" ca="1">A386</f>
        <v>0</v>
      </c>
    </row>
    <row r="375" spans="1:15">
      <c r="A375" t="s">
        <v>4</v>
      </c>
      <c r="B375" s="4" t="s">
        <v>5</v>
      </c>
      <c r="C375" s="4" t="s">
        <v>13</v>
      </c>
      <c r="D375" s="4" t="s">
        <v>13</v>
      </c>
      <c r="E375" s="4" t="s">
        <v>13</v>
      </c>
      <c r="F375" s="4" t="s">
        <v>9</v>
      </c>
      <c r="G375" s="4" t="s">
        <v>13</v>
      </c>
      <c r="H375" s="4" t="s">
        <v>13</v>
      </c>
      <c r="I375" s="4" t="s">
        <v>29</v>
      </c>
    </row>
    <row r="376" spans="1:15">
      <c r="A376" t="n">
        <v>7131</v>
      </c>
      <c r="B376" s="14" t="n">
        <v>5</v>
      </c>
      <c r="C376" s="7" t="n">
        <v>35</v>
      </c>
      <c r="D376" s="7" t="n">
        <v>0</v>
      </c>
      <c r="E376" s="7" t="n">
        <v>0</v>
      </c>
      <c r="F376" s="7" t="n">
        <v>2</v>
      </c>
      <c r="G376" s="7" t="n">
        <v>2</v>
      </c>
      <c r="H376" s="7" t="n">
        <v>1</v>
      </c>
      <c r="I376" s="15" t="n">
        <f t="normal" ca="1">A382</f>
        <v>0</v>
      </c>
    </row>
    <row r="377" spans="1:15">
      <c r="A377" t="s">
        <v>4</v>
      </c>
      <c r="B377" s="4" t="s">
        <v>5</v>
      </c>
      <c r="C377" s="4" t="s">
        <v>6</v>
      </c>
      <c r="D377" s="4" t="s">
        <v>6</v>
      </c>
      <c r="E377" s="4" t="s">
        <v>13</v>
      </c>
    </row>
    <row r="378" spans="1:15">
      <c r="A378" t="n">
        <v>7145</v>
      </c>
      <c r="B378" s="28" t="n">
        <v>30</v>
      </c>
      <c r="C378" s="7" t="s">
        <v>60</v>
      </c>
      <c r="D378" s="7" t="s">
        <v>58</v>
      </c>
      <c r="E378" s="7" t="n">
        <v>0</v>
      </c>
    </row>
    <row r="379" spans="1:15">
      <c r="A379" t="s">
        <v>4</v>
      </c>
      <c r="B379" s="4" t="s">
        <v>5</v>
      </c>
      <c r="C379" s="4" t="s">
        <v>29</v>
      </c>
    </row>
    <row r="380" spans="1:15">
      <c r="A380" t="n">
        <v>7158</v>
      </c>
      <c r="B380" s="18" t="n">
        <v>3</v>
      </c>
      <c r="C380" s="15" t="n">
        <f t="normal" ca="1">A386</f>
        <v>0</v>
      </c>
    </row>
    <row r="381" spans="1:15">
      <c r="A381" t="s">
        <v>4</v>
      </c>
      <c r="B381" s="4" t="s">
        <v>5</v>
      </c>
      <c r="C381" s="4" t="s">
        <v>13</v>
      </c>
      <c r="D381" s="4" t="s">
        <v>13</v>
      </c>
      <c r="E381" s="4" t="s">
        <v>13</v>
      </c>
      <c r="F381" s="4" t="s">
        <v>9</v>
      </c>
      <c r="G381" s="4" t="s">
        <v>13</v>
      </c>
      <c r="H381" s="4" t="s">
        <v>13</v>
      </c>
      <c r="I381" s="4" t="s">
        <v>29</v>
      </c>
    </row>
    <row r="382" spans="1:15">
      <c r="A382" t="n">
        <v>7163</v>
      </c>
      <c r="B382" s="14" t="n">
        <v>5</v>
      </c>
      <c r="C382" s="7" t="n">
        <v>35</v>
      </c>
      <c r="D382" s="7" t="n">
        <v>0</v>
      </c>
      <c r="E382" s="7" t="n">
        <v>0</v>
      </c>
      <c r="F382" s="7" t="n">
        <v>3</v>
      </c>
      <c r="G382" s="7" t="n">
        <v>2</v>
      </c>
      <c r="H382" s="7" t="n">
        <v>1</v>
      </c>
      <c r="I382" s="15" t="n">
        <f t="normal" ca="1">A386</f>
        <v>0</v>
      </c>
    </row>
    <row r="383" spans="1:15">
      <c r="A383" t="s">
        <v>4</v>
      </c>
      <c r="B383" s="4" t="s">
        <v>5</v>
      </c>
      <c r="C383" s="4" t="s">
        <v>6</v>
      </c>
      <c r="D383" s="4" t="s">
        <v>6</v>
      </c>
      <c r="E383" s="4" t="s">
        <v>13</v>
      </c>
    </row>
    <row r="384" spans="1:15">
      <c r="A384" t="n">
        <v>7177</v>
      </c>
      <c r="B384" s="28" t="n">
        <v>30</v>
      </c>
      <c r="C384" s="7" t="s">
        <v>61</v>
      </c>
      <c r="D384" s="7" t="s">
        <v>58</v>
      </c>
      <c r="E384" s="7" t="n">
        <v>0</v>
      </c>
    </row>
    <row r="385" spans="1:9">
      <c r="A385" t="s">
        <v>4</v>
      </c>
      <c r="B385" s="4" t="s">
        <v>5</v>
      </c>
      <c r="C385" s="4" t="s">
        <v>13</v>
      </c>
      <c r="D385" s="4" t="s">
        <v>6</v>
      </c>
    </row>
    <row r="386" spans="1:9">
      <c r="A386" t="n">
        <v>7190</v>
      </c>
      <c r="B386" s="9" t="n">
        <v>2</v>
      </c>
      <c r="C386" s="7" t="n">
        <v>10</v>
      </c>
      <c r="D386" s="7" t="s">
        <v>62</v>
      </c>
    </row>
    <row r="387" spans="1:9">
      <c r="A387" t="s">
        <v>4</v>
      </c>
      <c r="B387" s="4" t="s">
        <v>5</v>
      </c>
      <c r="C387" s="4" t="s">
        <v>10</v>
      </c>
    </row>
    <row r="388" spans="1:9">
      <c r="A388" t="n">
        <v>7213</v>
      </c>
      <c r="B388" s="25" t="n">
        <v>16</v>
      </c>
      <c r="C388" s="7" t="n">
        <v>0</v>
      </c>
    </row>
    <row r="389" spans="1:9">
      <c r="A389" t="s">
        <v>4</v>
      </c>
      <c r="B389" s="4" t="s">
        <v>5</v>
      </c>
      <c r="C389" s="4" t="s">
        <v>13</v>
      </c>
      <c r="D389" s="4" t="s">
        <v>6</v>
      </c>
    </row>
    <row r="390" spans="1:9">
      <c r="A390" t="n">
        <v>7216</v>
      </c>
      <c r="B390" s="9" t="n">
        <v>2</v>
      </c>
      <c r="C390" s="7" t="n">
        <v>10</v>
      </c>
      <c r="D390" s="7" t="s">
        <v>63</v>
      </c>
    </row>
    <row r="391" spans="1:9">
      <c r="A391" t="s">
        <v>4</v>
      </c>
      <c r="B391" s="4" t="s">
        <v>5</v>
      </c>
      <c r="C391" s="4" t="s">
        <v>10</v>
      </c>
    </row>
    <row r="392" spans="1:9">
      <c r="A392" t="n">
        <v>7234</v>
      </c>
      <c r="B392" s="25" t="n">
        <v>16</v>
      </c>
      <c r="C392" s="7" t="n">
        <v>0</v>
      </c>
    </row>
    <row r="393" spans="1:9">
      <c r="A393" t="s">
        <v>4</v>
      </c>
      <c r="B393" s="4" t="s">
        <v>5</v>
      </c>
      <c r="C393" s="4" t="s">
        <v>13</v>
      </c>
      <c r="D393" s="4" t="s">
        <v>6</v>
      </c>
    </row>
    <row r="394" spans="1:9">
      <c r="A394" t="n">
        <v>7237</v>
      </c>
      <c r="B394" s="9" t="n">
        <v>2</v>
      </c>
      <c r="C394" s="7" t="n">
        <v>10</v>
      </c>
      <c r="D394" s="7" t="s">
        <v>64</v>
      </c>
    </row>
    <row r="395" spans="1:9">
      <c r="A395" t="s">
        <v>4</v>
      </c>
      <c r="B395" s="4" t="s">
        <v>5</v>
      </c>
      <c r="C395" s="4" t="s">
        <v>10</v>
      </c>
    </row>
    <row r="396" spans="1:9">
      <c r="A396" t="n">
        <v>7256</v>
      </c>
      <c r="B396" s="25" t="n">
        <v>16</v>
      </c>
      <c r="C396" s="7" t="n">
        <v>0</v>
      </c>
    </row>
    <row r="397" spans="1:9">
      <c r="A397" t="s">
        <v>4</v>
      </c>
      <c r="B397" s="4" t="s">
        <v>5</v>
      </c>
      <c r="C397" s="4" t="s">
        <v>13</v>
      </c>
    </row>
    <row r="398" spans="1:9">
      <c r="A398" t="n">
        <v>7259</v>
      </c>
      <c r="B398" s="29" t="n">
        <v>23</v>
      </c>
      <c r="C398" s="7" t="n">
        <v>20</v>
      </c>
    </row>
    <row r="399" spans="1:9">
      <c r="A399" t="s">
        <v>4</v>
      </c>
      <c r="B399" s="4" t="s">
        <v>5</v>
      </c>
    </row>
    <row r="400" spans="1:9">
      <c r="A400" t="n">
        <v>7261</v>
      </c>
      <c r="B400" s="5" t="n">
        <v>1</v>
      </c>
    </row>
    <row r="401" spans="1:4" s="3" customFormat="1" customHeight="0">
      <c r="A401" s="3" t="s">
        <v>2</v>
      </c>
      <c r="B401" s="3" t="s">
        <v>65</v>
      </c>
    </row>
    <row r="402" spans="1:4">
      <c r="A402" t="s">
        <v>4</v>
      </c>
      <c r="B402" s="4" t="s">
        <v>5</v>
      </c>
      <c r="C402" s="4" t="s">
        <v>13</v>
      </c>
      <c r="D402" s="4" t="s">
        <v>10</v>
      </c>
    </row>
    <row r="403" spans="1:4">
      <c r="A403" t="n">
        <v>7264</v>
      </c>
      <c r="B403" s="23" t="n">
        <v>22</v>
      </c>
      <c r="C403" s="7" t="n">
        <v>20</v>
      </c>
      <c r="D403" s="7" t="n">
        <v>0</v>
      </c>
    </row>
    <row r="404" spans="1:4">
      <c r="A404" t="s">
        <v>4</v>
      </c>
      <c r="B404" s="4" t="s">
        <v>5</v>
      </c>
      <c r="C404" s="4" t="s">
        <v>13</v>
      </c>
      <c r="D404" s="4" t="s">
        <v>10</v>
      </c>
      <c r="E404" s="4" t="s">
        <v>10</v>
      </c>
      <c r="F404" s="4" t="s">
        <v>10</v>
      </c>
      <c r="G404" s="4" t="s">
        <v>10</v>
      </c>
      <c r="H404" s="4" t="s">
        <v>13</v>
      </c>
    </row>
    <row r="405" spans="1:4">
      <c r="A405" t="n">
        <v>7268</v>
      </c>
      <c r="B405" s="30" t="n">
        <v>25</v>
      </c>
      <c r="C405" s="7" t="n">
        <v>5</v>
      </c>
      <c r="D405" s="7" t="n">
        <v>65535</v>
      </c>
      <c r="E405" s="7" t="n">
        <v>500</v>
      </c>
      <c r="F405" s="7" t="n">
        <v>800</v>
      </c>
      <c r="G405" s="7" t="n">
        <v>140</v>
      </c>
      <c r="H405" s="7" t="n">
        <v>0</v>
      </c>
    </row>
    <row r="406" spans="1:4">
      <c r="A406" t="s">
        <v>4</v>
      </c>
      <c r="B406" s="4" t="s">
        <v>5</v>
      </c>
      <c r="C406" s="4" t="s">
        <v>10</v>
      </c>
      <c r="D406" s="4" t="s">
        <v>13</v>
      </c>
      <c r="E406" s="4" t="s">
        <v>66</v>
      </c>
      <c r="F406" s="4" t="s">
        <v>13</v>
      </c>
      <c r="G406" s="4" t="s">
        <v>13</v>
      </c>
    </row>
    <row r="407" spans="1:4">
      <c r="A407" t="n">
        <v>7279</v>
      </c>
      <c r="B407" s="31" t="n">
        <v>24</v>
      </c>
      <c r="C407" s="7" t="n">
        <v>65533</v>
      </c>
      <c r="D407" s="7" t="n">
        <v>11</v>
      </c>
      <c r="E407" s="7" t="s">
        <v>67</v>
      </c>
      <c r="F407" s="7" t="n">
        <v>2</v>
      </c>
      <c r="G407" s="7" t="n">
        <v>0</v>
      </c>
    </row>
    <row r="408" spans="1:4">
      <c r="A408" t="s">
        <v>4</v>
      </c>
      <c r="B408" s="4" t="s">
        <v>5</v>
      </c>
    </row>
    <row r="409" spans="1:4">
      <c r="A409" t="n">
        <v>7357</v>
      </c>
      <c r="B409" s="32" t="n">
        <v>28</v>
      </c>
    </row>
    <row r="410" spans="1:4">
      <c r="A410" t="s">
        <v>4</v>
      </c>
      <c r="B410" s="4" t="s">
        <v>5</v>
      </c>
      <c r="C410" s="4" t="s">
        <v>13</v>
      </c>
    </row>
    <row r="411" spans="1:4">
      <c r="A411" t="n">
        <v>7358</v>
      </c>
      <c r="B411" s="33" t="n">
        <v>27</v>
      </c>
      <c r="C411" s="7" t="n">
        <v>0</v>
      </c>
    </row>
    <row r="412" spans="1:4">
      <c r="A412" t="s">
        <v>4</v>
      </c>
      <c r="B412" s="4" t="s">
        <v>5</v>
      </c>
      <c r="C412" s="4" t="s">
        <v>13</v>
      </c>
    </row>
    <row r="413" spans="1:4">
      <c r="A413" t="n">
        <v>7360</v>
      </c>
      <c r="B413" s="33" t="n">
        <v>27</v>
      </c>
      <c r="C413" s="7" t="n">
        <v>1</v>
      </c>
    </row>
    <row r="414" spans="1:4">
      <c r="A414" t="s">
        <v>4</v>
      </c>
      <c r="B414" s="4" t="s">
        <v>5</v>
      </c>
      <c r="C414" s="4" t="s">
        <v>13</v>
      </c>
      <c r="D414" s="4" t="s">
        <v>10</v>
      </c>
      <c r="E414" s="4" t="s">
        <v>10</v>
      </c>
      <c r="F414" s="4" t="s">
        <v>10</v>
      </c>
      <c r="G414" s="4" t="s">
        <v>10</v>
      </c>
      <c r="H414" s="4" t="s">
        <v>13</v>
      </c>
    </row>
    <row r="415" spans="1:4">
      <c r="A415" t="n">
        <v>7362</v>
      </c>
      <c r="B415" s="30" t="n">
        <v>25</v>
      </c>
      <c r="C415" s="7" t="n">
        <v>5</v>
      </c>
      <c r="D415" s="7" t="n">
        <v>65535</v>
      </c>
      <c r="E415" s="7" t="n">
        <v>65535</v>
      </c>
      <c r="F415" s="7" t="n">
        <v>65535</v>
      </c>
      <c r="G415" s="7" t="n">
        <v>65535</v>
      </c>
      <c r="H415" s="7" t="n">
        <v>0</v>
      </c>
    </row>
    <row r="416" spans="1:4">
      <c r="A416" t="s">
        <v>4</v>
      </c>
      <c r="B416" s="4" t="s">
        <v>5</v>
      </c>
      <c r="C416" s="4" t="s">
        <v>13</v>
      </c>
      <c r="D416" s="4" t="s">
        <v>6</v>
      </c>
    </row>
    <row r="417" spans="1:8">
      <c r="A417" t="n">
        <v>7373</v>
      </c>
      <c r="B417" s="9" t="n">
        <v>2</v>
      </c>
      <c r="C417" s="7" t="n">
        <v>10</v>
      </c>
      <c r="D417" s="7" t="s">
        <v>62</v>
      </c>
    </row>
    <row r="418" spans="1:8">
      <c r="A418" t="s">
        <v>4</v>
      </c>
      <c r="B418" s="4" t="s">
        <v>5</v>
      </c>
      <c r="C418" s="4" t="s">
        <v>10</v>
      </c>
    </row>
    <row r="419" spans="1:8">
      <c r="A419" t="n">
        <v>7396</v>
      </c>
      <c r="B419" s="25" t="n">
        <v>16</v>
      </c>
      <c r="C419" s="7" t="n">
        <v>0</v>
      </c>
    </row>
    <row r="420" spans="1:8">
      <c r="A420" t="s">
        <v>4</v>
      </c>
      <c r="B420" s="4" t="s">
        <v>5</v>
      </c>
      <c r="C420" s="4" t="s">
        <v>13</v>
      </c>
      <c r="D420" s="4" t="s">
        <v>6</v>
      </c>
    </row>
    <row r="421" spans="1:8">
      <c r="A421" t="n">
        <v>7399</v>
      </c>
      <c r="B421" s="9" t="n">
        <v>2</v>
      </c>
      <c r="C421" s="7" t="n">
        <v>10</v>
      </c>
      <c r="D421" s="7" t="s">
        <v>63</v>
      </c>
    </row>
    <row r="422" spans="1:8">
      <c r="A422" t="s">
        <v>4</v>
      </c>
      <c r="B422" s="4" t="s">
        <v>5</v>
      </c>
      <c r="C422" s="4" t="s">
        <v>10</v>
      </c>
    </row>
    <row r="423" spans="1:8">
      <c r="A423" t="n">
        <v>7417</v>
      </c>
      <c r="B423" s="25" t="n">
        <v>16</v>
      </c>
      <c r="C423" s="7" t="n">
        <v>0</v>
      </c>
    </row>
    <row r="424" spans="1:8">
      <c r="A424" t="s">
        <v>4</v>
      </c>
      <c r="B424" s="4" t="s">
        <v>5</v>
      </c>
      <c r="C424" s="4" t="s">
        <v>13</v>
      </c>
      <c r="D424" s="4" t="s">
        <v>6</v>
      </c>
    </row>
    <row r="425" spans="1:8">
      <c r="A425" t="n">
        <v>7420</v>
      </c>
      <c r="B425" s="9" t="n">
        <v>2</v>
      </c>
      <c r="C425" s="7" t="n">
        <v>10</v>
      </c>
      <c r="D425" s="7" t="s">
        <v>64</v>
      </c>
    </row>
    <row r="426" spans="1:8">
      <c r="A426" t="s">
        <v>4</v>
      </c>
      <c r="B426" s="4" t="s">
        <v>5</v>
      </c>
      <c r="C426" s="4" t="s">
        <v>10</v>
      </c>
    </row>
    <row r="427" spans="1:8">
      <c r="A427" t="n">
        <v>7439</v>
      </c>
      <c r="B427" s="25" t="n">
        <v>16</v>
      </c>
      <c r="C427" s="7" t="n">
        <v>0</v>
      </c>
    </row>
    <row r="428" spans="1:8">
      <c r="A428" t="s">
        <v>4</v>
      </c>
      <c r="B428" s="4" t="s">
        <v>5</v>
      </c>
      <c r="C428" s="4" t="s">
        <v>13</v>
      </c>
    </row>
    <row r="429" spans="1:8">
      <c r="A429" t="n">
        <v>7442</v>
      </c>
      <c r="B429" s="29" t="n">
        <v>23</v>
      </c>
      <c r="C429" s="7" t="n">
        <v>20</v>
      </c>
    </row>
    <row r="430" spans="1:8">
      <c r="A430" t="s">
        <v>4</v>
      </c>
      <c r="B430" s="4" t="s">
        <v>5</v>
      </c>
    </row>
    <row r="431" spans="1:8">
      <c r="A431" t="n">
        <v>7444</v>
      </c>
      <c r="B431" s="5" t="n">
        <v>1</v>
      </c>
    </row>
    <row r="432" spans="1:8" s="3" customFormat="1" customHeight="0">
      <c r="A432" s="3" t="s">
        <v>2</v>
      </c>
      <c r="B432" s="3" t="s">
        <v>68</v>
      </c>
    </row>
    <row r="433" spans="1:4">
      <c r="A433" t="s">
        <v>4</v>
      </c>
      <c r="B433" s="4" t="s">
        <v>5</v>
      </c>
      <c r="C433" s="4" t="s">
        <v>13</v>
      </c>
      <c r="D433" s="4" t="s">
        <v>6</v>
      </c>
      <c r="E433" s="4" t="s">
        <v>10</v>
      </c>
    </row>
    <row r="434" spans="1:4">
      <c r="A434" t="n">
        <v>7448</v>
      </c>
      <c r="B434" s="21" t="n">
        <v>94</v>
      </c>
      <c r="C434" s="7" t="n">
        <v>1</v>
      </c>
      <c r="D434" s="7" t="s">
        <v>69</v>
      </c>
      <c r="E434" s="7" t="n">
        <v>16</v>
      </c>
    </row>
    <row r="435" spans="1:4">
      <c r="A435" t="s">
        <v>4</v>
      </c>
      <c r="B435" s="4" t="s">
        <v>5</v>
      </c>
      <c r="C435" s="4" t="s">
        <v>13</v>
      </c>
      <c r="D435" s="4" t="s">
        <v>6</v>
      </c>
      <c r="E435" s="4" t="s">
        <v>10</v>
      </c>
    </row>
    <row r="436" spans="1:4">
      <c r="A436" t="n">
        <v>7459</v>
      </c>
      <c r="B436" s="21" t="n">
        <v>94</v>
      </c>
      <c r="C436" s="7" t="n">
        <v>1</v>
      </c>
      <c r="D436" s="7" t="s">
        <v>69</v>
      </c>
      <c r="E436" s="7" t="n">
        <v>512</v>
      </c>
    </row>
    <row r="437" spans="1:4">
      <c r="A437" t="s">
        <v>4</v>
      </c>
      <c r="B437" s="4" t="s">
        <v>5</v>
      </c>
      <c r="C437" s="4" t="s">
        <v>13</v>
      </c>
      <c r="D437" s="4" t="s">
        <v>6</v>
      </c>
      <c r="E437" s="4" t="s">
        <v>10</v>
      </c>
    </row>
    <row r="438" spans="1:4">
      <c r="A438" t="n">
        <v>7470</v>
      </c>
      <c r="B438" s="21" t="n">
        <v>94</v>
      </c>
      <c r="C438" s="7" t="n">
        <v>0</v>
      </c>
      <c r="D438" s="7" t="s">
        <v>70</v>
      </c>
      <c r="E438" s="7" t="n">
        <v>1</v>
      </c>
    </row>
    <row r="439" spans="1:4">
      <c r="A439" t="s">
        <v>4</v>
      </c>
      <c r="B439" s="4" t="s">
        <v>5</v>
      </c>
      <c r="C439" s="4" t="s">
        <v>13</v>
      </c>
      <c r="D439" s="4" t="s">
        <v>6</v>
      </c>
      <c r="E439" s="4" t="s">
        <v>10</v>
      </c>
    </row>
    <row r="440" spans="1:4">
      <c r="A440" t="n">
        <v>7484</v>
      </c>
      <c r="B440" s="21" t="n">
        <v>94</v>
      </c>
      <c r="C440" s="7" t="n">
        <v>0</v>
      </c>
      <c r="D440" s="7" t="s">
        <v>70</v>
      </c>
      <c r="E440" s="7" t="n">
        <v>2</v>
      </c>
    </row>
    <row r="441" spans="1:4">
      <c r="A441" t="s">
        <v>4</v>
      </c>
      <c r="B441" s="4" t="s">
        <v>5</v>
      </c>
      <c r="C441" s="4" t="s">
        <v>13</v>
      </c>
      <c r="D441" s="4" t="s">
        <v>6</v>
      </c>
      <c r="E441" s="4" t="s">
        <v>10</v>
      </c>
    </row>
    <row r="442" spans="1:4">
      <c r="A442" t="n">
        <v>7498</v>
      </c>
      <c r="B442" s="21" t="n">
        <v>94</v>
      </c>
      <c r="C442" s="7" t="n">
        <v>1</v>
      </c>
      <c r="D442" s="7" t="s">
        <v>70</v>
      </c>
      <c r="E442" s="7" t="n">
        <v>4</v>
      </c>
    </row>
    <row r="443" spans="1:4">
      <c r="A443" t="s">
        <v>4</v>
      </c>
      <c r="B443" s="4" t="s">
        <v>5</v>
      </c>
      <c r="C443" s="4" t="s">
        <v>13</v>
      </c>
      <c r="D443" s="4" t="s">
        <v>6</v>
      </c>
    </row>
    <row r="444" spans="1:4">
      <c r="A444" t="n">
        <v>7512</v>
      </c>
      <c r="B444" s="21" t="n">
        <v>94</v>
      </c>
      <c r="C444" s="7" t="n">
        <v>5</v>
      </c>
      <c r="D444" s="7" t="s">
        <v>70</v>
      </c>
    </row>
    <row r="445" spans="1:4">
      <c r="A445" t="s">
        <v>4</v>
      </c>
      <c r="B445" s="4" t="s">
        <v>5</v>
      </c>
      <c r="C445" s="4" t="s">
        <v>13</v>
      </c>
      <c r="D445" s="4" t="s">
        <v>6</v>
      </c>
      <c r="E445" s="4" t="s">
        <v>10</v>
      </c>
    </row>
    <row r="446" spans="1:4">
      <c r="A446" t="n">
        <v>7524</v>
      </c>
      <c r="B446" s="21" t="n">
        <v>94</v>
      </c>
      <c r="C446" s="7" t="n">
        <v>1</v>
      </c>
      <c r="D446" s="7" t="s">
        <v>71</v>
      </c>
      <c r="E446" s="7" t="n">
        <v>1</v>
      </c>
    </row>
    <row r="447" spans="1:4">
      <c r="A447" t="s">
        <v>4</v>
      </c>
      <c r="B447" s="4" t="s">
        <v>5</v>
      </c>
      <c r="C447" s="4" t="s">
        <v>13</v>
      </c>
      <c r="D447" s="4" t="s">
        <v>6</v>
      </c>
      <c r="E447" s="4" t="s">
        <v>10</v>
      </c>
    </row>
    <row r="448" spans="1:4">
      <c r="A448" t="n">
        <v>7538</v>
      </c>
      <c r="B448" s="21" t="n">
        <v>94</v>
      </c>
      <c r="C448" s="7" t="n">
        <v>1</v>
      </c>
      <c r="D448" s="7" t="s">
        <v>71</v>
      </c>
      <c r="E448" s="7" t="n">
        <v>2</v>
      </c>
    </row>
    <row r="449" spans="1:5">
      <c r="A449" t="s">
        <v>4</v>
      </c>
      <c r="B449" s="4" t="s">
        <v>5</v>
      </c>
      <c r="C449" s="4" t="s">
        <v>13</v>
      </c>
      <c r="D449" s="4" t="s">
        <v>6</v>
      </c>
      <c r="E449" s="4" t="s">
        <v>10</v>
      </c>
    </row>
    <row r="450" spans="1:5">
      <c r="A450" t="n">
        <v>7552</v>
      </c>
      <c r="B450" s="21" t="n">
        <v>94</v>
      </c>
      <c r="C450" s="7" t="n">
        <v>0</v>
      </c>
      <c r="D450" s="7" t="s">
        <v>71</v>
      </c>
      <c r="E450" s="7" t="n">
        <v>4</v>
      </c>
    </row>
    <row r="451" spans="1:5">
      <c r="A451" t="s">
        <v>4</v>
      </c>
      <c r="B451" s="4" t="s">
        <v>5</v>
      </c>
      <c r="C451" s="4" t="s">
        <v>13</v>
      </c>
      <c r="D451" s="4" t="s">
        <v>6</v>
      </c>
      <c r="E451" s="4" t="s">
        <v>10</v>
      </c>
    </row>
    <row r="452" spans="1:5">
      <c r="A452" t="n">
        <v>7566</v>
      </c>
      <c r="B452" s="22" t="n">
        <v>91</v>
      </c>
      <c r="C452" s="7" t="n">
        <v>0</v>
      </c>
      <c r="D452" s="7" t="s">
        <v>72</v>
      </c>
      <c r="E452" s="7" t="n">
        <v>1</v>
      </c>
    </row>
    <row r="453" spans="1:5">
      <c r="A453" t="s">
        <v>4</v>
      </c>
      <c r="B453" s="4" t="s">
        <v>5</v>
      </c>
    </row>
    <row r="454" spans="1:5">
      <c r="A454" t="n">
        <v>7580</v>
      </c>
      <c r="B454" s="5" t="n">
        <v>1</v>
      </c>
    </row>
    <row r="455" spans="1:5" s="3" customFormat="1" customHeight="0">
      <c r="A455" s="3" t="s">
        <v>2</v>
      </c>
      <c r="B455" s="3" t="s">
        <v>73</v>
      </c>
    </row>
    <row r="456" spans="1:5">
      <c r="A456" t="s">
        <v>4</v>
      </c>
      <c r="B456" s="4" t="s">
        <v>5</v>
      </c>
      <c r="C456" s="4" t="s">
        <v>13</v>
      </c>
      <c r="D456" s="4" t="s">
        <v>6</v>
      </c>
      <c r="E456" s="4" t="s">
        <v>10</v>
      </c>
    </row>
    <row r="457" spans="1:5">
      <c r="A457" t="n">
        <v>7584</v>
      </c>
      <c r="B457" s="21" t="n">
        <v>94</v>
      </c>
      <c r="C457" s="7" t="n">
        <v>0</v>
      </c>
      <c r="D457" s="7" t="s">
        <v>69</v>
      </c>
      <c r="E457" s="7" t="n">
        <v>16</v>
      </c>
    </row>
    <row r="458" spans="1:5">
      <c r="A458" t="s">
        <v>4</v>
      </c>
      <c r="B458" s="4" t="s">
        <v>5</v>
      </c>
      <c r="C458" s="4" t="s">
        <v>13</v>
      </c>
      <c r="D458" s="4" t="s">
        <v>6</v>
      </c>
      <c r="E458" s="4" t="s">
        <v>10</v>
      </c>
    </row>
    <row r="459" spans="1:5">
      <c r="A459" t="n">
        <v>7595</v>
      </c>
      <c r="B459" s="21" t="n">
        <v>94</v>
      </c>
      <c r="C459" s="7" t="n">
        <v>0</v>
      </c>
      <c r="D459" s="7" t="s">
        <v>69</v>
      </c>
      <c r="E459" s="7" t="n">
        <v>512</v>
      </c>
    </row>
    <row r="460" spans="1:5">
      <c r="A460" t="s">
        <v>4</v>
      </c>
      <c r="B460" s="4" t="s">
        <v>5</v>
      </c>
      <c r="C460" s="4" t="s">
        <v>13</v>
      </c>
      <c r="D460" s="4" t="s">
        <v>6</v>
      </c>
      <c r="E460" s="4" t="s">
        <v>10</v>
      </c>
    </row>
    <row r="461" spans="1:5">
      <c r="A461" t="n">
        <v>7606</v>
      </c>
      <c r="B461" s="21" t="n">
        <v>94</v>
      </c>
      <c r="C461" s="7" t="n">
        <v>0</v>
      </c>
      <c r="D461" s="7" t="s">
        <v>71</v>
      </c>
      <c r="E461" s="7" t="n">
        <v>1</v>
      </c>
    </row>
    <row r="462" spans="1:5">
      <c r="A462" t="s">
        <v>4</v>
      </c>
      <c r="B462" s="4" t="s">
        <v>5</v>
      </c>
      <c r="C462" s="4" t="s">
        <v>13</v>
      </c>
      <c r="D462" s="4" t="s">
        <v>6</v>
      </c>
      <c r="E462" s="4" t="s">
        <v>10</v>
      </c>
    </row>
    <row r="463" spans="1:5">
      <c r="A463" t="n">
        <v>7620</v>
      </c>
      <c r="B463" s="21" t="n">
        <v>94</v>
      </c>
      <c r="C463" s="7" t="n">
        <v>0</v>
      </c>
      <c r="D463" s="7" t="s">
        <v>71</v>
      </c>
      <c r="E463" s="7" t="n">
        <v>2</v>
      </c>
    </row>
    <row r="464" spans="1:5">
      <c r="A464" t="s">
        <v>4</v>
      </c>
      <c r="B464" s="4" t="s">
        <v>5</v>
      </c>
      <c r="C464" s="4" t="s">
        <v>13</v>
      </c>
      <c r="D464" s="4" t="s">
        <v>6</v>
      </c>
      <c r="E464" s="4" t="s">
        <v>10</v>
      </c>
    </row>
    <row r="465" spans="1:5">
      <c r="A465" t="n">
        <v>7634</v>
      </c>
      <c r="B465" s="21" t="n">
        <v>94</v>
      </c>
      <c r="C465" s="7" t="n">
        <v>1</v>
      </c>
      <c r="D465" s="7" t="s">
        <v>71</v>
      </c>
      <c r="E465" s="7" t="n">
        <v>4</v>
      </c>
    </row>
    <row r="466" spans="1:5">
      <c r="A466" t="s">
        <v>4</v>
      </c>
      <c r="B466" s="4" t="s">
        <v>5</v>
      </c>
      <c r="C466" s="4" t="s">
        <v>13</v>
      </c>
      <c r="D466" s="4" t="s">
        <v>6</v>
      </c>
    </row>
    <row r="467" spans="1:5">
      <c r="A467" t="n">
        <v>7648</v>
      </c>
      <c r="B467" s="21" t="n">
        <v>94</v>
      </c>
      <c r="C467" s="7" t="n">
        <v>5</v>
      </c>
      <c r="D467" s="7" t="s">
        <v>71</v>
      </c>
    </row>
    <row r="468" spans="1:5">
      <c r="A468" t="s">
        <v>4</v>
      </c>
      <c r="B468" s="4" t="s">
        <v>5</v>
      </c>
      <c r="C468" s="4" t="s">
        <v>13</v>
      </c>
      <c r="D468" s="4" t="s">
        <v>6</v>
      </c>
      <c r="E468" s="4" t="s">
        <v>10</v>
      </c>
    </row>
    <row r="469" spans="1:5">
      <c r="A469" t="n">
        <v>7660</v>
      </c>
      <c r="B469" s="21" t="n">
        <v>94</v>
      </c>
      <c r="C469" s="7" t="n">
        <v>1</v>
      </c>
      <c r="D469" s="7" t="s">
        <v>70</v>
      </c>
      <c r="E469" s="7" t="n">
        <v>1</v>
      </c>
    </row>
    <row r="470" spans="1:5">
      <c r="A470" t="s">
        <v>4</v>
      </c>
      <c r="B470" s="4" t="s">
        <v>5</v>
      </c>
      <c r="C470" s="4" t="s">
        <v>13</v>
      </c>
      <c r="D470" s="4" t="s">
        <v>6</v>
      </c>
      <c r="E470" s="4" t="s">
        <v>10</v>
      </c>
    </row>
    <row r="471" spans="1:5">
      <c r="A471" t="n">
        <v>7674</v>
      </c>
      <c r="B471" s="21" t="n">
        <v>94</v>
      </c>
      <c r="C471" s="7" t="n">
        <v>1</v>
      </c>
      <c r="D471" s="7" t="s">
        <v>70</v>
      </c>
      <c r="E471" s="7" t="n">
        <v>2</v>
      </c>
    </row>
    <row r="472" spans="1:5">
      <c r="A472" t="s">
        <v>4</v>
      </c>
      <c r="B472" s="4" t="s">
        <v>5</v>
      </c>
      <c r="C472" s="4" t="s">
        <v>13</v>
      </c>
      <c r="D472" s="4" t="s">
        <v>6</v>
      </c>
      <c r="E472" s="4" t="s">
        <v>10</v>
      </c>
    </row>
    <row r="473" spans="1:5">
      <c r="A473" t="n">
        <v>7688</v>
      </c>
      <c r="B473" s="21" t="n">
        <v>94</v>
      </c>
      <c r="C473" s="7" t="n">
        <v>0</v>
      </c>
      <c r="D473" s="7" t="s">
        <v>70</v>
      </c>
      <c r="E473" s="7" t="n">
        <v>4</v>
      </c>
    </row>
    <row r="474" spans="1:5">
      <c r="A474" t="s">
        <v>4</v>
      </c>
      <c r="B474" s="4" t="s">
        <v>5</v>
      </c>
      <c r="C474" s="4" t="s">
        <v>13</v>
      </c>
      <c r="D474" s="4" t="s">
        <v>6</v>
      </c>
      <c r="E474" s="4" t="s">
        <v>10</v>
      </c>
    </row>
    <row r="475" spans="1:5">
      <c r="A475" t="n">
        <v>7702</v>
      </c>
      <c r="B475" s="22" t="n">
        <v>91</v>
      </c>
      <c r="C475" s="7" t="n">
        <v>1</v>
      </c>
      <c r="D475" s="7" t="s">
        <v>72</v>
      </c>
      <c r="E475" s="7" t="n">
        <v>1</v>
      </c>
    </row>
    <row r="476" spans="1:5">
      <c r="A476" t="s">
        <v>4</v>
      </c>
      <c r="B476" s="4" t="s">
        <v>5</v>
      </c>
    </row>
    <row r="477" spans="1:5">
      <c r="A477" t="n">
        <v>7716</v>
      </c>
      <c r="B477" s="5" t="n">
        <v>1</v>
      </c>
    </row>
    <row r="478" spans="1:5" s="3" customFormat="1" customHeight="0">
      <c r="A478" s="3" t="s">
        <v>2</v>
      </c>
      <c r="B478" s="3" t="s">
        <v>74</v>
      </c>
    </row>
    <row r="479" spans="1:5">
      <c r="A479" t="s">
        <v>4</v>
      </c>
      <c r="B479" s="4" t="s">
        <v>5</v>
      </c>
      <c r="C479" s="4" t="s">
        <v>13</v>
      </c>
      <c r="D479" s="4" t="s">
        <v>10</v>
      </c>
    </row>
    <row r="480" spans="1:5">
      <c r="A480" t="n">
        <v>7720</v>
      </c>
      <c r="B480" s="23" t="n">
        <v>22</v>
      </c>
      <c r="C480" s="7" t="n">
        <v>20</v>
      </c>
      <c r="D480" s="7" t="n">
        <v>0</v>
      </c>
    </row>
    <row r="481" spans="1:5">
      <c r="A481" t="s">
        <v>4</v>
      </c>
      <c r="B481" s="4" t="s">
        <v>5</v>
      </c>
      <c r="C481" s="4" t="s">
        <v>13</v>
      </c>
      <c r="D481" s="4" t="s">
        <v>10</v>
      </c>
      <c r="E481" s="4" t="s">
        <v>10</v>
      </c>
      <c r="F481" s="4" t="s">
        <v>10</v>
      </c>
      <c r="G481" s="4" t="s">
        <v>10</v>
      </c>
      <c r="H481" s="4" t="s">
        <v>13</v>
      </c>
    </row>
    <row r="482" spans="1:5">
      <c r="A482" t="n">
        <v>7724</v>
      </c>
      <c r="B482" s="30" t="n">
        <v>25</v>
      </c>
      <c r="C482" s="7" t="n">
        <v>5</v>
      </c>
      <c r="D482" s="7" t="n">
        <v>65535</v>
      </c>
      <c r="E482" s="7" t="n">
        <v>500</v>
      </c>
      <c r="F482" s="7" t="n">
        <v>800</v>
      </c>
      <c r="G482" s="7" t="n">
        <v>140</v>
      </c>
      <c r="H482" s="7" t="n">
        <v>0</v>
      </c>
    </row>
    <row r="483" spans="1:5">
      <c r="A483" t="s">
        <v>4</v>
      </c>
      <c r="B483" s="4" t="s">
        <v>5</v>
      </c>
      <c r="C483" s="4" t="s">
        <v>10</v>
      </c>
      <c r="D483" s="4" t="s">
        <v>13</v>
      </c>
      <c r="E483" s="4" t="s">
        <v>66</v>
      </c>
      <c r="F483" s="4" t="s">
        <v>13</v>
      </c>
      <c r="G483" s="4" t="s">
        <v>13</v>
      </c>
    </row>
    <row r="484" spans="1:5">
      <c r="A484" t="n">
        <v>7735</v>
      </c>
      <c r="B484" s="31" t="n">
        <v>24</v>
      </c>
      <c r="C484" s="7" t="n">
        <v>65533</v>
      </c>
      <c r="D484" s="7" t="n">
        <v>11</v>
      </c>
      <c r="E484" s="7" t="s">
        <v>75</v>
      </c>
      <c r="F484" s="7" t="n">
        <v>2</v>
      </c>
      <c r="G484" s="7" t="n">
        <v>0</v>
      </c>
    </row>
    <row r="485" spans="1:5">
      <c r="A485" t="s">
        <v>4</v>
      </c>
      <c r="B485" s="4" t="s">
        <v>5</v>
      </c>
    </row>
    <row r="486" spans="1:5">
      <c r="A486" t="n">
        <v>7814</v>
      </c>
      <c r="B486" s="32" t="n">
        <v>28</v>
      </c>
    </row>
    <row r="487" spans="1:5">
      <c r="A487" t="s">
        <v>4</v>
      </c>
      <c r="B487" s="4" t="s">
        <v>5</v>
      </c>
      <c r="C487" s="4" t="s">
        <v>13</v>
      </c>
    </row>
    <row r="488" spans="1:5">
      <c r="A488" t="n">
        <v>7815</v>
      </c>
      <c r="B488" s="33" t="n">
        <v>27</v>
      </c>
      <c r="C488" s="7" t="n">
        <v>0</v>
      </c>
    </row>
    <row r="489" spans="1:5">
      <c r="A489" t="s">
        <v>4</v>
      </c>
      <c r="B489" s="4" t="s">
        <v>5</v>
      </c>
      <c r="C489" s="4" t="s">
        <v>13</v>
      </c>
    </row>
    <row r="490" spans="1:5">
      <c r="A490" t="n">
        <v>7817</v>
      </c>
      <c r="B490" s="33" t="n">
        <v>27</v>
      </c>
      <c r="C490" s="7" t="n">
        <v>1</v>
      </c>
    </row>
    <row r="491" spans="1:5">
      <c r="A491" t="s">
        <v>4</v>
      </c>
      <c r="B491" s="4" t="s">
        <v>5</v>
      </c>
      <c r="C491" s="4" t="s">
        <v>13</v>
      </c>
      <c r="D491" s="4" t="s">
        <v>10</v>
      </c>
      <c r="E491" s="4" t="s">
        <v>10</v>
      </c>
      <c r="F491" s="4" t="s">
        <v>10</v>
      </c>
      <c r="G491" s="4" t="s">
        <v>10</v>
      </c>
      <c r="H491" s="4" t="s">
        <v>13</v>
      </c>
    </row>
    <row r="492" spans="1:5">
      <c r="A492" t="n">
        <v>7819</v>
      </c>
      <c r="B492" s="30" t="n">
        <v>25</v>
      </c>
      <c r="C492" s="7" t="n">
        <v>5</v>
      </c>
      <c r="D492" s="7" t="n">
        <v>65535</v>
      </c>
      <c r="E492" s="7" t="n">
        <v>65535</v>
      </c>
      <c r="F492" s="7" t="n">
        <v>65535</v>
      </c>
      <c r="G492" s="7" t="n">
        <v>65535</v>
      </c>
      <c r="H492" s="7" t="n">
        <v>0</v>
      </c>
    </row>
    <row r="493" spans="1:5">
      <c r="A493" t="s">
        <v>4</v>
      </c>
      <c r="B493" s="4" t="s">
        <v>5</v>
      </c>
      <c r="C493" s="4" t="s">
        <v>13</v>
      </c>
      <c r="D493" s="4" t="s">
        <v>6</v>
      </c>
    </row>
    <row r="494" spans="1:5">
      <c r="A494" t="n">
        <v>7830</v>
      </c>
      <c r="B494" s="9" t="n">
        <v>2</v>
      </c>
      <c r="C494" s="7" t="n">
        <v>10</v>
      </c>
      <c r="D494" s="7" t="s">
        <v>62</v>
      </c>
    </row>
    <row r="495" spans="1:5">
      <c r="A495" t="s">
        <v>4</v>
      </c>
      <c r="B495" s="4" t="s">
        <v>5</v>
      </c>
      <c r="C495" s="4" t="s">
        <v>10</v>
      </c>
    </row>
    <row r="496" spans="1:5">
      <c r="A496" t="n">
        <v>7853</v>
      </c>
      <c r="B496" s="25" t="n">
        <v>16</v>
      </c>
      <c r="C496" s="7" t="n">
        <v>0</v>
      </c>
    </row>
    <row r="497" spans="1:8">
      <c r="A497" t="s">
        <v>4</v>
      </c>
      <c r="B497" s="4" t="s">
        <v>5</v>
      </c>
      <c r="C497" s="4" t="s">
        <v>13</v>
      </c>
      <c r="D497" s="4" t="s">
        <v>6</v>
      </c>
    </row>
    <row r="498" spans="1:8">
      <c r="A498" t="n">
        <v>7856</v>
      </c>
      <c r="B498" s="9" t="n">
        <v>2</v>
      </c>
      <c r="C498" s="7" t="n">
        <v>10</v>
      </c>
      <c r="D498" s="7" t="s">
        <v>63</v>
      </c>
    </row>
    <row r="499" spans="1:8">
      <c r="A499" t="s">
        <v>4</v>
      </c>
      <c r="B499" s="4" t="s">
        <v>5</v>
      </c>
      <c r="C499" s="4" t="s">
        <v>10</v>
      </c>
    </row>
    <row r="500" spans="1:8">
      <c r="A500" t="n">
        <v>7874</v>
      </c>
      <c r="B500" s="25" t="n">
        <v>16</v>
      </c>
      <c r="C500" s="7" t="n">
        <v>0</v>
      </c>
    </row>
    <row r="501" spans="1:8">
      <c r="A501" t="s">
        <v>4</v>
      </c>
      <c r="B501" s="4" t="s">
        <v>5</v>
      </c>
      <c r="C501" s="4" t="s">
        <v>13</v>
      </c>
      <c r="D501" s="4" t="s">
        <v>6</v>
      </c>
    </row>
    <row r="502" spans="1:8">
      <c r="A502" t="n">
        <v>7877</v>
      </c>
      <c r="B502" s="9" t="n">
        <v>2</v>
      </c>
      <c r="C502" s="7" t="n">
        <v>10</v>
      </c>
      <c r="D502" s="7" t="s">
        <v>64</v>
      </c>
    </row>
    <row r="503" spans="1:8">
      <c r="A503" t="s">
        <v>4</v>
      </c>
      <c r="B503" s="4" t="s">
        <v>5</v>
      </c>
      <c r="C503" s="4" t="s">
        <v>10</v>
      </c>
    </row>
    <row r="504" spans="1:8">
      <c r="A504" t="n">
        <v>7896</v>
      </c>
      <c r="B504" s="25" t="n">
        <v>16</v>
      </c>
      <c r="C504" s="7" t="n">
        <v>0</v>
      </c>
    </row>
    <row r="505" spans="1:8">
      <c r="A505" t="s">
        <v>4</v>
      </c>
      <c r="B505" s="4" t="s">
        <v>5</v>
      </c>
      <c r="C505" s="4" t="s">
        <v>13</v>
      </c>
    </row>
    <row r="506" spans="1:8">
      <c r="A506" t="n">
        <v>7899</v>
      </c>
      <c r="B506" s="29" t="n">
        <v>23</v>
      </c>
      <c r="C506" s="7" t="n">
        <v>20</v>
      </c>
    </row>
    <row r="507" spans="1:8">
      <c r="A507" t="s">
        <v>4</v>
      </c>
      <c r="B507" s="4" t="s">
        <v>5</v>
      </c>
    </row>
    <row r="508" spans="1:8">
      <c r="A508" t="n">
        <v>7901</v>
      </c>
      <c r="B508" s="5" t="n">
        <v>1</v>
      </c>
    </row>
    <row r="509" spans="1:8" s="3" customFormat="1" customHeight="0">
      <c r="A509" s="3" t="s">
        <v>2</v>
      </c>
      <c r="B509" s="3" t="s">
        <v>76</v>
      </c>
    </row>
    <row r="510" spans="1:8">
      <c r="A510" t="s">
        <v>4</v>
      </c>
      <c r="B510" s="4" t="s">
        <v>5</v>
      </c>
      <c r="C510" s="4" t="s">
        <v>13</v>
      </c>
      <c r="D510" s="4" t="s">
        <v>6</v>
      </c>
      <c r="E510" s="4" t="s">
        <v>10</v>
      </c>
    </row>
    <row r="511" spans="1:8">
      <c r="A511" t="n">
        <v>7904</v>
      </c>
      <c r="B511" s="21" t="n">
        <v>94</v>
      </c>
      <c r="C511" s="7" t="n">
        <v>1</v>
      </c>
      <c r="D511" s="7" t="s">
        <v>77</v>
      </c>
      <c r="E511" s="7" t="n">
        <v>16</v>
      </c>
    </row>
    <row r="512" spans="1:8">
      <c r="A512" t="s">
        <v>4</v>
      </c>
      <c r="B512" s="4" t="s">
        <v>5</v>
      </c>
      <c r="C512" s="4" t="s">
        <v>13</v>
      </c>
      <c r="D512" s="4" t="s">
        <v>6</v>
      </c>
      <c r="E512" s="4" t="s">
        <v>10</v>
      </c>
    </row>
    <row r="513" spans="1:5">
      <c r="A513" t="n">
        <v>7915</v>
      </c>
      <c r="B513" s="21" t="n">
        <v>94</v>
      </c>
      <c r="C513" s="7" t="n">
        <v>1</v>
      </c>
      <c r="D513" s="7" t="s">
        <v>77</v>
      </c>
      <c r="E513" s="7" t="n">
        <v>512</v>
      </c>
    </row>
    <row r="514" spans="1:5">
      <c r="A514" t="s">
        <v>4</v>
      </c>
      <c r="B514" s="4" t="s">
        <v>5</v>
      </c>
      <c r="C514" s="4" t="s">
        <v>13</v>
      </c>
      <c r="D514" s="4" t="s">
        <v>6</v>
      </c>
      <c r="E514" s="4" t="s">
        <v>10</v>
      </c>
    </row>
    <row r="515" spans="1:5">
      <c r="A515" t="n">
        <v>7926</v>
      </c>
      <c r="B515" s="21" t="n">
        <v>94</v>
      </c>
      <c r="C515" s="7" t="n">
        <v>0</v>
      </c>
      <c r="D515" s="7" t="s">
        <v>78</v>
      </c>
      <c r="E515" s="7" t="n">
        <v>1</v>
      </c>
    </row>
    <row r="516" spans="1:5">
      <c r="A516" t="s">
        <v>4</v>
      </c>
      <c r="B516" s="4" t="s">
        <v>5</v>
      </c>
      <c r="C516" s="4" t="s">
        <v>13</v>
      </c>
      <c r="D516" s="4" t="s">
        <v>6</v>
      </c>
      <c r="E516" s="4" t="s">
        <v>10</v>
      </c>
    </row>
    <row r="517" spans="1:5">
      <c r="A517" t="n">
        <v>7940</v>
      </c>
      <c r="B517" s="21" t="n">
        <v>94</v>
      </c>
      <c r="C517" s="7" t="n">
        <v>0</v>
      </c>
      <c r="D517" s="7" t="s">
        <v>78</v>
      </c>
      <c r="E517" s="7" t="n">
        <v>2</v>
      </c>
    </row>
    <row r="518" spans="1:5">
      <c r="A518" t="s">
        <v>4</v>
      </c>
      <c r="B518" s="4" t="s">
        <v>5</v>
      </c>
      <c r="C518" s="4" t="s">
        <v>13</v>
      </c>
      <c r="D518" s="4" t="s">
        <v>6</v>
      </c>
      <c r="E518" s="4" t="s">
        <v>10</v>
      </c>
    </row>
    <row r="519" spans="1:5">
      <c r="A519" t="n">
        <v>7954</v>
      </c>
      <c r="B519" s="21" t="n">
        <v>94</v>
      </c>
      <c r="C519" s="7" t="n">
        <v>1</v>
      </c>
      <c r="D519" s="7" t="s">
        <v>78</v>
      </c>
      <c r="E519" s="7" t="n">
        <v>4</v>
      </c>
    </row>
    <row r="520" spans="1:5">
      <c r="A520" t="s">
        <v>4</v>
      </c>
      <c r="B520" s="4" t="s">
        <v>5</v>
      </c>
      <c r="C520" s="4" t="s">
        <v>13</v>
      </c>
      <c r="D520" s="4" t="s">
        <v>6</v>
      </c>
    </row>
    <row r="521" spans="1:5">
      <c r="A521" t="n">
        <v>7968</v>
      </c>
      <c r="B521" s="21" t="n">
        <v>94</v>
      </c>
      <c r="C521" s="7" t="n">
        <v>5</v>
      </c>
      <c r="D521" s="7" t="s">
        <v>78</v>
      </c>
    </row>
    <row r="522" spans="1:5">
      <c r="A522" t="s">
        <v>4</v>
      </c>
      <c r="B522" s="4" t="s">
        <v>5</v>
      </c>
      <c r="C522" s="4" t="s">
        <v>13</v>
      </c>
      <c r="D522" s="4" t="s">
        <v>6</v>
      </c>
      <c r="E522" s="4" t="s">
        <v>10</v>
      </c>
    </row>
    <row r="523" spans="1:5">
      <c r="A523" t="n">
        <v>7980</v>
      </c>
      <c r="B523" s="21" t="n">
        <v>94</v>
      </c>
      <c r="C523" s="7" t="n">
        <v>1</v>
      </c>
      <c r="D523" s="7" t="s">
        <v>79</v>
      </c>
      <c r="E523" s="7" t="n">
        <v>1</v>
      </c>
    </row>
    <row r="524" spans="1:5">
      <c r="A524" t="s">
        <v>4</v>
      </c>
      <c r="B524" s="4" t="s">
        <v>5</v>
      </c>
      <c r="C524" s="4" t="s">
        <v>13</v>
      </c>
      <c r="D524" s="4" t="s">
        <v>6</v>
      </c>
      <c r="E524" s="4" t="s">
        <v>10</v>
      </c>
    </row>
    <row r="525" spans="1:5">
      <c r="A525" t="n">
        <v>7994</v>
      </c>
      <c r="B525" s="21" t="n">
        <v>94</v>
      </c>
      <c r="C525" s="7" t="n">
        <v>1</v>
      </c>
      <c r="D525" s="7" t="s">
        <v>79</v>
      </c>
      <c r="E525" s="7" t="n">
        <v>2</v>
      </c>
    </row>
    <row r="526" spans="1:5">
      <c r="A526" t="s">
        <v>4</v>
      </c>
      <c r="B526" s="4" t="s">
        <v>5</v>
      </c>
      <c r="C526" s="4" t="s">
        <v>13</v>
      </c>
      <c r="D526" s="4" t="s">
        <v>6</v>
      </c>
      <c r="E526" s="4" t="s">
        <v>10</v>
      </c>
    </row>
    <row r="527" spans="1:5">
      <c r="A527" t="n">
        <v>8008</v>
      </c>
      <c r="B527" s="21" t="n">
        <v>94</v>
      </c>
      <c r="C527" s="7" t="n">
        <v>0</v>
      </c>
      <c r="D527" s="7" t="s">
        <v>79</v>
      </c>
      <c r="E527" s="7" t="n">
        <v>4</v>
      </c>
    </row>
    <row r="528" spans="1:5">
      <c r="A528" t="s">
        <v>4</v>
      </c>
      <c r="B528" s="4" t="s">
        <v>5</v>
      </c>
      <c r="C528" s="4" t="s">
        <v>13</v>
      </c>
      <c r="D528" s="4" t="s">
        <v>6</v>
      </c>
      <c r="E528" s="4" t="s">
        <v>10</v>
      </c>
    </row>
    <row r="529" spans="1:5">
      <c r="A529" t="n">
        <v>8022</v>
      </c>
      <c r="B529" s="22" t="n">
        <v>91</v>
      </c>
      <c r="C529" s="7" t="n">
        <v>0</v>
      </c>
      <c r="D529" s="7" t="s">
        <v>80</v>
      </c>
      <c r="E529" s="7" t="n">
        <v>1</v>
      </c>
    </row>
    <row r="530" spans="1:5">
      <c r="A530" t="s">
        <v>4</v>
      </c>
      <c r="B530" s="4" t="s">
        <v>5</v>
      </c>
    </row>
    <row r="531" spans="1:5">
      <c r="A531" t="n">
        <v>8036</v>
      </c>
      <c r="B531" s="5" t="n">
        <v>1</v>
      </c>
    </row>
    <row r="532" spans="1:5" s="3" customFormat="1" customHeight="0">
      <c r="A532" s="3" t="s">
        <v>2</v>
      </c>
      <c r="B532" s="3" t="s">
        <v>81</v>
      </c>
    </row>
    <row r="533" spans="1:5">
      <c r="A533" t="s">
        <v>4</v>
      </c>
      <c r="B533" s="4" t="s">
        <v>5</v>
      </c>
      <c r="C533" s="4" t="s">
        <v>13</v>
      </c>
      <c r="D533" s="4" t="s">
        <v>6</v>
      </c>
      <c r="E533" s="4" t="s">
        <v>10</v>
      </c>
    </row>
    <row r="534" spans="1:5">
      <c r="A534" t="n">
        <v>8040</v>
      </c>
      <c r="B534" s="21" t="n">
        <v>94</v>
      </c>
      <c r="C534" s="7" t="n">
        <v>0</v>
      </c>
      <c r="D534" s="7" t="s">
        <v>77</v>
      </c>
      <c r="E534" s="7" t="n">
        <v>16</v>
      </c>
    </row>
    <row r="535" spans="1:5">
      <c r="A535" t="s">
        <v>4</v>
      </c>
      <c r="B535" s="4" t="s">
        <v>5</v>
      </c>
      <c r="C535" s="4" t="s">
        <v>13</v>
      </c>
      <c r="D535" s="4" t="s">
        <v>6</v>
      </c>
      <c r="E535" s="4" t="s">
        <v>10</v>
      </c>
    </row>
    <row r="536" spans="1:5">
      <c r="A536" t="n">
        <v>8051</v>
      </c>
      <c r="B536" s="21" t="n">
        <v>94</v>
      </c>
      <c r="C536" s="7" t="n">
        <v>0</v>
      </c>
      <c r="D536" s="7" t="s">
        <v>77</v>
      </c>
      <c r="E536" s="7" t="n">
        <v>512</v>
      </c>
    </row>
    <row r="537" spans="1:5">
      <c r="A537" t="s">
        <v>4</v>
      </c>
      <c r="B537" s="4" t="s">
        <v>5</v>
      </c>
      <c r="C537" s="4" t="s">
        <v>13</v>
      </c>
      <c r="D537" s="4" t="s">
        <v>6</v>
      </c>
      <c r="E537" s="4" t="s">
        <v>10</v>
      </c>
    </row>
    <row r="538" spans="1:5">
      <c r="A538" t="n">
        <v>8062</v>
      </c>
      <c r="B538" s="21" t="n">
        <v>94</v>
      </c>
      <c r="C538" s="7" t="n">
        <v>0</v>
      </c>
      <c r="D538" s="7" t="s">
        <v>79</v>
      </c>
      <c r="E538" s="7" t="n">
        <v>1</v>
      </c>
    </row>
    <row r="539" spans="1:5">
      <c r="A539" t="s">
        <v>4</v>
      </c>
      <c r="B539" s="4" t="s">
        <v>5</v>
      </c>
      <c r="C539" s="4" t="s">
        <v>13</v>
      </c>
      <c r="D539" s="4" t="s">
        <v>6</v>
      </c>
      <c r="E539" s="4" t="s">
        <v>10</v>
      </c>
    </row>
    <row r="540" spans="1:5">
      <c r="A540" t="n">
        <v>8076</v>
      </c>
      <c r="B540" s="21" t="n">
        <v>94</v>
      </c>
      <c r="C540" s="7" t="n">
        <v>0</v>
      </c>
      <c r="D540" s="7" t="s">
        <v>79</v>
      </c>
      <c r="E540" s="7" t="n">
        <v>2</v>
      </c>
    </row>
    <row r="541" spans="1:5">
      <c r="A541" t="s">
        <v>4</v>
      </c>
      <c r="B541" s="4" t="s">
        <v>5</v>
      </c>
      <c r="C541" s="4" t="s">
        <v>13</v>
      </c>
      <c r="D541" s="4" t="s">
        <v>6</v>
      </c>
      <c r="E541" s="4" t="s">
        <v>10</v>
      </c>
    </row>
    <row r="542" spans="1:5">
      <c r="A542" t="n">
        <v>8090</v>
      </c>
      <c r="B542" s="21" t="n">
        <v>94</v>
      </c>
      <c r="C542" s="7" t="n">
        <v>1</v>
      </c>
      <c r="D542" s="7" t="s">
        <v>79</v>
      </c>
      <c r="E542" s="7" t="n">
        <v>4</v>
      </c>
    </row>
    <row r="543" spans="1:5">
      <c r="A543" t="s">
        <v>4</v>
      </c>
      <c r="B543" s="4" t="s">
        <v>5</v>
      </c>
      <c r="C543" s="4" t="s">
        <v>13</v>
      </c>
      <c r="D543" s="4" t="s">
        <v>6</v>
      </c>
    </row>
    <row r="544" spans="1:5">
      <c r="A544" t="n">
        <v>8104</v>
      </c>
      <c r="B544" s="21" t="n">
        <v>94</v>
      </c>
      <c r="C544" s="7" t="n">
        <v>5</v>
      </c>
      <c r="D544" s="7" t="s">
        <v>79</v>
      </c>
    </row>
    <row r="545" spans="1:5">
      <c r="A545" t="s">
        <v>4</v>
      </c>
      <c r="B545" s="4" t="s">
        <v>5</v>
      </c>
      <c r="C545" s="4" t="s">
        <v>13</v>
      </c>
      <c r="D545" s="4" t="s">
        <v>6</v>
      </c>
      <c r="E545" s="4" t="s">
        <v>10</v>
      </c>
    </row>
    <row r="546" spans="1:5">
      <c r="A546" t="n">
        <v>8116</v>
      </c>
      <c r="B546" s="21" t="n">
        <v>94</v>
      </c>
      <c r="C546" s="7" t="n">
        <v>1</v>
      </c>
      <c r="D546" s="7" t="s">
        <v>78</v>
      </c>
      <c r="E546" s="7" t="n">
        <v>1</v>
      </c>
    </row>
    <row r="547" spans="1:5">
      <c r="A547" t="s">
        <v>4</v>
      </c>
      <c r="B547" s="4" t="s">
        <v>5</v>
      </c>
      <c r="C547" s="4" t="s">
        <v>13</v>
      </c>
      <c r="D547" s="4" t="s">
        <v>6</v>
      </c>
      <c r="E547" s="4" t="s">
        <v>10</v>
      </c>
    </row>
    <row r="548" spans="1:5">
      <c r="A548" t="n">
        <v>8130</v>
      </c>
      <c r="B548" s="21" t="n">
        <v>94</v>
      </c>
      <c r="C548" s="7" t="n">
        <v>1</v>
      </c>
      <c r="D548" s="7" t="s">
        <v>78</v>
      </c>
      <c r="E548" s="7" t="n">
        <v>2</v>
      </c>
    </row>
    <row r="549" spans="1:5">
      <c r="A549" t="s">
        <v>4</v>
      </c>
      <c r="B549" s="4" t="s">
        <v>5</v>
      </c>
      <c r="C549" s="4" t="s">
        <v>13</v>
      </c>
      <c r="D549" s="4" t="s">
        <v>6</v>
      </c>
      <c r="E549" s="4" t="s">
        <v>10</v>
      </c>
    </row>
    <row r="550" spans="1:5">
      <c r="A550" t="n">
        <v>8144</v>
      </c>
      <c r="B550" s="21" t="n">
        <v>94</v>
      </c>
      <c r="C550" s="7" t="n">
        <v>0</v>
      </c>
      <c r="D550" s="7" t="s">
        <v>78</v>
      </c>
      <c r="E550" s="7" t="n">
        <v>4</v>
      </c>
    </row>
    <row r="551" spans="1:5">
      <c r="A551" t="s">
        <v>4</v>
      </c>
      <c r="B551" s="4" t="s">
        <v>5</v>
      </c>
      <c r="C551" s="4" t="s">
        <v>13</v>
      </c>
      <c r="D551" s="4" t="s">
        <v>6</v>
      </c>
      <c r="E551" s="4" t="s">
        <v>10</v>
      </c>
    </row>
    <row r="552" spans="1:5">
      <c r="A552" t="n">
        <v>8158</v>
      </c>
      <c r="B552" s="22" t="n">
        <v>91</v>
      </c>
      <c r="C552" s="7" t="n">
        <v>1</v>
      </c>
      <c r="D552" s="7" t="s">
        <v>80</v>
      </c>
      <c r="E552" s="7" t="n">
        <v>1</v>
      </c>
    </row>
    <row r="553" spans="1:5">
      <c r="A553" t="s">
        <v>4</v>
      </c>
      <c r="B553" s="4" t="s">
        <v>5</v>
      </c>
    </row>
    <row r="554" spans="1:5">
      <c r="A554" t="n">
        <v>8172</v>
      </c>
      <c r="B554" s="5" t="n">
        <v>1</v>
      </c>
    </row>
    <row r="555" spans="1:5" s="3" customFormat="1" customHeight="0">
      <c r="A555" s="3" t="s">
        <v>2</v>
      </c>
      <c r="B555" s="3" t="s">
        <v>82</v>
      </c>
    </row>
    <row r="556" spans="1:5">
      <c r="A556" t="s">
        <v>4</v>
      </c>
      <c r="B556" s="4" t="s">
        <v>5</v>
      </c>
      <c r="C556" s="4" t="s">
        <v>13</v>
      </c>
      <c r="D556" s="4" t="s">
        <v>10</v>
      </c>
    </row>
    <row r="557" spans="1:5">
      <c r="A557" t="n">
        <v>8176</v>
      </c>
      <c r="B557" s="23" t="n">
        <v>22</v>
      </c>
      <c r="C557" s="7" t="n">
        <v>20</v>
      </c>
      <c r="D557" s="7" t="n">
        <v>0</v>
      </c>
    </row>
    <row r="558" spans="1:5">
      <c r="A558" t="s">
        <v>4</v>
      </c>
      <c r="B558" s="4" t="s">
        <v>5</v>
      </c>
      <c r="C558" s="4" t="s">
        <v>13</v>
      </c>
      <c r="D558" s="4" t="s">
        <v>10</v>
      </c>
      <c r="E558" s="4" t="s">
        <v>10</v>
      </c>
      <c r="F558" s="4" t="s">
        <v>10</v>
      </c>
      <c r="G558" s="4" t="s">
        <v>10</v>
      </c>
      <c r="H558" s="4" t="s">
        <v>13</v>
      </c>
    </row>
    <row r="559" spans="1:5">
      <c r="A559" t="n">
        <v>8180</v>
      </c>
      <c r="B559" s="30" t="n">
        <v>25</v>
      </c>
      <c r="C559" s="7" t="n">
        <v>5</v>
      </c>
      <c r="D559" s="7" t="n">
        <v>65535</v>
      </c>
      <c r="E559" s="7" t="n">
        <v>500</v>
      </c>
      <c r="F559" s="7" t="n">
        <v>800</v>
      </c>
      <c r="G559" s="7" t="n">
        <v>140</v>
      </c>
      <c r="H559" s="7" t="n">
        <v>0</v>
      </c>
    </row>
    <row r="560" spans="1:5">
      <c r="A560" t="s">
        <v>4</v>
      </c>
      <c r="B560" s="4" t="s">
        <v>5</v>
      </c>
      <c r="C560" s="4" t="s">
        <v>10</v>
      </c>
      <c r="D560" s="4" t="s">
        <v>13</v>
      </c>
      <c r="E560" s="4" t="s">
        <v>66</v>
      </c>
      <c r="F560" s="4" t="s">
        <v>13</v>
      </c>
      <c r="G560" s="4" t="s">
        <v>13</v>
      </c>
    </row>
    <row r="561" spans="1:8">
      <c r="A561" t="n">
        <v>8191</v>
      </c>
      <c r="B561" s="31" t="n">
        <v>24</v>
      </c>
      <c r="C561" s="7" t="n">
        <v>65533</v>
      </c>
      <c r="D561" s="7" t="n">
        <v>11</v>
      </c>
      <c r="E561" s="7" t="s">
        <v>83</v>
      </c>
      <c r="F561" s="7" t="n">
        <v>2</v>
      </c>
      <c r="G561" s="7" t="n">
        <v>0</v>
      </c>
    </row>
    <row r="562" spans="1:8">
      <c r="A562" t="s">
        <v>4</v>
      </c>
      <c r="B562" s="4" t="s">
        <v>5</v>
      </c>
    </row>
    <row r="563" spans="1:8">
      <c r="A563" t="n">
        <v>8262</v>
      </c>
      <c r="B563" s="32" t="n">
        <v>28</v>
      </c>
    </row>
    <row r="564" spans="1:8">
      <c r="A564" t="s">
        <v>4</v>
      </c>
      <c r="B564" s="4" t="s">
        <v>5</v>
      </c>
      <c r="C564" s="4" t="s">
        <v>13</v>
      </c>
    </row>
    <row r="565" spans="1:8">
      <c r="A565" t="n">
        <v>8263</v>
      </c>
      <c r="B565" s="33" t="n">
        <v>27</v>
      </c>
      <c r="C565" s="7" t="n">
        <v>0</v>
      </c>
    </row>
    <row r="566" spans="1:8">
      <c r="A566" t="s">
        <v>4</v>
      </c>
      <c r="B566" s="4" t="s">
        <v>5</v>
      </c>
      <c r="C566" s="4" t="s">
        <v>13</v>
      </c>
    </row>
    <row r="567" spans="1:8">
      <c r="A567" t="n">
        <v>8265</v>
      </c>
      <c r="B567" s="33" t="n">
        <v>27</v>
      </c>
      <c r="C567" s="7" t="n">
        <v>1</v>
      </c>
    </row>
    <row r="568" spans="1:8">
      <c r="A568" t="s">
        <v>4</v>
      </c>
      <c r="B568" s="4" t="s">
        <v>5</v>
      </c>
      <c r="C568" s="4" t="s">
        <v>13</v>
      </c>
      <c r="D568" s="4" t="s">
        <v>10</v>
      </c>
      <c r="E568" s="4" t="s">
        <v>10</v>
      </c>
      <c r="F568" s="4" t="s">
        <v>10</v>
      </c>
      <c r="G568" s="4" t="s">
        <v>10</v>
      </c>
      <c r="H568" s="4" t="s">
        <v>13</v>
      </c>
    </row>
    <row r="569" spans="1:8">
      <c r="A569" t="n">
        <v>8267</v>
      </c>
      <c r="B569" s="30" t="n">
        <v>25</v>
      </c>
      <c r="C569" s="7" t="n">
        <v>5</v>
      </c>
      <c r="D569" s="7" t="n">
        <v>65535</v>
      </c>
      <c r="E569" s="7" t="n">
        <v>65535</v>
      </c>
      <c r="F569" s="7" t="n">
        <v>65535</v>
      </c>
      <c r="G569" s="7" t="n">
        <v>65535</v>
      </c>
      <c r="H569" s="7" t="n">
        <v>0</v>
      </c>
    </row>
    <row r="570" spans="1:8">
      <c r="A570" t="s">
        <v>4</v>
      </c>
      <c r="B570" s="4" t="s">
        <v>5</v>
      </c>
      <c r="C570" s="4" t="s">
        <v>13</v>
      </c>
      <c r="D570" s="4" t="s">
        <v>6</v>
      </c>
    </row>
    <row r="571" spans="1:8">
      <c r="A571" t="n">
        <v>8278</v>
      </c>
      <c r="B571" s="9" t="n">
        <v>2</v>
      </c>
      <c r="C571" s="7" t="n">
        <v>10</v>
      </c>
      <c r="D571" s="7" t="s">
        <v>62</v>
      </c>
    </row>
    <row r="572" spans="1:8">
      <c r="A572" t="s">
        <v>4</v>
      </c>
      <c r="B572" s="4" t="s">
        <v>5</v>
      </c>
      <c r="C572" s="4" t="s">
        <v>10</v>
      </c>
    </row>
    <row r="573" spans="1:8">
      <c r="A573" t="n">
        <v>8301</v>
      </c>
      <c r="B573" s="25" t="n">
        <v>16</v>
      </c>
      <c r="C573" s="7" t="n">
        <v>0</v>
      </c>
    </row>
    <row r="574" spans="1:8">
      <c r="A574" t="s">
        <v>4</v>
      </c>
      <c r="B574" s="4" t="s">
        <v>5</v>
      </c>
      <c r="C574" s="4" t="s">
        <v>13</v>
      </c>
      <c r="D574" s="4" t="s">
        <v>6</v>
      </c>
    </row>
    <row r="575" spans="1:8">
      <c r="A575" t="n">
        <v>8304</v>
      </c>
      <c r="B575" s="9" t="n">
        <v>2</v>
      </c>
      <c r="C575" s="7" t="n">
        <v>10</v>
      </c>
      <c r="D575" s="7" t="s">
        <v>63</v>
      </c>
    </row>
    <row r="576" spans="1:8">
      <c r="A576" t="s">
        <v>4</v>
      </c>
      <c r="B576" s="4" t="s">
        <v>5</v>
      </c>
      <c r="C576" s="4" t="s">
        <v>10</v>
      </c>
    </row>
    <row r="577" spans="1:8">
      <c r="A577" t="n">
        <v>8322</v>
      </c>
      <c r="B577" s="25" t="n">
        <v>16</v>
      </c>
      <c r="C577" s="7" t="n">
        <v>0</v>
      </c>
    </row>
    <row r="578" spans="1:8">
      <c r="A578" t="s">
        <v>4</v>
      </c>
      <c r="B578" s="4" t="s">
        <v>5</v>
      </c>
      <c r="C578" s="4" t="s">
        <v>13</v>
      </c>
      <c r="D578" s="4" t="s">
        <v>6</v>
      </c>
    </row>
    <row r="579" spans="1:8">
      <c r="A579" t="n">
        <v>8325</v>
      </c>
      <c r="B579" s="9" t="n">
        <v>2</v>
      </c>
      <c r="C579" s="7" t="n">
        <v>10</v>
      </c>
      <c r="D579" s="7" t="s">
        <v>64</v>
      </c>
    </row>
    <row r="580" spans="1:8">
      <c r="A580" t="s">
        <v>4</v>
      </c>
      <c r="B580" s="4" t="s">
        <v>5</v>
      </c>
      <c r="C580" s="4" t="s">
        <v>10</v>
      </c>
    </row>
    <row r="581" spans="1:8">
      <c r="A581" t="n">
        <v>8344</v>
      </c>
      <c r="B581" s="25" t="n">
        <v>16</v>
      </c>
      <c r="C581" s="7" t="n">
        <v>0</v>
      </c>
    </row>
    <row r="582" spans="1:8">
      <c r="A582" t="s">
        <v>4</v>
      </c>
      <c r="B582" s="4" t="s">
        <v>5</v>
      </c>
      <c r="C582" s="4" t="s">
        <v>13</v>
      </c>
    </row>
    <row r="583" spans="1:8">
      <c r="A583" t="n">
        <v>8347</v>
      </c>
      <c r="B583" s="29" t="n">
        <v>23</v>
      </c>
      <c r="C583" s="7" t="n">
        <v>20</v>
      </c>
    </row>
    <row r="584" spans="1:8">
      <c r="A584" t="s">
        <v>4</v>
      </c>
      <c r="B584" s="4" t="s">
        <v>5</v>
      </c>
    </row>
    <row r="585" spans="1:8">
      <c r="A585" t="n">
        <v>8349</v>
      </c>
      <c r="B585" s="5" t="n">
        <v>1</v>
      </c>
    </row>
    <row r="586" spans="1:8" s="3" customFormat="1" customHeight="0">
      <c r="A586" s="3" t="s">
        <v>2</v>
      </c>
      <c r="B586" s="3" t="s">
        <v>84</v>
      </c>
    </row>
    <row r="587" spans="1:8">
      <c r="A587" t="s">
        <v>4</v>
      </c>
      <c r="B587" s="4" t="s">
        <v>5</v>
      </c>
      <c r="C587" s="4" t="s">
        <v>13</v>
      </c>
      <c r="D587" s="4" t="s">
        <v>6</v>
      </c>
      <c r="E587" s="4" t="s">
        <v>10</v>
      </c>
    </row>
    <row r="588" spans="1:8">
      <c r="A588" t="n">
        <v>8352</v>
      </c>
      <c r="B588" s="21" t="n">
        <v>94</v>
      </c>
      <c r="C588" s="7" t="n">
        <v>1</v>
      </c>
      <c r="D588" s="7" t="s">
        <v>85</v>
      </c>
      <c r="E588" s="7" t="n">
        <v>16</v>
      </c>
    </row>
    <row r="589" spans="1:8">
      <c r="A589" t="s">
        <v>4</v>
      </c>
      <c r="B589" s="4" t="s">
        <v>5</v>
      </c>
      <c r="C589" s="4" t="s">
        <v>13</v>
      </c>
      <c r="D589" s="4" t="s">
        <v>6</v>
      </c>
      <c r="E589" s="4" t="s">
        <v>10</v>
      </c>
    </row>
    <row r="590" spans="1:8">
      <c r="A590" t="n">
        <v>8363</v>
      </c>
      <c r="B590" s="21" t="n">
        <v>94</v>
      </c>
      <c r="C590" s="7" t="n">
        <v>1</v>
      </c>
      <c r="D590" s="7" t="s">
        <v>85</v>
      </c>
      <c r="E590" s="7" t="n">
        <v>512</v>
      </c>
    </row>
    <row r="591" spans="1:8">
      <c r="A591" t="s">
        <v>4</v>
      </c>
      <c r="B591" s="4" t="s">
        <v>5</v>
      </c>
      <c r="C591" s="4" t="s">
        <v>13</v>
      </c>
      <c r="D591" s="4" t="s">
        <v>6</v>
      </c>
      <c r="E591" s="4" t="s">
        <v>10</v>
      </c>
    </row>
    <row r="592" spans="1:8">
      <c r="A592" t="n">
        <v>8374</v>
      </c>
      <c r="B592" s="21" t="n">
        <v>94</v>
      </c>
      <c r="C592" s="7" t="n">
        <v>0</v>
      </c>
      <c r="D592" s="7" t="s">
        <v>86</v>
      </c>
      <c r="E592" s="7" t="n">
        <v>1</v>
      </c>
    </row>
    <row r="593" spans="1:5">
      <c r="A593" t="s">
        <v>4</v>
      </c>
      <c r="B593" s="4" t="s">
        <v>5</v>
      </c>
      <c r="C593" s="4" t="s">
        <v>13</v>
      </c>
      <c r="D593" s="4" t="s">
        <v>6</v>
      </c>
      <c r="E593" s="4" t="s">
        <v>10</v>
      </c>
    </row>
    <row r="594" spans="1:5">
      <c r="A594" t="n">
        <v>8388</v>
      </c>
      <c r="B594" s="21" t="n">
        <v>94</v>
      </c>
      <c r="C594" s="7" t="n">
        <v>0</v>
      </c>
      <c r="D594" s="7" t="s">
        <v>86</v>
      </c>
      <c r="E594" s="7" t="n">
        <v>2</v>
      </c>
    </row>
    <row r="595" spans="1:5">
      <c r="A595" t="s">
        <v>4</v>
      </c>
      <c r="B595" s="4" t="s">
        <v>5</v>
      </c>
      <c r="C595" s="4" t="s">
        <v>13</v>
      </c>
      <c r="D595" s="4" t="s">
        <v>6</v>
      </c>
      <c r="E595" s="4" t="s">
        <v>10</v>
      </c>
    </row>
    <row r="596" spans="1:5">
      <c r="A596" t="n">
        <v>8402</v>
      </c>
      <c r="B596" s="21" t="n">
        <v>94</v>
      </c>
      <c r="C596" s="7" t="n">
        <v>1</v>
      </c>
      <c r="D596" s="7" t="s">
        <v>86</v>
      </c>
      <c r="E596" s="7" t="n">
        <v>4</v>
      </c>
    </row>
    <row r="597" spans="1:5">
      <c r="A597" t="s">
        <v>4</v>
      </c>
      <c r="B597" s="4" t="s">
        <v>5</v>
      </c>
      <c r="C597" s="4" t="s">
        <v>13</v>
      </c>
      <c r="D597" s="4" t="s">
        <v>6</v>
      </c>
    </row>
    <row r="598" spans="1:5">
      <c r="A598" t="n">
        <v>8416</v>
      </c>
      <c r="B598" s="21" t="n">
        <v>94</v>
      </c>
      <c r="C598" s="7" t="n">
        <v>5</v>
      </c>
      <c r="D598" s="7" t="s">
        <v>86</v>
      </c>
    </row>
    <row r="599" spans="1:5">
      <c r="A599" t="s">
        <v>4</v>
      </c>
      <c r="B599" s="4" t="s">
        <v>5</v>
      </c>
      <c r="C599" s="4" t="s">
        <v>13</v>
      </c>
      <c r="D599" s="4" t="s">
        <v>6</v>
      </c>
      <c r="E599" s="4" t="s">
        <v>10</v>
      </c>
    </row>
    <row r="600" spans="1:5">
      <c r="A600" t="n">
        <v>8428</v>
      </c>
      <c r="B600" s="21" t="n">
        <v>94</v>
      </c>
      <c r="C600" s="7" t="n">
        <v>1</v>
      </c>
      <c r="D600" s="7" t="s">
        <v>87</v>
      </c>
      <c r="E600" s="7" t="n">
        <v>1</v>
      </c>
    </row>
    <row r="601" spans="1:5">
      <c r="A601" t="s">
        <v>4</v>
      </c>
      <c r="B601" s="4" t="s">
        <v>5</v>
      </c>
      <c r="C601" s="4" t="s">
        <v>13</v>
      </c>
      <c r="D601" s="4" t="s">
        <v>6</v>
      </c>
      <c r="E601" s="4" t="s">
        <v>10</v>
      </c>
    </row>
    <row r="602" spans="1:5">
      <c r="A602" t="n">
        <v>8442</v>
      </c>
      <c r="B602" s="21" t="n">
        <v>94</v>
      </c>
      <c r="C602" s="7" t="n">
        <v>1</v>
      </c>
      <c r="D602" s="7" t="s">
        <v>87</v>
      </c>
      <c r="E602" s="7" t="n">
        <v>2</v>
      </c>
    </row>
    <row r="603" spans="1:5">
      <c r="A603" t="s">
        <v>4</v>
      </c>
      <c r="B603" s="4" t="s">
        <v>5</v>
      </c>
      <c r="C603" s="4" t="s">
        <v>13</v>
      </c>
      <c r="D603" s="4" t="s">
        <v>6</v>
      </c>
      <c r="E603" s="4" t="s">
        <v>10</v>
      </c>
    </row>
    <row r="604" spans="1:5">
      <c r="A604" t="n">
        <v>8456</v>
      </c>
      <c r="B604" s="21" t="n">
        <v>94</v>
      </c>
      <c r="C604" s="7" t="n">
        <v>0</v>
      </c>
      <c r="D604" s="7" t="s">
        <v>87</v>
      </c>
      <c r="E604" s="7" t="n">
        <v>4</v>
      </c>
    </row>
    <row r="605" spans="1:5">
      <c r="A605" t="s">
        <v>4</v>
      </c>
      <c r="B605" s="4" t="s">
        <v>5</v>
      </c>
      <c r="C605" s="4" t="s">
        <v>13</v>
      </c>
      <c r="D605" s="4" t="s">
        <v>6</v>
      </c>
      <c r="E605" s="4" t="s">
        <v>10</v>
      </c>
    </row>
    <row r="606" spans="1:5">
      <c r="A606" t="n">
        <v>8470</v>
      </c>
      <c r="B606" s="22" t="n">
        <v>91</v>
      </c>
      <c r="C606" s="7" t="n">
        <v>0</v>
      </c>
      <c r="D606" s="7" t="s">
        <v>88</v>
      </c>
      <c r="E606" s="7" t="n">
        <v>1</v>
      </c>
    </row>
    <row r="607" spans="1:5">
      <c r="A607" t="s">
        <v>4</v>
      </c>
      <c r="B607" s="4" t="s">
        <v>5</v>
      </c>
    </row>
    <row r="608" spans="1:5">
      <c r="A608" t="n">
        <v>8484</v>
      </c>
      <c r="B608" s="5" t="n">
        <v>1</v>
      </c>
    </row>
    <row r="609" spans="1:5" s="3" customFormat="1" customHeight="0">
      <c r="A609" s="3" t="s">
        <v>2</v>
      </c>
      <c r="B609" s="3" t="s">
        <v>89</v>
      </c>
    </row>
    <row r="610" spans="1:5">
      <c r="A610" t="s">
        <v>4</v>
      </c>
      <c r="B610" s="4" t="s">
        <v>5</v>
      </c>
      <c r="C610" s="4" t="s">
        <v>13</v>
      </c>
      <c r="D610" s="4" t="s">
        <v>6</v>
      </c>
      <c r="E610" s="4" t="s">
        <v>10</v>
      </c>
    </row>
    <row r="611" spans="1:5">
      <c r="A611" t="n">
        <v>8488</v>
      </c>
      <c r="B611" s="21" t="n">
        <v>94</v>
      </c>
      <c r="C611" s="7" t="n">
        <v>0</v>
      </c>
      <c r="D611" s="7" t="s">
        <v>85</v>
      </c>
      <c r="E611" s="7" t="n">
        <v>16</v>
      </c>
    </row>
    <row r="612" spans="1:5">
      <c r="A612" t="s">
        <v>4</v>
      </c>
      <c r="B612" s="4" t="s">
        <v>5</v>
      </c>
      <c r="C612" s="4" t="s">
        <v>13</v>
      </c>
      <c r="D612" s="4" t="s">
        <v>6</v>
      </c>
      <c r="E612" s="4" t="s">
        <v>10</v>
      </c>
    </row>
    <row r="613" spans="1:5">
      <c r="A613" t="n">
        <v>8499</v>
      </c>
      <c r="B613" s="21" t="n">
        <v>94</v>
      </c>
      <c r="C613" s="7" t="n">
        <v>0</v>
      </c>
      <c r="D613" s="7" t="s">
        <v>85</v>
      </c>
      <c r="E613" s="7" t="n">
        <v>512</v>
      </c>
    </row>
    <row r="614" spans="1:5">
      <c r="A614" t="s">
        <v>4</v>
      </c>
      <c r="B614" s="4" t="s">
        <v>5</v>
      </c>
      <c r="C614" s="4" t="s">
        <v>13</v>
      </c>
      <c r="D614" s="4" t="s">
        <v>6</v>
      </c>
      <c r="E614" s="4" t="s">
        <v>10</v>
      </c>
    </row>
    <row r="615" spans="1:5">
      <c r="A615" t="n">
        <v>8510</v>
      </c>
      <c r="B615" s="21" t="n">
        <v>94</v>
      </c>
      <c r="C615" s="7" t="n">
        <v>0</v>
      </c>
      <c r="D615" s="7" t="s">
        <v>87</v>
      </c>
      <c r="E615" s="7" t="n">
        <v>1</v>
      </c>
    </row>
    <row r="616" spans="1:5">
      <c r="A616" t="s">
        <v>4</v>
      </c>
      <c r="B616" s="4" t="s">
        <v>5</v>
      </c>
      <c r="C616" s="4" t="s">
        <v>13</v>
      </c>
      <c r="D616" s="4" t="s">
        <v>6</v>
      </c>
      <c r="E616" s="4" t="s">
        <v>10</v>
      </c>
    </row>
    <row r="617" spans="1:5">
      <c r="A617" t="n">
        <v>8524</v>
      </c>
      <c r="B617" s="21" t="n">
        <v>94</v>
      </c>
      <c r="C617" s="7" t="n">
        <v>0</v>
      </c>
      <c r="D617" s="7" t="s">
        <v>87</v>
      </c>
      <c r="E617" s="7" t="n">
        <v>2</v>
      </c>
    </row>
    <row r="618" spans="1:5">
      <c r="A618" t="s">
        <v>4</v>
      </c>
      <c r="B618" s="4" t="s">
        <v>5</v>
      </c>
      <c r="C618" s="4" t="s">
        <v>13</v>
      </c>
      <c r="D618" s="4" t="s">
        <v>6</v>
      </c>
      <c r="E618" s="4" t="s">
        <v>10</v>
      </c>
    </row>
    <row r="619" spans="1:5">
      <c r="A619" t="n">
        <v>8538</v>
      </c>
      <c r="B619" s="21" t="n">
        <v>94</v>
      </c>
      <c r="C619" s="7" t="n">
        <v>1</v>
      </c>
      <c r="D619" s="7" t="s">
        <v>87</v>
      </c>
      <c r="E619" s="7" t="n">
        <v>4</v>
      </c>
    </row>
    <row r="620" spans="1:5">
      <c r="A620" t="s">
        <v>4</v>
      </c>
      <c r="B620" s="4" t="s">
        <v>5</v>
      </c>
      <c r="C620" s="4" t="s">
        <v>13</v>
      </c>
      <c r="D620" s="4" t="s">
        <v>6</v>
      </c>
    </row>
    <row r="621" spans="1:5">
      <c r="A621" t="n">
        <v>8552</v>
      </c>
      <c r="B621" s="21" t="n">
        <v>94</v>
      </c>
      <c r="C621" s="7" t="n">
        <v>5</v>
      </c>
      <c r="D621" s="7" t="s">
        <v>87</v>
      </c>
    </row>
    <row r="622" spans="1:5">
      <c r="A622" t="s">
        <v>4</v>
      </c>
      <c r="B622" s="4" t="s">
        <v>5</v>
      </c>
      <c r="C622" s="4" t="s">
        <v>13</v>
      </c>
      <c r="D622" s="4" t="s">
        <v>6</v>
      </c>
      <c r="E622" s="4" t="s">
        <v>10</v>
      </c>
    </row>
    <row r="623" spans="1:5">
      <c r="A623" t="n">
        <v>8564</v>
      </c>
      <c r="B623" s="21" t="n">
        <v>94</v>
      </c>
      <c r="C623" s="7" t="n">
        <v>1</v>
      </c>
      <c r="D623" s="7" t="s">
        <v>86</v>
      </c>
      <c r="E623" s="7" t="n">
        <v>1</v>
      </c>
    </row>
    <row r="624" spans="1:5">
      <c r="A624" t="s">
        <v>4</v>
      </c>
      <c r="B624" s="4" t="s">
        <v>5</v>
      </c>
      <c r="C624" s="4" t="s">
        <v>13</v>
      </c>
      <c r="D624" s="4" t="s">
        <v>6</v>
      </c>
      <c r="E624" s="4" t="s">
        <v>10</v>
      </c>
    </row>
    <row r="625" spans="1:5">
      <c r="A625" t="n">
        <v>8578</v>
      </c>
      <c r="B625" s="21" t="n">
        <v>94</v>
      </c>
      <c r="C625" s="7" t="n">
        <v>1</v>
      </c>
      <c r="D625" s="7" t="s">
        <v>86</v>
      </c>
      <c r="E625" s="7" t="n">
        <v>2</v>
      </c>
    </row>
    <row r="626" spans="1:5">
      <c r="A626" t="s">
        <v>4</v>
      </c>
      <c r="B626" s="4" t="s">
        <v>5</v>
      </c>
      <c r="C626" s="4" t="s">
        <v>13</v>
      </c>
      <c r="D626" s="4" t="s">
        <v>6</v>
      </c>
      <c r="E626" s="4" t="s">
        <v>10</v>
      </c>
    </row>
    <row r="627" spans="1:5">
      <c r="A627" t="n">
        <v>8592</v>
      </c>
      <c r="B627" s="21" t="n">
        <v>94</v>
      </c>
      <c r="C627" s="7" t="n">
        <v>0</v>
      </c>
      <c r="D627" s="7" t="s">
        <v>86</v>
      </c>
      <c r="E627" s="7" t="n">
        <v>4</v>
      </c>
    </row>
    <row r="628" spans="1:5">
      <c r="A628" t="s">
        <v>4</v>
      </c>
      <c r="B628" s="4" t="s">
        <v>5</v>
      </c>
      <c r="C628" s="4" t="s">
        <v>13</v>
      </c>
      <c r="D628" s="4" t="s">
        <v>6</v>
      </c>
      <c r="E628" s="4" t="s">
        <v>10</v>
      </c>
    </row>
    <row r="629" spans="1:5">
      <c r="A629" t="n">
        <v>8606</v>
      </c>
      <c r="B629" s="22" t="n">
        <v>91</v>
      </c>
      <c r="C629" s="7" t="n">
        <v>1</v>
      </c>
      <c r="D629" s="7" t="s">
        <v>88</v>
      </c>
      <c r="E629" s="7" t="n">
        <v>1</v>
      </c>
    </row>
    <row r="630" spans="1:5">
      <c r="A630" t="s">
        <v>4</v>
      </c>
      <c r="B630" s="4" t="s">
        <v>5</v>
      </c>
    </row>
    <row r="631" spans="1:5">
      <c r="A631" t="n">
        <v>8620</v>
      </c>
      <c r="B631" s="5" t="n">
        <v>1</v>
      </c>
    </row>
    <row r="632" spans="1:5" s="3" customFormat="1" customHeight="0">
      <c r="A632" s="3" t="s">
        <v>2</v>
      </c>
      <c r="B632" s="3" t="s">
        <v>90</v>
      </c>
    </row>
    <row r="633" spans="1:5">
      <c r="A633" t="s">
        <v>4</v>
      </c>
      <c r="B633" s="4" t="s">
        <v>5</v>
      </c>
      <c r="C633" s="4" t="s">
        <v>13</v>
      </c>
      <c r="D633" s="4" t="s">
        <v>10</v>
      </c>
    </row>
    <row r="634" spans="1:5">
      <c r="A634" t="n">
        <v>8624</v>
      </c>
      <c r="B634" s="23" t="n">
        <v>22</v>
      </c>
      <c r="C634" s="7" t="n">
        <v>20</v>
      </c>
      <c r="D634" s="7" t="n">
        <v>0</v>
      </c>
    </row>
    <row r="635" spans="1:5">
      <c r="A635" t="s">
        <v>4</v>
      </c>
      <c r="B635" s="4" t="s">
        <v>5</v>
      </c>
      <c r="C635" s="4" t="s">
        <v>13</v>
      </c>
      <c r="D635" s="4" t="s">
        <v>10</v>
      </c>
      <c r="E635" s="4" t="s">
        <v>30</v>
      </c>
    </row>
    <row r="636" spans="1:5">
      <c r="A636" t="n">
        <v>8628</v>
      </c>
      <c r="B636" s="27" t="n">
        <v>58</v>
      </c>
      <c r="C636" s="7" t="n">
        <v>0</v>
      </c>
      <c r="D636" s="7" t="n">
        <v>300</v>
      </c>
      <c r="E636" s="7" t="n">
        <v>0.300000011920929</v>
      </c>
    </row>
    <row r="637" spans="1:5">
      <c r="A637" t="s">
        <v>4</v>
      </c>
      <c r="B637" s="4" t="s">
        <v>5</v>
      </c>
      <c r="C637" s="4" t="s">
        <v>13</v>
      </c>
      <c r="D637" s="4" t="s">
        <v>10</v>
      </c>
    </row>
    <row r="638" spans="1:5">
      <c r="A638" t="n">
        <v>8636</v>
      </c>
      <c r="B638" s="27" t="n">
        <v>58</v>
      </c>
      <c r="C638" s="7" t="n">
        <v>255</v>
      </c>
      <c r="D638" s="7" t="n">
        <v>0</v>
      </c>
    </row>
    <row r="639" spans="1:5">
      <c r="A639" t="s">
        <v>4</v>
      </c>
      <c r="B639" s="4" t="s">
        <v>5</v>
      </c>
      <c r="C639" s="4" t="s">
        <v>13</v>
      </c>
      <c r="D639" s="4" t="s">
        <v>10</v>
      </c>
      <c r="E639" s="4" t="s">
        <v>10</v>
      </c>
      <c r="F639" s="4" t="s">
        <v>10</v>
      </c>
      <c r="G639" s="4" t="s">
        <v>10</v>
      </c>
      <c r="H639" s="4" t="s">
        <v>13</v>
      </c>
    </row>
    <row r="640" spans="1:5">
      <c r="A640" t="n">
        <v>8640</v>
      </c>
      <c r="B640" s="30" t="n">
        <v>25</v>
      </c>
      <c r="C640" s="7" t="n">
        <v>5</v>
      </c>
      <c r="D640" s="7" t="n">
        <v>65535</v>
      </c>
      <c r="E640" s="7" t="n">
        <v>500</v>
      </c>
      <c r="F640" s="7" t="n">
        <v>800</v>
      </c>
      <c r="G640" s="7" t="n">
        <v>140</v>
      </c>
      <c r="H640" s="7" t="n">
        <v>0</v>
      </c>
    </row>
    <row r="641" spans="1:8">
      <c r="A641" t="s">
        <v>4</v>
      </c>
      <c r="B641" s="4" t="s">
        <v>5</v>
      </c>
      <c r="C641" s="4" t="s">
        <v>10</v>
      </c>
      <c r="D641" s="4" t="s">
        <v>13</v>
      </c>
      <c r="E641" s="4" t="s">
        <v>66</v>
      </c>
      <c r="F641" s="4" t="s">
        <v>13</v>
      </c>
      <c r="G641" s="4" t="s">
        <v>13</v>
      </c>
    </row>
    <row r="642" spans="1:8">
      <c r="A642" t="n">
        <v>8651</v>
      </c>
      <c r="B642" s="31" t="n">
        <v>24</v>
      </c>
      <c r="C642" s="7" t="n">
        <v>65533</v>
      </c>
      <c r="D642" s="7" t="n">
        <v>11</v>
      </c>
      <c r="E642" s="7" t="s">
        <v>91</v>
      </c>
      <c r="F642" s="7" t="n">
        <v>2</v>
      </c>
      <c r="G642" s="7" t="n">
        <v>0</v>
      </c>
    </row>
    <row r="643" spans="1:8">
      <c r="A643" t="s">
        <v>4</v>
      </c>
      <c r="B643" s="4" t="s">
        <v>5</v>
      </c>
    </row>
    <row r="644" spans="1:8">
      <c r="A644" t="n">
        <v>8706</v>
      </c>
      <c r="B644" s="32" t="n">
        <v>28</v>
      </c>
    </row>
    <row r="645" spans="1:8">
      <c r="A645" t="s">
        <v>4</v>
      </c>
      <c r="B645" s="4" t="s">
        <v>5</v>
      </c>
      <c r="C645" s="4" t="s">
        <v>13</v>
      </c>
    </row>
    <row r="646" spans="1:8">
      <c r="A646" t="n">
        <v>8707</v>
      </c>
      <c r="B646" s="33" t="n">
        <v>27</v>
      </c>
      <c r="C646" s="7" t="n">
        <v>0</v>
      </c>
    </row>
    <row r="647" spans="1:8">
      <c r="A647" t="s">
        <v>4</v>
      </c>
      <c r="B647" s="4" t="s">
        <v>5</v>
      </c>
      <c r="C647" s="4" t="s">
        <v>13</v>
      </c>
      <c r="D647" s="4" t="s">
        <v>10</v>
      </c>
      <c r="E647" s="4" t="s">
        <v>10</v>
      </c>
      <c r="F647" s="4" t="s">
        <v>10</v>
      </c>
      <c r="G647" s="4" t="s">
        <v>10</v>
      </c>
      <c r="H647" s="4" t="s">
        <v>13</v>
      </c>
    </row>
    <row r="648" spans="1:8">
      <c r="A648" t="n">
        <v>8709</v>
      </c>
      <c r="B648" s="30" t="n">
        <v>25</v>
      </c>
      <c r="C648" s="7" t="n">
        <v>5</v>
      </c>
      <c r="D648" s="7" t="n">
        <v>65535</v>
      </c>
      <c r="E648" s="7" t="n">
        <v>65535</v>
      </c>
      <c r="F648" s="7" t="n">
        <v>65535</v>
      </c>
      <c r="G648" s="7" t="n">
        <v>65535</v>
      </c>
      <c r="H648" s="7" t="n">
        <v>0</v>
      </c>
    </row>
    <row r="649" spans="1:8">
      <c r="A649" t="s">
        <v>4</v>
      </c>
      <c r="B649" s="4" t="s">
        <v>5</v>
      </c>
      <c r="C649" s="4" t="s">
        <v>13</v>
      </c>
      <c r="D649" s="4" t="s">
        <v>13</v>
      </c>
      <c r="E649" s="4" t="s">
        <v>9</v>
      </c>
      <c r="F649" s="4" t="s">
        <v>13</v>
      </c>
      <c r="G649" s="4" t="s">
        <v>13</v>
      </c>
    </row>
    <row r="650" spans="1:8">
      <c r="A650" t="n">
        <v>8720</v>
      </c>
      <c r="B650" s="34" t="n">
        <v>18</v>
      </c>
      <c r="C650" s="7" t="n">
        <v>0</v>
      </c>
      <c r="D650" s="7" t="n">
        <v>0</v>
      </c>
      <c r="E650" s="7" t="n">
        <v>0</v>
      </c>
      <c r="F650" s="7" t="n">
        <v>19</v>
      </c>
      <c r="G650" s="7" t="n">
        <v>1</v>
      </c>
    </row>
    <row r="651" spans="1:8">
      <c r="A651" t="s">
        <v>4</v>
      </c>
      <c r="B651" s="4" t="s">
        <v>5</v>
      </c>
      <c r="C651" s="4" t="s">
        <v>13</v>
      </c>
      <c r="D651" s="4" t="s">
        <v>13</v>
      </c>
      <c r="E651" s="4" t="s">
        <v>13</v>
      </c>
      <c r="F651" s="4" t="s">
        <v>9</v>
      </c>
      <c r="G651" s="4" t="s">
        <v>13</v>
      </c>
      <c r="H651" s="4" t="s">
        <v>13</v>
      </c>
      <c r="I651" s="4" t="s">
        <v>13</v>
      </c>
      <c r="J651" s="4" t="s">
        <v>29</v>
      </c>
    </row>
    <row r="652" spans="1:8">
      <c r="A652" t="n">
        <v>8729</v>
      </c>
      <c r="B652" s="14" t="n">
        <v>5</v>
      </c>
      <c r="C652" s="7" t="n">
        <v>35</v>
      </c>
      <c r="D652" s="7" t="n">
        <v>0</v>
      </c>
      <c r="E652" s="7" t="n">
        <v>0</v>
      </c>
      <c r="F652" s="7" t="n">
        <v>1</v>
      </c>
      <c r="G652" s="7" t="n">
        <v>14</v>
      </c>
      <c r="H652" s="7" t="n">
        <v>3</v>
      </c>
      <c r="I652" s="7" t="n">
        <v>1</v>
      </c>
      <c r="J652" s="15" t="n">
        <f t="normal" ca="1">A724</f>
        <v>0</v>
      </c>
    </row>
    <row r="653" spans="1:8">
      <c r="A653" t="s">
        <v>4</v>
      </c>
      <c r="B653" s="4" t="s">
        <v>5</v>
      </c>
      <c r="C653" s="4" t="s">
        <v>13</v>
      </c>
      <c r="D653" s="4" t="s">
        <v>10</v>
      </c>
      <c r="E653" s="4" t="s">
        <v>10</v>
      </c>
      <c r="F653" s="4" t="s">
        <v>10</v>
      </c>
      <c r="G653" s="4" t="s">
        <v>10</v>
      </c>
      <c r="H653" s="4" t="s">
        <v>13</v>
      </c>
    </row>
    <row r="654" spans="1:8">
      <c r="A654" t="n">
        <v>8744</v>
      </c>
      <c r="B654" s="30" t="n">
        <v>25</v>
      </c>
      <c r="C654" s="7" t="n">
        <v>5</v>
      </c>
      <c r="D654" s="7" t="n">
        <v>65535</v>
      </c>
      <c r="E654" s="7" t="n">
        <v>100</v>
      </c>
      <c r="F654" s="7" t="n">
        <v>65535</v>
      </c>
      <c r="G654" s="7" t="n">
        <v>65535</v>
      </c>
      <c r="H654" s="7" t="n">
        <v>0</v>
      </c>
    </row>
    <row r="655" spans="1:8">
      <c r="A655" t="s">
        <v>4</v>
      </c>
      <c r="B655" s="4" t="s">
        <v>5</v>
      </c>
      <c r="C655" s="4" t="s">
        <v>10</v>
      </c>
      <c r="D655" s="4" t="s">
        <v>13</v>
      </c>
      <c r="E655" s="4" t="s">
        <v>66</v>
      </c>
      <c r="F655" s="4" t="s">
        <v>13</v>
      </c>
      <c r="G655" s="4" t="s">
        <v>13</v>
      </c>
      <c r="H655" s="4" t="s">
        <v>13</v>
      </c>
      <c r="I655" s="4" t="s">
        <v>13</v>
      </c>
    </row>
    <row r="656" spans="1:8">
      <c r="A656" t="n">
        <v>8755</v>
      </c>
      <c r="B656" s="31" t="n">
        <v>24</v>
      </c>
      <c r="C656" s="7" t="n">
        <v>65533</v>
      </c>
      <c r="D656" s="7" t="n">
        <v>11</v>
      </c>
      <c r="E656" s="7" t="s">
        <v>92</v>
      </c>
      <c r="F656" s="7" t="n">
        <v>6</v>
      </c>
      <c r="G656" s="7" t="n">
        <v>8</v>
      </c>
      <c r="H656" s="7" t="n">
        <v>2</v>
      </c>
      <c r="I656" s="7" t="n">
        <v>0</v>
      </c>
    </row>
    <row r="657" spans="1:10">
      <c r="A657" t="s">
        <v>4</v>
      </c>
      <c r="B657" s="4" t="s">
        <v>5</v>
      </c>
      <c r="C657" s="4" t="s">
        <v>13</v>
      </c>
      <c r="D657" s="4" t="s">
        <v>13</v>
      </c>
      <c r="E657" s="4" t="s">
        <v>9</v>
      </c>
      <c r="F657" s="4" t="s">
        <v>13</v>
      </c>
      <c r="G657" s="4" t="s">
        <v>13</v>
      </c>
    </row>
    <row r="658" spans="1:10">
      <c r="A658" t="n">
        <v>8786</v>
      </c>
      <c r="B658" s="34" t="n">
        <v>18</v>
      </c>
      <c r="C658" s="7" t="n">
        <v>0</v>
      </c>
      <c r="D658" s="7" t="n">
        <v>0</v>
      </c>
      <c r="E658" s="7" t="n">
        <v>0</v>
      </c>
      <c r="F658" s="7" t="n">
        <v>19</v>
      </c>
      <c r="G658" s="7" t="n">
        <v>1</v>
      </c>
    </row>
    <row r="659" spans="1:10">
      <c r="A659" t="s">
        <v>4</v>
      </c>
      <c r="B659" s="4" t="s">
        <v>5</v>
      </c>
      <c r="C659" s="4" t="s">
        <v>13</v>
      </c>
      <c r="D659" s="4" t="s">
        <v>13</v>
      </c>
      <c r="E659" s="4" t="s">
        <v>10</v>
      </c>
      <c r="F659" s="4" t="s">
        <v>30</v>
      </c>
    </row>
    <row r="660" spans="1:10">
      <c r="A660" t="n">
        <v>8795</v>
      </c>
      <c r="B660" s="24" t="n">
        <v>107</v>
      </c>
      <c r="C660" s="7" t="n">
        <v>0</v>
      </c>
      <c r="D660" s="7" t="n">
        <v>0</v>
      </c>
      <c r="E660" s="7" t="n">
        <v>0</v>
      </c>
      <c r="F660" s="7" t="n">
        <v>32</v>
      </c>
    </row>
    <row r="661" spans="1:10">
      <c r="A661" t="s">
        <v>4</v>
      </c>
      <c r="B661" s="4" t="s">
        <v>5</v>
      </c>
      <c r="C661" s="4" t="s">
        <v>13</v>
      </c>
      <c r="D661" s="4" t="s">
        <v>13</v>
      </c>
      <c r="E661" s="4" t="s">
        <v>6</v>
      </c>
      <c r="F661" s="4" t="s">
        <v>10</v>
      </c>
    </row>
    <row r="662" spans="1:10">
      <c r="A662" t="n">
        <v>8804</v>
      </c>
      <c r="B662" s="24" t="n">
        <v>107</v>
      </c>
      <c r="C662" s="7" t="n">
        <v>1</v>
      </c>
      <c r="D662" s="7" t="n">
        <v>0</v>
      </c>
      <c r="E662" s="7" t="s">
        <v>93</v>
      </c>
      <c r="F662" s="7" t="n">
        <v>1</v>
      </c>
    </row>
    <row r="663" spans="1:10">
      <c r="A663" t="s">
        <v>4</v>
      </c>
      <c r="B663" s="4" t="s">
        <v>5</v>
      </c>
      <c r="C663" s="4" t="s">
        <v>13</v>
      </c>
      <c r="D663" s="4" t="s">
        <v>13</v>
      </c>
      <c r="E663" s="4" t="s">
        <v>6</v>
      </c>
      <c r="F663" s="4" t="s">
        <v>10</v>
      </c>
    </row>
    <row r="664" spans="1:10">
      <c r="A664" t="n">
        <v>8826</v>
      </c>
      <c r="B664" s="24" t="n">
        <v>107</v>
      </c>
      <c r="C664" s="7" t="n">
        <v>1</v>
      </c>
      <c r="D664" s="7" t="n">
        <v>0</v>
      </c>
      <c r="E664" s="7" t="s">
        <v>94</v>
      </c>
      <c r="F664" s="7" t="n">
        <v>2</v>
      </c>
    </row>
    <row r="665" spans="1:10">
      <c r="A665" t="s">
        <v>4</v>
      </c>
      <c r="B665" s="4" t="s">
        <v>5</v>
      </c>
      <c r="C665" s="4" t="s">
        <v>13</v>
      </c>
      <c r="D665" s="4" t="s">
        <v>13</v>
      </c>
      <c r="E665" s="4" t="s">
        <v>6</v>
      </c>
      <c r="F665" s="4" t="s">
        <v>10</v>
      </c>
    </row>
    <row r="666" spans="1:10">
      <c r="A666" t="n">
        <v>8845</v>
      </c>
      <c r="B666" s="24" t="n">
        <v>107</v>
      </c>
      <c r="C666" s="7" t="n">
        <v>1</v>
      </c>
      <c r="D666" s="7" t="n">
        <v>0</v>
      </c>
      <c r="E666" s="7" t="s">
        <v>95</v>
      </c>
      <c r="F666" s="7" t="n">
        <v>3</v>
      </c>
    </row>
    <row r="667" spans="1:10">
      <c r="A667" t="s">
        <v>4</v>
      </c>
      <c r="B667" s="4" t="s">
        <v>5</v>
      </c>
      <c r="C667" s="4" t="s">
        <v>13</v>
      </c>
      <c r="D667" s="4" t="s">
        <v>13</v>
      </c>
      <c r="E667" s="4" t="s">
        <v>6</v>
      </c>
      <c r="F667" s="4" t="s">
        <v>10</v>
      </c>
    </row>
    <row r="668" spans="1:10">
      <c r="A668" t="n">
        <v>8868</v>
      </c>
      <c r="B668" s="24" t="n">
        <v>107</v>
      </c>
      <c r="C668" s="7" t="n">
        <v>1</v>
      </c>
      <c r="D668" s="7" t="n">
        <v>0</v>
      </c>
      <c r="E668" s="7" t="s">
        <v>96</v>
      </c>
      <c r="F668" s="7" t="n">
        <v>65535</v>
      </c>
    </row>
    <row r="669" spans="1:10">
      <c r="A669" t="s">
        <v>4</v>
      </c>
      <c r="B669" s="4" t="s">
        <v>5</v>
      </c>
      <c r="C669" s="4" t="s">
        <v>13</v>
      </c>
      <c r="D669" s="4" t="s">
        <v>13</v>
      </c>
      <c r="E669" s="4" t="s">
        <v>13</v>
      </c>
      <c r="F669" s="4" t="s">
        <v>10</v>
      </c>
      <c r="G669" s="4" t="s">
        <v>10</v>
      </c>
      <c r="H669" s="4" t="s">
        <v>13</v>
      </c>
    </row>
    <row r="670" spans="1:10">
      <c r="A670" t="n">
        <v>8880</v>
      </c>
      <c r="B670" s="24" t="n">
        <v>107</v>
      </c>
      <c r="C670" s="7" t="n">
        <v>2</v>
      </c>
      <c r="D670" s="7" t="n">
        <v>0</v>
      </c>
      <c r="E670" s="7" t="n">
        <v>1</v>
      </c>
      <c r="F670" s="7" t="n">
        <v>65535</v>
      </c>
      <c r="G670" s="7" t="n">
        <v>65535</v>
      </c>
      <c r="H670" s="7" t="n">
        <v>0</v>
      </c>
    </row>
    <row r="671" spans="1:10">
      <c r="A671" t="s">
        <v>4</v>
      </c>
      <c r="B671" s="4" t="s">
        <v>5</v>
      </c>
      <c r="C671" s="4" t="s">
        <v>13</v>
      </c>
      <c r="D671" s="4" t="s">
        <v>13</v>
      </c>
      <c r="E671" s="4" t="s">
        <v>13</v>
      </c>
    </row>
    <row r="672" spans="1:10">
      <c r="A672" t="n">
        <v>8889</v>
      </c>
      <c r="B672" s="24" t="n">
        <v>107</v>
      </c>
      <c r="C672" s="7" t="n">
        <v>4</v>
      </c>
      <c r="D672" s="7" t="n">
        <v>0</v>
      </c>
      <c r="E672" s="7" t="n">
        <v>0</v>
      </c>
    </row>
    <row r="673" spans="1:8">
      <c r="A673" t="s">
        <v>4</v>
      </c>
      <c r="B673" s="4" t="s">
        <v>5</v>
      </c>
      <c r="C673" s="4" t="s">
        <v>13</v>
      </c>
      <c r="D673" s="4" t="s">
        <v>13</v>
      </c>
    </row>
    <row r="674" spans="1:8">
      <c r="A674" t="n">
        <v>8893</v>
      </c>
      <c r="B674" s="24" t="n">
        <v>107</v>
      </c>
      <c r="C674" s="7" t="n">
        <v>3</v>
      </c>
      <c r="D674" s="7" t="n">
        <v>0</v>
      </c>
    </row>
    <row r="675" spans="1:8">
      <c r="A675" t="s">
        <v>4</v>
      </c>
      <c r="B675" s="4" t="s">
        <v>5</v>
      </c>
      <c r="C675" s="4" t="s">
        <v>13</v>
      </c>
    </row>
    <row r="676" spans="1:8">
      <c r="A676" t="n">
        <v>8896</v>
      </c>
      <c r="B676" s="33" t="n">
        <v>27</v>
      </c>
      <c r="C676" s="7" t="n">
        <v>0</v>
      </c>
    </row>
    <row r="677" spans="1:8">
      <c r="A677" t="s">
        <v>4</v>
      </c>
      <c r="B677" s="4" t="s">
        <v>5</v>
      </c>
      <c r="C677" s="4" t="s">
        <v>13</v>
      </c>
      <c r="D677" s="4" t="s">
        <v>10</v>
      </c>
      <c r="E677" s="4" t="s">
        <v>10</v>
      </c>
      <c r="F677" s="4" t="s">
        <v>10</v>
      </c>
      <c r="G677" s="4" t="s">
        <v>10</v>
      </c>
      <c r="H677" s="4" t="s">
        <v>13</v>
      </c>
    </row>
    <row r="678" spans="1:8">
      <c r="A678" t="n">
        <v>8898</v>
      </c>
      <c r="B678" s="30" t="n">
        <v>25</v>
      </c>
      <c r="C678" s="7" t="n">
        <v>5</v>
      </c>
      <c r="D678" s="7" t="n">
        <v>65535</v>
      </c>
      <c r="E678" s="7" t="n">
        <v>65535</v>
      </c>
      <c r="F678" s="7" t="n">
        <v>65535</v>
      </c>
      <c r="G678" s="7" t="n">
        <v>65535</v>
      </c>
      <c r="H678" s="7" t="n">
        <v>0</v>
      </c>
    </row>
    <row r="679" spans="1:8">
      <c r="A679" t="s">
        <v>4</v>
      </c>
      <c r="B679" s="4" t="s">
        <v>5</v>
      </c>
      <c r="C679" s="4" t="s">
        <v>13</v>
      </c>
      <c r="D679" s="4" t="s">
        <v>13</v>
      </c>
      <c r="E679" s="4" t="s">
        <v>13</v>
      </c>
      <c r="F679" s="4" t="s">
        <v>13</v>
      </c>
      <c r="G679" s="4" t="s">
        <v>10</v>
      </c>
      <c r="H679" s="4" t="s">
        <v>29</v>
      </c>
      <c r="I679" s="4" t="s">
        <v>10</v>
      </c>
      <c r="J679" s="4" t="s">
        <v>29</v>
      </c>
      <c r="K679" s="4" t="s">
        <v>10</v>
      </c>
      <c r="L679" s="4" t="s">
        <v>29</v>
      </c>
      <c r="M679" s="4" t="s">
        <v>29</v>
      </c>
    </row>
    <row r="680" spans="1:8">
      <c r="A680" t="n">
        <v>8909</v>
      </c>
      <c r="B680" s="35" t="n">
        <v>6</v>
      </c>
      <c r="C680" s="7" t="n">
        <v>35</v>
      </c>
      <c r="D680" s="7" t="n">
        <v>0</v>
      </c>
      <c r="E680" s="7" t="n">
        <v>1</v>
      </c>
      <c r="F680" s="7" t="n">
        <v>3</v>
      </c>
      <c r="G680" s="7" t="n">
        <v>1</v>
      </c>
      <c r="H680" s="15" t="n">
        <f t="normal" ca="1">A682</f>
        <v>0</v>
      </c>
      <c r="I680" s="7" t="n">
        <v>2</v>
      </c>
      <c r="J680" s="15" t="n">
        <f t="normal" ca="1">A694</f>
        <v>0</v>
      </c>
      <c r="K680" s="7" t="n">
        <v>3</v>
      </c>
      <c r="L680" s="15" t="n">
        <f t="normal" ca="1">A706</f>
        <v>0</v>
      </c>
      <c r="M680" s="15" t="n">
        <f t="normal" ca="1">A718</f>
        <v>0</v>
      </c>
    </row>
    <row r="681" spans="1:8">
      <c r="A681" t="s">
        <v>4</v>
      </c>
      <c r="B681" s="4" t="s">
        <v>5</v>
      </c>
      <c r="C681" s="4" t="s">
        <v>13</v>
      </c>
      <c r="D681" s="4" t="s">
        <v>10</v>
      </c>
      <c r="E681" s="4" t="s">
        <v>10</v>
      </c>
      <c r="F681" s="4" t="s">
        <v>10</v>
      </c>
      <c r="G681" s="4" t="s">
        <v>10</v>
      </c>
      <c r="H681" s="4" t="s">
        <v>13</v>
      </c>
    </row>
    <row r="682" spans="1:8">
      <c r="A682" t="n">
        <v>8936</v>
      </c>
      <c r="B682" s="30" t="n">
        <v>25</v>
      </c>
      <c r="C682" s="7" t="n">
        <v>5</v>
      </c>
      <c r="D682" s="7" t="n">
        <v>65535</v>
      </c>
      <c r="E682" s="7" t="n">
        <v>65535</v>
      </c>
      <c r="F682" s="7" t="n">
        <v>65535</v>
      </c>
      <c r="G682" s="7" t="n">
        <v>65535</v>
      </c>
      <c r="H682" s="7" t="n">
        <v>0</v>
      </c>
    </row>
    <row r="683" spans="1:8">
      <c r="A683" t="s">
        <v>4</v>
      </c>
      <c r="B683" s="4" t="s">
        <v>5</v>
      </c>
      <c r="C683" s="4" t="s">
        <v>10</v>
      </c>
      <c r="D683" s="4" t="s">
        <v>13</v>
      </c>
      <c r="E683" s="4" t="s">
        <v>66</v>
      </c>
      <c r="F683" s="4" t="s">
        <v>13</v>
      </c>
      <c r="G683" s="4" t="s">
        <v>13</v>
      </c>
      <c r="H683" s="4" t="s">
        <v>13</v>
      </c>
    </row>
    <row r="684" spans="1:8">
      <c r="A684" t="n">
        <v>8947</v>
      </c>
      <c r="B684" s="31" t="n">
        <v>24</v>
      </c>
      <c r="C684" s="7" t="n">
        <v>65533</v>
      </c>
      <c r="D684" s="7" t="n">
        <v>11</v>
      </c>
      <c r="E684" s="7" t="s">
        <v>97</v>
      </c>
      <c r="F684" s="7" t="n">
        <v>6</v>
      </c>
      <c r="G684" s="7" t="n">
        <v>2</v>
      </c>
      <c r="H684" s="7" t="n">
        <v>0</v>
      </c>
    </row>
    <row r="685" spans="1:8">
      <c r="A685" t="s">
        <v>4</v>
      </c>
      <c r="B685" s="4" t="s">
        <v>5</v>
      </c>
    </row>
    <row r="686" spans="1:8">
      <c r="A686" t="n">
        <v>9098</v>
      </c>
      <c r="B686" s="32" t="n">
        <v>28</v>
      </c>
    </row>
    <row r="687" spans="1:8">
      <c r="A687" t="s">
        <v>4</v>
      </c>
      <c r="B687" s="4" t="s">
        <v>5</v>
      </c>
      <c r="C687" s="4" t="s">
        <v>13</v>
      </c>
    </row>
    <row r="688" spans="1:8">
      <c r="A688" t="n">
        <v>9099</v>
      </c>
      <c r="B688" s="33" t="n">
        <v>27</v>
      </c>
      <c r="C688" s="7" t="n">
        <v>0</v>
      </c>
    </row>
    <row r="689" spans="1:13">
      <c r="A689" t="s">
        <v>4</v>
      </c>
      <c r="B689" s="4" t="s">
        <v>5</v>
      </c>
      <c r="C689" s="4" t="s">
        <v>13</v>
      </c>
      <c r="D689" s="4" t="s">
        <v>10</v>
      </c>
      <c r="E689" s="4" t="s">
        <v>10</v>
      </c>
      <c r="F689" s="4" t="s">
        <v>10</v>
      </c>
      <c r="G689" s="4" t="s">
        <v>10</v>
      </c>
      <c r="H689" s="4" t="s">
        <v>13</v>
      </c>
    </row>
    <row r="690" spans="1:13">
      <c r="A690" t="n">
        <v>9101</v>
      </c>
      <c r="B690" s="30" t="n">
        <v>25</v>
      </c>
      <c r="C690" s="7" t="n">
        <v>5</v>
      </c>
      <c r="D690" s="7" t="n">
        <v>65535</v>
      </c>
      <c r="E690" s="7" t="n">
        <v>65535</v>
      </c>
      <c r="F690" s="7" t="n">
        <v>65535</v>
      </c>
      <c r="G690" s="7" t="n">
        <v>65535</v>
      </c>
      <c r="H690" s="7" t="n">
        <v>0</v>
      </c>
    </row>
    <row r="691" spans="1:13">
      <c r="A691" t="s">
        <v>4</v>
      </c>
      <c r="B691" s="4" t="s">
        <v>5</v>
      </c>
      <c r="C691" s="4" t="s">
        <v>29</v>
      </c>
    </row>
    <row r="692" spans="1:13">
      <c r="A692" t="n">
        <v>9112</v>
      </c>
      <c r="B692" s="18" t="n">
        <v>3</v>
      </c>
      <c r="C692" s="15" t="n">
        <f t="normal" ca="1">A722</f>
        <v>0</v>
      </c>
    </row>
    <row r="693" spans="1:13">
      <c r="A693" t="s">
        <v>4</v>
      </c>
      <c r="B693" s="4" t="s">
        <v>5</v>
      </c>
      <c r="C693" s="4" t="s">
        <v>13</v>
      </c>
      <c r="D693" s="4" t="s">
        <v>10</v>
      </c>
      <c r="E693" s="4" t="s">
        <v>10</v>
      </c>
      <c r="F693" s="4" t="s">
        <v>10</v>
      </c>
      <c r="G693" s="4" t="s">
        <v>10</v>
      </c>
      <c r="H693" s="4" t="s">
        <v>13</v>
      </c>
    </row>
    <row r="694" spans="1:13">
      <c r="A694" t="n">
        <v>9117</v>
      </c>
      <c r="B694" s="30" t="n">
        <v>25</v>
      </c>
      <c r="C694" s="7" t="n">
        <v>5</v>
      </c>
      <c r="D694" s="7" t="n">
        <v>65535</v>
      </c>
      <c r="E694" s="7" t="n">
        <v>65535</v>
      </c>
      <c r="F694" s="7" t="n">
        <v>65535</v>
      </c>
      <c r="G694" s="7" t="n">
        <v>65535</v>
      </c>
      <c r="H694" s="7" t="n">
        <v>0</v>
      </c>
    </row>
    <row r="695" spans="1:13">
      <c r="A695" t="s">
        <v>4</v>
      </c>
      <c r="B695" s="4" t="s">
        <v>5</v>
      </c>
      <c r="C695" s="4" t="s">
        <v>10</v>
      </c>
      <c r="D695" s="4" t="s">
        <v>13</v>
      </c>
      <c r="E695" s="4" t="s">
        <v>66</v>
      </c>
      <c r="F695" s="4" t="s">
        <v>13</v>
      </c>
      <c r="G695" s="4" t="s">
        <v>13</v>
      </c>
      <c r="H695" s="4" t="s">
        <v>13</v>
      </c>
    </row>
    <row r="696" spans="1:13">
      <c r="A696" t="n">
        <v>9128</v>
      </c>
      <c r="B696" s="31" t="n">
        <v>24</v>
      </c>
      <c r="C696" s="7" t="n">
        <v>65533</v>
      </c>
      <c r="D696" s="7" t="n">
        <v>11</v>
      </c>
      <c r="E696" s="7" t="s">
        <v>98</v>
      </c>
      <c r="F696" s="7" t="n">
        <v>6</v>
      </c>
      <c r="G696" s="7" t="n">
        <v>2</v>
      </c>
      <c r="H696" s="7" t="n">
        <v>0</v>
      </c>
    </row>
    <row r="697" spans="1:13">
      <c r="A697" t="s">
        <v>4</v>
      </c>
      <c r="B697" s="4" t="s">
        <v>5</v>
      </c>
    </row>
    <row r="698" spans="1:13">
      <c r="A698" t="n">
        <v>9303</v>
      </c>
      <c r="B698" s="32" t="n">
        <v>28</v>
      </c>
    </row>
    <row r="699" spans="1:13">
      <c r="A699" t="s">
        <v>4</v>
      </c>
      <c r="B699" s="4" t="s">
        <v>5</v>
      </c>
      <c r="C699" s="4" t="s">
        <v>13</v>
      </c>
    </row>
    <row r="700" spans="1:13">
      <c r="A700" t="n">
        <v>9304</v>
      </c>
      <c r="B700" s="33" t="n">
        <v>27</v>
      </c>
      <c r="C700" s="7" t="n">
        <v>0</v>
      </c>
    </row>
    <row r="701" spans="1:13">
      <c r="A701" t="s">
        <v>4</v>
      </c>
      <c r="B701" s="4" t="s">
        <v>5</v>
      </c>
      <c r="C701" s="4" t="s">
        <v>13</v>
      </c>
      <c r="D701" s="4" t="s">
        <v>10</v>
      </c>
      <c r="E701" s="4" t="s">
        <v>10</v>
      </c>
      <c r="F701" s="4" t="s">
        <v>10</v>
      </c>
      <c r="G701" s="4" t="s">
        <v>10</v>
      </c>
      <c r="H701" s="4" t="s">
        <v>13</v>
      </c>
    </row>
    <row r="702" spans="1:13">
      <c r="A702" t="n">
        <v>9306</v>
      </c>
      <c r="B702" s="30" t="n">
        <v>25</v>
      </c>
      <c r="C702" s="7" t="n">
        <v>5</v>
      </c>
      <c r="D702" s="7" t="n">
        <v>65535</v>
      </c>
      <c r="E702" s="7" t="n">
        <v>65535</v>
      </c>
      <c r="F702" s="7" t="n">
        <v>65535</v>
      </c>
      <c r="G702" s="7" t="n">
        <v>65535</v>
      </c>
      <c r="H702" s="7" t="n">
        <v>0</v>
      </c>
    </row>
    <row r="703" spans="1:13">
      <c r="A703" t="s">
        <v>4</v>
      </c>
      <c r="B703" s="4" t="s">
        <v>5</v>
      </c>
      <c r="C703" s="4" t="s">
        <v>29</v>
      </c>
    </row>
    <row r="704" spans="1:13">
      <c r="A704" t="n">
        <v>9317</v>
      </c>
      <c r="B704" s="18" t="n">
        <v>3</v>
      </c>
      <c r="C704" s="15" t="n">
        <f t="normal" ca="1">A722</f>
        <v>0</v>
      </c>
    </row>
    <row r="705" spans="1:8">
      <c r="A705" t="s">
        <v>4</v>
      </c>
      <c r="B705" s="4" t="s">
        <v>5</v>
      </c>
      <c r="C705" s="4" t="s">
        <v>13</v>
      </c>
      <c r="D705" s="4" t="s">
        <v>10</v>
      </c>
      <c r="E705" s="4" t="s">
        <v>10</v>
      </c>
      <c r="F705" s="4" t="s">
        <v>10</v>
      </c>
      <c r="G705" s="4" t="s">
        <v>10</v>
      </c>
      <c r="H705" s="4" t="s">
        <v>13</v>
      </c>
    </row>
    <row r="706" spans="1:8">
      <c r="A706" t="n">
        <v>9322</v>
      </c>
      <c r="B706" s="30" t="n">
        <v>25</v>
      </c>
      <c r="C706" s="7" t="n">
        <v>5</v>
      </c>
      <c r="D706" s="7" t="n">
        <v>65535</v>
      </c>
      <c r="E706" s="7" t="n">
        <v>65535</v>
      </c>
      <c r="F706" s="7" t="n">
        <v>65535</v>
      </c>
      <c r="G706" s="7" t="n">
        <v>65535</v>
      </c>
      <c r="H706" s="7" t="n">
        <v>0</v>
      </c>
    </row>
    <row r="707" spans="1:8">
      <c r="A707" t="s">
        <v>4</v>
      </c>
      <c r="B707" s="4" t="s">
        <v>5</v>
      </c>
      <c r="C707" s="4" t="s">
        <v>10</v>
      </c>
      <c r="D707" s="4" t="s">
        <v>13</v>
      </c>
      <c r="E707" s="4" t="s">
        <v>66</v>
      </c>
      <c r="F707" s="4" t="s">
        <v>13</v>
      </c>
      <c r="G707" s="4" t="s">
        <v>13</v>
      </c>
      <c r="H707" s="4" t="s">
        <v>13</v>
      </c>
    </row>
    <row r="708" spans="1:8">
      <c r="A708" t="n">
        <v>9333</v>
      </c>
      <c r="B708" s="31" t="n">
        <v>24</v>
      </c>
      <c r="C708" s="7" t="n">
        <v>65533</v>
      </c>
      <c r="D708" s="7" t="n">
        <v>11</v>
      </c>
      <c r="E708" s="7" t="s">
        <v>99</v>
      </c>
      <c r="F708" s="7" t="n">
        <v>6</v>
      </c>
      <c r="G708" s="7" t="n">
        <v>2</v>
      </c>
      <c r="H708" s="7" t="n">
        <v>0</v>
      </c>
    </row>
    <row r="709" spans="1:8">
      <c r="A709" t="s">
        <v>4</v>
      </c>
      <c r="B709" s="4" t="s">
        <v>5</v>
      </c>
    </row>
    <row r="710" spans="1:8">
      <c r="A710" t="n">
        <v>9496</v>
      </c>
      <c r="B710" s="32" t="n">
        <v>28</v>
      </c>
    </row>
    <row r="711" spans="1:8">
      <c r="A711" t="s">
        <v>4</v>
      </c>
      <c r="B711" s="4" t="s">
        <v>5</v>
      </c>
      <c r="C711" s="4" t="s">
        <v>13</v>
      </c>
    </row>
    <row r="712" spans="1:8">
      <c r="A712" t="n">
        <v>9497</v>
      </c>
      <c r="B712" s="33" t="n">
        <v>27</v>
      </c>
      <c r="C712" s="7" t="n">
        <v>0</v>
      </c>
    </row>
    <row r="713" spans="1:8">
      <c r="A713" t="s">
        <v>4</v>
      </c>
      <c r="B713" s="4" t="s">
        <v>5</v>
      </c>
      <c r="C713" s="4" t="s">
        <v>13</v>
      </c>
      <c r="D713" s="4" t="s">
        <v>10</v>
      </c>
      <c r="E713" s="4" t="s">
        <v>10</v>
      </c>
      <c r="F713" s="4" t="s">
        <v>10</v>
      </c>
      <c r="G713" s="4" t="s">
        <v>10</v>
      </c>
      <c r="H713" s="4" t="s">
        <v>13</v>
      </c>
    </row>
    <row r="714" spans="1:8">
      <c r="A714" t="n">
        <v>9499</v>
      </c>
      <c r="B714" s="30" t="n">
        <v>25</v>
      </c>
      <c r="C714" s="7" t="n">
        <v>5</v>
      </c>
      <c r="D714" s="7" t="n">
        <v>65535</v>
      </c>
      <c r="E714" s="7" t="n">
        <v>65535</v>
      </c>
      <c r="F714" s="7" t="n">
        <v>65535</v>
      </c>
      <c r="G714" s="7" t="n">
        <v>65535</v>
      </c>
      <c r="H714" s="7" t="n">
        <v>0</v>
      </c>
    </row>
    <row r="715" spans="1:8">
      <c r="A715" t="s">
        <v>4</v>
      </c>
      <c r="B715" s="4" t="s">
        <v>5</v>
      </c>
      <c r="C715" s="4" t="s">
        <v>29</v>
      </c>
    </row>
    <row r="716" spans="1:8">
      <c r="A716" t="n">
        <v>9510</v>
      </c>
      <c r="B716" s="18" t="n">
        <v>3</v>
      </c>
      <c r="C716" s="15" t="n">
        <f t="normal" ca="1">A722</f>
        <v>0</v>
      </c>
    </row>
    <row r="717" spans="1:8">
      <c r="A717" t="s">
        <v>4</v>
      </c>
      <c r="B717" s="4" t="s">
        <v>5</v>
      </c>
      <c r="C717" s="4" t="s">
        <v>13</v>
      </c>
      <c r="D717" s="4" t="s">
        <v>13</v>
      </c>
      <c r="E717" s="4" t="s">
        <v>9</v>
      </c>
      <c r="F717" s="4" t="s">
        <v>13</v>
      </c>
      <c r="G717" s="4" t="s">
        <v>13</v>
      </c>
    </row>
    <row r="718" spans="1:8">
      <c r="A718" t="n">
        <v>9515</v>
      </c>
      <c r="B718" s="34" t="n">
        <v>18</v>
      </c>
      <c r="C718" s="7" t="n">
        <v>0</v>
      </c>
      <c r="D718" s="7" t="n">
        <v>0</v>
      </c>
      <c r="E718" s="7" t="n">
        <v>-1</v>
      </c>
      <c r="F718" s="7" t="n">
        <v>19</v>
      </c>
      <c r="G718" s="7" t="n">
        <v>1</v>
      </c>
    </row>
    <row r="719" spans="1:8">
      <c r="A719" t="s">
        <v>4</v>
      </c>
      <c r="B719" s="4" t="s">
        <v>5</v>
      </c>
      <c r="C719" s="4" t="s">
        <v>29</v>
      </c>
    </row>
    <row r="720" spans="1:8">
      <c r="A720" t="n">
        <v>9524</v>
      </c>
      <c r="B720" s="18" t="n">
        <v>3</v>
      </c>
      <c r="C720" s="15" t="n">
        <f t="normal" ca="1">A722</f>
        <v>0</v>
      </c>
    </row>
    <row r="721" spans="1:8">
      <c r="A721" t="s">
        <v>4</v>
      </c>
      <c r="B721" s="4" t="s">
        <v>5</v>
      </c>
      <c r="C721" s="4" t="s">
        <v>29</v>
      </c>
    </row>
    <row r="722" spans="1:8">
      <c r="A722" t="n">
        <v>9529</v>
      </c>
      <c r="B722" s="18" t="n">
        <v>3</v>
      </c>
      <c r="C722" s="15" t="n">
        <f t="normal" ca="1">A652</f>
        <v>0</v>
      </c>
    </row>
    <row r="723" spans="1:8">
      <c r="A723" t="s">
        <v>4</v>
      </c>
      <c r="B723" s="4" t="s">
        <v>5</v>
      </c>
      <c r="C723" s="4" t="s">
        <v>13</v>
      </c>
      <c r="D723" s="4" t="s">
        <v>10</v>
      </c>
      <c r="E723" s="4" t="s">
        <v>30</v>
      </c>
    </row>
    <row r="724" spans="1:8">
      <c r="A724" t="n">
        <v>9534</v>
      </c>
      <c r="B724" s="27" t="n">
        <v>58</v>
      </c>
      <c r="C724" s="7" t="n">
        <v>100</v>
      </c>
      <c r="D724" s="7" t="n">
        <v>300</v>
      </c>
      <c r="E724" s="7" t="n">
        <v>0.300000011920929</v>
      </c>
    </row>
    <row r="725" spans="1:8">
      <c r="A725" t="s">
        <v>4</v>
      </c>
      <c r="B725" s="4" t="s">
        <v>5</v>
      </c>
      <c r="C725" s="4" t="s">
        <v>13</v>
      </c>
      <c r="D725" s="4" t="s">
        <v>10</v>
      </c>
    </row>
    <row r="726" spans="1:8">
      <c r="A726" t="n">
        <v>9542</v>
      </c>
      <c r="B726" s="27" t="n">
        <v>58</v>
      </c>
      <c r="C726" s="7" t="n">
        <v>255</v>
      </c>
      <c r="D726" s="7" t="n">
        <v>0</v>
      </c>
    </row>
    <row r="727" spans="1:8">
      <c r="A727" t="s">
        <v>4</v>
      </c>
      <c r="B727" s="4" t="s">
        <v>5</v>
      </c>
      <c r="C727" s="4" t="s">
        <v>13</v>
      </c>
      <c r="D727" s="4" t="s">
        <v>6</v>
      </c>
    </row>
    <row r="728" spans="1:8">
      <c r="A728" t="n">
        <v>9546</v>
      </c>
      <c r="B728" s="9" t="n">
        <v>2</v>
      </c>
      <c r="C728" s="7" t="n">
        <v>10</v>
      </c>
      <c r="D728" s="7" t="s">
        <v>62</v>
      </c>
    </row>
    <row r="729" spans="1:8">
      <c r="A729" t="s">
        <v>4</v>
      </c>
      <c r="B729" s="4" t="s">
        <v>5</v>
      </c>
      <c r="C729" s="4" t="s">
        <v>10</v>
      </c>
    </row>
    <row r="730" spans="1:8">
      <c r="A730" t="n">
        <v>9569</v>
      </c>
      <c r="B730" s="25" t="n">
        <v>16</v>
      </c>
      <c r="C730" s="7" t="n">
        <v>0</v>
      </c>
    </row>
    <row r="731" spans="1:8">
      <c r="A731" t="s">
        <v>4</v>
      </c>
      <c r="B731" s="4" t="s">
        <v>5</v>
      </c>
      <c r="C731" s="4" t="s">
        <v>13</v>
      </c>
      <c r="D731" s="4" t="s">
        <v>6</v>
      </c>
    </row>
    <row r="732" spans="1:8">
      <c r="A732" t="n">
        <v>9572</v>
      </c>
      <c r="B732" s="9" t="n">
        <v>2</v>
      </c>
      <c r="C732" s="7" t="n">
        <v>10</v>
      </c>
      <c r="D732" s="7" t="s">
        <v>63</v>
      </c>
    </row>
    <row r="733" spans="1:8">
      <c r="A733" t="s">
        <v>4</v>
      </c>
      <c r="B733" s="4" t="s">
        <v>5</v>
      </c>
      <c r="C733" s="4" t="s">
        <v>10</v>
      </c>
    </row>
    <row r="734" spans="1:8">
      <c r="A734" t="n">
        <v>9590</v>
      </c>
      <c r="B734" s="25" t="n">
        <v>16</v>
      </c>
      <c r="C734" s="7" t="n">
        <v>0</v>
      </c>
    </row>
    <row r="735" spans="1:8">
      <c r="A735" t="s">
        <v>4</v>
      </c>
      <c r="B735" s="4" t="s">
        <v>5</v>
      </c>
      <c r="C735" s="4" t="s">
        <v>13</v>
      </c>
      <c r="D735" s="4" t="s">
        <v>6</v>
      </c>
    </row>
    <row r="736" spans="1:8">
      <c r="A736" t="n">
        <v>9593</v>
      </c>
      <c r="B736" s="9" t="n">
        <v>2</v>
      </c>
      <c r="C736" s="7" t="n">
        <v>10</v>
      </c>
      <c r="D736" s="7" t="s">
        <v>64</v>
      </c>
    </row>
    <row r="737" spans="1:5">
      <c r="A737" t="s">
        <v>4</v>
      </c>
      <c r="B737" s="4" t="s">
        <v>5</v>
      </c>
      <c r="C737" s="4" t="s">
        <v>10</v>
      </c>
    </row>
    <row r="738" spans="1:5">
      <c r="A738" t="n">
        <v>9612</v>
      </c>
      <c r="B738" s="25" t="n">
        <v>16</v>
      </c>
      <c r="C738" s="7" t="n">
        <v>0</v>
      </c>
    </row>
    <row r="739" spans="1:5">
      <c r="A739" t="s">
        <v>4</v>
      </c>
      <c r="B739" s="4" t="s">
        <v>5</v>
      </c>
      <c r="C739" s="4" t="s">
        <v>13</v>
      </c>
    </row>
    <row r="740" spans="1:5">
      <c r="A740" t="n">
        <v>9615</v>
      </c>
      <c r="B740" s="29" t="n">
        <v>23</v>
      </c>
      <c r="C740" s="7" t="n">
        <v>20</v>
      </c>
    </row>
    <row r="741" spans="1:5">
      <c r="A741" t="s">
        <v>4</v>
      </c>
      <c r="B741" s="4" t="s">
        <v>5</v>
      </c>
    </row>
    <row r="742" spans="1:5">
      <c r="A742" t="n">
        <v>9617</v>
      </c>
      <c r="B742" s="5" t="n">
        <v>1</v>
      </c>
    </row>
    <row r="743" spans="1:5" s="3" customFormat="1" customHeight="0">
      <c r="A743" s="3" t="s">
        <v>2</v>
      </c>
      <c r="B743" s="3" t="s">
        <v>100</v>
      </c>
    </row>
    <row r="744" spans="1:5">
      <c r="A744" t="s">
        <v>4</v>
      </c>
      <c r="B744" s="4" t="s">
        <v>5</v>
      </c>
      <c r="C744" s="4" t="s">
        <v>13</v>
      </c>
      <c r="D744" s="4" t="s">
        <v>13</v>
      </c>
      <c r="E744" s="4" t="s">
        <v>10</v>
      </c>
      <c r="F744" s="4" t="s">
        <v>10</v>
      </c>
      <c r="G744" s="4" t="s">
        <v>10</v>
      </c>
      <c r="H744" s="4" t="s">
        <v>10</v>
      </c>
      <c r="I744" s="4" t="s">
        <v>10</v>
      </c>
      <c r="J744" s="4" t="s">
        <v>10</v>
      </c>
      <c r="K744" s="4" t="s">
        <v>10</v>
      </c>
      <c r="L744" s="4" t="s">
        <v>10</v>
      </c>
      <c r="M744" s="4" t="s">
        <v>10</v>
      </c>
      <c r="N744" s="4" t="s">
        <v>10</v>
      </c>
      <c r="O744" s="4" t="s">
        <v>10</v>
      </c>
      <c r="P744" s="4" t="s">
        <v>10</v>
      </c>
      <c r="Q744" s="4" t="s">
        <v>10</v>
      </c>
      <c r="R744" s="4" t="s">
        <v>10</v>
      </c>
      <c r="S744" s="4" t="s">
        <v>10</v>
      </c>
    </row>
    <row r="745" spans="1:5">
      <c r="A745" t="n">
        <v>9620</v>
      </c>
      <c r="B745" s="36" t="n">
        <v>161</v>
      </c>
      <c r="C745" s="7" t="n">
        <v>2</v>
      </c>
      <c r="D745" s="7" t="n">
        <v>9</v>
      </c>
      <c r="E745" s="7" t="n">
        <v>9712</v>
      </c>
      <c r="F745" s="7" t="n">
        <v>9713</v>
      </c>
      <c r="G745" s="7" t="n">
        <v>9715</v>
      </c>
      <c r="H745" s="7" t="n">
        <v>9716</v>
      </c>
      <c r="I745" s="7" t="n">
        <v>9721</v>
      </c>
      <c r="J745" s="7" t="n">
        <v>9722</v>
      </c>
      <c r="K745" s="7" t="n">
        <v>9724</v>
      </c>
      <c r="L745" s="7" t="n">
        <v>9725</v>
      </c>
      <c r="M745" s="7" t="n">
        <v>10225</v>
      </c>
      <c r="N745" s="7" t="n">
        <v>0</v>
      </c>
      <c r="O745" s="7" t="n">
        <v>0</v>
      </c>
      <c r="P745" s="7" t="n">
        <v>0</v>
      </c>
      <c r="Q745" s="7" t="n">
        <v>0</v>
      </c>
      <c r="R745" s="7" t="n">
        <v>0</v>
      </c>
      <c r="S745" s="7" t="n">
        <v>0</v>
      </c>
    </row>
    <row r="746" spans="1:5">
      <c r="A746" t="s">
        <v>4</v>
      </c>
      <c r="B746" s="4" t="s">
        <v>5</v>
      </c>
      <c r="C746" s="4" t="s">
        <v>13</v>
      </c>
      <c r="D746" s="4" t="s">
        <v>30</v>
      </c>
      <c r="E746" s="4" t="s">
        <v>30</v>
      </c>
      <c r="F746" s="4" t="s">
        <v>30</v>
      </c>
    </row>
    <row r="747" spans="1:5">
      <c r="A747" t="n">
        <v>9653</v>
      </c>
      <c r="B747" s="36" t="n">
        <v>161</v>
      </c>
      <c r="C747" s="7" t="n">
        <v>3</v>
      </c>
      <c r="D747" s="7" t="n">
        <v>1</v>
      </c>
      <c r="E747" s="7" t="n">
        <v>1.60000002384186</v>
      </c>
      <c r="F747" s="7" t="n">
        <v>0.0900000035762787</v>
      </c>
    </row>
    <row r="748" spans="1:5">
      <c r="A748" t="s">
        <v>4</v>
      </c>
      <c r="B748" s="4" t="s">
        <v>5</v>
      </c>
      <c r="C748" s="4" t="s">
        <v>13</v>
      </c>
      <c r="D748" s="4" t="s">
        <v>10</v>
      </c>
      <c r="E748" s="4" t="s">
        <v>13</v>
      </c>
      <c r="F748" s="4" t="s">
        <v>13</v>
      </c>
      <c r="G748" s="4" t="s">
        <v>13</v>
      </c>
      <c r="H748" s="4" t="s">
        <v>13</v>
      </c>
      <c r="I748" s="4" t="s">
        <v>13</v>
      </c>
      <c r="J748" s="4" t="s">
        <v>13</v>
      </c>
      <c r="K748" s="4" t="s">
        <v>13</v>
      </c>
      <c r="L748" s="4" t="s">
        <v>13</v>
      </c>
      <c r="M748" s="4" t="s">
        <v>13</v>
      </c>
      <c r="N748" s="4" t="s">
        <v>13</v>
      </c>
      <c r="O748" s="4" t="s">
        <v>13</v>
      </c>
      <c r="P748" s="4" t="s">
        <v>13</v>
      </c>
      <c r="Q748" s="4" t="s">
        <v>13</v>
      </c>
      <c r="R748" s="4" t="s">
        <v>13</v>
      </c>
      <c r="S748" s="4" t="s">
        <v>13</v>
      </c>
      <c r="T748" s="4" t="s">
        <v>13</v>
      </c>
    </row>
    <row r="749" spans="1:5">
      <c r="A749" t="n">
        <v>9667</v>
      </c>
      <c r="B749" s="36" t="n">
        <v>161</v>
      </c>
      <c r="C749" s="7" t="n">
        <v>0</v>
      </c>
      <c r="D749" s="7" t="n">
        <v>1</v>
      </c>
      <c r="E749" s="7" t="n">
        <v>1</v>
      </c>
      <c r="F749" s="7" t="n">
        <v>6</v>
      </c>
      <c r="G749" s="7" t="n">
        <v>0</v>
      </c>
      <c r="H749" s="7" t="n">
        <v>9</v>
      </c>
      <c r="I749" s="7" t="n">
        <v>0</v>
      </c>
      <c r="J749" s="7" t="n">
        <v>12</v>
      </c>
      <c r="K749" s="7" t="n">
        <v>0</v>
      </c>
      <c r="L749" s="7" t="n">
        <v>15</v>
      </c>
      <c r="M749" s="7" t="n">
        <v>0</v>
      </c>
      <c r="N749" s="7" t="n">
        <v>0</v>
      </c>
      <c r="O749" s="7" t="n">
        <v>0</v>
      </c>
      <c r="P749" s="7" t="n">
        <v>0</v>
      </c>
      <c r="Q749" s="7" t="n">
        <v>0</v>
      </c>
      <c r="R749" s="7" t="n">
        <v>0</v>
      </c>
      <c r="S749" s="7" t="n">
        <v>0</v>
      </c>
      <c r="T749" s="7" t="n">
        <v>0</v>
      </c>
    </row>
    <row r="750" spans="1:5">
      <c r="A750" t="s">
        <v>4</v>
      </c>
      <c r="B750" s="4" t="s">
        <v>5</v>
      </c>
      <c r="C750" s="4" t="s">
        <v>13</v>
      </c>
      <c r="D750" s="4" t="s">
        <v>30</v>
      </c>
      <c r="E750" s="4" t="s">
        <v>30</v>
      </c>
      <c r="F750" s="4" t="s">
        <v>30</v>
      </c>
    </row>
    <row r="751" spans="1:5">
      <c r="A751" t="n">
        <v>9687</v>
      </c>
      <c r="B751" s="36" t="n">
        <v>161</v>
      </c>
      <c r="C751" s="7" t="n">
        <v>3</v>
      </c>
      <c r="D751" s="7" t="n">
        <v>1</v>
      </c>
      <c r="E751" s="7" t="n">
        <v>1.60000002384186</v>
      </c>
      <c r="F751" s="7" t="n">
        <v>0.0900000035762787</v>
      </c>
    </row>
    <row r="752" spans="1:5">
      <c r="A752" t="s">
        <v>4</v>
      </c>
      <c r="B752" s="4" t="s">
        <v>5</v>
      </c>
      <c r="C752" s="4" t="s">
        <v>13</v>
      </c>
      <c r="D752" s="4" t="s">
        <v>10</v>
      </c>
      <c r="E752" s="4" t="s">
        <v>13</v>
      </c>
      <c r="F752" s="4" t="s">
        <v>13</v>
      </c>
      <c r="G752" s="4" t="s">
        <v>13</v>
      </c>
      <c r="H752" s="4" t="s">
        <v>13</v>
      </c>
      <c r="I752" s="4" t="s">
        <v>13</v>
      </c>
      <c r="J752" s="4" t="s">
        <v>13</v>
      </c>
      <c r="K752" s="4" t="s">
        <v>13</v>
      </c>
      <c r="L752" s="4" t="s">
        <v>13</v>
      </c>
      <c r="M752" s="4" t="s">
        <v>13</v>
      </c>
      <c r="N752" s="4" t="s">
        <v>13</v>
      </c>
      <c r="O752" s="4" t="s">
        <v>13</v>
      </c>
      <c r="P752" s="4" t="s">
        <v>13</v>
      </c>
      <c r="Q752" s="4" t="s">
        <v>13</v>
      </c>
      <c r="R752" s="4" t="s">
        <v>13</v>
      </c>
      <c r="S752" s="4" t="s">
        <v>13</v>
      </c>
      <c r="T752" s="4" t="s">
        <v>13</v>
      </c>
    </row>
    <row r="753" spans="1:20">
      <c r="A753" t="n">
        <v>9701</v>
      </c>
      <c r="B753" s="36" t="n">
        <v>161</v>
      </c>
      <c r="C753" s="7" t="n">
        <v>0</v>
      </c>
      <c r="D753" s="7" t="n">
        <v>2</v>
      </c>
      <c r="E753" s="7" t="n">
        <v>1</v>
      </c>
      <c r="F753" s="7" t="n">
        <v>0</v>
      </c>
      <c r="G753" s="7" t="n">
        <v>0</v>
      </c>
      <c r="H753" s="7" t="n">
        <v>0</v>
      </c>
      <c r="I753" s="7" t="n">
        <v>0</v>
      </c>
      <c r="J753" s="7" t="n">
        <v>12</v>
      </c>
      <c r="K753" s="7" t="n">
        <v>0</v>
      </c>
      <c r="L753" s="7" t="n">
        <v>0</v>
      </c>
      <c r="M753" s="7" t="n">
        <v>16</v>
      </c>
      <c r="N753" s="7" t="n">
        <v>0</v>
      </c>
      <c r="O753" s="7" t="n">
        <v>0</v>
      </c>
      <c r="P753" s="7" t="n">
        <v>0</v>
      </c>
      <c r="Q753" s="7" t="n">
        <v>0</v>
      </c>
      <c r="R753" s="7" t="n">
        <v>0</v>
      </c>
      <c r="S753" s="7" t="n">
        <v>0</v>
      </c>
      <c r="T753" s="7" t="n">
        <v>0</v>
      </c>
    </row>
    <row r="754" spans="1:20">
      <c r="A754" t="s">
        <v>4</v>
      </c>
      <c r="B754" s="4" t="s">
        <v>5</v>
      </c>
      <c r="C754" s="4" t="s">
        <v>13</v>
      </c>
      <c r="D754" s="4" t="s">
        <v>30</v>
      </c>
      <c r="E754" s="4" t="s">
        <v>30</v>
      </c>
      <c r="F754" s="4" t="s">
        <v>30</v>
      </c>
    </row>
    <row r="755" spans="1:20">
      <c r="A755" t="n">
        <v>9721</v>
      </c>
      <c r="B755" s="36" t="n">
        <v>161</v>
      </c>
      <c r="C755" s="7" t="n">
        <v>3</v>
      </c>
      <c r="D755" s="7" t="n">
        <v>1</v>
      </c>
      <c r="E755" s="7" t="n">
        <v>1.60000002384186</v>
      </c>
      <c r="F755" s="7" t="n">
        <v>0.0900000035762787</v>
      </c>
    </row>
    <row r="756" spans="1:20">
      <c r="A756" t="s">
        <v>4</v>
      </c>
      <c r="B756" s="4" t="s">
        <v>5</v>
      </c>
      <c r="C756" s="4" t="s">
        <v>13</v>
      </c>
      <c r="D756" s="4" t="s">
        <v>10</v>
      </c>
      <c r="E756" s="4" t="s">
        <v>13</v>
      </c>
      <c r="F756" s="4" t="s">
        <v>13</v>
      </c>
      <c r="G756" s="4" t="s">
        <v>13</v>
      </c>
      <c r="H756" s="4" t="s">
        <v>13</v>
      </c>
      <c r="I756" s="4" t="s">
        <v>13</v>
      </c>
      <c r="J756" s="4" t="s">
        <v>13</v>
      </c>
      <c r="K756" s="4" t="s">
        <v>13</v>
      </c>
      <c r="L756" s="4" t="s">
        <v>13</v>
      </c>
      <c r="M756" s="4" t="s">
        <v>13</v>
      </c>
      <c r="N756" s="4" t="s">
        <v>13</v>
      </c>
      <c r="O756" s="4" t="s">
        <v>13</v>
      </c>
      <c r="P756" s="4" t="s">
        <v>13</v>
      </c>
      <c r="Q756" s="4" t="s">
        <v>13</v>
      </c>
      <c r="R756" s="4" t="s">
        <v>13</v>
      </c>
      <c r="S756" s="4" t="s">
        <v>13</v>
      </c>
      <c r="T756" s="4" t="s">
        <v>13</v>
      </c>
    </row>
    <row r="757" spans="1:20">
      <c r="A757" t="n">
        <v>9735</v>
      </c>
      <c r="B757" s="36" t="n">
        <v>161</v>
      </c>
      <c r="C757" s="7" t="n">
        <v>0</v>
      </c>
      <c r="D757" s="7" t="n">
        <v>3</v>
      </c>
      <c r="E757" s="7" t="n">
        <v>1</v>
      </c>
      <c r="F757" s="7" t="n">
        <v>6</v>
      </c>
      <c r="G757" s="7" t="n">
        <v>7</v>
      </c>
      <c r="H757" s="7" t="n">
        <v>0</v>
      </c>
      <c r="I757" s="7" t="n">
        <v>0</v>
      </c>
      <c r="J757" s="7" t="n">
        <v>0</v>
      </c>
      <c r="K757" s="7" t="n">
        <v>0</v>
      </c>
      <c r="L757" s="7" t="n">
        <v>0</v>
      </c>
      <c r="M757" s="7" t="n">
        <v>7</v>
      </c>
      <c r="N757" s="7" t="n">
        <v>15</v>
      </c>
      <c r="O757" s="7" t="n">
        <v>0</v>
      </c>
      <c r="P757" s="7" t="n">
        <v>0</v>
      </c>
      <c r="Q757" s="7" t="n">
        <v>0</v>
      </c>
      <c r="R757" s="7" t="n">
        <v>0</v>
      </c>
      <c r="S757" s="7" t="n">
        <v>0</v>
      </c>
      <c r="T757" s="7" t="n">
        <v>0</v>
      </c>
    </row>
    <row r="758" spans="1:20">
      <c r="A758" t="s">
        <v>4</v>
      </c>
      <c r="B758" s="4" t="s">
        <v>5</v>
      </c>
      <c r="C758" s="4" t="s">
        <v>13</v>
      </c>
      <c r="D758" s="4" t="s">
        <v>30</v>
      </c>
      <c r="E758" s="4" t="s">
        <v>30</v>
      </c>
      <c r="F758" s="4" t="s">
        <v>30</v>
      </c>
    </row>
    <row r="759" spans="1:20">
      <c r="A759" t="n">
        <v>9755</v>
      </c>
      <c r="B759" s="36" t="n">
        <v>161</v>
      </c>
      <c r="C759" s="7" t="n">
        <v>3</v>
      </c>
      <c r="D759" s="7" t="n">
        <v>1</v>
      </c>
      <c r="E759" s="7" t="n">
        <v>1.60000002384186</v>
      </c>
      <c r="F759" s="7" t="n">
        <v>0.0900000035762787</v>
      </c>
    </row>
    <row r="760" spans="1:20">
      <c r="A760" t="s">
        <v>4</v>
      </c>
      <c r="B760" s="4" t="s">
        <v>5</v>
      </c>
      <c r="C760" s="4" t="s">
        <v>13</v>
      </c>
      <c r="D760" s="4" t="s">
        <v>10</v>
      </c>
      <c r="E760" s="4" t="s">
        <v>13</v>
      </c>
      <c r="F760" s="4" t="s">
        <v>13</v>
      </c>
      <c r="G760" s="4" t="s">
        <v>13</v>
      </c>
      <c r="H760" s="4" t="s">
        <v>13</v>
      </c>
      <c r="I760" s="4" t="s">
        <v>13</v>
      </c>
      <c r="J760" s="4" t="s">
        <v>13</v>
      </c>
      <c r="K760" s="4" t="s">
        <v>13</v>
      </c>
      <c r="L760" s="4" t="s">
        <v>13</v>
      </c>
      <c r="M760" s="4" t="s">
        <v>13</v>
      </c>
      <c r="N760" s="4" t="s">
        <v>13</v>
      </c>
      <c r="O760" s="4" t="s">
        <v>13</v>
      </c>
      <c r="P760" s="4" t="s">
        <v>13</v>
      </c>
      <c r="Q760" s="4" t="s">
        <v>13</v>
      </c>
      <c r="R760" s="4" t="s">
        <v>13</v>
      </c>
      <c r="S760" s="4" t="s">
        <v>13</v>
      </c>
      <c r="T760" s="4" t="s">
        <v>13</v>
      </c>
    </row>
    <row r="761" spans="1:20">
      <c r="A761" t="n">
        <v>9769</v>
      </c>
      <c r="B761" s="36" t="n">
        <v>161</v>
      </c>
      <c r="C761" s="7" t="n">
        <v>0</v>
      </c>
      <c r="D761" s="7" t="n">
        <v>7032</v>
      </c>
      <c r="E761" s="7" t="n">
        <v>1</v>
      </c>
      <c r="F761" s="7" t="n">
        <v>0</v>
      </c>
      <c r="G761" s="7" t="n">
        <v>0</v>
      </c>
      <c r="H761" s="7" t="n">
        <v>0</v>
      </c>
      <c r="I761" s="7" t="n">
        <v>0</v>
      </c>
      <c r="J761" s="7" t="n">
        <v>0</v>
      </c>
      <c r="K761" s="7" t="n">
        <v>0</v>
      </c>
      <c r="L761" s="7" t="n">
        <v>0</v>
      </c>
      <c r="M761" s="7" t="n">
        <v>16</v>
      </c>
      <c r="N761" s="7" t="n">
        <v>0</v>
      </c>
      <c r="O761" s="7" t="n">
        <v>0</v>
      </c>
      <c r="P761" s="7" t="n">
        <v>0</v>
      </c>
      <c r="Q761" s="7" t="n">
        <v>0</v>
      </c>
      <c r="R761" s="7" t="n">
        <v>0</v>
      </c>
      <c r="S761" s="7" t="n">
        <v>0</v>
      </c>
      <c r="T761" s="7" t="n">
        <v>0</v>
      </c>
    </row>
    <row r="762" spans="1:20">
      <c r="A762" t="s">
        <v>4</v>
      </c>
      <c r="B762" s="4" t="s">
        <v>5</v>
      </c>
      <c r="C762" s="4" t="s">
        <v>13</v>
      </c>
      <c r="D762" s="4" t="s">
        <v>30</v>
      </c>
      <c r="E762" s="4" t="s">
        <v>30</v>
      </c>
      <c r="F762" s="4" t="s">
        <v>30</v>
      </c>
    </row>
    <row r="763" spans="1:20">
      <c r="A763" t="n">
        <v>9789</v>
      </c>
      <c r="B763" s="36" t="n">
        <v>161</v>
      </c>
      <c r="C763" s="7" t="n">
        <v>3</v>
      </c>
      <c r="D763" s="7" t="n">
        <v>1</v>
      </c>
      <c r="E763" s="7" t="n">
        <v>1.60000002384186</v>
      </c>
      <c r="F763" s="7" t="n">
        <v>0.0900000035762787</v>
      </c>
    </row>
    <row r="764" spans="1:20">
      <c r="A764" t="s">
        <v>4</v>
      </c>
      <c r="B764" s="4" t="s">
        <v>5</v>
      </c>
      <c r="C764" s="4" t="s">
        <v>13</v>
      </c>
      <c r="D764" s="4" t="s">
        <v>10</v>
      </c>
      <c r="E764" s="4" t="s">
        <v>13</v>
      </c>
      <c r="F764" s="4" t="s">
        <v>13</v>
      </c>
      <c r="G764" s="4" t="s">
        <v>13</v>
      </c>
      <c r="H764" s="4" t="s">
        <v>13</v>
      </c>
      <c r="I764" s="4" t="s">
        <v>13</v>
      </c>
      <c r="J764" s="4" t="s">
        <v>13</v>
      </c>
      <c r="K764" s="4" t="s">
        <v>13</v>
      </c>
      <c r="L764" s="4" t="s">
        <v>13</v>
      </c>
      <c r="M764" s="4" t="s">
        <v>13</v>
      </c>
      <c r="N764" s="4" t="s">
        <v>13</v>
      </c>
      <c r="O764" s="4" t="s">
        <v>13</v>
      </c>
      <c r="P764" s="4" t="s">
        <v>13</v>
      </c>
      <c r="Q764" s="4" t="s">
        <v>13</v>
      </c>
      <c r="R764" s="4" t="s">
        <v>13</v>
      </c>
      <c r="S764" s="4" t="s">
        <v>13</v>
      </c>
      <c r="T764" s="4" t="s">
        <v>13</v>
      </c>
    </row>
    <row r="765" spans="1:20">
      <c r="A765" t="n">
        <v>9803</v>
      </c>
      <c r="B765" s="36" t="n">
        <v>161</v>
      </c>
      <c r="C765" s="7" t="n">
        <v>0</v>
      </c>
      <c r="D765" s="7" t="n">
        <v>6</v>
      </c>
      <c r="E765" s="7" t="n">
        <v>1</v>
      </c>
      <c r="F765" s="7" t="n">
        <v>6</v>
      </c>
      <c r="G765" s="7" t="n">
        <v>0</v>
      </c>
      <c r="H765" s="7" t="n">
        <v>0</v>
      </c>
      <c r="I765" s="7" t="n">
        <v>0</v>
      </c>
      <c r="J765" s="7" t="n">
        <v>0</v>
      </c>
      <c r="K765" s="7" t="n">
        <v>13</v>
      </c>
      <c r="L765" s="7" t="n">
        <v>0</v>
      </c>
      <c r="M765" s="7" t="n">
        <v>0</v>
      </c>
      <c r="N765" s="7" t="n">
        <v>0</v>
      </c>
      <c r="O765" s="7" t="n">
        <v>0</v>
      </c>
      <c r="P765" s="7" t="n">
        <v>0</v>
      </c>
      <c r="Q765" s="7" t="n">
        <v>0</v>
      </c>
      <c r="R765" s="7" t="n">
        <v>0</v>
      </c>
      <c r="S765" s="7" t="n">
        <v>0</v>
      </c>
      <c r="T765" s="7" t="n">
        <v>0</v>
      </c>
    </row>
    <row r="766" spans="1:20">
      <c r="A766" t="s">
        <v>4</v>
      </c>
      <c r="B766" s="4" t="s">
        <v>5</v>
      </c>
      <c r="C766" s="4" t="s">
        <v>13</v>
      </c>
      <c r="D766" s="4" t="s">
        <v>30</v>
      </c>
      <c r="E766" s="4" t="s">
        <v>30</v>
      </c>
      <c r="F766" s="4" t="s">
        <v>30</v>
      </c>
    </row>
    <row r="767" spans="1:20">
      <c r="A767" t="n">
        <v>9823</v>
      </c>
      <c r="B767" s="36" t="n">
        <v>161</v>
      </c>
      <c r="C767" s="7" t="n">
        <v>3</v>
      </c>
      <c r="D767" s="7" t="n">
        <v>1</v>
      </c>
      <c r="E767" s="7" t="n">
        <v>1.60000002384186</v>
      </c>
      <c r="F767" s="7" t="n">
        <v>0.0900000035762787</v>
      </c>
    </row>
    <row r="768" spans="1:20">
      <c r="A768" t="s">
        <v>4</v>
      </c>
      <c r="B768" s="4" t="s">
        <v>5</v>
      </c>
      <c r="C768" s="4" t="s">
        <v>13</v>
      </c>
      <c r="D768" s="4" t="s">
        <v>10</v>
      </c>
      <c r="E768" s="4" t="s">
        <v>13</v>
      </c>
      <c r="F768" s="4" t="s">
        <v>13</v>
      </c>
      <c r="G768" s="4" t="s">
        <v>13</v>
      </c>
      <c r="H768" s="4" t="s">
        <v>13</v>
      </c>
      <c r="I768" s="4" t="s">
        <v>13</v>
      </c>
      <c r="J768" s="4" t="s">
        <v>13</v>
      </c>
      <c r="K768" s="4" t="s">
        <v>13</v>
      </c>
      <c r="L768" s="4" t="s">
        <v>13</v>
      </c>
      <c r="M768" s="4" t="s">
        <v>13</v>
      </c>
      <c r="N768" s="4" t="s">
        <v>13</v>
      </c>
      <c r="O768" s="4" t="s">
        <v>13</v>
      </c>
      <c r="P768" s="4" t="s">
        <v>13</v>
      </c>
      <c r="Q768" s="4" t="s">
        <v>13</v>
      </c>
      <c r="R768" s="4" t="s">
        <v>13</v>
      </c>
      <c r="S768" s="4" t="s">
        <v>13</v>
      </c>
      <c r="T768" s="4" t="s">
        <v>13</v>
      </c>
    </row>
    <row r="769" spans="1:20">
      <c r="A769" t="n">
        <v>9837</v>
      </c>
      <c r="B769" s="36" t="n">
        <v>161</v>
      </c>
      <c r="C769" s="7" t="n">
        <v>0</v>
      </c>
      <c r="D769" s="7" t="n">
        <v>7</v>
      </c>
      <c r="E769" s="7" t="n">
        <v>1</v>
      </c>
      <c r="F769" s="7" t="n">
        <v>0</v>
      </c>
      <c r="G769" s="7" t="n">
        <v>0</v>
      </c>
      <c r="H769" s="7" t="n">
        <v>0</v>
      </c>
      <c r="I769" s="7" t="n">
        <v>0</v>
      </c>
      <c r="J769" s="7" t="n">
        <v>0</v>
      </c>
      <c r="K769" s="7" t="n">
        <v>0</v>
      </c>
      <c r="L769" s="7" t="n">
        <v>0</v>
      </c>
      <c r="M769" s="7" t="n">
        <v>0</v>
      </c>
      <c r="N769" s="7" t="n">
        <v>18</v>
      </c>
      <c r="O769" s="7" t="n">
        <v>0</v>
      </c>
      <c r="P769" s="7" t="n">
        <v>0</v>
      </c>
      <c r="Q769" s="7" t="n">
        <v>0</v>
      </c>
      <c r="R769" s="7" t="n">
        <v>0</v>
      </c>
      <c r="S769" s="7" t="n">
        <v>0</v>
      </c>
      <c r="T769" s="7" t="n">
        <v>0</v>
      </c>
    </row>
    <row r="770" spans="1:20">
      <c r="A770" t="s">
        <v>4</v>
      </c>
      <c r="B770" s="4" t="s">
        <v>5</v>
      </c>
      <c r="C770" s="4" t="s">
        <v>13</v>
      </c>
      <c r="D770" s="4" t="s">
        <v>30</v>
      </c>
      <c r="E770" s="4" t="s">
        <v>30</v>
      </c>
      <c r="F770" s="4" t="s">
        <v>30</v>
      </c>
    </row>
    <row r="771" spans="1:20">
      <c r="A771" t="n">
        <v>9857</v>
      </c>
      <c r="B771" s="36" t="n">
        <v>161</v>
      </c>
      <c r="C771" s="7" t="n">
        <v>3</v>
      </c>
      <c r="D771" s="7" t="n">
        <v>1</v>
      </c>
      <c r="E771" s="7" t="n">
        <v>1.60000002384186</v>
      </c>
      <c r="F771" s="7" t="n">
        <v>0.0900000035762787</v>
      </c>
    </row>
    <row r="772" spans="1:20">
      <c r="A772" t="s">
        <v>4</v>
      </c>
      <c r="B772" s="4" t="s">
        <v>5</v>
      </c>
      <c r="C772" s="4" t="s">
        <v>13</v>
      </c>
      <c r="D772" s="4" t="s">
        <v>10</v>
      </c>
      <c r="E772" s="4" t="s">
        <v>13</v>
      </c>
      <c r="F772" s="4" t="s">
        <v>13</v>
      </c>
      <c r="G772" s="4" t="s">
        <v>13</v>
      </c>
      <c r="H772" s="4" t="s">
        <v>13</v>
      </c>
      <c r="I772" s="4" t="s">
        <v>13</v>
      </c>
      <c r="J772" s="4" t="s">
        <v>13</v>
      </c>
      <c r="K772" s="4" t="s">
        <v>13</v>
      </c>
      <c r="L772" s="4" t="s">
        <v>13</v>
      </c>
      <c r="M772" s="4" t="s">
        <v>13</v>
      </c>
      <c r="N772" s="4" t="s">
        <v>13</v>
      </c>
      <c r="O772" s="4" t="s">
        <v>13</v>
      </c>
      <c r="P772" s="4" t="s">
        <v>13</v>
      </c>
      <c r="Q772" s="4" t="s">
        <v>13</v>
      </c>
      <c r="R772" s="4" t="s">
        <v>13</v>
      </c>
      <c r="S772" s="4" t="s">
        <v>13</v>
      </c>
      <c r="T772" s="4" t="s">
        <v>13</v>
      </c>
    </row>
    <row r="773" spans="1:20">
      <c r="A773" t="n">
        <v>9871</v>
      </c>
      <c r="B773" s="36" t="n">
        <v>161</v>
      </c>
      <c r="C773" s="7" t="n">
        <v>0</v>
      </c>
      <c r="D773" s="7" t="n">
        <v>8</v>
      </c>
      <c r="E773" s="7" t="n">
        <v>1</v>
      </c>
      <c r="F773" s="7" t="n">
        <v>0</v>
      </c>
      <c r="G773" s="7" t="n">
        <v>0</v>
      </c>
      <c r="H773" s="7" t="n">
        <v>0</v>
      </c>
      <c r="I773" s="7" t="n">
        <v>10</v>
      </c>
      <c r="J773" s="7" t="n">
        <v>0</v>
      </c>
      <c r="K773" s="7" t="n">
        <v>0</v>
      </c>
      <c r="L773" s="7" t="n">
        <v>0</v>
      </c>
      <c r="M773" s="7" t="n">
        <v>0</v>
      </c>
      <c r="N773" s="7" t="n">
        <v>0</v>
      </c>
      <c r="O773" s="7" t="n">
        <v>0</v>
      </c>
      <c r="P773" s="7" t="n">
        <v>0</v>
      </c>
      <c r="Q773" s="7" t="n">
        <v>0</v>
      </c>
      <c r="R773" s="7" t="n">
        <v>0</v>
      </c>
      <c r="S773" s="7" t="n">
        <v>0</v>
      </c>
      <c r="T773" s="7" t="n">
        <v>0</v>
      </c>
    </row>
    <row r="774" spans="1:20">
      <c r="A774" t="s">
        <v>4</v>
      </c>
      <c r="B774" s="4" t="s">
        <v>5</v>
      </c>
      <c r="C774" s="4" t="s">
        <v>13</v>
      </c>
      <c r="D774" s="4" t="s">
        <v>30</v>
      </c>
      <c r="E774" s="4" t="s">
        <v>30</v>
      </c>
      <c r="F774" s="4" t="s">
        <v>30</v>
      </c>
    </row>
    <row r="775" spans="1:20">
      <c r="A775" t="n">
        <v>9891</v>
      </c>
      <c r="B775" s="36" t="n">
        <v>161</v>
      </c>
      <c r="C775" s="7" t="n">
        <v>3</v>
      </c>
      <c r="D775" s="7" t="n">
        <v>1</v>
      </c>
      <c r="E775" s="7" t="n">
        <v>1.60000002384186</v>
      </c>
      <c r="F775" s="7" t="n">
        <v>0.0900000035762787</v>
      </c>
    </row>
    <row r="776" spans="1:20">
      <c r="A776" t="s">
        <v>4</v>
      </c>
      <c r="B776" s="4" t="s">
        <v>5</v>
      </c>
      <c r="C776" s="4" t="s">
        <v>13</v>
      </c>
      <c r="D776" s="4" t="s">
        <v>10</v>
      </c>
      <c r="E776" s="4" t="s">
        <v>13</v>
      </c>
      <c r="F776" s="4" t="s">
        <v>13</v>
      </c>
      <c r="G776" s="4" t="s">
        <v>13</v>
      </c>
      <c r="H776" s="4" t="s">
        <v>13</v>
      </c>
      <c r="I776" s="4" t="s">
        <v>13</v>
      </c>
      <c r="J776" s="4" t="s">
        <v>13</v>
      </c>
      <c r="K776" s="4" t="s">
        <v>13</v>
      </c>
      <c r="L776" s="4" t="s">
        <v>13</v>
      </c>
      <c r="M776" s="4" t="s">
        <v>13</v>
      </c>
      <c r="N776" s="4" t="s">
        <v>13</v>
      </c>
      <c r="O776" s="4" t="s">
        <v>13</v>
      </c>
      <c r="P776" s="4" t="s">
        <v>13</v>
      </c>
      <c r="Q776" s="4" t="s">
        <v>13</v>
      </c>
      <c r="R776" s="4" t="s">
        <v>13</v>
      </c>
      <c r="S776" s="4" t="s">
        <v>13</v>
      </c>
      <c r="T776" s="4" t="s">
        <v>13</v>
      </c>
    </row>
    <row r="777" spans="1:20">
      <c r="A777" t="n">
        <v>9905</v>
      </c>
      <c r="B777" s="36" t="n">
        <v>161</v>
      </c>
      <c r="C777" s="7" t="n">
        <v>0</v>
      </c>
      <c r="D777" s="7" t="n">
        <v>9</v>
      </c>
      <c r="E777" s="7" t="n">
        <v>1</v>
      </c>
      <c r="F777" s="7" t="n">
        <v>0</v>
      </c>
      <c r="G777" s="7" t="n">
        <v>7</v>
      </c>
      <c r="H777" s="7" t="n">
        <v>0</v>
      </c>
      <c r="I777" s="7" t="n">
        <v>0</v>
      </c>
      <c r="J777" s="7" t="n">
        <v>0</v>
      </c>
      <c r="K777" s="7" t="n">
        <v>0</v>
      </c>
      <c r="L777" s="7" t="n">
        <v>0</v>
      </c>
      <c r="M777" s="7" t="n">
        <v>0</v>
      </c>
      <c r="N777" s="7" t="n">
        <v>0</v>
      </c>
      <c r="O777" s="7" t="n">
        <v>0</v>
      </c>
      <c r="P777" s="7" t="n">
        <v>0</v>
      </c>
      <c r="Q777" s="7" t="n">
        <v>0</v>
      </c>
      <c r="R777" s="7" t="n">
        <v>0</v>
      </c>
      <c r="S777" s="7" t="n">
        <v>0</v>
      </c>
      <c r="T777" s="7" t="n">
        <v>0</v>
      </c>
    </row>
    <row r="778" spans="1:20">
      <c r="A778" t="s">
        <v>4</v>
      </c>
      <c r="B778" s="4" t="s">
        <v>5</v>
      </c>
      <c r="C778" s="4" t="s">
        <v>13</v>
      </c>
      <c r="D778" s="4" t="s">
        <v>30</v>
      </c>
      <c r="E778" s="4" t="s">
        <v>30</v>
      </c>
      <c r="F778" s="4" t="s">
        <v>30</v>
      </c>
    </row>
    <row r="779" spans="1:20">
      <c r="A779" t="n">
        <v>9925</v>
      </c>
      <c r="B779" s="36" t="n">
        <v>161</v>
      </c>
      <c r="C779" s="7" t="n">
        <v>3</v>
      </c>
      <c r="D779" s="7" t="n">
        <v>1</v>
      </c>
      <c r="E779" s="7" t="n">
        <v>1.60000002384186</v>
      </c>
      <c r="F779" s="7" t="n">
        <v>0.0900000035762787</v>
      </c>
    </row>
    <row r="780" spans="1:20">
      <c r="A780" t="s">
        <v>4</v>
      </c>
      <c r="B780" s="4" t="s">
        <v>5</v>
      </c>
      <c r="C780" s="4" t="s">
        <v>13</v>
      </c>
      <c r="D780" s="4" t="s">
        <v>10</v>
      </c>
      <c r="E780" s="4" t="s">
        <v>13</v>
      </c>
      <c r="F780" s="4" t="s">
        <v>13</v>
      </c>
      <c r="G780" s="4" t="s">
        <v>13</v>
      </c>
      <c r="H780" s="4" t="s">
        <v>13</v>
      </c>
      <c r="I780" s="4" t="s">
        <v>13</v>
      </c>
      <c r="J780" s="4" t="s">
        <v>13</v>
      </c>
      <c r="K780" s="4" t="s">
        <v>13</v>
      </c>
      <c r="L780" s="4" t="s">
        <v>13</v>
      </c>
      <c r="M780" s="4" t="s">
        <v>13</v>
      </c>
      <c r="N780" s="4" t="s">
        <v>13</v>
      </c>
      <c r="O780" s="4" t="s">
        <v>13</v>
      </c>
      <c r="P780" s="4" t="s">
        <v>13</v>
      </c>
      <c r="Q780" s="4" t="s">
        <v>13</v>
      </c>
      <c r="R780" s="4" t="s">
        <v>13</v>
      </c>
      <c r="S780" s="4" t="s">
        <v>13</v>
      </c>
      <c r="T780" s="4" t="s">
        <v>13</v>
      </c>
    </row>
    <row r="781" spans="1:20">
      <c r="A781" t="n">
        <v>9939</v>
      </c>
      <c r="B781" s="36" t="n">
        <v>161</v>
      </c>
      <c r="C781" s="7" t="n">
        <v>0</v>
      </c>
      <c r="D781" s="7" t="n">
        <v>11</v>
      </c>
      <c r="E781" s="7" t="n">
        <v>1</v>
      </c>
      <c r="F781" s="7" t="n">
        <v>0</v>
      </c>
      <c r="G781" s="7" t="n">
        <v>7</v>
      </c>
      <c r="H781" s="7" t="n">
        <v>0</v>
      </c>
      <c r="I781" s="7" t="n">
        <v>10</v>
      </c>
      <c r="J781" s="7" t="n">
        <v>0</v>
      </c>
      <c r="K781" s="7" t="n">
        <v>0</v>
      </c>
      <c r="L781" s="7" t="n">
        <v>0</v>
      </c>
      <c r="M781" s="7" t="n">
        <v>0</v>
      </c>
      <c r="N781" s="7" t="n">
        <v>0</v>
      </c>
      <c r="O781" s="7" t="n">
        <v>0</v>
      </c>
      <c r="P781" s="7" t="n">
        <v>0</v>
      </c>
      <c r="Q781" s="7" t="n">
        <v>0</v>
      </c>
      <c r="R781" s="7" t="n">
        <v>0</v>
      </c>
      <c r="S781" s="7" t="n">
        <v>0</v>
      </c>
      <c r="T781" s="7" t="n">
        <v>0</v>
      </c>
    </row>
    <row r="782" spans="1:20">
      <c r="A782" t="s">
        <v>4</v>
      </c>
      <c r="B782" s="4" t="s">
        <v>5</v>
      </c>
      <c r="C782" s="4" t="s">
        <v>13</v>
      </c>
      <c r="D782" s="4" t="s">
        <v>30</v>
      </c>
      <c r="E782" s="4" t="s">
        <v>30</v>
      </c>
      <c r="F782" s="4" t="s">
        <v>30</v>
      </c>
    </row>
    <row r="783" spans="1:20">
      <c r="A783" t="n">
        <v>9959</v>
      </c>
      <c r="B783" s="36" t="n">
        <v>161</v>
      </c>
      <c r="C783" s="7" t="n">
        <v>3</v>
      </c>
      <c r="D783" s="7" t="n">
        <v>1</v>
      </c>
      <c r="E783" s="7" t="n">
        <v>1.60000002384186</v>
      </c>
      <c r="F783" s="7" t="n">
        <v>0.0900000035762787</v>
      </c>
    </row>
    <row r="784" spans="1:20">
      <c r="A784" t="s">
        <v>4</v>
      </c>
      <c r="B784" s="4" t="s">
        <v>5</v>
      </c>
      <c r="C784" s="4" t="s">
        <v>13</v>
      </c>
      <c r="D784" s="4" t="s">
        <v>10</v>
      </c>
      <c r="E784" s="4" t="s">
        <v>13</v>
      </c>
      <c r="F784" s="4" t="s">
        <v>13</v>
      </c>
      <c r="G784" s="4" t="s">
        <v>13</v>
      </c>
      <c r="H784" s="4" t="s">
        <v>13</v>
      </c>
      <c r="I784" s="4" t="s">
        <v>13</v>
      </c>
      <c r="J784" s="4" t="s">
        <v>13</v>
      </c>
      <c r="K784" s="4" t="s">
        <v>13</v>
      </c>
      <c r="L784" s="4" t="s">
        <v>13</v>
      </c>
      <c r="M784" s="4" t="s">
        <v>13</v>
      </c>
      <c r="N784" s="4" t="s">
        <v>13</v>
      </c>
      <c r="O784" s="4" t="s">
        <v>13</v>
      </c>
      <c r="P784" s="4" t="s">
        <v>13</v>
      </c>
      <c r="Q784" s="4" t="s">
        <v>13</v>
      </c>
      <c r="R784" s="4" t="s">
        <v>13</v>
      </c>
      <c r="S784" s="4" t="s">
        <v>13</v>
      </c>
      <c r="T784" s="4" t="s">
        <v>13</v>
      </c>
    </row>
    <row r="785" spans="1:20">
      <c r="A785" t="n">
        <v>9973</v>
      </c>
      <c r="B785" s="36" t="n">
        <v>161</v>
      </c>
      <c r="C785" s="7" t="n">
        <v>0</v>
      </c>
      <c r="D785" s="7" t="n">
        <v>18</v>
      </c>
      <c r="E785" s="7" t="n">
        <v>1</v>
      </c>
      <c r="F785" s="7" t="n">
        <v>6</v>
      </c>
      <c r="G785" s="7" t="n">
        <v>7</v>
      </c>
      <c r="H785" s="7" t="n">
        <v>0</v>
      </c>
      <c r="I785" s="7" t="n">
        <v>7</v>
      </c>
      <c r="J785" s="7" t="n">
        <v>100</v>
      </c>
      <c r="K785" s="7" t="n">
        <v>13</v>
      </c>
      <c r="L785" s="7" t="n">
        <v>100</v>
      </c>
      <c r="M785" s="7" t="n">
        <v>100</v>
      </c>
      <c r="N785" s="7" t="n">
        <v>0</v>
      </c>
      <c r="O785" s="7" t="n">
        <v>0</v>
      </c>
      <c r="P785" s="7" t="n">
        <v>0</v>
      </c>
      <c r="Q785" s="7" t="n">
        <v>0</v>
      </c>
      <c r="R785" s="7" t="n">
        <v>0</v>
      </c>
      <c r="S785" s="7" t="n">
        <v>0</v>
      </c>
      <c r="T785" s="7" t="n">
        <v>0</v>
      </c>
    </row>
    <row r="786" spans="1:20">
      <c r="A786" t="s">
        <v>4</v>
      </c>
      <c r="B786" s="4" t="s">
        <v>5</v>
      </c>
      <c r="C786" s="4" t="s">
        <v>13</v>
      </c>
      <c r="D786" s="4" t="s">
        <v>30</v>
      </c>
      <c r="E786" s="4" t="s">
        <v>30</v>
      </c>
      <c r="F786" s="4" t="s">
        <v>30</v>
      </c>
    </row>
    <row r="787" spans="1:20">
      <c r="A787" t="n">
        <v>9993</v>
      </c>
      <c r="B787" s="36" t="n">
        <v>161</v>
      </c>
      <c r="C787" s="7" t="n">
        <v>3</v>
      </c>
      <c r="D787" s="7" t="n">
        <v>1</v>
      </c>
      <c r="E787" s="7" t="n">
        <v>1.60000002384186</v>
      </c>
      <c r="F787" s="7" t="n">
        <v>0.0900000035762787</v>
      </c>
    </row>
    <row r="788" spans="1:20">
      <c r="A788" t="s">
        <v>4</v>
      </c>
      <c r="B788" s="4" t="s">
        <v>5</v>
      </c>
      <c r="C788" s="4" t="s">
        <v>13</v>
      </c>
      <c r="D788" s="4" t="s">
        <v>10</v>
      </c>
      <c r="E788" s="4" t="s">
        <v>13</v>
      </c>
      <c r="F788" s="4" t="s">
        <v>13</v>
      </c>
      <c r="G788" s="4" t="s">
        <v>13</v>
      </c>
      <c r="H788" s="4" t="s">
        <v>13</v>
      </c>
      <c r="I788" s="4" t="s">
        <v>13</v>
      </c>
      <c r="J788" s="4" t="s">
        <v>13</v>
      </c>
      <c r="K788" s="4" t="s">
        <v>13</v>
      </c>
      <c r="L788" s="4" t="s">
        <v>13</v>
      </c>
      <c r="M788" s="4" t="s">
        <v>13</v>
      </c>
      <c r="N788" s="4" t="s">
        <v>13</v>
      </c>
      <c r="O788" s="4" t="s">
        <v>13</v>
      </c>
      <c r="P788" s="4" t="s">
        <v>13</v>
      </c>
      <c r="Q788" s="4" t="s">
        <v>13</v>
      </c>
      <c r="R788" s="4" t="s">
        <v>13</v>
      </c>
      <c r="S788" s="4" t="s">
        <v>13</v>
      </c>
      <c r="T788" s="4" t="s">
        <v>13</v>
      </c>
    </row>
    <row r="789" spans="1:20">
      <c r="A789" t="n">
        <v>10007</v>
      </c>
      <c r="B789" s="36" t="n">
        <v>161</v>
      </c>
      <c r="C789" s="7" t="n">
        <v>0</v>
      </c>
      <c r="D789" s="7" t="n">
        <v>105</v>
      </c>
      <c r="E789" s="7" t="n">
        <v>1</v>
      </c>
      <c r="F789" s="7" t="n">
        <v>0</v>
      </c>
      <c r="G789" s="7" t="n">
        <v>0</v>
      </c>
      <c r="H789" s="7" t="n">
        <v>0</v>
      </c>
      <c r="I789" s="7" t="n">
        <v>0</v>
      </c>
      <c r="J789" s="7" t="n">
        <v>0</v>
      </c>
      <c r="K789" s="7" t="n">
        <v>0</v>
      </c>
      <c r="L789" s="7" t="n">
        <v>0</v>
      </c>
      <c r="M789" s="7" t="n">
        <v>16</v>
      </c>
      <c r="N789" s="7" t="n">
        <v>0</v>
      </c>
      <c r="O789" s="7" t="n">
        <v>0</v>
      </c>
      <c r="P789" s="7" t="n">
        <v>0</v>
      </c>
      <c r="Q789" s="7" t="n">
        <v>0</v>
      </c>
      <c r="R789" s="7" t="n">
        <v>0</v>
      </c>
      <c r="S789" s="7" t="n">
        <v>0</v>
      </c>
      <c r="T789" s="7" t="n">
        <v>0</v>
      </c>
    </row>
    <row r="790" spans="1:20">
      <c r="A790" t="s">
        <v>4</v>
      </c>
      <c r="B790" s="4" t="s">
        <v>5</v>
      </c>
      <c r="C790" s="4" t="s">
        <v>13</v>
      </c>
      <c r="D790" s="4" t="s">
        <v>30</v>
      </c>
      <c r="E790" s="4" t="s">
        <v>30</v>
      </c>
      <c r="F790" s="4" t="s">
        <v>30</v>
      </c>
    </row>
    <row r="791" spans="1:20">
      <c r="A791" t="n">
        <v>10027</v>
      </c>
      <c r="B791" s="36" t="n">
        <v>161</v>
      </c>
      <c r="C791" s="7" t="n">
        <v>3</v>
      </c>
      <c r="D791" s="7" t="n">
        <v>1</v>
      </c>
      <c r="E791" s="7" t="n">
        <v>1.60000002384186</v>
      </c>
      <c r="F791" s="7" t="n">
        <v>0.0900000035762787</v>
      </c>
    </row>
    <row r="792" spans="1:20">
      <c r="A792" t="s">
        <v>4</v>
      </c>
      <c r="B792" s="4" t="s">
        <v>5</v>
      </c>
      <c r="C792" s="4" t="s">
        <v>13</v>
      </c>
      <c r="D792" s="4" t="s">
        <v>10</v>
      </c>
      <c r="E792" s="4" t="s">
        <v>13</v>
      </c>
      <c r="F792" s="4" t="s">
        <v>13</v>
      </c>
      <c r="G792" s="4" t="s">
        <v>13</v>
      </c>
      <c r="H792" s="4" t="s">
        <v>13</v>
      </c>
      <c r="I792" s="4" t="s">
        <v>13</v>
      </c>
      <c r="J792" s="4" t="s">
        <v>13</v>
      </c>
      <c r="K792" s="4" t="s">
        <v>13</v>
      </c>
      <c r="L792" s="4" t="s">
        <v>13</v>
      </c>
      <c r="M792" s="4" t="s">
        <v>13</v>
      </c>
      <c r="N792" s="4" t="s">
        <v>13</v>
      </c>
      <c r="O792" s="4" t="s">
        <v>13</v>
      </c>
      <c r="P792" s="4" t="s">
        <v>13</v>
      </c>
      <c r="Q792" s="4" t="s">
        <v>13</v>
      </c>
      <c r="R792" s="4" t="s">
        <v>13</v>
      </c>
      <c r="S792" s="4" t="s">
        <v>13</v>
      </c>
      <c r="T792" s="4" t="s">
        <v>13</v>
      </c>
    </row>
    <row r="793" spans="1:20">
      <c r="A793" t="n">
        <v>10041</v>
      </c>
      <c r="B793" s="36" t="n">
        <v>161</v>
      </c>
      <c r="C793" s="7" t="n">
        <v>0</v>
      </c>
      <c r="D793" s="7" t="n">
        <v>119</v>
      </c>
      <c r="E793" s="7" t="n">
        <v>1</v>
      </c>
      <c r="F793" s="7" t="n">
        <v>0</v>
      </c>
      <c r="G793" s="7" t="n">
        <v>0</v>
      </c>
      <c r="H793" s="7" t="n">
        <v>0</v>
      </c>
      <c r="I793" s="7" t="n">
        <v>0</v>
      </c>
      <c r="J793" s="7" t="n">
        <v>0</v>
      </c>
      <c r="K793" s="7" t="n">
        <v>0</v>
      </c>
      <c r="L793" s="7" t="n">
        <v>100</v>
      </c>
      <c r="M793" s="7" t="n">
        <v>100</v>
      </c>
      <c r="N793" s="7" t="n">
        <v>18</v>
      </c>
      <c r="O793" s="7" t="n">
        <v>0</v>
      </c>
      <c r="P793" s="7" t="n">
        <v>0</v>
      </c>
      <c r="Q793" s="7" t="n">
        <v>0</v>
      </c>
      <c r="R793" s="7" t="n">
        <v>0</v>
      </c>
      <c r="S793" s="7" t="n">
        <v>0</v>
      </c>
      <c r="T793" s="7" t="n">
        <v>0</v>
      </c>
    </row>
    <row r="794" spans="1:20">
      <c r="A794" t="s">
        <v>4</v>
      </c>
      <c r="B794" s="4" t="s">
        <v>5</v>
      </c>
      <c r="C794" s="4" t="s">
        <v>13</v>
      </c>
      <c r="D794" s="4" t="s">
        <v>30</v>
      </c>
      <c r="E794" s="4" t="s">
        <v>30</v>
      </c>
      <c r="F794" s="4" t="s">
        <v>30</v>
      </c>
    </row>
    <row r="795" spans="1:20">
      <c r="A795" t="n">
        <v>10061</v>
      </c>
      <c r="B795" s="36" t="n">
        <v>161</v>
      </c>
      <c r="C795" s="7" t="n">
        <v>3</v>
      </c>
      <c r="D795" s="7" t="n">
        <v>1</v>
      </c>
      <c r="E795" s="7" t="n">
        <v>1.60000002384186</v>
      </c>
      <c r="F795" s="7" t="n">
        <v>0.0900000035762787</v>
      </c>
    </row>
    <row r="796" spans="1:20">
      <c r="A796" t="s">
        <v>4</v>
      </c>
      <c r="B796" s="4" t="s">
        <v>5</v>
      </c>
      <c r="C796" s="4" t="s">
        <v>13</v>
      </c>
      <c r="D796" s="4" t="s">
        <v>10</v>
      </c>
      <c r="E796" s="4" t="s">
        <v>13</v>
      </c>
      <c r="F796" s="4" t="s">
        <v>13</v>
      </c>
      <c r="G796" s="4" t="s">
        <v>13</v>
      </c>
      <c r="H796" s="4" t="s">
        <v>13</v>
      </c>
      <c r="I796" s="4" t="s">
        <v>13</v>
      </c>
      <c r="J796" s="4" t="s">
        <v>13</v>
      </c>
      <c r="K796" s="4" t="s">
        <v>13</v>
      </c>
      <c r="L796" s="4" t="s">
        <v>13</v>
      </c>
      <c r="M796" s="4" t="s">
        <v>13</v>
      </c>
      <c r="N796" s="4" t="s">
        <v>13</v>
      </c>
      <c r="O796" s="4" t="s">
        <v>13</v>
      </c>
      <c r="P796" s="4" t="s">
        <v>13</v>
      </c>
      <c r="Q796" s="4" t="s">
        <v>13</v>
      </c>
      <c r="R796" s="4" t="s">
        <v>13</v>
      </c>
      <c r="S796" s="4" t="s">
        <v>13</v>
      </c>
      <c r="T796" s="4" t="s">
        <v>13</v>
      </c>
    </row>
    <row r="797" spans="1:20">
      <c r="A797" t="n">
        <v>10075</v>
      </c>
      <c r="B797" s="36" t="n">
        <v>161</v>
      </c>
      <c r="C797" s="7" t="n">
        <v>0</v>
      </c>
      <c r="D797" s="7" t="n">
        <v>110</v>
      </c>
      <c r="E797" s="7" t="n">
        <v>1</v>
      </c>
      <c r="F797" s="7" t="n">
        <v>6</v>
      </c>
      <c r="G797" s="7" t="n">
        <v>100</v>
      </c>
      <c r="H797" s="7" t="n">
        <v>6</v>
      </c>
      <c r="I797" s="7" t="n">
        <v>100</v>
      </c>
      <c r="J797" s="7" t="n">
        <v>12</v>
      </c>
      <c r="K797" s="7" t="n">
        <v>100</v>
      </c>
      <c r="L797" s="7" t="n">
        <v>15</v>
      </c>
      <c r="M797" s="7" t="n">
        <v>100</v>
      </c>
      <c r="N797" s="7" t="n">
        <v>18</v>
      </c>
      <c r="O797" s="7" t="n">
        <v>0</v>
      </c>
      <c r="P797" s="7" t="n">
        <v>0</v>
      </c>
      <c r="Q797" s="7" t="n">
        <v>0</v>
      </c>
      <c r="R797" s="7" t="n">
        <v>0</v>
      </c>
      <c r="S797" s="7" t="n">
        <v>0</v>
      </c>
      <c r="T797" s="7" t="n">
        <v>0</v>
      </c>
    </row>
    <row r="798" spans="1:20">
      <c r="A798" t="s">
        <v>4</v>
      </c>
      <c r="B798" s="4" t="s">
        <v>5</v>
      </c>
      <c r="C798" s="4" t="s">
        <v>13</v>
      </c>
      <c r="D798" s="4" t="s">
        <v>30</v>
      </c>
      <c r="E798" s="4" t="s">
        <v>30</v>
      </c>
      <c r="F798" s="4" t="s">
        <v>30</v>
      </c>
    </row>
    <row r="799" spans="1:20">
      <c r="A799" t="n">
        <v>10095</v>
      </c>
      <c r="B799" s="36" t="n">
        <v>161</v>
      </c>
      <c r="C799" s="7" t="n">
        <v>3</v>
      </c>
      <c r="D799" s="7" t="n">
        <v>1</v>
      </c>
      <c r="E799" s="7" t="n">
        <v>1.60000002384186</v>
      </c>
      <c r="F799" s="7" t="n">
        <v>0.0900000035762787</v>
      </c>
    </row>
    <row r="800" spans="1:20">
      <c r="A800" t="s">
        <v>4</v>
      </c>
      <c r="B800" s="4" t="s">
        <v>5</v>
      </c>
      <c r="C800" s="4" t="s">
        <v>13</v>
      </c>
      <c r="D800" s="4" t="s">
        <v>10</v>
      </c>
      <c r="E800" s="4" t="s">
        <v>13</v>
      </c>
      <c r="F800" s="4" t="s">
        <v>13</v>
      </c>
      <c r="G800" s="4" t="s">
        <v>13</v>
      </c>
      <c r="H800" s="4" t="s">
        <v>13</v>
      </c>
      <c r="I800" s="4" t="s">
        <v>13</v>
      </c>
      <c r="J800" s="4" t="s">
        <v>13</v>
      </c>
      <c r="K800" s="4" t="s">
        <v>13</v>
      </c>
      <c r="L800" s="4" t="s">
        <v>13</v>
      </c>
      <c r="M800" s="4" t="s">
        <v>13</v>
      </c>
      <c r="N800" s="4" t="s">
        <v>13</v>
      </c>
      <c r="O800" s="4" t="s">
        <v>13</v>
      </c>
      <c r="P800" s="4" t="s">
        <v>13</v>
      </c>
      <c r="Q800" s="4" t="s">
        <v>13</v>
      </c>
      <c r="R800" s="4" t="s">
        <v>13</v>
      </c>
      <c r="S800" s="4" t="s">
        <v>13</v>
      </c>
      <c r="T800" s="4" t="s">
        <v>13</v>
      </c>
    </row>
    <row r="801" spans="1:20">
      <c r="A801" t="n">
        <v>10109</v>
      </c>
      <c r="B801" s="36" t="n">
        <v>161</v>
      </c>
      <c r="C801" s="7" t="n">
        <v>0</v>
      </c>
      <c r="D801" s="7" t="n">
        <v>6518</v>
      </c>
      <c r="E801" s="7" t="n">
        <v>0</v>
      </c>
      <c r="F801" s="7" t="n">
        <v>100</v>
      </c>
      <c r="G801" s="7" t="n">
        <v>100</v>
      </c>
      <c r="H801" s="7" t="n">
        <v>100</v>
      </c>
      <c r="I801" s="7" t="n">
        <v>100</v>
      </c>
      <c r="J801" s="7" t="n">
        <v>100</v>
      </c>
      <c r="K801" s="7" t="n">
        <v>100</v>
      </c>
      <c r="L801" s="7" t="n">
        <v>100</v>
      </c>
      <c r="M801" s="7" t="n">
        <v>100</v>
      </c>
      <c r="N801" s="7" t="n">
        <v>100</v>
      </c>
      <c r="O801" s="7" t="n">
        <v>0</v>
      </c>
      <c r="P801" s="7" t="n">
        <v>0</v>
      </c>
      <c r="Q801" s="7" t="n">
        <v>0</v>
      </c>
      <c r="R801" s="7" t="n">
        <v>0</v>
      </c>
      <c r="S801" s="7" t="n">
        <v>0</v>
      </c>
      <c r="T801" s="7" t="n">
        <v>0</v>
      </c>
    </row>
    <row r="802" spans="1:20">
      <c r="A802" t="s">
        <v>4</v>
      </c>
      <c r="B802" s="4" t="s">
        <v>5</v>
      </c>
      <c r="C802" s="4" t="s">
        <v>13</v>
      </c>
      <c r="D802" s="4" t="s">
        <v>30</v>
      </c>
      <c r="E802" s="4" t="s">
        <v>30</v>
      </c>
      <c r="F802" s="4" t="s">
        <v>30</v>
      </c>
    </row>
    <row r="803" spans="1:20">
      <c r="A803" t="n">
        <v>10129</v>
      </c>
      <c r="B803" s="36" t="n">
        <v>161</v>
      </c>
      <c r="C803" s="7" t="n">
        <v>3</v>
      </c>
      <c r="D803" s="7" t="n">
        <v>1</v>
      </c>
      <c r="E803" s="7" t="n">
        <v>1.60000002384186</v>
      </c>
      <c r="F803" s="7" t="n">
        <v>0.0900000035762787</v>
      </c>
    </row>
    <row r="804" spans="1:20">
      <c r="A804" t="s">
        <v>4</v>
      </c>
      <c r="B804" s="4" t="s">
        <v>5</v>
      </c>
      <c r="C804" s="4" t="s">
        <v>13</v>
      </c>
      <c r="D804" s="4" t="s">
        <v>10</v>
      </c>
      <c r="E804" s="4" t="s">
        <v>13</v>
      </c>
      <c r="F804" s="4" t="s">
        <v>13</v>
      </c>
      <c r="G804" s="4" t="s">
        <v>13</v>
      </c>
      <c r="H804" s="4" t="s">
        <v>13</v>
      </c>
      <c r="I804" s="4" t="s">
        <v>13</v>
      </c>
      <c r="J804" s="4" t="s">
        <v>13</v>
      </c>
      <c r="K804" s="4" t="s">
        <v>13</v>
      </c>
      <c r="L804" s="4" t="s">
        <v>13</v>
      </c>
      <c r="M804" s="4" t="s">
        <v>13</v>
      </c>
      <c r="N804" s="4" t="s">
        <v>13</v>
      </c>
      <c r="O804" s="4" t="s">
        <v>13</v>
      </c>
      <c r="P804" s="4" t="s">
        <v>13</v>
      </c>
      <c r="Q804" s="4" t="s">
        <v>13</v>
      </c>
      <c r="R804" s="4" t="s">
        <v>13</v>
      </c>
      <c r="S804" s="4" t="s">
        <v>13</v>
      </c>
      <c r="T804" s="4" t="s">
        <v>13</v>
      </c>
    </row>
    <row r="805" spans="1:20">
      <c r="A805" t="n">
        <v>10143</v>
      </c>
      <c r="B805" s="36" t="n">
        <v>161</v>
      </c>
      <c r="C805" s="7" t="n">
        <v>0</v>
      </c>
      <c r="D805" s="7" t="n">
        <v>95</v>
      </c>
      <c r="E805" s="7" t="n">
        <v>1</v>
      </c>
      <c r="F805" s="7" t="n">
        <v>0</v>
      </c>
      <c r="G805" s="7" t="n">
        <v>0</v>
      </c>
      <c r="H805" s="7" t="n">
        <v>100</v>
      </c>
      <c r="I805" s="7" t="n">
        <v>100</v>
      </c>
      <c r="J805" s="7" t="n">
        <v>12</v>
      </c>
      <c r="K805" s="7" t="n">
        <v>100</v>
      </c>
      <c r="L805" s="7" t="n">
        <v>12</v>
      </c>
      <c r="M805" s="7" t="n">
        <v>100</v>
      </c>
      <c r="N805" s="7" t="n">
        <v>18</v>
      </c>
      <c r="O805" s="7" t="n">
        <v>0</v>
      </c>
      <c r="P805" s="7" t="n">
        <v>0</v>
      </c>
      <c r="Q805" s="7" t="n">
        <v>0</v>
      </c>
      <c r="R805" s="7" t="n">
        <v>0</v>
      </c>
      <c r="S805" s="7" t="n">
        <v>0</v>
      </c>
      <c r="T805" s="7" t="n">
        <v>0</v>
      </c>
    </row>
    <row r="806" spans="1:20">
      <c r="A806" t="s">
        <v>4</v>
      </c>
      <c r="B806" s="4" t="s">
        <v>5</v>
      </c>
      <c r="C806" s="4" t="s">
        <v>13</v>
      </c>
      <c r="D806" s="4" t="s">
        <v>30</v>
      </c>
      <c r="E806" s="4" t="s">
        <v>30</v>
      </c>
      <c r="F806" s="4" t="s">
        <v>30</v>
      </c>
    </row>
    <row r="807" spans="1:20">
      <c r="A807" t="n">
        <v>10163</v>
      </c>
      <c r="B807" s="36" t="n">
        <v>161</v>
      </c>
      <c r="C807" s="7" t="n">
        <v>3</v>
      </c>
      <c r="D807" s="7" t="n">
        <v>1</v>
      </c>
      <c r="E807" s="7" t="n">
        <v>1.60000002384186</v>
      </c>
      <c r="F807" s="7" t="n">
        <v>0.0900000035762787</v>
      </c>
    </row>
    <row r="808" spans="1:20">
      <c r="A808" t="s">
        <v>4</v>
      </c>
      <c r="B808" s="4" t="s">
        <v>5</v>
      </c>
      <c r="C808" s="4" t="s">
        <v>13</v>
      </c>
      <c r="D808" s="4" t="s">
        <v>10</v>
      </c>
      <c r="E808" s="4" t="s">
        <v>13</v>
      </c>
      <c r="F808" s="4" t="s">
        <v>13</v>
      </c>
      <c r="G808" s="4" t="s">
        <v>13</v>
      </c>
      <c r="H808" s="4" t="s">
        <v>13</v>
      </c>
      <c r="I808" s="4" t="s">
        <v>13</v>
      </c>
      <c r="J808" s="4" t="s">
        <v>13</v>
      </c>
      <c r="K808" s="4" t="s">
        <v>13</v>
      </c>
      <c r="L808" s="4" t="s">
        <v>13</v>
      </c>
      <c r="M808" s="4" t="s">
        <v>13</v>
      </c>
      <c r="N808" s="4" t="s">
        <v>13</v>
      </c>
      <c r="O808" s="4" t="s">
        <v>13</v>
      </c>
      <c r="P808" s="4" t="s">
        <v>13</v>
      </c>
      <c r="Q808" s="4" t="s">
        <v>13</v>
      </c>
      <c r="R808" s="4" t="s">
        <v>13</v>
      </c>
      <c r="S808" s="4" t="s">
        <v>13</v>
      </c>
      <c r="T808" s="4" t="s">
        <v>13</v>
      </c>
    </row>
    <row r="809" spans="1:20">
      <c r="A809" t="n">
        <v>10177</v>
      </c>
      <c r="B809" s="36" t="n">
        <v>161</v>
      </c>
      <c r="C809" s="7" t="n">
        <v>0</v>
      </c>
      <c r="D809" s="7" t="n">
        <v>90</v>
      </c>
      <c r="E809" s="7" t="n">
        <v>1</v>
      </c>
      <c r="F809" s="7" t="n">
        <v>0</v>
      </c>
      <c r="G809" s="7" t="n">
        <v>0</v>
      </c>
      <c r="H809" s="7" t="n">
        <v>0</v>
      </c>
      <c r="I809" s="7" t="n">
        <v>0</v>
      </c>
      <c r="J809" s="7" t="n">
        <v>12</v>
      </c>
      <c r="K809" s="7" t="n">
        <v>0</v>
      </c>
      <c r="L809" s="7" t="n">
        <v>12</v>
      </c>
      <c r="M809" s="7" t="n">
        <v>0</v>
      </c>
      <c r="N809" s="7" t="n">
        <v>0</v>
      </c>
      <c r="O809" s="7" t="n">
        <v>0</v>
      </c>
      <c r="P809" s="7" t="n">
        <v>0</v>
      </c>
      <c r="Q809" s="7" t="n">
        <v>0</v>
      </c>
      <c r="R809" s="7" t="n">
        <v>0</v>
      </c>
      <c r="S809" s="7" t="n">
        <v>0</v>
      </c>
      <c r="T809" s="7" t="n">
        <v>0</v>
      </c>
    </row>
    <row r="810" spans="1:20">
      <c r="A810" t="s">
        <v>4</v>
      </c>
      <c r="B810" s="4" t="s">
        <v>5</v>
      </c>
      <c r="C810" s="4" t="s">
        <v>13</v>
      </c>
      <c r="D810" s="4" t="s">
        <v>30</v>
      </c>
      <c r="E810" s="4" t="s">
        <v>30</v>
      </c>
      <c r="F810" s="4" t="s">
        <v>30</v>
      </c>
    </row>
    <row r="811" spans="1:20">
      <c r="A811" t="n">
        <v>10197</v>
      </c>
      <c r="B811" s="36" t="n">
        <v>161</v>
      </c>
      <c r="C811" s="7" t="n">
        <v>3</v>
      </c>
      <c r="D811" s="7" t="n">
        <v>1</v>
      </c>
      <c r="E811" s="7" t="n">
        <v>1.60000002384186</v>
      </c>
      <c r="F811" s="7" t="n">
        <v>0.0900000035762787</v>
      </c>
    </row>
    <row r="812" spans="1:20">
      <c r="A812" t="s">
        <v>4</v>
      </c>
      <c r="B812" s="4" t="s">
        <v>5</v>
      </c>
      <c r="C812" s="4" t="s">
        <v>13</v>
      </c>
      <c r="D812" s="4" t="s">
        <v>10</v>
      </c>
      <c r="E812" s="4" t="s">
        <v>13</v>
      </c>
      <c r="F812" s="4" t="s">
        <v>13</v>
      </c>
      <c r="G812" s="4" t="s">
        <v>13</v>
      </c>
      <c r="H812" s="4" t="s">
        <v>13</v>
      </c>
      <c r="I812" s="4" t="s">
        <v>13</v>
      </c>
      <c r="J812" s="4" t="s">
        <v>13</v>
      </c>
      <c r="K812" s="4" t="s">
        <v>13</v>
      </c>
      <c r="L812" s="4" t="s">
        <v>13</v>
      </c>
      <c r="M812" s="4" t="s">
        <v>13</v>
      </c>
      <c r="N812" s="4" t="s">
        <v>13</v>
      </c>
      <c r="O812" s="4" t="s">
        <v>13</v>
      </c>
      <c r="P812" s="4" t="s">
        <v>13</v>
      </c>
      <c r="Q812" s="4" t="s">
        <v>13</v>
      </c>
      <c r="R812" s="4" t="s">
        <v>13</v>
      </c>
      <c r="S812" s="4" t="s">
        <v>13</v>
      </c>
      <c r="T812" s="4" t="s">
        <v>13</v>
      </c>
    </row>
    <row r="813" spans="1:20">
      <c r="A813" t="n">
        <v>10211</v>
      </c>
      <c r="B813" s="36" t="n">
        <v>161</v>
      </c>
      <c r="C813" s="7" t="n">
        <v>0</v>
      </c>
      <c r="D813" s="7" t="n">
        <v>6517</v>
      </c>
      <c r="E813" s="7" t="n">
        <v>0</v>
      </c>
      <c r="F813" s="7" t="n">
        <v>0</v>
      </c>
      <c r="G813" s="7" t="n">
        <v>0</v>
      </c>
      <c r="H813" s="7" t="n">
        <v>100</v>
      </c>
      <c r="I813" s="7" t="n">
        <v>100</v>
      </c>
      <c r="J813" s="7" t="n">
        <v>100</v>
      </c>
      <c r="K813" s="7" t="n">
        <v>100</v>
      </c>
      <c r="L813" s="7" t="n">
        <v>100</v>
      </c>
      <c r="M813" s="7" t="n">
        <v>100</v>
      </c>
      <c r="N813" s="7" t="n">
        <v>100</v>
      </c>
      <c r="O813" s="7" t="n">
        <v>0</v>
      </c>
      <c r="P813" s="7" t="n">
        <v>0</v>
      </c>
      <c r="Q813" s="7" t="n">
        <v>0</v>
      </c>
      <c r="R813" s="7" t="n">
        <v>0</v>
      </c>
      <c r="S813" s="7" t="n">
        <v>0</v>
      </c>
      <c r="T813" s="7" t="n">
        <v>0</v>
      </c>
    </row>
    <row r="814" spans="1:20">
      <c r="A814" t="s">
        <v>4</v>
      </c>
      <c r="B814" s="4" t="s">
        <v>5</v>
      </c>
      <c r="C814" s="4" t="s">
        <v>13</v>
      </c>
      <c r="D814" s="4" t="s">
        <v>30</v>
      </c>
      <c r="E814" s="4" t="s">
        <v>30</v>
      </c>
      <c r="F814" s="4" t="s">
        <v>30</v>
      </c>
    </row>
    <row r="815" spans="1:20">
      <c r="A815" t="n">
        <v>10231</v>
      </c>
      <c r="B815" s="36" t="n">
        <v>161</v>
      </c>
      <c r="C815" s="7" t="n">
        <v>3</v>
      </c>
      <c r="D815" s="7" t="n">
        <v>1</v>
      </c>
      <c r="E815" s="7" t="n">
        <v>1.60000002384186</v>
      </c>
      <c r="F815" s="7" t="n">
        <v>0.0900000035762787</v>
      </c>
    </row>
    <row r="816" spans="1:20">
      <c r="A816" t="s">
        <v>4</v>
      </c>
      <c r="B816" s="4" t="s">
        <v>5</v>
      </c>
      <c r="C816" s="4" t="s">
        <v>13</v>
      </c>
      <c r="D816" s="4" t="s">
        <v>10</v>
      </c>
      <c r="E816" s="4" t="s">
        <v>13</v>
      </c>
      <c r="F816" s="4" t="s">
        <v>13</v>
      </c>
      <c r="G816" s="4" t="s">
        <v>13</v>
      </c>
      <c r="H816" s="4" t="s">
        <v>13</v>
      </c>
      <c r="I816" s="4" t="s">
        <v>13</v>
      </c>
      <c r="J816" s="4" t="s">
        <v>13</v>
      </c>
      <c r="K816" s="4" t="s">
        <v>13</v>
      </c>
      <c r="L816" s="4" t="s">
        <v>13</v>
      </c>
      <c r="M816" s="4" t="s">
        <v>13</v>
      </c>
      <c r="N816" s="4" t="s">
        <v>13</v>
      </c>
      <c r="O816" s="4" t="s">
        <v>13</v>
      </c>
      <c r="P816" s="4" t="s">
        <v>13</v>
      </c>
      <c r="Q816" s="4" t="s">
        <v>13</v>
      </c>
      <c r="R816" s="4" t="s">
        <v>13</v>
      </c>
      <c r="S816" s="4" t="s">
        <v>13</v>
      </c>
      <c r="T816" s="4" t="s">
        <v>13</v>
      </c>
    </row>
    <row r="817" spans="1:20">
      <c r="A817" t="n">
        <v>10245</v>
      </c>
      <c r="B817" s="36" t="n">
        <v>161</v>
      </c>
      <c r="C817" s="7" t="n">
        <v>0</v>
      </c>
      <c r="D817" s="7" t="n">
        <v>92</v>
      </c>
      <c r="E817" s="7" t="n">
        <v>1</v>
      </c>
      <c r="F817" s="7" t="n">
        <v>0</v>
      </c>
      <c r="G817" s="7" t="n">
        <v>0</v>
      </c>
      <c r="H817" s="7" t="n">
        <v>0</v>
      </c>
      <c r="I817" s="7" t="n">
        <v>0</v>
      </c>
      <c r="J817" s="7" t="n">
        <v>12</v>
      </c>
      <c r="K817" s="7" t="n">
        <v>100</v>
      </c>
      <c r="L817" s="7" t="n">
        <v>100</v>
      </c>
      <c r="M817" s="7" t="n">
        <v>16</v>
      </c>
      <c r="N817" s="7" t="n">
        <v>18</v>
      </c>
      <c r="O817" s="7" t="n">
        <v>0</v>
      </c>
      <c r="P817" s="7" t="n">
        <v>0</v>
      </c>
      <c r="Q817" s="7" t="n">
        <v>0</v>
      </c>
      <c r="R817" s="7" t="n">
        <v>0</v>
      </c>
      <c r="S817" s="7" t="n">
        <v>0</v>
      </c>
      <c r="T817" s="7" t="n">
        <v>0</v>
      </c>
    </row>
    <row r="818" spans="1:20">
      <c r="A818" t="s">
        <v>4</v>
      </c>
      <c r="B818" s="4" t="s">
        <v>5</v>
      </c>
      <c r="C818" s="4" t="s">
        <v>13</v>
      </c>
      <c r="D818" s="4" t="s">
        <v>30</v>
      </c>
      <c r="E818" s="4" t="s">
        <v>30</v>
      </c>
      <c r="F818" s="4" t="s">
        <v>30</v>
      </c>
    </row>
    <row r="819" spans="1:20">
      <c r="A819" t="n">
        <v>10265</v>
      </c>
      <c r="B819" s="36" t="n">
        <v>161</v>
      </c>
      <c r="C819" s="7" t="n">
        <v>3</v>
      </c>
      <c r="D819" s="7" t="n">
        <v>1</v>
      </c>
      <c r="E819" s="7" t="n">
        <v>1.60000002384186</v>
      </c>
      <c r="F819" s="7" t="n">
        <v>0.0900000035762787</v>
      </c>
    </row>
    <row r="820" spans="1:20">
      <c r="A820" t="s">
        <v>4</v>
      </c>
      <c r="B820" s="4" t="s">
        <v>5</v>
      </c>
      <c r="C820" s="4" t="s">
        <v>13</v>
      </c>
      <c r="D820" s="4" t="s">
        <v>10</v>
      </c>
      <c r="E820" s="4" t="s">
        <v>13</v>
      </c>
      <c r="F820" s="4" t="s">
        <v>13</v>
      </c>
      <c r="G820" s="4" t="s">
        <v>13</v>
      </c>
      <c r="H820" s="4" t="s">
        <v>13</v>
      </c>
      <c r="I820" s="4" t="s">
        <v>13</v>
      </c>
      <c r="J820" s="4" t="s">
        <v>13</v>
      </c>
      <c r="K820" s="4" t="s">
        <v>13</v>
      </c>
      <c r="L820" s="4" t="s">
        <v>13</v>
      </c>
      <c r="M820" s="4" t="s">
        <v>13</v>
      </c>
      <c r="N820" s="4" t="s">
        <v>13</v>
      </c>
      <c r="O820" s="4" t="s">
        <v>13</v>
      </c>
      <c r="P820" s="4" t="s">
        <v>13</v>
      </c>
      <c r="Q820" s="4" t="s">
        <v>13</v>
      </c>
      <c r="R820" s="4" t="s">
        <v>13</v>
      </c>
      <c r="S820" s="4" t="s">
        <v>13</v>
      </c>
      <c r="T820" s="4" t="s">
        <v>13</v>
      </c>
    </row>
    <row r="821" spans="1:20">
      <c r="A821" t="n">
        <v>10279</v>
      </c>
      <c r="B821" s="36" t="n">
        <v>161</v>
      </c>
      <c r="C821" s="7" t="n">
        <v>0</v>
      </c>
      <c r="D821" s="7" t="n">
        <v>6516</v>
      </c>
      <c r="E821" s="7" t="n">
        <v>0</v>
      </c>
      <c r="F821" s="7" t="n">
        <v>0</v>
      </c>
      <c r="G821" s="7" t="n">
        <v>0</v>
      </c>
      <c r="H821" s="7" t="n">
        <v>0</v>
      </c>
      <c r="I821" s="7" t="n">
        <v>0</v>
      </c>
      <c r="J821" s="7" t="n">
        <v>100</v>
      </c>
      <c r="K821" s="7" t="n">
        <v>100</v>
      </c>
      <c r="L821" s="7" t="n">
        <v>100</v>
      </c>
      <c r="M821" s="7" t="n">
        <v>100</v>
      </c>
      <c r="N821" s="7" t="n">
        <v>100</v>
      </c>
      <c r="O821" s="7" t="n">
        <v>0</v>
      </c>
      <c r="P821" s="7" t="n">
        <v>0</v>
      </c>
      <c r="Q821" s="7" t="n">
        <v>0</v>
      </c>
      <c r="R821" s="7" t="n">
        <v>0</v>
      </c>
      <c r="S821" s="7" t="n">
        <v>0</v>
      </c>
      <c r="T821" s="7" t="n">
        <v>0</v>
      </c>
    </row>
    <row r="822" spans="1:20">
      <c r="A822" t="s">
        <v>4</v>
      </c>
      <c r="B822" s="4" t="s">
        <v>5</v>
      </c>
      <c r="C822" s="4" t="s">
        <v>13</v>
      </c>
      <c r="D822" s="4" t="s">
        <v>30</v>
      </c>
      <c r="E822" s="4" t="s">
        <v>30</v>
      </c>
      <c r="F822" s="4" t="s">
        <v>30</v>
      </c>
    </row>
    <row r="823" spans="1:20">
      <c r="A823" t="n">
        <v>10299</v>
      </c>
      <c r="B823" s="36" t="n">
        <v>161</v>
      </c>
      <c r="C823" s="7" t="n">
        <v>3</v>
      </c>
      <c r="D823" s="7" t="n">
        <v>1</v>
      </c>
      <c r="E823" s="7" t="n">
        <v>1.60000002384186</v>
      </c>
      <c r="F823" s="7" t="n">
        <v>0.0900000035762787</v>
      </c>
    </row>
    <row r="824" spans="1:20">
      <c r="A824" t="s">
        <v>4</v>
      </c>
      <c r="B824" s="4" t="s">
        <v>5</v>
      </c>
      <c r="C824" s="4" t="s">
        <v>13</v>
      </c>
      <c r="D824" s="4" t="s">
        <v>10</v>
      </c>
      <c r="E824" s="4" t="s">
        <v>13</v>
      </c>
      <c r="F824" s="4" t="s">
        <v>13</v>
      </c>
      <c r="G824" s="4" t="s">
        <v>13</v>
      </c>
      <c r="H824" s="4" t="s">
        <v>13</v>
      </c>
      <c r="I824" s="4" t="s">
        <v>13</v>
      </c>
      <c r="J824" s="4" t="s">
        <v>13</v>
      </c>
      <c r="K824" s="4" t="s">
        <v>13</v>
      </c>
      <c r="L824" s="4" t="s">
        <v>13</v>
      </c>
      <c r="M824" s="4" t="s">
        <v>13</v>
      </c>
      <c r="N824" s="4" t="s">
        <v>13</v>
      </c>
      <c r="O824" s="4" t="s">
        <v>13</v>
      </c>
      <c r="P824" s="4" t="s">
        <v>13</v>
      </c>
      <c r="Q824" s="4" t="s">
        <v>13</v>
      </c>
      <c r="R824" s="4" t="s">
        <v>13</v>
      </c>
      <c r="S824" s="4" t="s">
        <v>13</v>
      </c>
      <c r="T824" s="4" t="s">
        <v>13</v>
      </c>
    </row>
    <row r="825" spans="1:20">
      <c r="A825" t="n">
        <v>10313</v>
      </c>
      <c r="B825" s="36" t="n">
        <v>161</v>
      </c>
      <c r="C825" s="7" t="n">
        <v>0</v>
      </c>
      <c r="D825" s="7" t="n">
        <v>120</v>
      </c>
      <c r="E825" s="7" t="n">
        <v>1</v>
      </c>
      <c r="F825" s="7" t="n">
        <v>0</v>
      </c>
      <c r="G825" s="7" t="n">
        <v>0</v>
      </c>
      <c r="H825" s="7" t="n">
        <v>0</v>
      </c>
      <c r="I825" s="7" t="n">
        <v>0</v>
      </c>
      <c r="J825" s="7" t="n">
        <v>0</v>
      </c>
      <c r="K825" s="7" t="n">
        <v>0</v>
      </c>
      <c r="L825" s="7" t="n">
        <v>0</v>
      </c>
      <c r="M825" s="7" t="n">
        <v>0</v>
      </c>
      <c r="N825" s="7" t="n">
        <v>18</v>
      </c>
      <c r="O825" s="7" t="n">
        <v>0</v>
      </c>
      <c r="P825" s="7" t="n">
        <v>0</v>
      </c>
      <c r="Q825" s="7" t="n">
        <v>0</v>
      </c>
      <c r="R825" s="7" t="n">
        <v>0</v>
      </c>
      <c r="S825" s="7" t="n">
        <v>0</v>
      </c>
      <c r="T825" s="7" t="n">
        <v>0</v>
      </c>
    </row>
    <row r="826" spans="1:20">
      <c r="A826" t="s">
        <v>4</v>
      </c>
      <c r="B826" s="4" t="s">
        <v>5</v>
      </c>
      <c r="C826" s="4" t="s">
        <v>13</v>
      </c>
      <c r="D826" s="4" t="s">
        <v>30</v>
      </c>
      <c r="E826" s="4" t="s">
        <v>30</v>
      </c>
      <c r="F826" s="4" t="s">
        <v>30</v>
      </c>
    </row>
    <row r="827" spans="1:20">
      <c r="A827" t="n">
        <v>10333</v>
      </c>
      <c r="B827" s="36" t="n">
        <v>161</v>
      </c>
      <c r="C827" s="7" t="n">
        <v>3</v>
      </c>
      <c r="D827" s="7" t="n">
        <v>1</v>
      </c>
      <c r="E827" s="7" t="n">
        <v>1.60000002384186</v>
      </c>
      <c r="F827" s="7" t="n">
        <v>0.0900000035762787</v>
      </c>
    </row>
    <row r="828" spans="1:20">
      <c r="A828" t="s">
        <v>4</v>
      </c>
      <c r="B828" s="4" t="s">
        <v>5</v>
      </c>
      <c r="C828" s="4" t="s">
        <v>13</v>
      </c>
      <c r="D828" s="4" t="s">
        <v>10</v>
      </c>
      <c r="E828" s="4" t="s">
        <v>13</v>
      </c>
      <c r="F828" s="4" t="s">
        <v>13</v>
      </c>
      <c r="G828" s="4" t="s">
        <v>13</v>
      </c>
      <c r="H828" s="4" t="s">
        <v>13</v>
      </c>
      <c r="I828" s="4" t="s">
        <v>13</v>
      </c>
      <c r="J828" s="4" t="s">
        <v>13</v>
      </c>
      <c r="K828" s="4" t="s">
        <v>13</v>
      </c>
      <c r="L828" s="4" t="s">
        <v>13</v>
      </c>
      <c r="M828" s="4" t="s">
        <v>13</v>
      </c>
      <c r="N828" s="4" t="s">
        <v>13</v>
      </c>
      <c r="O828" s="4" t="s">
        <v>13</v>
      </c>
      <c r="P828" s="4" t="s">
        <v>13</v>
      </c>
      <c r="Q828" s="4" t="s">
        <v>13</v>
      </c>
      <c r="R828" s="4" t="s">
        <v>13</v>
      </c>
      <c r="S828" s="4" t="s">
        <v>13</v>
      </c>
      <c r="T828" s="4" t="s">
        <v>13</v>
      </c>
    </row>
    <row r="829" spans="1:20">
      <c r="A829" t="n">
        <v>10347</v>
      </c>
      <c r="B829" s="36" t="n">
        <v>161</v>
      </c>
      <c r="C829" s="7" t="n">
        <v>0</v>
      </c>
      <c r="D829" s="7" t="n">
        <v>118</v>
      </c>
      <c r="E829" s="7" t="n">
        <v>1</v>
      </c>
      <c r="F829" s="7" t="n">
        <v>0</v>
      </c>
      <c r="G829" s="7" t="n">
        <v>0</v>
      </c>
      <c r="H829" s="7" t="n">
        <v>0</v>
      </c>
      <c r="I829" s="7" t="n">
        <v>0</v>
      </c>
      <c r="J829" s="7" t="n">
        <v>0</v>
      </c>
      <c r="K829" s="7" t="n">
        <v>0</v>
      </c>
      <c r="L829" s="7" t="n">
        <v>0</v>
      </c>
      <c r="M829" s="7" t="n">
        <v>0</v>
      </c>
      <c r="N829" s="7" t="n">
        <v>18</v>
      </c>
      <c r="O829" s="7" t="n">
        <v>0</v>
      </c>
      <c r="P829" s="7" t="n">
        <v>0</v>
      </c>
      <c r="Q829" s="7" t="n">
        <v>0</v>
      </c>
      <c r="R829" s="7" t="n">
        <v>0</v>
      </c>
      <c r="S829" s="7" t="n">
        <v>0</v>
      </c>
      <c r="T829" s="7" t="n">
        <v>0</v>
      </c>
    </row>
    <row r="830" spans="1:20">
      <c r="A830" t="s">
        <v>4</v>
      </c>
      <c r="B830" s="4" t="s">
        <v>5</v>
      </c>
      <c r="C830" s="4" t="s">
        <v>13</v>
      </c>
      <c r="D830" s="4" t="s">
        <v>30</v>
      </c>
      <c r="E830" s="4" t="s">
        <v>30</v>
      </c>
      <c r="F830" s="4" t="s">
        <v>30</v>
      </c>
    </row>
    <row r="831" spans="1:20">
      <c r="A831" t="n">
        <v>10367</v>
      </c>
      <c r="B831" s="36" t="n">
        <v>161</v>
      </c>
      <c r="C831" s="7" t="n">
        <v>3</v>
      </c>
      <c r="D831" s="7" t="n">
        <v>1</v>
      </c>
      <c r="E831" s="7" t="n">
        <v>1.60000002384186</v>
      </c>
      <c r="F831" s="7" t="n">
        <v>0.0900000035762787</v>
      </c>
    </row>
    <row r="832" spans="1:20">
      <c r="A832" t="s">
        <v>4</v>
      </c>
      <c r="B832" s="4" t="s">
        <v>5</v>
      </c>
      <c r="C832" s="4" t="s">
        <v>13</v>
      </c>
      <c r="D832" s="4" t="s">
        <v>10</v>
      </c>
      <c r="E832" s="4" t="s">
        <v>13</v>
      </c>
      <c r="F832" s="4" t="s">
        <v>13</v>
      </c>
      <c r="G832" s="4" t="s">
        <v>13</v>
      </c>
      <c r="H832" s="4" t="s">
        <v>13</v>
      </c>
      <c r="I832" s="4" t="s">
        <v>13</v>
      </c>
      <c r="J832" s="4" t="s">
        <v>13</v>
      </c>
      <c r="K832" s="4" t="s">
        <v>13</v>
      </c>
      <c r="L832" s="4" t="s">
        <v>13</v>
      </c>
      <c r="M832" s="4" t="s">
        <v>13</v>
      </c>
      <c r="N832" s="4" t="s">
        <v>13</v>
      </c>
      <c r="O832" s="4" t="s">
        <v>13</v>
      </c>
      <c r="P832" s="4" t="s">
        <v>13</v>
      </c>
      <c r="Q832" s="4" t="s">
        <v>13</v>
      </c>
      <c r="R832" s="4" t="s">
        <v>13</v>
      </c>
      <c r="S832" s="4" t="s">
        <v>13</v>
      </c>
      <c r="T832" s="4" t="s">
        <v>13</v>
      </c>
    </row>
    <row r="833" spans="1:20">
      <c r="A833" t="n">
        <v>10381</v>
      </c>
      <c r="B833" s="36" t="n">
        <v>161</v>
      </c>
      <c r="C833" s="7" t="n">
        <v>0</v>
      </c>
      <c r="D833" s="7" t="n">
        <v>6482</v>
      </c>
      <c r="E833" s="7" t="n">
        <v>0</v>
      </c>
      <c r="F833" s="7" t="n">
        <v>0</v>
      </c>
      <c r="G833" s="7" t="n">
        <v>0</v>
      </c>
      <c r="H833" s="7" t="n">
        <v>0</v>
      </c>
      <c r="I833" s="7" t="n">
        <v>0</v>
      </c>
      <c r="J833" s="7" t="n">
        <v>0</v>
      </c>
      <c r="K833" s="7" t="n">
        <v>0</v>
      </c>
      <c r="L833" s="7" t="n">
        <v>0</v>
      </c>
      <c r="M833" s="7" t="n">
        <v>0</v>
      </c>
      <c r="N833" s="7" t="n">
        <v>18</v>
      </c>
      <c r="O833" s="7" t="n">
        <v>0</v>
      </c>
      <c r="P833" s="7" t="n">
        <v>0</v>
      </c>
      <c r="Q833" s="7" t="n">
        <v>0</v>
      </c>
      <c r="R833" s="7" t="n">
        <v>0</v>
      </c>
      <c r="S833" s="7" t="n">
        <v>0</v>
      </c>
      <c r="T833" s="7" t="n">
        <v>0</v>
      </c>
    </row>
    <row r="834" spans="1:20">
      <c r="A834" t="s">
        <v>4</v>
      </c>
      <c r="B834" s="4" t="s">
        <v>5</v>
      </c>
      <c r="C834" s="4" t="s">
        <v>13</v>
      </c>
      <c r="D834" s="4" t="s">
        <v>30</v>
      </c>
      <c r="E834" s="4" t="s">
        <v>30</v>
      </c>
      <c r="F834" s="4" t="s">
        <v>30</v>
      </c>
    </row>
    <row r="835" spans="1:20">
      <c r="A835" t="n">
        <v>10401</v>
      </c>
      <c r="B835" s="36" t="n">
        <v>161</v>
      </c>
      <c r="C835" s="7" t="n">
        <v>3</v>
      </c>
      <c r="D835" s="7" t="n">
        <v>1</v>
      </c>
      <c r="E835" s="7" t="n">
        <v>1.60000002384186</v>
      </c>
      <c r="F835" s="7" t="n">
        <v>0.0900000035762787</v>
      </c>
    </row>
    <row r="836" spans="1:20">
      <c r="A836" t="s">
        <v>4</v>
      </c>
      <c r="B836" s="4" t="s">
        <v>5</v>
      </c>
      <c r="C836" s="4" t="s">
        <v>13</v>
      </c>
      <c r="D836" s="4" t="s">
        <v>10</v>
      </c>
      <c r="E836" s="4" t="s">
        <v>13</v>
      </c>
      <c r="F836" s="4" t="s">
        <v>13</v>
      </c>
      <c r="G836" s="4" t="s">
        <v>13</v>
      </c>
      <c r="H836" s="4" t="s">
        <v>13</v>
      </c>
      <c r="I836" s="4" t="s">
        <v>13</v>
      </c>
      <c r="J836" s="4" t="s">
        <v>13</v>
      </c>
      <c r="K836" s="4" t="s">
        <v>13</v>
      </c>
      <c r="L836" s="4" t="s">
        <v>13</v>
      </c>
      <c r="M836" s="4" t="s">
        <v>13</v>
      </c>
      <c r="N836" s="4" t="s">
        <v>13</v>
      </c>
      <c r="O836" s="4" t="s">
        <v>13</v>
      </c>
      <c r="P836" s="4" t="s">
        <v>13</v>
      </c>
      <c r="Q836" s="4" t="s">
        <v>13</v>
      </c>
      <c r="R836" s="4" t="s">
        <v>13</v>
      </c>
      <c r="S836" s="4" t="s">
        <v>13</v>
      </c>
      <c r="T836" s="4" t="s">
        <v>13</v>
      </c>
    </row>
    <row r="837" spans="1:20">
      <c r="A837" t="n">
        <v>10415</v>
      </c>
      <c r="B837" s="36" t="n">
        <v>161</v>
      </c>
      <c r="C837" s="7" t="n">
        <v>0</v>
      </c>
      <c r="D837" s="7" t="n">
        <v>6483</v>
      </c>
      <c r="E837" s="7" t="n">
        <v>0</v>
      </c>
      <c r="F837" s="7" t="n">
        <v>0</v>
      </c>
      <c r="G837" s="7" t="n">
        <v>0</v>
      </c>
      <c r="H837" s="7" t="n">
        <v>0</v>
      </c>
      <c r="I837" s="7" t="n">
        <v>0</v>
      </c>
      <c r="J837" s="7" t="n">
        <v>0</v>
      </c>
      <c r="K837" s="7" t="n">
        <v>0</v>
      </c>
      <c r="L837" s="7" t="n">
        <v>0</v>
      </c>
      <c r="M837" s="7" t="n">
        <v>0</v>
      </c>
      <c r="N837" s="7" t="n">
        <v>18</v>
      </c>
      <c r="O837" s="7" t="n">
        <v>0</v>
      </c>
      <c r="P837" s="7" t="n">
        <v>0</v>
      </c>
      <c r="Q837" s="7" t="n">
        <v>0</v>
      </c>
      <c r="R837" s="7" t="n">
        <v>0</v>
      </c>
      <c r="S837" s="7" t="n">
        <v>0</v>
      </c>
      <c r="T837" s="7" t="n">
        <v>0</v>
      </c>
    </row>
    <row r="838" spans="1:20">
      <c r="A838" t="s">
        <v>4</v>
      </c>
      <c r="B838" s="4" t="s">
        <v>5</v>
      </c>
      <c r="C838" s="4" t="s">
        <v>13</v>
      </c>
      <c r="D838" s="4" t="s">
        <v>30</v>
      </c>
      <c r="E838" s="4" t="s">
        <v>30</v>
      </c>
      <c r="F838" s="4" t="s">
        <v>30</v>
      </c>
    </row>
    <row r="839" spans="1:20">
      <c r="A839" t="n">
        <v>10435</v>
      </c>
      <c r="B839" s="36" t="n">
        <v>161</v>
      </c>
      <c r="C839" s="7" t="n">
        <v>3</v>
      </c>
      <c r="D839" s="7" t="n">
        <v>1</v>
      </c>
      <c r="E839" s="7" t="n">
        <v>1.60000002384186</v>
      </c>
      <c r="F839" s="7" t="n">
        <v>0.0900000035762787</v>
      </c>
    </row>
    <row r="840" spans="1:20">
      <c r="A840" t="s">
        <v>4</v>
      </c>
      <c r="B840" s="4" t="s">
        <v>5</v>
      </c>
      <c r="C840" s="4" t="s">
        <v>13</v>
      </c>
      <c r="D840" s="4" t="s">
        <v>10</v>
      </c>
      <c r="E840" s="4" t="s">
        <v>13</v>
      </c>
      <c r="F840" s="4" t="s">
        <v>13</v>
      </c>
      <c r="G840" s="4" t="s">
        <v>13</v>
      </c>
      <c r="H840" s="4" t="s">
        <v>13</v>
      </c>
      <c r="I840" s="4" t="s">
        <v>13</v>
      </c>
      <c r="J840" s="4" t="s">
        <v>13</v>
      </c>
      <c r="K840" s="4" t="s">
        <v>13</v>
      </c>
      <c r="L840" s="4" t="s">
        <v>13</v>
      </c>
      <c r="M840" s="4" t="s">
        <v>13</v>
      </c>
      <c r="N840" s="4" t="s">
        <v>13</v>
      </c>
      <c r="O840" s="4" t="s">
        <v>13</v>
      </c>
      <c r="P840" s="4" t="s">
        <v>13</v>
      </c>
      <c r="Q840" s="4" t="s">
        <v>13</v>
      </c>
      <c r="R840" s="4" t="s">
        <v>13</v>
      </c>
      <c r="S840" s="4" t="s">
        <v>13</v>
      </c>
      <c r="T840" s="4" t="s">
        <v>13</v>
      </c>
    </row>
    <row r="841" spans="1:20">
      <c r="A841" t="n">
        <v>10449</v>
      </c>
      <c r="B841" s="36" t="n">
        <v>161</v>
      </c>
      <c r="C841" s="7" t="n">
        <v>0</v>
      </c>
      <c r="D841" s="7" t="n">
        <v>6484</v>
      </c>
      <c r="E841" s="7" t="n">
        <v>0</v>
      </c>
      <c r="F841" s="7" t="n">
        <v>0</v>
      </c>
      <c r="G841" s="7" t="n">
        <v>0</v>
      </c>
      <c r="H841" s="7" t="n">
        <v>0</v>
      </c>
      <c r="I841" s="7" t="n">
        <v>0</v>
      </c>
      <c r="J841" s="7" t="n">
        <v>0</v>
      </c>
      <c r="K841" s="7" t="n">
        <v>0</v>
      </c>
      <c r="L841" s="7" t="n">
        <v>0</v>
      </c>
      <c r="M841" s="7" t="n">
        <v>0</v>
      </c>
      <c r="N841" s="7" t="n">
        <v>18</v>
      </c>
      <c r="O841" s="7" t="n">
        <v>0</v>
      </c>
      <c r="P841" s="7" t="n">
        <v>0</v>
      </c>
      <c r="Q841" s="7" t="n">
        <v>0</v>
      </c>
      <c r="R841" s="7" t="n">
        <v>0</v>
      </c>
      <c r="S841" s="7" t="n">
        <v>0</v>
      </c>
      <c r="T841" s="7" t="n">
        <v>0</v>
      </c>
    </row>
    <row r="842" spans="1:20">
      <c r="A842" t="s">
        <v>4</v>
      </c>
      <c r="B842" s="4" t="s">
        <v>5</v>
      </c>
      <c r="C842" s="4" t="s">
        <v>13</v>
      </c>
    </row>
    <row r="843" spans="1:20">
      <c r="A843" t="n">
        <v>10469</v>
      </c>
      <c r="B843" s="36" t="n">
        <v>161</v>
      </c>
      <c r="C843" s="7" t="n">
        <v>1</v>
      </c>
    </row>
    <row r="844" spans="1:20">
      <c r="A844" t="s">
        <v>4</v>
      </c>
      <c r="B844" s="4" t="s">
        <v>5</v>
      </c>
    </row>
    <row r="845" spans="1:20">
      <c r="A845" t="n">
        <v>10471</v>
      </c>
      <c r="B845" s="5" t="n">
        <v>1</v>
      </c>
    </row>
    <row r="846" spans="1:20" s="3" customFormat="1" customHeight="0">
      <c r="A846" s="3" t="s">
        <v>2</v>
      </c>
      <c r="B846" s="3" t="s">
        <v>101</v>
      </c>
    </row>
    <row r="847" spans="1:20">
      <c r="A847" t="s">
        <v>4</v>
      </c>
      <c r="B847" s="4" t="s">
        <v>5</v>
      </c>
      <c r="C847" s="4" t="s">
        <v>13</v>
      </c>
      <c r="D847" s="4" t="s">
        <v>10</v>
      </c>
      <c r="E847" s="4" t="s">
        <v>13</v>
      </c>
      <c r="F847" s="4" t="s">
        <v>13</v>
      </c>
      <c r="G847" s="4" t="s">
        <v>13</v>
      </c>
      <c r="H847" s="4" t="s">
        <v>10</v>
      </c>
      <c r="I847" s="4" t="s">
        <v>29</v>
      </c>
      <c r="J847" s="4" t="s">
        <v>10</v>
      </c>
      <c r="K847" s="4" t="s">
        <v>29</v>
      </c>
      <c r="L847" s="4" t="s">
        <v>10</v>
      </c>
      <c r="M847" s="4" t="s">
        <v>29</v>
      </c>
      <c r="N847" s="4" t="s">
        <v>10</v>
      </c>
      <c r="O847" s="4" t="s">
        <v>29</v>
      </c>
      <c r="P847" s="4" t="s">
        <v>29</v>
      </c>
    </row>
    <row r="848" spans="1:20">
      <c r="A848" t="n">
        <v>10472</v>
      </c>
      <c r="B848" s="35" t="n">
        <v>6</v>
      </c>
      <c r="C848" s="7" t="n">
        <v>33</v>
      </c>
      <c r="D848" s="7" t="n">
        <v>65534</v>
      </c>
      <c r="E848" s="7" t="n">
        <v>9</v>
      </c>
      <c r="F848" s="7" t="n">
        <v>1</v>
      </c>
      <c r="G848" s="7" t="n">
        <v>4</v>
      </c>
      <c r="H848" s="7" t="n">
        <v>6</v>
      </c>
      <c r="I848" s="15" t="n">
        <f t="normal" ca="1">A850</f>
        <v>0</v>
      </c>
      <c r="J848" s="7" t="n">
        <v>9</v>
      </c>
      <c r="K848" s="15" t="n">
        <f t="normal" ca="1">A860</f>
        <v>0</v>
      </c>
      <c r="L848" s="7" t="n">
        <v>12</v>
      </c>
      <c r="M848" s="15" t="n">
        <f t="normal" ca="1">A872</f>
        <v>0</v>
      </c>
      <c r="N848" s="7" t="n">
        <v>15</v>
      </c>
      <c r="O848" s="15" t="n">
        <f t="normal" ca="1">A884</f>
        <v>0</v>
      </c>
      <c r="P848" s="15" t="n">
        <f t="normal" ca="1">A908</f>
        <v>0</v>
      </c>
    </row>
    <row r="849" spans="1:20">
      <c r="A849" t="s">
        <v>4</v>
      </c>
      <c r="B849" s="4" t="s">
        <v>5</v>
      </c>
      <c r="C849" s="4" t="s">
        <v>13</v>
      </c>
      <c r="D849" s="4" t="s">
        <v>10</v>
      </c>
      <c r="E849" s="4" t="s">
        <v>13</v>
      </c>
      <c r="F849" s="4" t="s">
        <v>13</v>
      </c>
      <c r="G849" s="4" t="s">
        <v>29</v>
      </c>
    </row>
    <row r="850" spans="1:20">
      <c r="A850" t="n">
        <v>10507</v>
      </c>
      <c r="B850" s="14" t="n">
        <v>5</v>
      </c>
      <c r="C850" s="7" t="n">
        <v>30</v>
      </c>
      <c r="D850" s="7" t="n">
        <v>10653</v>
      </c>
      <c r="E850" s="7" t="n">
        <v>8</v>
      </c>
      <c r="F850" s="7" t="n">
        <v>1</v>
      </c>
      <c r="G850" s="15" t="n">
        <f t="normal" ca="1">A856</f>
        <v>0</v>
      </c>
    </row>
    <row r="851" spans="1:20">
      <c r="A851" t="s">
        <v>4</v>
      </c>
      <c r="B851" s="4" t="s">
        <v>5</v>
      </c>
      <c r="C851" s="4" t="s">
        <v>10</v>
      </c>
      <c r="D851" s="4" t="s">
        <v>9</v>
      </c>
    </row>
    <row r="852" spans="1:20">
      <c r="A852" t="n">
        <v>10517</v>
      </c>
      <c r="B852" s="37" t="n">
        <v>43</v>
      </c>
      <c r="C852" s="7" t="n">
        <v>65534</v>
      </c>
      <c r="D852" s="7" t="n">
        <v>1</v>
      </c>
    </row>
    <row r="853" spans="1:20">
      <c r="A853" t="s">
        <v>4</v>
      </c>
      <c r="B853" s="4" t="s">
        <v>5</v>
      </c>
    </row>
    <row r="854" spans="1:20">
      <c r="A854" t="n">
        <v>10524</v>
      </c>
      <c r="B854" s="5" t="n">
        <v>1</v>
      </c>
    </row>
    <row r="855" spans="1:20">
      <c r="A855" t="s">
        <v>4</v>
      </c>
      <c r="B855" s="4" t="s">
        <v>5</v>
      </c>
      <c r="C855" s="4" t="s">
        <v>10</v>
      </c>
      <c r="D855" s="4" t="s">
        <v>30</v>
      </c>
      <c r="E855" s="4" t="s">
        <v>30</v>
      </c>
      <c r="F855" s="4" t="s">
        <v>30</v>
      </c>
      <c r="G855" s="4" t="s">
        <v>30</v>
      </c>
    </row>
    <row r="856" spans="1:20">
      <c r="A856" t="n">
        <v>10525</v>
      </c>
      <c r="B856" s="38" t="n">
        <v>46</v>
      </c>
      <c r="C856" s="7" t="n">
        <v>65534</v>
      </c>
      <c r="D856" s="7" t="n">
        <v>11.1800003051758</v>
      </c>
      <c r="E856" s="7" t="n">
        <v>0</v>
      </c>
      <c r="F856" s="7" t="n">
        <v>-2.70000004768372</v>
      </c>
      <c r="G856" s="7" t="n">
        <v>92.3000030517578</v>
      </c>
    </row>
    <row r="857" spans="1:20">
      <c r="A857" t="s">
        <v>4</v>
      </c>
      <c r="B857" s="4" t="s">
        <v>5</v>
      </c>
      <c r="C857" s="4" t="s">
        <v>29</v>
      </c>
    </row>
    <row r="858" spans="1:20">
      <c r="A858" t="n">
        <v>10544</v>
      </c>
      <c r="B858" s="18" t="n">
        <v>3</v>
      </c>
      <c r="C858" s="15" t="n">
        <f t="normal" ca="1">A908</f>
        <v>0</v>
      </c>
    </row>
    <row r="859" spans="1:20">
      <c r="A859" t="s">
        <v>4</v>
      </c>
      <c r="B859" s="4" t="s">
        <v>5</v>
      </c>
      <c r="C859" s="4" t="s">
        <v>10</v>
      </c>
      <c r="D859" s="4" t="s">
        <v>30</v>
      </c>
      <c r="E859" s="4" t="s">
        <v>30</v>
      </c>
      <c r="F859" s="4" t="s">
        <v>30</v>
      </c>
      <c r="G859" s="4" t="s">
        <v>30</v>
      </c>
    </row>
    <row r="860" spans="1:20">
      <c r="A860" t="n">
        <v>10549</v>
      </c>
      <c r="B860" s="38" t="n">
        <v>46</v>
      </c>
      <c r="C860" s="7" t="n">
        <v>65534</v>
      </c>
      <c r="D860" s="7" t="n">
        <v>10.210000038147</v>
      </c>
      <c r="E860" s="7" t="n">
        <v>0</v>
      </c>
      <c r="F860" s="7" t="n">
        <v>-2.49000000953674</v>
      </c>
      <c r="G860" s="7" t="n">
        <v>163</v>
      </c>
    </row>
    <row r="861" spans="1:20">
      <c r="A861" t="s">
        <v>4</v>
      </c>
      <c r="B861" s="4" t="s">
        <v>5</v>
      </c>
      <c r="C861" s="4" t="s">
        <v>10</v>
      </c>
      <c r="D861" s="4" t="s">
        <v>9</v>
      </c>
    </row>
    <row r="862" spans="1:20">
      <c r="A862" t="n">
        <v>10568</v>
      </c>
      <c r="B862" s="37" t="n">
        <v>43</v>
      </c>
      <c r="C862" s="7" t="n">
        <v>1</v>
      </c>
      <c r="D862" s="7" t="n">
        <v>16</v>
      </c>
    </row>
    <row r="863" spans="1:20">
      <c r="A863" t="s">
        <v>4</v>
      </c>
      <c r="B863" s="4" t="s">
        <v>5</v>
      </c>
      <c r="C863" s="4" t="s">
        <v>10</v>
      </c>
      <c r="D863" s="4" t="s">
        <v>13</v>
      </c>
      <c r="E863" s="4" t="s">
        <v>13</v>
      </c>
      <c r="F863" s="4" t="s">
        <v>6</v>
      </c>
    </row>
    <row r="864" spans="1:20">
      <c r="A864" t="n">
        <v>10575</v>
      </c>
      <c r="B864" s="39" t="n">
        <v>47</v>
      </c>
      <c r="C864" s="7" t="n">
        <v>1</v>
      </c>
      <c r="D864" s="7" t="n">
        <v>0</v>
      </c>
      <c r="E864" s="7" t="n">
        <v>0</v>
      </c>
      <c r="F864" s="7" t="s">
        <v>102</v>
      </c>
    </row>
    <row r="865" spans="1:7">
      <c r="A865" t="s">
        <v>4</v>
      </c>
      <c r="B865" s="4" t="s">
        <v>5</v>
      </c>
      <c r="C865" s="4" t="s">
        <v>10</v>
      </c>
    </row>
    <row r="866" spans="1:7">
      <c r="A866" t="n">
        <v>10597</v>
      </c>
      <c r="B866" s="25" t="n">
        <v>16</v>
      </c>
      <c r="C866" s="7" t="n">
        <v>0</v>
      </c>
    </row>
    <row r="867" spans="1:7">
      <c r="A867" t="s">
        <v>4</v>
      </c>
      <c r="B867" s="4" t="s">
        <v>5</v>
      </c>
      <c r="C867" s="4" t="s">
        <v>10</v>
      </c>
      <c r="D867" s="4" t="s">
        <v>13</v>
      </c>
      <c r="E867" s="4" t="s">
        <v>6</v>
      </c>
      <c r="F867" s="4" t="s">
        <v>30</v>
      </c>
      <c r="G867" s="4" t="s">
        <v>30</v>
      </c>
      <c r="H867" s="4" t="s">
        <v>30</v>
      </c>
    </row>
    <row r="868" spans="1:7">
      <c r="A868" t="n">
        <v>10600</v>
      </c>
      <c r="B868" s="40" t="n">
        <v>48</v>
      </c>
      <c r="C868" s="7" t="n">
        <v>1</v>
      </c>
      <c r="D868" s="7" t="n">
        <v>0</v>
      </c>
      <c r="E868" s="7" t="s">
        <v>103</v>
      </c>
      <c r="F868" s="7" t="n">
        <v>0</v>
      </c>
      <c r="G868" s="7" t="n">
        <v>1</v>
      </c>
      <c r="H868" s="7" t="n">
        <v>0</v>
      </c>
    </row>
    <row r="869" spans="1:7">
      <c r="A869" t="s">
        <v>4</v>
      </c>
      <c r="B869" s="4" t="s">
        <v>5</v>
      </c>
      <c r="C869" s="4" t="s">
        <v>29</v>
      </c>
    </row>
    <row r="870" spans="1:7">
      <c r="A870" t="n">
        <v>10624</v>
      </c>
      <c r="B870" s="18" t="n">
        <v>3</v>
      </c>
      <c r="C870" s="15" t="n">
        <f t="normal" ca="1">A908</f>
        <v>0</v>
      </c>
    </row>
    <row r="871" spans="1:7">
      <c r="A871" t="s">
        <v>4</v>
      </c>
      <c r="B871" s="4" t="s">
        <v>5</v>
      </c>
      <c r="C871" s="4" t="s">
        <v>10</v>
      </c>
      <c r="D871" s="4" t="s">
        <v>30</v>
      </c>
      <c r="E871" s="4" t="s">
        <v>30</v>
      </c>
      <c r="F871" s="4" t="s">
        <v>30</v>
      </c>
      <c r="G871" s="4" t="s">
        <v>30</v>
      </c>
    </row>
    <row r="872" spans="1:7">
      <c r="A872" t="n">
        <v>10629</v>
      </c>
      <c r="B872" s="38" t="n">
        <v>46</v>
      </c>
      <c r="C872" s="7" t="n">
        <v>65534</v>
      </c>
      <c r="D872" s="7" t="n">
        <v>-3.4300000667572</v>
      </c>
      <c r="E872" s="7" t="n">
        <v>0</v>
      </c>
      <c r="F872" s="7" t="n">
        <v>29.2999992370605</v>
      </c>
      <c r="G872" s="7" t="n">
        <v>0</v>
      </c>
    </row>
    <row r="873" spans="1:7">
      <c r="A873" t="s">
        <v>4</v>
      </c>
      <c r="B873" s="4" t="s">
        <v>5</v>
      </c>
      <c r="C873" s="4" t="s">
        <v>6</v>
      </c>
      <c r="D873" s="4" t="s">
        <v>13</v>
      </c>
      <c r="E873" s="4" t="s">
        <v>10</v>
      </c>
      <c r="F873" s="4" t="s">
        <v>30</v>
      </c>
      <c r="G873" s="4" t="s">
        <v>30</v>
      </c>
      <c r="H873" s="4" t="s">
        <v>30</v>
      </c>
      <c r="I873" s="4" t="s">
        <v>30</v>
      </c>
      <c r="J873" s="4" t="s">
        <v>30</v>
      </c>
      <c r="K873" s="4" t="s">
        <v>30</v>
      </c>
      <c r="L873" s="4" t="s">
        <v>30</v>
      </c>
      <c r="M873" s="4" t="s">
        <v>10</v>
      </c>
    </row>
    <row r="874" spans="1:7">
      <c r="A874" t="n">
        <v>10648</v>
      </c>
      <c r="B874" s="41" t="n">
        <v>87</v>
      </c>
      <c r="C874" s="7" t="s">
        <v>104</v>
      </c>
      <c r="D874" s="7" t="n">
        <v>5</v>
      </c>
      <c r="E874" s="7" t="n">
        <v>1</v>
      </c>
      <c r="F874" s="7" t="n">
        <v>2</v>
      </c>
      <c r="G874" s="7" t="n">
        <v>0</v>
      </c>
      <c r="H874" s="7" t="n">
        <v>0</v>
      </c>
      <c r="I874" s="7" t="n">
        <v>0</v>
      </c>
      <c r="J874" s="7" t="n">
        <v>0</v>
      </c>
      <c r="K874" s="7" t="n">
        <v>0</v>
      </c>
      <c r="L874" s="7" t="n">
        <v>0</v>
      </c>
      <c r="M874" s="7" t="n">
        <v>7</v>
      </c>
    </row>
    <row r="875" spans="1:7">
      <c r="A875" t="s">
        <v>4</v>
      </c>
      <c r="B875" s="4" t="s">
        <v>5</v>
      </c>
      <c r="C875" s="4" t="s">
        <v>13</v>
      </c>
      <c r="D875" s="4" t="s">
        <v>10</v>
      </c>
      <c r="E875" s="4" t="s">
        <v>13</v>
      </c>
      <c r="F875" s="4" t="s">
        <v>6</v>
      </c>
      <c r="G875" s="4" t="s">
        <v>6</v>
      </c>
      <c r="H875" s="4" t="s">
        <v>6</v>
      </c>
      <c r="I875" s="4" t="s">
        <v>6</v>
      </c>
      <c r="J875" s="4" t="s">
        <v>6</v>
      </c>
      <c r="K875" s="4" t="s">
        <v>6</v>
      </c>
      <c r="L875" s="4" t="s">
        <v>6</v>
      </c>
      <c r="M875" s="4" t="s">
        <v>6</v>
      </c>
      <c r="N875" s="4" t="s">
        <v>6</v>
      </c>
      <c r="O875" s="4" t="s">
        <v>6</v>
      </c>
      <c r="P875" s="4" t="s">
        <v>6</v>
      </c>
      <c r="Q875" s="4" t="s">
        <v>6</v>
      </c>
      <c r="R875" s="4" t="s">
        <v>6</v>
      </c>
      <c r="S875" s="4" t="s">
        <v>6</v>
      </c>
      <c r="T875" s="4" t="s">
        <v>6</v>
      </c>
      <c r="U875" s="4" t="s">
        <v>6</v>
      </c>
    </row>
    <row r="876" spans="1:7">
      <c r="A876" t="n">
        <v>10691</v>
      </c>
      <c r="B876" s="42" t="n">
        <v>36</v>
      </c>
      <c r="C876" s="7" t="n">
        <v>8</v>
      </c>
      <c r="D876" s="7" t="n">
        <v>65534</v>
      </c>
      <c r="E876" s="7" t="n">
        <v>0</v>
      </c>
      <c r="F876" s="7" t="s">
        <v>105</v>
      </c>
      <c r="G876" s="7" t="s">
        <v>12</v>
      </c>
      <c r="H876" s="7" t="s">
        <v>12</v>
      </c>
      <c r="I876" s="7" t="s">
        <v>12</v>
      </c>
      <c r="J876" s="7" t="s">
        <v>12</v>
      </c>
      <c r="K876" s="7" t="s">
        <v>12</v>
      </c>
      <c r="L876" s="7" t="s">
        <v>12</v>
      </c>
      <c r="M876" s="7" t="s">
        <v>12</v>
      </c>
      <c r="N876" s="7" t="s">
        <v>12</v>
      </c>
      <c r="O876" s="7" t="s">
        <v>12</v>
      </c>
      <c r="P876" s="7" t="s">
        <v>12</v>
      </c>
      <c r="Q876" s="7" t="s">
        <v>12</v>
      </c>
      <c r="R876" s="7" t="s">
        <v>12</v>
      </c>
      <c r="S876" s="7" t="s">
        <v>12</v>
      </c>
      <c r="T876" s="7" t="s">
        <v>12</v>
      </c>
      <c r="U876" s="7" t="s">
        <v>12</v>
      </c>
    </row>
    <row r="877" spans="1:7">
      <c r="A877" t="s">
        <v>4</v>
      </c>
      <c r="B877" s="4" t="s">
        <v>5</v>
      </c>
      <c r="C877" s="4" t="s">
        <v>10</v>
      </c>
      <c r="D877" s="4" t="s">
        <v>13</v>
      </c>
      <c r="E877" s="4" t="s">
        <v>6</v>
      </c>
      <c r="F877" s="4" t="s">
        <v>30</v>
      </c>
      <c r="G877" s="4" t="s">
        <v>30</v>
      </c>
      <c r="H877" s="4" t="s">
        <v>30</v>
      </c>
    </row>
    <row r="878" spans="1:7">
      <c r="A878" t="n">
        <v>10722</v>
      </c>
      <c r="B878" s="40" t="n">
        <v>48</v>
      </c>
      <c r="C878" s="7" t="n">
        <v>65534</v>
      </c>
      <c r="D878" s="7" t="n">
        <v>0</v>
      </c>
      <c r="E878" s="7" t="s">
        <v>105</v>
      </c>
      <c r="F878" s="7" t="n">
        <v>0</v>
      </c>
      <c r="G878" s="7" t="n">
        <v>1</v>
      </c>
      <c r="H878" s="7" t="n">
        <v>0</v>
      </c>
    </row>
    <row r="879" spans="1:7">
      <c r="A879" t="s">
        <v>4</v>
      </c>
      <c r="B879" s="4" t="s">
        <v>5</v>
      </c>
      <c r="C879" s="4" t="s">
        <v>10</v>
      </c>
      <c r="D879" s="4" t="s">
        <v>9</v>
      </c>
    </row>
    <row r="880" spans="1:7">
      <c r="A880" t="n">
        <v>10749</v>
      </c>
      <c r="B880" s="37" t="n">
        <v>43</v>
      </c>
      <c r="C880" s="7" t="n">
        <v>65534</v>
      </c>
      <c r="D880" s="7" t="n">
        <v>64</v>
      </c>
    </row>
    <row r="881" spans="1:21">
      <c r="A881" t="s">
        <v>4</v>
      </c>
      <c r="B881" s="4" t="s">
        <v>5</v>
      </c>
      <c r="C881" s="4" t="s">
        <v>29</v>
      </c>
    </row>
    <row r="882" spans="1:21">
      <c r="A882" t="n">
        <v>10756</v>
      </c>
      <c r="B882" s="18" t="n">
        <v>3</v>
      </c>
      <c r="C882" s="15" t="n">
        <f t="normal" ca="1">A908</f>
        <v>0</v>
      </c>
    </row>
    <row r="883" spans="1:21">
      <c r="A883" t="s">
        <v>4</v>
      </c>
      <c r="B883" s="4" t="s">
        <v>5</v>
      </c>
      <c r="C883" s="4" t="s">
        <v>13</v>
      </c>
      <c r="D883" s="4" t="s">
        <v>10</v>
      </c>
      <c r="E883" s="4" t="s">
        <v>13</v>
      </c>
      <c r="F883" s="4" t="s">
        <v>10</v>
      </c>
      <c r="G883" s="4" t="s">
        <v>13</v>
      </c>
      <c r="H883" s="4" t="s">
        <v>13</v>
      </c>
      <c r="I883" s="4" t="s">
        <v>29</v>
      </c>
    </row>
    <row r="884" spans="1:21">
      <c r="A884" t="n">
        <v>10761</v>
      </c>
      <c r="B884" s="14" t="n">
        <v>5</v>
      </c>
      <c r="C884" s="7" t="n">
        <v>30</v>
      </c>
      <c r="D884" s="7" t="n">
        <v>10653</v>
      </c>
      <c r="E884" s="7" t="n">
        <v>30</v>
      </c>
      <c r="F884" s="7" t="n">
        <v>10696</v>
      </c>
      <c r="G884" s="7" t="n">
        <v>9</v>
      </c>
      <c r="H884" s="7" t="n">
        <v>1</v>
      </c>
      <c r="I884" s="15" t="n">
        <f t="normal" ca="1">A890</f>
        <v>0</v>
      </c>
    </row>
    <row r="885" spans="1:21">
      <c r="A885" t="s">
        <v>4</v>
      </c>
      <c r="B885" s="4" t="s">
        <v>5</v>
      </c>
      <c r="C885" s="4" t="s">
        <v>10</v>
      </c>
      <c r="D885" s="4" t="s">
        <v>30</v>
      </c>
      <c r="E885" s="4" t="s">
        <v>30</v>
      </c>
      <c r="F885" s="4" t="s">
        <v>30</v>
      </c>
      <c r="G885" s="4" t="s">
        <v>30</v>
      </c>
    </row>
    <row r="886" spans="1:21">
      <c r="A886" t="n">
        <v>10774</v>
      </c>
      <c r="B886" s="38" t="n">
        <v>46</v>
      </c>
      <c r="C886" s="7" t="n">
        <v>65534</v>
      </c>
      <c r="D886" s="7" t="n">
        <v>10.3599996566772</v>
      </c>
      <c r="E886" s="7" t="n">
        <v>0</v>
      </c>
      <c r="F886" s="7" t="n">
        <v>-3.66000008583069</v>
      </c>
      <c r="G886" s="7" t="n">
        <v>62.2999992370605</v>
      </c>
    </row>
    <row r="887" spans="1:21">
      <c r="A887" t="s">
        <v>4</v>
      </c>
      <c r="B887" s="4" t="s">
        <v>5</v>
      </c>
      <c r="C887" s="4" t="s">
        <v>29</v>
      </c>
    </row>
    <row r="888" spans="1:21">
      <c r="A888" t="n">
        <v>10793</v>
      </c>
      <c r="B888" s="18" t="n">
        <v>3</v>
      </c>
      <c r="C888" s="15" t="n">
        <f t="normal" ca="1">A906</f>
        <v>0</v>
      </c>
    </row>
    <row r="889" spans="1:21">
      <c r="A889" t="s">
        <v>4</v>
      </c>
      <c r="B889" s="4" t="s">
        <v>5</v>
      </c>
      <c r="C889" s="4" t="s">
        <v>13</v>
      </c>
      <c r="D889" s="4" t="s">
        <v>10</v>
      </c>
      <c r="E889" s="4" t="s">
        <v>13</v>
      </c>
      <c r="F889" s="4" t="s">
        <v>29</v>
      </c>
    </row>
    <row r="890" spans="1:21">
      <c r="A890" t="n">
        <v>10798</v>
      </c>
      <c r="B890" s="14" t="n">
        <v>5</v>
      </c>
      <c r="C890" s="7" t="n">
        <v>30</v>
      </c>
      <c r="D890" s="7" t="n">
        <v>10653</v>
      </c>
      <c r="E890" s="7" t="n">
        <v>1</v>
      </c>
      <c r="F890" s="15" t="n">
        <f t="normal" ca="1">A896</f>
        <v>0</v>
      </c>
    </row>
    <row r="891" spans="1:21">
      <c r="A891" t="s">
        <v>4</v>
      </c>
      <c r="B891" s="4" t="s">
        <v>5</v>
      </c>
      <c r="C891" s="4" t="s">
        <v>10</v>
      </c>
      <c r="D891" s="4" t="s">
        <v>30</v>
      </c>
      <c r="E891" s="4" t="s">
        <v>30</v>
      </c>
      <c r="F891" s="4" t="s">
        <v>30</v>
      </c>
      <c r="G891" s="4" t="s">
        <v>30</v>
      </c>
    </row>
    <row r="892" spans="1:21">
      <c r="A892" t="n">
        <v>10807</v>
      </c>
      <c r="B892" s="38" t="n">
        <v>46</v>
      </c>
      <c r="C892" s="7" t="n">
        <v>65534</v>
      </c>
      <c r="D892" s="7" t="n">
        <v>10.8599996566772</v>
      </c>
      <c r="E892" s="7" t="n">
        <v>0</v>
      </c>
      <c r="F892" s="7" t="n">
        <v>-3.60999989509583</v>
      </c>
      <c r="G892" s="7" t="n">
        <v>93.8000030517578</v>
      </c>
    </row>
    <row r="893" spans="1:21">
      <c r="A893" t="s">
        <v>4</v>
      </c>
      <c r="B893" s="4" t="s">
        <v>5</v>
      </c>
      <c r="C893" s="4" t="s">
        <v>29</v>
      </c>
    </row>
    <row r="894" spans="1:21">
      <c r="A894" t="n">
        <v>10826</v>
      </c>
      <c r="B894" s="18" t="n">
        <v>3</v>
      </c>
      <c r="C894" s="15" t="n">
        <f t="normal" ca="1">A906</f>
        <v>0</v>
      </c>
    </row>
    <row r="895" spans="1:21">
      <c r="A895" t="s">
        <v>4</v>
      </c>
      <c r="B895" s="4" t="s">
        <v>5</v>
      </c>
      <c r="C895" s="4" t="s">
        <v>10</v>
      </c>
      <c r="D895" s="4" t="s">
        <v>30</v>
      </c>
      <c r="E895" s="4" t="s">
        <v>30</v>
      </c>
      <c r="F895" s="4" t="s">
        <v>30</v>
      </c>
      <c r="G895" s="4" t="s">
        <v>30</v>
      </c>
    </row>
    <row r="896" spans="1:21">
      <c r="A896" t="n">
        <v>10831</v>
      </c>
      <c r="B896" s="38" t="n">
        <v>46</v>
      </c>
      <c r="C896" s="7" t="n">
        <v>65534</v>
      </c>
      <c r="D896" s="7" t="n">
        <v>10.210000038147</v>
      </c>
      <c r="E896" s="7" t="n">
        <v>0</v>
      </c>
      <c r="F896" s="7" t="n">
        <v>-2.49000000953674</v>
      </c>
      <c r="G896" s="7" t="n">
        <v>163</v>
      </c>
    </row>
    <row r="897" spans="1:9">
      <c r="A897" t="s">
        <v>4</v>
      </c>
      <c r="B897" s="4" t="s">
        <v>5</v>
      </c>
      <c r="C897" s="4" t="s">
        <v>10</v>
      </c>
      <c r="D897" s="4" t="s">
        <v>9</v>
      </c>
    </row>
    <row r="898" spans="1:9">
      <c r="A898" t="n">
        <v>10850</v>
      </c>
      <c r="B898" s="37" t="n">
        <v>43</v>
      </c>
      <c r="C898" s="7" t="n">
        <v>1</v>
      </c>
      <c r="D898" s="7" t="n">
        <v>16</v>
      </c>
    </row>
    <row r="899" spans="1:9">
      <c r="A899" t="s">
        <v>4</v>
      </c>
      <c r="B899" s="4" t="s">
        <v>5</v>
      </c>
      <c r="C899" s="4" t="s">
        <v>10</v>
      </c>
      <c r="D899" s="4" t="s">
        <v>13</v>
      </c>
      <c r="E899" s="4" t="s">
        <v>13</v>
      </c>
      <c r="F899" s="4" t="s">
        <v>6</v>
      </c>
    </row>
    <row r="900" spans="1:9">
      <c r="A900" t="n">
        <v>10857</v>
      </c>
      <c r="B900" s="39" t="n">
        <v>47</v>
      </c>
      <c r="C900" s="7" t="n">
        <v>1</v>
      </c>
      <c r="D900" s="7" t="n">
        <v>0</v>
      </c>
      <c r="E900" s="7" t="n">
        <v>0</v>
      </c>
      <c r="F900" s="7" t="s">
        <v>102</v>
      </c>
    </row>
    <row r="901" spans="1:9">
      <c r="A901" t="s">
        <v>4</v>
      </c>
      <c r="B901" s="4" t="s">
        <v>5</v>
      </c>
      <c r="C901" s="4" t="s">
        <v>10</v>
      </c>
    </row>
    <row r="902" spans="1:9">
      <c r="A902" t="n">
        <v>10879</v>
      </c>
      <c r="B902" s="25" t="n">
        <v>16</v>
      </c>
      <c r="C902" s="7" t="n">
        <v>0</v>
      </c>
    </row>
    <row r="903" spans="1:9">
      <c r="A903" t="s">
        <v>4</v>
      </c>
      <c r="B903" s="4" t="s">
        <v>5</v>
      </c>
      <c r="C903" s="4" t="s">
        <v>10</v>
      </c>
      <c r="D903" s="4" t="s">
        <v>13</v>
      </c>
      <c r="E903" s="4" t="s">
        <v>6</v>
      </c>
      <c r="F903" s="4" t="s">
        <v>30</v>
      </c>
      <c r="G903" s="4" t="s">
        <v>30</v>
      </c>
      <c r="H903" s="4" t="s">
        <v>30</v>
      </c>
    </row>
    <row r="904" spans="1:9">
      <c r="A904" t="n">
        <v>10882</v>
      </c>
      <c r="B904" s="40" t="n">
        <v>48</v>
      </c>
      <c r="C904" s="7" t="n">
        <v>1</v>
      </c>
      <c r="D904" s="7" t="n">
        <v>0</v>
      </c>
      <c r="E904" s="7" t="s">
        <v>103</v>
      </c>
      <c r="F904" s="7" t="n">
        <v>0</v>
      </c>
      <c r="G904" s="7" t="n">
        <v>1</v>
      </c>
      <c r="H904" s="7" t="n">
        <v>0</v>
      </c>
    </row>
    <row r="905" spans="1:9">
      <c r="A905" t="s">
        <v>4</v>
      </c>
      <c r="B905" s="4" t="s">
        <v>5</v>
      </c>
      <c r="C905" s="4" t="s">
        <v>29</v>
      </c>
    </row>
    <row r="906" spans="1:9">
      <c r="A906" t="n">
        <v>10906</v>
      </c>
      <c r="B906" s="18" t="n">
        <v>3</v>
      </c>
      <c r="C906" s="15" t="n">
        <f t="normal" ca="1">A908</f>
        <v>0</v>
      </c>
    </row>
    <row r="907" spans="1:9">
      <c r="A907" t="s">
        <v>4</v>
      </c>
      <c r="B907" s="4" t="s">
        <v>5</v>
      </c>
    </row>
    <row r="908" spans="1:9">
      <c r="A908" t="n">
        <v>10911</v>
      </c>
      <c r="B908" s="5" t="n">
        <v>1</v>
      </c>
    </row>
    <row r="909" spans="1:9" s="3" customFormat="1" customHeight="0">
      <c r="A909" s="3" t="s">
        <v>2</v>
      </c>
      <c r="B909" s="3" t="s">
        <v>106</v>
      </c>
    </row>
    <row r="910" spans="1:9">
      <c r="A910" t="s">
        <v>4</v>
      </c>
      <c r="B910" s="4" t="s">
        <v>5</v>
      </c>
      <c r="C910" s="4" t="s">
        <v>13</v>
      </c>
      <c r="D910" s="4" t="s">
        <v>10</v>
      </c>
      <c r="E910" s="4" t="s">
        <v>13</v>
      </c>
      <c r="F910" s="4" t="s">
        <v>13</v>
      </c>
      <c r="G910" s="4" t="s">
        <v>13</v>
      </c>
      <c r="H910" s="4" t="s">
        <v>10</v>
      </c>
      <c r="I910" s="4" t="s">
        <v>29</v>
      </c>
      <c r="J910" s="4" t="s">
        <v>10</v>
      </c>
      <c r="K910" s="4" t="s">
        <v>29</v>
      </c>
      <c r="L910" s="4" t="s">
        <v>29</v>
      </c>
    </row>
    <row r="911" spans="1:9">
      <c r="A911" t="n">
        <v>10912</v>
      </c>
      <c r="B911" s="35" t="n">
        <v>6</v>
      </c>
      <c r="C911" s="7" t="n">
        <v>33</v>
      </c>
      <c r="D911" s="7" t="n">
        <v>65534</v>
      </c>
      <c r="E911" s="7" t="n">
        <v>9</v>
      </c>
      <c r="F911" s="7" t="n">
        <v>1</v>
      </c>
      <c r="G911" s="7" t="n">
        <v>2</v>
      </c>
      <c r="H911" s="7" t="n">
        <v>12</v>
      </c>
      <c r="I911" s="15" t="n">
        <f t="normal" ca="1">A913</f>
        <v>0</v>
      </c>
      <c r="J911" s="7" t="n">
        <v>16</v>
      </c>
      <c r="K911" s="15" t="n">
        <f t="normal" ca="1">A937</f>
        <v>0</v>
      </c>
      <c r="L911" s="15" t="n">
        <f t="normal" ca="1">A949</f>
        <v>0</v>
      </c>
    </row>
    <row r="912" spans="1:9">
      <c r="A912" t="s">
        <v>4</v>
      </c>
      <c r="B912" s="4" t="s">
        <v>5</v>
      </c>
      <c r="C912" s="4" t="s">
        <v>13</v>
      </c>
      <c r="D912" s="4" t="s">
        <v>10</v>
      </c>
      <c r="E912" s="4" t="s">
        <v>13</v>
      </c>
      <c r="F912" s="4" t="s">
        <v>29</v>
      </c>
    </row>
    <row r="913" spans="1:12">
      <c r="A913" t="n">
        <v>10935</v>
      </c>
      <c r="B913" s="14" t="n">
        <v>5</v>
      </c>
      <c r="C913" s="7" t="n">
        <v>30</v>
      </c>
      <c r="D913" s="7" t="n">
        <v>10692</v>
      </c>
      <c r="E913" s="7" t="n">
        <v>1</v>
      </c>
      <c r="F913" s="15" t="n">
        <f t="normal" ca="1">A925</f>
        <v>0</v>
      </c>
    </row>
    <row r="914" spans="1:12">
      <c r="A914" t="s">
        <v>4</v>
      </c>
      <c r="B914" s="4" t="s">
        <v>5</v>
      </c>
      <c r="C914" s="4" t="s">
        <v>10</v>
      </c>
      <c r="D914" s="4" t="s">
        <v>30</v>
      </c>
      <c r="E914" s="4" t="s">
        <v>30</v>
      </c>
      <c r="F914" s="4" t="s">
        <v>30</v>
      </c>
      <c r="G914" s="4" t="s">
        <v>30</v>
      </c>
    </row>
    <row r="915" spans="1:12">
      <c r="A915" t="n">
        <v>10944</v>
      </c>
      <c r="B915" s="38" t="n">
        <v>46</v>
      </c>
      <c r="C915" s="7" t="n">
        <v>65534</v>
      </c>
      <c r="D915" s="7" t="n">
        <v>-0.790000021457672</v>
      </c>
      <c r="E915" s="7" t="n">
        <v>0</v>
      </c>
      <c r="F915" s="7" t="n">
        <v>-27.4599990844727</v>
      </c>
      <c r="G915" s="7" t="n">
        <v>217.199996948242</v>
      </c>
    </row>
    <row r="916" spans="1:12">
      <c r="A916" t="s">
        <v>4</v>
      </c>
      <c r="B916" s="4" t="s">
        <v>5</v>
      </c>
      <c r="C916" s="4" t="s">
        <v>10</v>
      </c>
    </row>
    <row r="917" spans="1:12">
      <c r="A917" t="n">
        <v>10963</v>
      </c>
      <c r="B917" s="25" t="n">
        <v>16</v>
      </c>
      <c r="C917" s="7" t="n">
        <v>0</v>
      </c>
    </row>
    <row r="918" spans="1:12">
      <c r="A918" t="s">
        <v>4</v>
      </c>
      <c r="B918" s="4" t="s">
        <v>5</v>
      </c>
      <c r="C918" s="4" t="s">
        <v>10</v>
      </c>
      <c r="D918" s="4" t="s">
        <v>10</v>
      </c>
      <c r="E918" s="4" t="s">
        <v>10</v>
      </c>
    </row>
    <row r="919" spans="1:12">
      <c r="A919" t="n">
        <v>10966</v>
      </c>
      <c r="B919" s="43" t="n">
        <v>61</v>
      </c>
      <c r="C919" s="7" t="n">
        <v>2</v>
      </c>
      <c r="D919" s="7" t="n">
        <v>92</v>
      </c>
      <c r="E919" s="7" t="n">
        <v>0</v>
      </c>
    </row>
    <row r="920" spans="1:12">
      <c r="A920" t="s">
        <v>4</v>
      </c>
      <c r="B920" s="4" t="s">
        <v>5</v>
      </c>
      <c r="C920" s="4" t="s">
        <v>10</v>
      </c>
      <c r="D920" s="4" t="s">
        <v>10</v>
      </c>
      <c r="E920" s="4" t="s">
        <v>10</v>
      </c>
    </row>
    <row r="921" spans="1:12">
      <c r="A921" t="n">
        <v>10973</v>
      </c>
      <c r="B921" s="43" t="n">
        <v>61</v>
      </c>
      <c r="C921" s="7" t="n">
        <v>92</v>
      </c>
      <c r="D921" s="7" t="n">
        <v>2</v>
      </c>
      <c r="E921" s="7" t="n">
        <v>0</v>
      </c>
    </row>
    <row r="922" spans="1:12">
      <c r="A922" t="s">
        <v>4</v>
      </c>
      <c r="B922" s="4" t="s">
        <v>5</v>
      </c>
      <c r="C922" s="4" t="s">
        <v>29</v>
      </c>
    </row>
    <row r="923" spans="1:12">
      <c r="A923" t="n">
        <v>10980</v>
      </c>
      <c r="B923" s="18" t="n">
        <v>3</v>
      </c>
      <c r="C923" s="15" t="n">
        <f t="normal" ca="1">A935</f>
        <v>0</v>
      </c>
    </row>
    <row r="924" spans="1:12">
      <c r="A924" t="s">
        <v>4</v>
      </c>
      <c r="B924" s="4" t="s">
        <v>5</v>
      </c>
      <c r="C924" s="4" t="s">
        <v>10</v>
      </c>
      <c r="D924" s="4" t="s">
        <v>30</v>
      </c>
      <c r="E924" s="4" t="s">
        <v>30</v>
      </c>
      <c r="F924" s="4" t="s">
        <v>30</v>
      </c>
      <c r="G924" s="4" t="s">
        <v>30</v>
      </c>
    </row>
    <row r="925" spans="1:12">
      <c r="A925" t="n">
        <v>10985</v>
      </c>
      <c r="B925" s="38" t="n">
        <v>46</v>
      </c>
      <c r="C925" s="7" t="n">
        <v>65534</v>
      </c>
      <c r="D925" s="7" t="n">
        <v>0.0299999993294477</v>
      </c>
      <c r="E925" s="7" t="n">
        <v>0</v>
      </c>
      <c r="F925" s="7" t="n">
        <v>-28.0300006866455</v>
      </c>
      <c r="G925" s="7" t="n">
        <v>312.100006103516</v>
      </c>
    </row>
    <row r="926" spans="1:12">
      <c r="A926" t="s">
        <v>4</v>
      </c>
      <c r="B926" s="4" t="s">
        <v>5</v>
      </c>
      <c r="C926" s="4" t="s">
        <v>13</v>
      </c>
      <c r="D926" s="4" t="s">
        <v>10</v>
      </c>
      <c r="E926" s="4" t="s">
        <v>13</v>
      </c>
      <c r="F926" s="4" t="s">
        <v>6</v>
      </c>
      <c r="G926" s="4" t="s">
        <v>6</v>
      </c>
      <c r="H926" s="4" t="s">
        <v>6</v>
      </c>
      <c r="I926" s="4" t="s">
        <v>6</v>
      </c>
      <c r="J926" s="4" t="s">
        <v>6</v>
      </c>
      <c r="K926" s="4" t="s">
        <v>6</v>
      </c>
      <c r="L926" s="4" t="s">
        <v>6</v>
      </c>
      <c r="M926" s="4" t="s">
        <v>6</v>
      </c>
      <c r="N926" s="4" t="s">
        <v>6</v>
      </c>
      <c r="O926" s="4" t="s">
        <v>6</v>
      </c>
      <c r="P926" s="4" t="s">
        <v>6</v>
      </c>
      <c r="Q926" s="4" t="s">
        <v>6</v>
      </c>
      <c r="R926" s="4" t="s">
        <v>6</v>
      </c>
      <c r="S926" s="4" t="s">
        <v>6</v>
      </c>
      <c r="T926" s="4" t="s">
        <v>6</v>
      </c>
      <c r="U926" s="4" t="s">
        <v>6</v>
      </c>
    </row>
    <row r="927" spans="1:12">
      <c r="A927" t="n">
        <v>11004</v>
      </c>
      <c r="B927" s="42" t="n">
        <v>36</v>
      </c>
      <c r="C927" s="7" t="n">
        <v>8</v>
      </c>
      <c r="D927" s="7" t="n">
        <v>65534</v>
      </c>
      <c r="E927" s="7" t="n">
        <v>0</v>
      </c>
      <c r="F927" s="7" t="s">
        <v>107</v>
      </c>
      <c r="G927" s="7" t="s">
        <v>12</v>
      </c>
      <c r="H927" s="7" t="s">
        <v>12</v>
      </c>
      <c r="I927" s="7" t="s">
        <v>12</v>
      </c>
      <c r="J927" s="7" t="s">
        <v>12</v>
      </c>
      <c r="K927" s="7" t="s">
        <v>12</v>
      </c>
      <c r="L927" s="7" t="s">
        <v>12</v>
      </c>
      <c r="M927" s="7" t="s">
        <v>12</v>
      </c>
      <c r="N927" s="7" t="s">
        <v>12</v>
      </c>
      <c r="O927" s="7" t="s">
        <v>12</v>
      </c>
      <c r="P927" s="7" t="s">
        <v>12</v>
      </c>
      <c r="Q927" s="7" t="s">
        <v>12</v>
      </c>
      <c r="R927" s="7" t="s">
        <v>12</v>
      </c>
      <c r="S927" s="7" t="s">
        <v>12</v>
      </c>
      <c r="T927" s="7" t="s">
        <v>12</v>
      </c>
      <c r="U927" s="7" t="s">
        <v>12</v>
      </c>
    </row>
    <row r="928" spans="1:12">
      <c r="A928" t="s">
        <v>4</v>
      </c>
      <c r="B928" s="4" t="s">
        <v>5</v>
      </c>
      <c r="C928" s="4" t="s">
        <v>10</v>
      </c>
      <c r="D928" s="4" t="s">
        <v>13</v>
      </c>
      <c r="E928" s="4" t="s">
        <v>6</v>
      </c>
      <c r="F928" s="4" t="s">
        <v>30</v>
      </c>
      <c r="G928" s="4" t="s">
        <v>30</v>
      </c>
      <c r="H928" s="4" t="s">
        <v>30</v>
      </c>
    </row>
    <row r="929" spans="1:21">
      <c r="A929" t="n">
        <v>11037</v>
      </c>
      <c r="B929" s="40" t="n">
        <v>48</v>
      </c>
      <c r="C929" s="7" t="n">
        <v>65534</v>
      </c>
      <c r="D929" s="7" t="n">
        <v>0</v>
      </c>
      <c r="E929" s="7" t="s">
        <v>107</v>
      </c>
      <c r="F929" s="7" t="n">
        <v>0</v>
      </c>
      <c r="G929" s="7" t="n">
        <v>1</v>
      </c>
      <c r="H929" s="7" t="n">
        <v>0</v>
      </c>
    </row>
    <row r="930" spans="1:21">
      <c r="A930" t="s">
        <v>4</v>
      </c>
      <c r="B930" s="4" t="s">
        <v>5</v>
      </c>
      <c r="C930" s="4" t="s">
        <v>10</v>
      </c>
      <c r="D930" s="4" t="s">
        <v>13</v>
      </c>
      <c r="E930" s="4" t="s">
        <v>13</v>
      </c>
      <c r="F930" s="4" t="s">
        <v>6</v>
      </c>
    </row>
    <row r="931" spans="1:21">
      <c r="A931" t="n">
        <v>11066</v>
      </c>
      <c r="B931" s="39" t="n">
        <v>47</v>
      </c>
      <c r="C931" s="7" t="n">
        <v>65534</v>
      </c>
      <c r="D931" s="7" t="n">
        <v>0</v>
      </c>
      <c r="E931" s="7" t="n">
        <v>0</v>
      </c>
      <c r="F931" s="7" t="s">
        <v>102</v>
      </c>
    </row>
    <row r="932" spans="1:21">
      <c r="A932" t="s">
        <v>4</v>
      </c>
      <c r="B932" s="4" t="s">
        <v>5</v>
      </c>
      <c r="C932" s="4" t="s">
        <v>10</v>
      </c>
      <c r="D932" s="4" t="s">
        <v>9</v>
      </c>
    </row>
    <row r="933" spans="1:21">
      <c r="A933" t="n">
        <v>11088</v>
      </c>
      <c r="B933" s="37" t="n">
        <v>43</v>
      </c>
      <c r="C933" s="7" t="n">
        <v>65534</v>
      </c>
      <c r="D933" s="7" t="n">
        <v>64</v>
      </c>
    </row>
    <row r="934" spans="1:21">
      <c r="A934" t="s">
        <v>4</v>
      </c>
      <c r="B934" s="4" t="s">
        <v>5</v>
      </c>
      <c r="C934" s="4" t="s">
        <v>29</v>
      </c>
    </row>
    <row r="935" spans="1:21">
      <c r="A935" t="n">
        <v>11095</v>
      </c>
      <c r="B935" s="18" t="n">
        <v>3</v>
      </c>
      <c r="C935" s="15" t="n">
        <f t="normal" ca="1">A949</f>
        <v>0</v>
      </c>
    </row>
    <row r="936" spans="1:21">
      <c r="A936" t="s">
        <v>4</v>
      </c>
      <c r="B936" s="4" t="s">
        <v>5</v>
      </c>
      <c r="C936" s="4" t="s">
        <v>10</v>
      </c>
      <c r="D936" s="4" t="s">
        <v>30</v>
      </c>
      <c r="E936" s="4" t="s">
        <v>30</v>
      </c>
      <c r="F936" s="4" t="s">
        <v>30</v>
      </c>
      <c r="G936" s="4" t="s">
        <v>30</v>
      </c>
    </row>
    <row r="937" spans="1:21">
      <c r="A937" t="n">
        <v>11100</v>
      </c>
      <c r="B937" s="38" t="n">
        <v>46</v>
      </c>
      <c r="C937" s="7" t="n">
        <v>65534</v>
      </c>
      <c r="D937" s="7" t="n">
        <v>0.0299999993294477</v>
      </c>
      <c r="E937" s="7" t="n">
        <v>0</v>
      </c>
      <c r="F937" s="7" t="n">
        <v>-28.0300006866455</v>
      </c>
      <c r="G937" s="7" t="n">
        <v>312.100006103516</v>
      </c>
    </row>
    <row r="938" spans="1:21">
      <c r="A938" t="s">
        <v>4</v>
      </c>
      <c r="B938" s="4" t="s">
        <v>5</v>
      </c>
      <c r="C938" s="4" t="s">
        <v>13</v>
      </c>
      <c r="D938" s="4" t="s">
        <v>10</v>
      </c>
      <c r="E938" s="4" t="s">
        <v>13</v>
      </c>
      <c r="F938" s="4" t="s">
        <v>6</v>
      </c>
      <c r="G938" s="4" t="s">
        <v>6</v>
      </c>
      <c r="H938" s="4" t="s">
        <v>6</v>
      </c>
      <c r="I938" s="4" t="s">
        <v>6</v>
      </c>
      <c r="J938" s="4" t="s">
        <v>6</v>
      </c>
      <c r="K938" s="4" t="s">
        <v>6</v>
      </c>
      <c r="L938" s="4" t="s">
        <v>6</v>
      </c>
      <c r="M938" s="4" t="s">
        <v>6</v>
      </c>
      <c r="N938" s="4" t="s">
        <v>6</v>
      </c>
      <c r="O938" s="4" t="s">
        <v>6</v>
      </c>
      <c r="P938" s="4" t="s">
        <v>6</v>
      </c>
      <c r="Q938" s="4" t="s">
        <v>6</v>
      </c>
      <c r="R938" s="4" t="s">
        <v>6</v>
      </c>
      <c r="S938" s="4" t="s">
        <v>6</v>
      </c>
      <c r="T938" s="4" t="s">
        <v>6</v>
      </c>
      <c r="U938" s="4" t="s">
        <v>6</v>
      </c>
    </row>
    <row r="939" spans="1:21">
      <c r="A939" t="n">
        <v>11119</v>
      </c>
      <c r="B939" s="42" t="n">
        <v>36</v>
      </c>
      <c r="C939" s="7" t="n">
        <v>8</v>
      </c>
      <c r="D939" s="7" t="n">
        <v>65534</v>
      </c>
      <c r="E939" s="7" t="n">
        <v>0</v>
      </c>
      <c r="F939" s="7" t="s">
        <v>107</v>
      </c>
      <c r="G939" s="7" t="s">
        <v>12</v>
      </c>
      <c r="H939" s="7" t="s">
        <v>12</v>
      </c>
      <c r="I939" s="7" t="s">
        <v>12</v>
      </c>
      <c r="J939" s="7" t="s">
        <v>12</v>
      </c>
      <c r="K939" s="7" t="s">
        <v>12</v>
      </c>
      <c r="L939" s="7" t="s">
        <v>12</v>
      </c>
      <c r="M939" s="7" t="s">
        <v>12</v>
      </c>
      <c r="N939" s="7" t="s">
        <v>12</v>
      </c>
      <c r="O939" s="7" t="s">
        <v>12</v>
      </c>
      <c r="P939" s="7" t="s">
        <v>12</v>
      </c>
      <c r="Q939" s="7" t="s">
        <v>12</v>
      </c>
      <c r="R939" s="7" t="s">
        <v>12</v>
      </c>
      <c r="S939" s="7" t="s">
        <v>12</v>
      </c>
      <c r="T939" s="7" t="s">
        <v>12</v>
      </c>
      <c r="U939" s="7" t="s">
        <v>12</v>
      </c>
    </row>
    <row r="940" spans="1:21">
      <c r="A940" t="s">
        <v>4</v>
      </c>
      <c r="B940" s="4" t="s">
        <v>5</v>
      </c>
      <c r="C940" s="4" t="s">
        <v>10</v>
      </c>
      <c r="D940" s="4" t="s">
        <v>13</v>
      </c>
      <c r="E940" s="4" t="s">
        <v>6</v>
      </c>
      <c r="F940" s="4" t="s">
        <v>30</v>
      </c>
      <c r="G940" s="4" t="s">
        <v>30</v>
      </c>
      <c r="H940" s="4" t="s">
        <v>30</v>
      </c>
    </row>
    <row r="941" spans="1:21">
      <c r="A941" t="n">
        <v>11152</v>
      </c>
      <c r="B941" s="40" t="n">
        <v>48</v>
      </c>
      <c r="C941" s="7" t="n">
        <v>65534</v>
      </c>
      <c r="D941" s="7" t="n">
        <v>0</v>
      </c>
      <c r="E941" s="7" t="s">
        <v>107</v>
      </c>
      <c r="F941" s="7" t="n">
        <v>0</v>
      </c>
      <c r="G941" s="7" t="n">
        <v>1</v>
      </c>
      <c r="H941" s="7" t="n">
        <v>0</v>
      </c>
    </row>
    <row r="942" spans="1:21">
      <c r="A942" t="s">
        <v>4</v>
      </c>
      <c r="B942" s="4" t="s">
        <v>5</v>
      </c>
      <c r="C942" s="4" t="s">
        <v>10</v>
      </c>
      <c r="D942" s="4" t="s">
        <v>13</v>
      </c>
      <c r="E942" s="4" t="s">
        <v>13</v>
      </c>
      <c r="F942" s="4" t="s">
        <v>6</v>
      </c>
    </row>
    <row r="943" spans="1:21">
      <c r="A943" t="n">
        <v>11181</v>
      </c>
      <c r="B943" s="39" t="n">
        <v>47</v>
      </c>
      <c r="C943" s="7" t="n">
        <v>65534</v>
      </c>
      <c r="D943" s="7" t="n">
        <v>0</v>
      </c>
      <c r="E943" s="7" t="n">
        <v>0</v>
      </c>
      <c r="F943" s="7" t="s">
        <v>102</v>
      </c>
    </row>
    <row r="944" spans="1:21">
      <c r="A944" t="s">
        <v>4</v>
      </c>
      <c r="B944" s="4" t="s">
        <v>5</v>
      </c>
      <c r="C944" s="4" t="s">
        <v>10</v>
      </c>
      <c r="D944" s="4" t="s">
        <v>9</v>
      </c>
    </row>
    <row r="945" spans="1:21">
      <c r="A945" t="n">
        <v>11203</v>
      </c>
      <c r="B945" s="37" t="n">
        <v>43</v>
      </c>
      <c r="C945" s="7" t="n">
        <v>65534</v>
      </c>
      <c r="D945" s="7" t="n">
        <v>64</v>
      </c>
    </row>
    <row r="946" spans="1:21">
      <c r="A946" t="s">
        <v>4</v>
      </c>
      <c r="B946" s="4" t="s">
        <v>5</v>
      </c>
      <c r="C946" s="4" t="s">
        <v>29</v>
      </c>
    </row>
    <row r="947" spans="1:21">
      <c r="A947" t="n">
        <v>11210</v>
      </c>
      <c r="B947" s="18" t="n">
        <v>3</v>
      </c>
      <c r="C947" s="15" t="n">
        <f t="normal" ca="1">A949</f>
        <v>0</v>
      </c>
    </row>
    <row r="948" spans="1:21">
      <c r="A948" t="s">
        <v>4</v>
      </c>
      <c r="B948" s="4" t="s">
        <v>5</v>
      </c>
    </row>
    <row r="949" spans="1:21">
      <c r="A949" t="n">
        <v>11215</v>
      </c>
      <c r="B949" s="5" t="n">
        <v>1</v>
      </c>
    </row>
    <row r="950" spans="1:21" s="3" customFormat="1" customHeight="0">
      <c r="A950" s="3" t="s">
        <v>2</v>
      </c>
      <c r="B950" s="3" t="s">
        <v>108</v>
      </c>
    </row>
    <row r="951" spans="1:21">
      <c r="A951" t="s">
        <v>4</v>
      </c>
      <c r="B951" s="4" t="s">
        <v>5</v>
      </c>
      <c r="C951" s="4" t="s">
        <v>13</v>
      </c>
      <c r="D951" s="4" t="s">
        <v>10</v>
      </c>
      <c r="E951" s="4" t="s">
        <v>13</v>
      </c>
      <c r="F951" s="4" t="s">
        <v>13</v>
      </c>
      <c r="G951" s="4" t="s">
        <v>13</v>
      </c>
      <c r="H951" s="4" t="s">
        <v>10</v>
      </c>
      <c r="I951" s="4" t="s">
        <v>29</v>
      </c>
      <c r="J951" s="4" t="s">
        <v>10</v>
      </c>
      <c r="K951" s="4" t="s">
        <v>29</v>
      </c>
      <c r="L951" s="4" t="s">
        <v>10</v>
      </c>
      <c r="M951" s="4" t="s">
        <v>29</v>
      </c>
      <c r="N951" s="4" t="s">
        <v>29</v>
      </c>
    </row>
    <row r="952" spans="1:21">
      <c r="A952" t="n">
        <v>11216</v>
      </c>
      <c r="B952" s="35" t="n">
        <v>6</v>
      </c>
      <c r="C952" s="7" t="n">
        <v>33</v>
      </c>
      <c r="D952" s="7" t="n">
        <v>65534</v>
      </c>
      <c r="E952" s="7" t="n">
        <v>9</v>
      </c>
      <c r="F952" s="7" t="n">
        <v>1</v>
      </c>
      <c r="G952" s="7" t="n">
        <v>3</v>
      </c>
      <c r="H952" s="7" t="n">
        <v>6</v>
      </c>
      <c r="I952" s="15" t="n">
        <f t="normal" ca="1">A954</f>
        <v>0</v>
      </c>
      <c r="J952" s="7" t="n">
        <v>7</v>
      </c>
      <c r="K952" s="15" t="n">
        <f t="normal" ca="1">A964</f>
        <v>0</v>
      </c>
      <c r="L952" s="7" t="n">
        <v>15</v>
      </c>
      <c r="M952" s="15" t="n">
        <f t="normal" ca="1">A988</f>
        <v>0</v>
      </c>
      <c r="N952" s="15" t="n">
        <f t="normal" ca="1">A992</f>
        <v>0</v>
      </c>
    </row>
    <row r="953" spans="1:21">
      <c r="A953" t="s">
        <v>4</v>
      </c>
      <c r="B953" s="4" t="s">
        <v>5</v>
      </c>
      <c r="C953" s="4" t="s">
        <v>13</v>
      </c>
      <c r="D953" s="4" t="s">
        <v>10</v>
      </c>
      <c r="E953" s="4" t="s">
        <v>13</v>
      </c>
      <c r="F953" s="4" t="s">
        <v>29</v>
      </c>
    </row>
    <row r="954" spans="1:21">
      <c r="A954" t="n">
        <v>11245</v>
      </c>
      <c r="B954" s="14" t="n">
        <v>5</v>
      </c>
      <c r="C954" s="7" t="n">
        <v>30</v>
      </c>
      <c r="D954" s="7" t="n">
        <v>10624</v>
      </c>
      <c r="E954" s="7" t="n">
        <v>1</v>
      </c>
      <c r="F954" s="15" t="n">
        <f t="normal" ca="1">A960</f>
        <v>0</v>
      </c>
    </row>
    <row r="955" spans="1:21">
      <c r="A955" t="s">
        <v>4</v>
      </c>
      <c r="B955" s="4" t="s">
        <v>5</v>
      </c>
      <c r="C955" s="4" t="s">
        <v>10</v>
      </c>
      <c r="D955" s="4" t="s">
        <v>9</v>
      </c>
    </row>
    <row r="956" spans="1:21">
      <c r="A956" t="n">
        <v>11254</v>
      </c>
      <c r="B956" s="37" t="n">
        <v>43</v>
      </c>
      <c r="C956" s="7" t="n">
        <v>65534</v>
      </c>
      <c r="D956" s="7" t="n">
        <v>1</v>
      </c>
    </row>
    <row r="957" spans="1:21">
      <c r="A957" t="s">
        <v>4</v>
      </c>
      <c r="B957" s="4" t="s">
        <v>5</v>
      </c>
      <c r="C957" s="4" t="s">
        <v>29</v>
      </c>
    </row>
    <row r="958" spans="1:21">
      <c r="A958" t="n">
        <v>11261</v>
      </c>
      <c r="B958" s="18" t="n">
        <v>3</v>
      </c>
      <c r="C958" s="15" t="n">
        <f t="normal" ca="1">A992</f>
        <v>0</v>
      </c>
    </row>
    <row r="959" spans="1:21">
      <c r="A959" t="s">
        <v>4</v>
      </c>
      <c r="B959" s="4" t="s">
        <v>5</v>
      </c>
      <c r="C959" s="4" t="s">
        <v>10</v>
      </c>
      <c r="D959" s="4" t="s">
        <v>30</v>
      </c>
      <c r="E959" s="4" t="s">
        <v>30</v>
      </c>
      <c r="F959" s="4" t="s">
        <v>30</v>
      </c>
      <c r="G959" s="4" t="s">
        <v>30</v>
      </c>
    </row>
    <row r="960" spans="1:21">
      <c r="A960" t="n">
        <v>11266</v>
      </c>
      <c r="B960" s="38" t="n">
        <v>46</v>
      </c>
      <c r="C960" s="7" t="n">
        <v>65534</v>
      </c>
      <c r="D960" s="7" t="n">
        <v>-12.460000038147</v>
      </c>
      <c r="E960" s="7" t="n">
        <v>0</v>
      </c>
      <c r="F960" s="7" t="n">
        <v>-13.3199996948242</v>
      </c>
      <c r="G960" s="7" t="n">
        <v>301.200012207031</v>
      </c>
    </row>
    <row r="961" spans="1:14">
      <c r="A961" t="s">
        <v>4</v>
      </c>
      <c r="B961" s="4" t="s">
        <v>5</v>
      </c>
      <c r="C961" s="4" t="s">
        <v>29</v>
      </c>
    </row>
    <row r="962" spans="1:14">
      <c r="A962" t="n">
        <v>11285</v>
      </c>
      <c r="B962" s="18" t="n">
        <v>3</v>
      </c>
      <c r="C962" s="15" t="n">
        <f t="normal" ca="1">A992</f>
        <v>0</v>
      </c>
    </row>
    <row r="963" spans="1:14">
      <c r="A963" t="s">
        <v>4</v>
      </c>
      <c r="B963" s="4" t="s">
        <v>5</v>
      </c>
      <c r="C963" s="4" t="s">
        <v>10</v>
      </c>
      <c r="D963" s="4" t="s">
        <v>30</v>
      </c>
      <c r="E963" s="4" t="s">
        <v>30</v>
      </c>
      <c r="F963" s="4" t="s">
        <v>30</v>
      </c>
      <c r="G963" s="4" t="s">
        <v>30</v>
      </c>
    </row>
    <row r="964" spans="1:14">
      <c r="A964" t="n">
        <v>11290</v>
      </c>
      <c r="B964" s="38" t="n">
        <v>46</v>
      </c>
      <c r="C964" s="7" t="n">
        <v>65534</v>
      </c>
      <c r="D964" s="7" t="n">
        <v>-12.0799999237061</v>
      </c>
      <c r="E964" s="7" t="n">
        <v>0</v>
      </c>
      <c r="F964" s="7" t="n">
        <v>-9.98999977111816</v>
      </c>
      <c r="G964" s="7" t="n">
        <v>120.300003051758</v>
      </c>
    </row>
    <row r="965" spans="1:14">
      <c r="A965" t="s">
        <v>4</v>
      </c>
      <c r="B965" s="4" t="s">
        <v>5</v>
      </c>
      <c r="C965" s="4" t="s">
        <v>13</v>
      </c>
      <c r="D965" s="4" t="s">
        <v>10</v>
      </c>
      <c r="E965" s="4" t="s">
        <v>13</v>
      </c>
      <c r="F965" s="4" t="s">
        <v>6</v>
      </c>
      <c r="G965" s="4" t="s">
        <v>6</v>
      </c>
      <c r="H965" s="4" t="s">
        <v>6</v>
      </c>
      <c r="I965" s="4" t="s">
        <v>6</v>
      </c>
      <c r="J965" s="4" t="s">
        <v>6</v>
      </c>
      <c r="K965" s="4" t="s">
        <v>6</v>
      </c>
      <c r="L965" s="4" t="s">
        <v>6</v>
      </c>
      <c r="M965" s="4" t="s">
        <v>6</v>
      </c>
      <c r="N965" s="4" t="s">
        <v>6</v>
      </c>
      <c r="O965" s="4" t="s">
        <v>6</v>
      </c>
      <c r="P965" s="4" t="s">
        <v>6</v>
      </c>
      <c r="Q965" s="4" t="s">
        <v>6</v>
      </c>
      <c r="R965" s="4" t="s">
        <v>6</v>
      </c>
      <c r="S965" s="4" t="s">
        <v>6</v>
      </c>
      <c r="T965" s="4" t="s">
        <v>6</v>
      </c>
      <c r="U965" s="4" t="s">
        <v>6</v>
      </c>
    </row>
    <row r="966" spans="1:14">
      <c r="A966" t="n">
        <v>11309</v>
      </c>
      <c r="B966" s="42" t="n">
        <v>36</v>
      </c>
      <c r="C966" s="7" t="n">
        <v>8</v>
      </c>
      <c r="D966" s="7" t="n">
        <v>65534</v>
      </c>
      <c r="E966" s="7" t="n">
        <v>0</v>
      </c>
      <c r="F966" s="7" t="s">
        <v>107</v>
      </c>
      <c r="G966" s="7" t="s">
        <v>12</v>
      </c>
      <c r="H966" s="7" t="s">
        <v>12</v>
      </c>
      <c r="I966" s="7" t="s">
        <v>12</v>
      </c>
      <c r="J966" s="7" t="s">
        <v>12</v>
      </c>
      <c r="K966" s="7" t="s">
        <v>12</v>
      </c>
      <c r="L966" s="7" t="s">
        <v>12</v>
      </c>
      <c r="M966" s="7" t="s">
        <v>12</v>
      </c>
      <c r="N966" s="7" t="s">
        <v>12</v>
      </c>
      <c r="O966" s="7" t="s">
        <v>12</v>
      </c>
      <c r="P966" s="7" t="s">
        <v>12</v>
      </c>
      <c r="Q966" s="7" t="s">
        <v>12</v>
      </c>
      <c r="R966" s="7" t="s">
        <v>12</v>
      </c>
      <c r="S966" s="7" t="s">
        <v>12</v>
      </c>
      <c r="T966" s="7" t="s">
        <v>12</v>
      </c>
      <c r="U966" s="7" t="s">
        <v>12</v>
      </c>
    </row>
    <row r="967" spans="1:14">
      <c r="A967" t="s">
        <v>4</v>
      </c>
      <c r="B967" s="4" t="s">
        <v>5</v>
      </c>
      <c r="C967" s="4" t="s">
        <v>10</v>
      </c>
      <c r="D967" s="4" t="s">
        <v>13</v>
      </c>
      <c r="E967" s="4" t="s">
        <v>6</v>
      </c>
      <c r="F967" s="4" t="s">
        <v>30</v>
      </c>
      <c r="G967" s="4" t="s">
        <v>30</v>
      </c>
      <c r="H967" s="4" t="s">
        <v>30</v>
      </c>
    </row>
    <row r="968" spans="1:14">
      <c r="A968" t="n">
        <v>11342</v>
      </c>
      <c r="B968" s="40" t="n">
        <v>48</v>
      </c>
      <c r="C968" s="7" t="n">
        <v>65534</v>
      </c>
      <c r="D968" s="7" t="n">
        <v>0</v>
      </c>
      <c r="E968" s="7" t="s">
        <v>107</v>
      </c>
      <c r="F968" s="7" t="n">
        <v>0</v>
      </c>
      <c r="G968" s="7" t="n">
        <v>1</v>
      </c>
      <c r="H968" s="7" t="n">
        <v>0</v>
      </c>
    </row>
    <row r="969" spans="1:14">
      <c r="A969" t="s">
        <v>4</v>
      </c>
      <c r="B969" s="4" t="s">
        <v>5</v>
      </c>
      <c r="C969" s="4" t="s">
        <v>10</v>
      </c>
      <c r="D969" s="4" t="s">
        <v>13</v>
      </c>
      <c r="E969" s="4" t="s">
        <v>13</v>
      </c>
      <c r="F969" s="4" t="s">
        <v>6</v>
      </c>
    </row>
    <row r="970" spans="1:14">
      <c r="A970" t="n">
        <v>11371</v>
      </c>
      <c r="B970" s="39" t="n">
        <v>47</v>
      </c>
      <c r="C970" s="7" t="n">
        <v>65534</v>
      </c>
      <c r="D970" s="7" t="n">
        <v>0</v>
      </c>
      <c r="E970" s="7" t="n">
        <v>0</v>
      </c>
      <c r="F970" s="7" t="s">
        <v>102</v>
      </c>
    </row>
    <row r="971" spans="1:14">
      <c r="A971" t="s">
        <v>4</v>
      </c>
      <c r="B971" s="4" t="s">
        <v>5</v>
      </c>
      <c r="C971" s="4" t="s">
        <v>10</v>
      </c>
      <c r="D971" s="4" t="s">
        <v>9</v>
      </c>
    </row>
    <row r="972" spans="1:14">
      <c r="A972" t="n">
        <v>11393</v>
      </c>
      <c r="B972" s="37" t="n">
        <v>43</v>
      </c>
      <c r="C972" s="7" t="n">
        <v>65534</v>
      </c>
      <c r="D972" s="7" t="n">
        <v>1088</v>
      </c>
    </row>
    <row r="973" spans="1:14">
      <c r="A973" t="s">
        <v>4</v>
      </c>
      <c r="B973" s="4" t="s">
        <v>5</v>
      </c>
      <c r="C973" s="4" t="s">
        <v>13</v>
      </c>
      <c r="D973" s="4" t="s">
        <v>6</v>
      </c>
      <c r="E973" s="4" t="s">
        <v>10</v>
      </c>
    </row>
    <row r="974" spans="1:14">
      <c r="A974" t="n">
        <v>11400</v>
      </c>
      <c r="B974" s="21" t="n">
        <v>94</v>
      </c>
      <c r="C974" s="7" t="n">
        <v>11</v>
      </c>
      <c r="D974" s="7" t="s">
        <v>35</v>
      </c>
      <c r="E974" s="7" t="n">
        <v>65534</v>
      </c>
    </row>
    <row r="975" spans="1:14">
      <c r="A975" t="s">
        <v>4</v>
      </c>
      <c r="B975" s="4" t="s">
        <v>5</v>
      </c>
      <c r="C975" s="4" t="s">
        <v>13</v>
      </c>
      <c r="D975" s="4" t="s">
        <v>6</v>
      </c>
      <c r="E975" s="4" t="s">
        <v>10</v>
      </c>
    </row>
    <row r="976" spans="1:14">
      <c r="A976" t="n">
        <v>11416</v>
      </c>
      <c r="B976" s="21" t="n">
        <v>94</v>
      </c>
      <c r="C976" s="7" t="n">
        <v>0</v>
      </c>
      <c r="D976" s="7" t="s">
        <v>35</v>
      </c>
      <c r="E976" s="7" t="n">
        <v>1</v>
      </c>
    </row>
    <row r="977" spans="1:21">
      <c r="A977" t="s">
        <v>4</v>
      </c>
      <c r="B977" s="4" t="s">
        <v>5</v>
      </c>
      <c r="C977" s="4" t="s">
        <v>13</v>
      </c>
      <c r="D977" s="4" t="s">
        <v>6</v>
      </c>
      <c r="E977" s="4" t="s">
        <v>10</v>
      </c>
    </row>
    <row r="978" spans="1:21">
      <c r="A978" t="n">
        <v>11432</v>
      </c>
      <c r="B978" s="21" t="n">
        <v>94</v>
      </c>
      <c r="C978" s="7" t="n">
        <v>0</v>
      </c>
      <c r="D978" s="7" t="s">
        <v>35</v>
      </c>
      <c r="E978" s="7" t="n">
        <v>2</v>
      </c>
    </row>
    <row r="979" spans="1:21">
      <c r="A979" t="s">
        <v>4</v>
      </c>
      <c r="B979" s="4" t="s">
        <v>5</v>
      </c>
      <c r="C979" s="4" t="s">
        <v>13</v>
      </c>
      <c r="D979" s="4" t="s">
        <v>6</v>
      </c>
      <c r="E979" s="4" t="s">
        <v>10</v>
      </c>
    </row>
    <row r="980" spans="1:21">
      <c r="A980" t="n">
        <v>11448</v>
      </c>
      <c r="B980" s="21" t="n">
        <v>94</v>
      </c>
      <c r="C980" s="7" t="n">
        <v>1</v>
      </c>
      <c r="D980" s="7" t="s">
        <v>35</v>
      </c>
      <c r="E980" s="7" t="n">
        <v>4</v>
      </c>
    </row>
    <row r="981" spans="1:21">
      <c r="A981" t="s">
        <v>4</v>
      </c>
      <c r="B981" s="4" t="s">
        <v>5</v>
      </c>
      <c r="C981" s="4" t="s">
        <v>13</v>
      </c>
      <c r="D981" s="4" t="s">
        <v>6</v>
      </c>
    </row>
    <row r="982" spans="1:21">
      <c r="A982" t="n">
        <v>11464</v>
      </c>
      <c r="B982" s="21" t="n">
        <v>94</v>
      </c>
      <c r="C982" s="7" t="n">
        <v>5</v>
      </c>
      <c r="D982" s="7" t="s">
        <v>35</v>
      </c>
    </row>
    <row r="983" spans="1:21">
      <c r="A983" t="s">
        <v>4</v>
      </c>
      <c r="B983" s="4" t="s">
        <v>5</v>
      </c>
      <c r="C983" s="4" t="s">
        <v>13</v>
      </c>
      <c r="D983" s="4" t="s">
        <v>6</v>
      </c>
      <c r="E983" s="4" t="s">
        <v>10</v>
      </c>
    </row>
    <row r="984" spans="1:21">
      <c r="A984" t="n">
        <v>11478</v>
      </c>
      <c r="B984" s="21" t="n">
        <v>94</v>
      </c>
      <c r="C984" s="7" t="n">
        <v>0</v>
      </c>
      <c r="D984" s="7" t="s">
        <v>35</v>
      </c>
      <c r="E984" s="7" t="n">
        <v>4</v>
      </c>
    </row>
    <row r="985" spans="1:21">
      <c r="A985" t="s">
        <v>4</v>
      </c>
      <c r="B985" s="4" t="s">
        <v>5</v>
      </c>
      <c r="C985" s="4" t="s">
        <v>29</v>
      </c>
    </row>
    <row r="986" spans="1:21">
      <c r="A986" t="n">
        <v>11494</v>
      </c>
      <c r="B986" s="18" t="n">
        <v>3</v>
      </c>
      <c r="C986" s="15" t="n">
        <f t="normal" ca="1">A992</f>
        <v>0</v>
      </c>
    </row>
    <row r="987" spans="1:21">
      <c r="A987" t="s">
        <v>4</v>
      </c>
      <c r="B987" s="4" t="s">
        <v>5</v>
      </c>
      <c r="C987" s="4" t="s">
        <v>10</v>
      </c>
      <c r="D987" s="4" t="s">
        <v>30</v>
      </c>
      <c r="E987" s="4" t="s">
        <v>30</v>
      </c>
      <c r="F987" s="4" t="s">
        <v>30</v>
      </c>
      <c r="G987" s="4" t="s">
        <v>30</v>
      </c>
    </row>
    <row r="988" spans="1:21">
      <c r="A988" t="n">
        <v>11499</v>
      </c>
      <c r="B988" s="38" t="n">
        <v>46</v>
      </c>
      <c r="C988" s="7" t="n">
        <v>65534</v>
      </c>
      <c r="D988" s="7" t="n">
        <v>8.42000007629395</v>
      </c>
      <c r="E988" s="7" t="n">
        <v>0</v>
      </c>
      <c r="F988" s="7" t="n">
        <v>21.6299991607666</v>
      </c>
      <c r="G988" s="7" t="n">
        <v>12.1000003814697</v>
      </c>
    </row>
    <row r="989" spans="1:21">
      <c r="A989" t="s">
        <v>4</v>
      </c>
      <c r="B989" s="4" t="s">
        <v>5</v>
      </c>
      <c r="C989" s="4" t="s">
        <v>29</v>
      </c>
    </row>
    <row r="990" spans="1:21">
      <c r="A990" t="n">
        <v>11518</v>
      </c>
      <c r="B990" s="18" t="n">
        <v>3</v>
      </c>
      <c r="C990" s="15" t="n">
        <f t="normal" ca="1">A992</f>
        <v>0</v>
      </c>
    </row>
    <row r="991" spans="1:21">
      <c r="A991" t="s">
        <v>4</v>
      </c>
      <c r="B991" s="4" t="s">
        <v>5</v>
      </c>
    </row>
    <row r="992" spans="1:21">
      <c r="A992" t="n">
        <v>11523</v>
      </c>
      <c r="B992" s="5" t="n">
        <v>1</v>
      </c>
    </row>
    <row r="993" spans="1:7" s="3" customFormat="1" customHeight="0">
      <c r="A993" s="3" t="s">
        <v>2</v>
      </c>
      <c r="B993" s="3" t="s">
        <v>109</v>
      </c>
    </row>
    <row r="994" spans="1:7">
      <c r="A994" t="s">
        <v>4</v>
      </c>
      <c r="B994" s="4" t="s">
        <v>5</v>
      </c>
      <c r="C994" s="4" t="s">
        <v>13</v>
      </c>
      <c r="D994" s="4" t="s">
        <v>10</v>
      </c>
      <c r="E994" s="4" t="s">
        <v>13</v>
      </c>
      <c r="F994" s="4" t="s">
        <v>13</v>
      </c>
      <c r="G994" s="4" t="s">
        <v>13</v>
      </c>
      <c r="H994" s="4" t="s">
        <v>10</v>
      </c>
      <c r="I994" s="4" t="s">
        <v>29</v>
      </c>
      <c r="J994" s="4" t="s">
        <v>29</v>
      </c>
    </row>
    <row r="995" spans="1:7">
      <c r="A995" t="n">
        <v>11524</v>
      </c>
      <c r="B995" s="35" t="n">
        <v>6</v>
      </c>
      <c r="C995" s="7" t="n">
        <v>33</v>
      </c>
      <c r="D995" s="7" t="n">
        <v>65534</v>
      </c>
      <c r="E995" s="7" t="n">
        <v>9</v>
      </c>
      <c r="F995" s="7" t="n">
        <v>1</v>
      </c>
      <c r="G995" s="7" t="n">
        <v>1</v>
      </c>
      <c r="H995" s="7" t="n">
        <v>18</v>
      </c>
      <c r="I995" s="15" t="n">
        <f t="normal" ca="1">A997</f>
        <v>0</v>
      </c>
      <c r="J995" s="15" t="n">
        <f t="normal" ca="1">A1001</f>
        <v>0</v>
      </c>
    </row>
    <row r="996" spans="1:7">
      <c r="A996" t="s">
        <v>4</v>
      </c>
      <c r="B996" s="4" t="s">
        <v>5</v>
      </c>
      <c r="C996" s="4" t="s">
        <v>10</v>
      </c>
      <c r="D996" s="4" t="s">
        <v>30</v>
      </c>
      <c r="E996" s="4" t="s">
        <v>30</v>
      </c>
      <c r="F996" s="4" t="s">
        <v>30</v>
      </c>
      <c r="G996" s="4" t="s">
        <v>30</v>
      </c>
    </row>
    <row r="997" spans="1:7">
      <c r="A997" t="n">
        <v>11541</v>
      </c>
      <c r="B997" s="38" t="n">
        <v>46</v>
      </c>
      <c r="C997" s="7" t="n">
        <v>65534</v>
      </c>
      <c r="D997" s="7" t="n">
        <v>9.76000022888184</v>
      </c>
      <c r="E997" s="7" t="n">
        <v>0</v>
      </c>
      <c r="F997" s="7" t="n">
        <v>21.9500007629395</v>
      </c>
      <c r="G997" s="7" t="n">
        <v>327.200012207031</v>
      </c>
    </row>
    <row r="998" spans="1:7">
      <c r="A998" t="s">
        <v>4</v>
      </c>
      <c r="B998" s="4" t="s">
        <v>5</v>
      </c>
      <c r="C998" s="4" t="s">
        <v>29</v>
      </c>
    </row>
    <row r="999" spans="1:7">
      <c r="A999" t="n">
        <v>11560</v>
      </c>
      <c r="B999" s="18" t="n">
        <v>3</v>
      </c>
      <c r="C999" s="15" t="n">
        <f t="normal" ca="1">A1001</f>
        <v>0</v>
      </c>
    </row>
    <row r="1000" spans="1:7">
      <c r="A1000" t="s">
        <v>4</v>
      </c>
      <c r="B1000" s="4" t="s">
        <v>5</v>
      </c>
    </row>
    <row r="1001" spans="1:7">
      <c r="A1001" t="n">
        <v>11565</v>
      </c>
      <c r="B1001" s="5" t="n">
        <v>1</v>
      </c>
    </row>
    <row r="1002" spans="1:7" s="3" customFormat="1" customHeight="0">
      <c r="A1002" s="3" t="s">
        <v>2</v>
      </c>
      <c r="B1002" s="3" t="s">
        <v>110</v>
      </c>
    </row>
    <row r="1003" spans="1:7">
      <c r="A1003" t="s">
        <v>4</v>
      </c>
      <c r="B1003" s="4" t="s">
        <v>5</v>
      </c>
      <c r="C1003" s="4" t="s">
        <v>13</v>
      </c>
      <c r="D1003" s="4" t="s">
        <v>10</v>
      </c>
      <c r="E1003" s="4" t="s">
        <v>13</v>
      </c>
      <c r="F1003" s="4" t="s">
        <v>13</v>
      </c>
      <c r="G1003" s="4" t="s">
        <v>13</v>
      </c>
      <c r="H1003" s="4" t="s">
        <v>10</v>
      </c>
      <c r="I1003" s="4" t="s">
        <v>29</v>
      </c>
      <c r="J1003" s="4" t="s">
        <v>29</v>
      </c>
    </row>
    <row r="1004" spans="1:7">
      <c r="A1004" t="n">
        <v>11568</v>
      </c>
      <c r="B1004" s="35" t="n">
        <v>6</v>
      </c>
      <c r="C1004" s="7" t="n">
        <v>33</v>
      </c>
      <c r="D1004" s="7" t="n">
        <v>65534</v>
      </c>
      <c r="E1004" s="7" t="n">
        <v>9</v>
      </c>
      <c r="F1004" s="7" t="n">
        <v>1</v>
      </c>
      <c r="G1004" s="7" t="n">
        <v>1</v>
      </c>
      <c r="H1004" s="7" t="n">
        <v>7</v>
      </c>
      <c r="I1004" s="15" t="n">
        <f t="normal" ca="1">A1006</f>
        <v>0</v>
      </c>
      <c r="J1004" s="15" t="n">
        <f t="normal" ca="1">A1016</f>
        <v>0</v>
      </c>
    </row>
    <row r="1005" spans="1:7">
      <c r="A1005" t="s">
        <v>4</v>
      </c>
      <c r="B1005" s="4" t="s">
        <v>5</v>
      </c>
      <c r="C1005" s="4" t="s">
        <v>10</v>
      </c>
      <c r="D1005" s="4" t="s">
        <v>30</v>
      </c>
      <c r="E1005" s="4" t="s">
        <v>30</v>
      </c>
      <c r="F1005" s="4" t="s">
        <v>30</v>
      </c>
      <c r="G1005" s="4" t="s">
        <v>30</v>
      </c>
    </row>
    <row r="1006" spans="1:7">
      <c r="A1006" t="n">
        <v>11585</v>
      </c>
      <c r="B1006" s="38" t="n">
        <v>46</v>
      </c>
      <c r="C1006" s="7" t="n">
        <v>65534</v>
      </c>
      <c r="D1006" s="7" t="n">
        <v>11.75</v>
      </c>
      <c r="E1006" s="7" t="n">
        <v>0</v>
      </c>
      <c r="F1006" s="7" t="n">
        <v>9.5</v>
      </c>
      <c r="G1006" s="7" t="n">
        <v>260.100006103516</v>
      </c>
    </row>
    <row r="1007" spans="1:7">
      <c r="A1007" t="s">
        <v>4</v>
      </c>
      <c r="B1007" s="4" t="s">
        <v>5</v>
      </c>
      <c r="C1007" s="4" t="s">
        <v>13</v>
      </c>
      <c r="D1007" s="4" t="s">
        <v>10</v>
      </c>
      <c r="E1007" s="4" t="s">
        <v>13</v>
      </c>
      <c r="F1007" s="4" t="s">
        <v>6</v>
      </c>
      <c r="G1007" s="4" t="s">
        <v>6</v>
      </c>
      <c r="H1007" s="4" t="s">
        <v>6</v>
      </c>
      <c r="I1007" s="4" t="s">
        <v>6</v>
      </c>
      <c r="J1007" s="4" t="s">
        <v>6</v>
      </c>
      <c r="K1007" s="4" t="s">
        <v>6</v>
      </c>
      <c r="L1007" s="4" t="s">
        <v>6</v>
      </c>
      <c r="M1007" s="4" t="s">
        <v>6</v>
      </c>
      <c r="N1007" s="4" t="s">
        <v>6</v>
      </c>
      <c r="O1007" s="4" t="s">
        <v>6</v>
      </c>
      <c r="P1007" s="4" t="s">
        <v>6</v>
      </c>
      <c r="Q1007" s="4" t="s">
        <v>6</v>
      </c>
      <c r="R1007" s="4" t="s">
        <v>6</v>
      </c>
      <c r="S1007" s="4" t="s">
        <v>6</v>
      </c>
      <c r="T1007" s="4" t="s">
        <v>6</v>
      </c>
      <c r="U1007" s="4" t="s">
        <v>6</v>
      </c>
    </row>
    <row r="1008" spans="1:7">
      <c r="A1008" t="n">
        <v>11604</v>
      </c>
      <c r="B1008" s="42" t="n">
        <v>36</v>
      </c>
      <c r="C1008" s="7" t="n">
        <v>8</v>
      </c>
      <c r="D1008" s="7" t="n">
        <v>65534</v>
      </c>
      <c r="E1008" s="7" t="n">
        <v>0</v>
      </c>
      <c r="F1008" s="7" t="s">
        <v>105</v>
      </c>
      <c r="G1008" s="7" t="s">
        <v>12</v>
      </c>
      <c r="H1008" s="7" t="s">
        <v>12</v>
      </c>
      <c r="I1008" s="7" t="s">
        <v>12</v>
      </c>
      <c r="J1008" s="7" t="s">
        <v>12</v>
      </c>
      <c r="K1008" s="7" t="s">
        <v>12</v>
      </c>
      <c r="L1008" s="7" t="s">
        <v>12</v>
      </c>
      <c r="M1008" s="7" t="s">
        <v>12</v>
      </c>
      <c r="N1008" s="7" t="s">
        <v>12</v>
      </c>
      <c r="O1008" s="7" t="s">
        <v>12</v>
      </c>
      <c r="P1008" s="7" t="s">
        <v>12</v>
      </c>
      <c r="Q1008" s="7" t="s">
        <v>12</v>
      </c>
      <c r="R1008" s="7" t="s">
        <v>12</v>
      </c>
      <c r="S1008" s="7" t="s">
        <v>12</v>
      </c>
      <c r="T1008" s="7" t="s">
        <v>12</v>
      </c>
      <c r="U1008" s="7" t="s">
        <v>12</v>
      </c>
    </row>
    <row r="1009" spans="1:21">
      <c r="A1009" t="s">
        <v>4</v>
      </c>
      <c r="B1009" s="4" t="s">
        <v>5</v>
      </c>
      <c r="C1009" s="4" t="s">
        <v>10</v>
      </c>
      <c r="D1009" s="4" t="s">
        <v>13</v>
      </c>
      <c r="E1009" s="4" t="s">
        <v>6</v>
      </c>
      <c r="F1009" s="4" t="s">
        <v>30</v>
      </c>
      <c r="G1009" s="4" t="s">
        <v>30</v>
      </c>
      <c r="H1009" s="4" t="s">
        <v>30</v>
      </c>
    </row>
    <row r="1010" spans="1:21">
      <c r="A1010" t="n">
        <v>11635</v>
      </c>
      <c r="B1010" s="40" t="n">
        <v>48</v>
      </c>
      <c r="C1010" s="7" t="n">
        <v>65534</v>
      </c>
      <c r="D1010" s="7" t="n">
        <v>0</v>
      </c>
      <c r="E1010" s="7" t="s">
        <v>105</v>
      </c>
      <c r="F1010" s="7" t="n">
        <v>0</v>
      </c>
      <c r="G1010" s="7" t="n">
        <v>1</v>
      </c>
      <c r="H1010" s="7" t="n">
        <v>0</v>
      </c>
    </row>
    <row r="1011" spans="1:21">
      <c r="A1011" t="s">
        <v>4</v>
      </c>
      <c r="B1011" s="4" t="s">
        <v>5</v>
      </c>
      <c r="C1011" s="4" t="s">
        <v>10</v>
      </c>
      <c r="D1011" s="4" t="s">
        <v>9</v>
      </c>
    </row>
    <row r="1012" spans="1:21">
      <c r="A1012" t="n">
        <v>11662</v>
      </c>
      <c r="B1012" s="37" t="n">
        <v>43</v>
      </c>
      <c r="C1012" s="7" t="n">
        <v>65534</v>
      </c>
      <c r="D1012" s="7" t="n">
        <v>64</v>
      </c>
    </row>
    <row r="1013" spans="1:21">
      <c r="A1013" t="s">
        <v>4</v>
      </c>
      <c r="B1013" s="4" t="s">
        <v>5</v>
      </c>
      <c r="C1013" s="4" t="s">
        <v>29</v>
      </c>
    </row>
    <row r="1014" spans="1:21">
      <c r="A1014" t="n">
        <v>11669</v>
      </c>
      <c r="B1014" s="18" t="n">
        <v>3</v>
      </c>
      <c r="C1014" s="15" t="n">
        <f t="normal" ca="1">A1016</f>
        <v>0</v>
      </c>
    </row>
    <row r="1015" spans="1:21">
      <c r="A1015" t="s">
        <v>4</v>
      </c>
      <c r="B1015" s="4" t="s">
        <v>5</v>
      </c>
    </row>
    <row r="1016" spans="1:21">
      <c r="A1016" t="n">
        <v>11674</v>
      </c>
      <c r="B1016" s="5" t="n">
        <v>1</v>
      </c>
    </row>
    <row r="1017" spans="1:21" s="3" customFormat="1" customHeight="0">
      <c r="A1017" s="3" t="s">
        <v>2</v>
      </c>
      <c r="B1017" s="3" t="s">
        <v>111</v>
      </c>
    </row>
    <row r="1018" spans="1:21">
      <c r="A1018" t="s">
        <v>4</v>
      </c>
      <c r="B1018" s="4" t="s">
        <v>5</v>
      </c>
      <c r="C1018" s="4" t="s">
        <v>13</v>
      </c>
      <c r="D1018" s="4" t="s">
        <v>10</v>
      </c>
      <c r="E1018" s="4" t="s">
        <v>13</v>
      </c>
      <c r="F1018" s="4" t="s">
        <v>13</v>
      </c>
      <c r="G1018" s="4" t="s">
        <v>13</v>
      </c>
      <c r="H1018" s="4" t="s">
        <v>10</v>
      </c>
      <c r="I1018" s="4" t="s">
        <v>29</v>
      </c>
      <c r="J1018" s="4" t="s">
        <v>29</v>
      </c>
    </row>
    <row r="1019" spans="1:21">
      <c r="A1019" t="n">
        <v>11676</v>
      </c>
      <c r="B1019" s="35" t="n">
        <v>6</v>
      </c>
      <c r="C1019" s="7" t="n">
        <v>33</v>
      </c>
      <c r="D1019" s="7" t="n">
        <v>65534</v>
      </c>
      <c r="E1019" s="7" t="n">
        <v>9</v>
      </c>
      <c r="F1019" s="7" t="n">
        <v>1</v>
      </c>
      <c r="G1019" s="7" t="n">
        <v>1</v>
      </c>
      <c r="H1019" s="7" t="n">
        <v>10</v>
      </c>
      <c r="I1019" s="15" t="n">
        <f t="normal" ca="1">A1021</f>
        <v>0</v>
      </c>
      <c r="J1019" s="15" t="n">
        <f t="normal" ca="1">A1037</f>
        <v>0</v>
      </c>
    </row>
    <row r="1020" spans="1:21">
      <c r="A1020" t="s">
        <v>4</v>
      </c>
      <c r="B1020" s="4" t="s">
        <v>5</v>
      </c>
      <c r="C1020" s="4" t="s">
        <v>10</v>
      </c>
      <c r="D1020" s="4" t="s">
        <v>30</v>
      </c>
      <c r="E1020" s="4" t="s">
        <v>30</v>
      </c>
      <c r="F1020" s="4" t="s">
        <v>30</v>
      </c>
      <c r="G1020" s="4" t="s">
        <v>30</v>
      </c>
    </row>
    <row r="1021" spans="1:21">
      <c r="A1021" t="n">
        <v>11693</v>
      </c>
      <c r="B1021" s="38" t="n">
        <v>46</v>
      </c>
      <c r="C1021" s="7" t="n">
        <v>65534</v>
      </c>
      <c r="D1021" s="7" t="n">
        <v>13.5500001907349</v>
      </c>
      <c r="E1021" s="7" t="n">
        <v>0</v>
      </c>
      <c r="F1021" s="7" t="n">
        <v>20.7099990844727</v>
      </c>
      <c r="G1021" s="7" t="n">
        <v>321.200012207031</v>
      </c>
    </row>
    <row r="1022" spans="1:21">
      <c r="A1022" t="s">
        <v>4</v>
      </c>
      <c r="B1022" s="4" t="s">
        <v>5</v>
      </c>
      <c r="C1022" s="4" t="s">
        <v>13</v>
      </c>
      <c r="D1022" s="4" t="s">
        <v>10</v>
      </c>
      <c r="E1022" s="4" t="s">
        <v>13</v>
      </c>
      <c r="F1022" s="4" t="s">
        <v>6</v>
      </c>
      <c r="G1022" s="4" t="s">
        <v>6</v>
      </c>
      <c r="H1022" s="4" t="s">
        <v>6</v>
      </c>
      <c r="I1022" s="4" t="s">
        <v>6</v>
      </c>
      <c r="J1022" s="4" t="s">
        <v>6</v>
      </c>
      <c r="K1022" s="4" t="s">
        <v>6</v>
      </c>
      <c r="L1022" s="4" t="s">
        <v>6</v>
      </c>
      <c r="M1022" s="4" t="s">
        <v>6</v>
      </c>
      <c r="N1022" s="4" t="s">
        <v>6</v>
      </c>
      <c r="O1022" s="4" t="s">
        <v>6</v>
      </c>
      <c r="P1022" s="4" t="s">
        <v>6</v>
      </c>
      <c r="Q1022" s="4" t="s">
        <v>6</v>
      </c>
      <c r="R1022" s="4" t="s">
        <v>6</v>
      </c>
      <c r="S1022" s="4" t="s">
        <v>6</v>
      </c>
      <c r="T1022" s="4" t="s">
        <v>6</v>
      </c>
      <c r="U1022" s="4" t="s">
        <v>6</v>
      </c>
    </row>
    <row r="1023" spans="1:21">
      <c r="A1023" t="n">
        <v>11712</v>
      </c>
      <c r="B1023" s="42" t="n">
        <v>36</v>
      </c>
      <c r="C1023" s="7" t="n">
        <v>8</v>
      </c>
      <c r="D1023" s="7" t="n">
        <v>65534</v>
      </c>
      <c r="E1023" s="7" t="n">
        <v>0</v>
      </c>
      <c r="F1023" s="7" t="s">
        <v>112</v>
      </c>
      <c r="G1023" s="7" t="s">
        <v>12</v>
      </c>
      <c r="H1023" s="7" t="s">
        <v>12</v>
      </c>
      <c r="I1023" s="7" t="s">
        <v>12</v>
      </c>
      <c r="J1023" s="7" t="s">
        <v>12</v>
      </c>
      <c r="K1023" s="7" t="s">
        <v>12</v>
      </c>
      <c r="L1023" s="7" t="s">
        <v>12</v>
      </c>
      <c r="M1023" s="7" t="s">
        <v>12</v>
      </c>
      <c r="N1023" s="7" t="s">
        <v>12</v>
      </c>
      <c r="O1023" s="7" t="s">
        <v>12</v>
      </c>
      <c r="P1023" s="7" t="s">
        <v>12</v>
      </c>
      <c r="Q1023" s="7" t="s">
        <v>12</v>
      </c>
      <c r="R1023" s="7" t="s">
        <v>12</v>
      </c>
      <c r="S1023" s="7" t="s">
        <v>12</v>
      </c>
      <c r="T1023" s="7" t="s">
        <v>12</v>
      </c>
      <c r="U1023" s="7" t="s">
        <v>12</v>
      </c>
    </row>
    <row r="1024" spans="1:21">
      <c r="A1024" t="s">
        <v>4</v>
      </c>
      <c r="B1024" s="4" t="s">
        <v>5</v>
      </c>
      <c r="C1024" s="4" t="s">
        <v>10</v>
      </c>
      <c r="D1024" s="4" t="s">
        <v>13</v>
      </c>
      <c r="E1024" s="4" t="s">
        <v>6</v>
      </c>
      <c r="F1024" s="4" t="s">
        <v>30</v>
      </c>
      <c r="G1024" s="4" t="s">
        <v>30</v>
      </c>
      <c r="H1024" s="4" t="s">
        <v>30</v>
      </c>
    </row>
    <row r="1025" spans="1:21">
      <c r="A1025" t="n">
        <v>11744</v>
      </c>
      <c r="B1025" s="40" t="n">
        <v>48</v>
      </c>
      <c r="C1025" s="7" t="n">
        <v>65534</v>
      </c>
      <c r="D1025" s="7" t="n">
        <v>0</v>
      </c>
      <c r="E1025" s="7" t="s">
        <v>112</v>
      </c>
      <c r="F1025" s="7" t="n">
        <v>0</v>
      </c>
      <c r="G1025" s="7" t="n">
        <v>1</v>
      </c>
      <c r="H1025" s="7" t="n">
        <v>1.40129846432482e-45</v>
      </c>
    </row>
    <row r="1026" spans="1:21">
      <c r="A1026" t="s">
        <v>4</v>
      </c>
      <c r="B1026" s="4" t="s">
        <v>5</v>
      </c>
      <c r="C1026" s="4" t="s">
        <v>10</v>
      </c>
      <c r="D1026" s="4" t="s">
        <v>9</v>
      </c>
    </row>
    <row r="1027" spans="1:21">
      <c r="A1027" t="n">
        <v>11772</v>
      </c>
      <c r="B1027" s="37" t="n">
        <v>43</v>
      </c>
      <c r="C1027" s="7" t="n">
        <v>65534</v>
      </c>
      <c r="D1027" s="7" t="n">
        <v>64</v>
      </c>
    </row>
    <row r="1028" spans="1:21">
      <c r="A1028" t="s">
        <v>4</v>
      </c>
      <c r="B1028" s="4" t="s">
        <v>5</v>
      </c>
      <c r="C1028" s="4" t="s">
        <v>10</v>
      </c>
    </row>
    <row r="1029" spans="1:21">
      <c r="A1029" t="n">
        <v>11779</v>
      </c>
      <c r="B1029" s="25" t="n">
        <v>16</v>
      </c>
      <c r="C1029" s="7" t="n">
        <v>0</v>
      </c>
    </row>
    <row r="1030" spans="1:21">
      <c r="A1030" t="s">
        <v>4</v>
      </c>
      <c r="B1030" s="4" t="s">
        <v>5</v>
      </c>
      <c r="C1030" s="4" t="s">
        <v>10</v>
      </c>
      <c r="D1030" s="4" t="s">
        <v>10</v>
      </c>
      <c r="E1030" s="4" t="s">
        <v>10</v>
      </c>
    </row>
    <row r="1031" spans="1:21">
      <c r="A1031" t="n">
        <v>11782</v>
      </c>
      <c r="B1031" s="43" t="n">
        <v>61</v>
      </c>
      <c r="C1031" s="7" t="n">
        <v>65534</v>
      </c>
      <c r="D1031" s="7" t="n">
        <v>11</v>
      </c>
      <c r="E1031" s="7" t="n">
        <v>0</v>
      </c>
    </row>
    <row r="1032" spans="1:21">
      <c r="A1032" t="s">
        <v>4</v>
      </c>
      <c r="B1032" s="4" t="s">
        <v>5</v>
      </c>
      <c r="C1032" s="4" t="s">
        <v>10</v>
      </c>
      <c r="D1032" s="4" t="s">
        <v>10</v>
      </c>
      <c r="E1032" s="4" t="s">
        <v>10</v>
      </c>
    </row>
    <row r="1033" spans="1:21">
      <c r="A1033" t="n">
        <v>11789</v>
      </c>
      <c r="B1033" s="43" t="n">
        <v>61</v>
      </c>
      <c r="C1033" s="7" t="n">
        <v>11</v>
      </c>
      <c r="D1033" s="7" t="n">
        <v>65534</v>
      </c>
      <c r="E1033" s="7" t="n">
        <v>0</v>
      </c>
    </row>
    <row r="1034" spans="1:21">
      <c r="A1034" t="s">
        <v>4</v>
      </c>
      <c r="B1034" s="4" t="s">
        <v>5</v>
      </c>
      <c r="C1034" s="4" t="s">
        <v>29</v>
      </c>
    </row>
    <row r="1035" spans="1:21">
      <c r="A1035" t="n">
        <v>11796</v>
      </c>
      <c r="B1035" s="18" t="n">
        <v>3</v>
      </c>
      <c r="C1035" s="15" t="n">
        <f t="normal" ca="1">A1037</f>
        <v>0</v>
      </c>
    </row>
    <row r="1036" spans="1:21">
      <c r="A1036" t="s">
        <v>4</v>
      </c>
      <c r="B1036" s="4" t="s">
        <v>5</v>
      </c>
    </row>
    <row r="1037" spans="1:21">
      <c r="A1037" t="n">
        <v>11801</v>
      </c>
      <c r="B1037" s="5" t="n">
        <v>1</v>
      </c>
    </row>
    <row r="1038" spans="1:21" s="3" customFormat="1" customHeight="0">
      <c r="A1038" s="3" t="s">
        <v>2</v>
      </c>
      <c r="B1038" s="3" t="s">
        <v>113</v>
      </c>
    </row>
    <row r="1039" spans="1:21">
      <c r="A1039" t="s">
        <v>4</v>
      </c>
      <c r="B1039" s="4" t="s">
        <v>5</v>
      </c>
      <c r="C1039" s="4" t="s">
        <v>13</v>
      </c>
      <c r="D1039" s="4" t="s">
        <v>10</v>
      </c>
      <c r="E1039" s="4" t="s">
        <v>13</v>
      </c>
      <c r="F1039" s="4" t="s">
        <v>13</v>
      </c>
      <c r="G1039" s="4" t="s">
        <v>13</v>
      </c>
      <c r="H1039" s="4" t="s">
        <v>10</v>
      </c>
      <c r="I1039" s="4" t="s">
        <v>29</v>
      </c>
      <c r="J1039" s="4" t="s">
        <v>10</v>
      </c>
      <c r="K1039" s="4" t="s">
        <v>29</v>
      </c>
      <c r="L1039" s="4" t="s">
        <v>29</v>
      </c>
    </row>
    <row r="1040" spans="1:21">
      <c r="A1040" t="n">
        <v>11804</v>
      </c>
      <c r="B1040" s="35" t="n">
        <v>6</v>
      </c>
      <c r="C1040" s="7" t="n">
        <v>33</v>
      </c>
      <c r="D1040" s="7" t="n">
        <v>65534</v>
      </c>
      <c r="E1040" s="7" t="n">
        <v>9</v>
      </c>
      <c r="F1040" s="7" t="n">
        <v>1</v>
      </c>
      <c r="G1040" s="7" t="n">
        <v>2</v>
      </c>
      <c r="H1040" s="7" t="n">
        <v>7</v>
      </c>
      <c r="I1040" s="15" t="n">
        <f t="normal" ca="1">A1042</f>
        <v>0</v>
      </c>
      <c r="J1040" s="7" t="n">
        <v>10</v>
      </c>
      <c r="K1040" s="15" t="n">
        <f t="normal" ca="1">A1046</f>
        <v>0</v>
      </c>
      <c r="L1040" s="15" t="n">
        <f t="normal" ca="1">A1056</f>
        <v>0</v>
      </c>
    </row>
    <row r="1041" spans="1:12">
      <c r="A1041" t="s">
        <v>4</v>
      </c>
      <c r="B1041" s="4" t="s">
        <v>5</v>
      </c>
      <c r="C1041" s="4" t="s">
        <v>10</v>
      </c>
      <c r="D1041" s="4" t="s">
        <v>30</v>
      </c>
      <c r="E1041" s="4" t="s">
        <v>30</v>
      </c>
      <c r="F1041" s="4" t="s">
        <v>30</v>
      </c>
      <c r="G1041" s="4" t="s">
        <v>30</v>
      </c>
    </row>
    <row r="1042" spans="1:12">
      <c r="A1042" t="n">
        <v>11827</v>
      </c>
      <c r="B1042" s="38" t="n">
        <v>46</v>
      </c>
      <c r="C1042" s="7" t="n">
        <v>65534</v>
      </c>
      <c r="D1042" s="7" t="n">
        <v>8.26000022888184</v>
      </c>
      <c r="E1042" s="7" t="n">
        <v>0</v>
      </c>
      <c r="F1042" s="7" t="n">
        <v>21.7099990844727</v>
      </c>
      <c r="G1042" s="7" t="n">
        <v>14.1999998092651</v>
      </c>
    </row>
    <row r="1043" spans="1:12">
      <c r="A1043" t="s">
        <v>4</v>
      </c>
      <c r="B1043" s="4" t="s">
        <v>5</v>
      </c>
      <c r="C1043" s="4" t="s">
        <v>29</v>
      </c>
    </row>
    <row r="1044" spans="1:12">
      <c r="A1044" t="n">
        <v>11846</v>
      </c>
      <c r="B1044" s="18" t="n">
        <v>3</v>
      </c>
      <c r="C1044" s="15" t="n">
        <f t="normal" ca="1">A1056</f>
        <v>0</v>
      </c>
    </row>
    <row r="1045" spans="1:12">
      <c r="A1045" t="s">
        <v>4</v>
      </c>
      <c r="B1045" s="4" t="s">
        <v>5</v>
      </c>
      <c r="C1045" s="4" t="s">
        <v>10</v>
      </c>
      <c r="D1045" s="4" t="s">
        <v>30</v>
      </c>
      <c r="E1045" s="4" t="s">
        <v>30</v>
      </c>
      <c r="F1045" s="4" t="s">
        <v>30</v>
      </c>
      <c r="G1045" s="4" t="s">
        <v>30</v>
      </c>
    </row>
    <row r="1046" spans="1:12">
      <c r="A1046" t="n">
        <v>11851</v>
      </c>
      <c r="B1046" s="38" t="n">
        <v>46</v>
      </c>
      <c r="C1046" s="7" t="n">
        <v>65534</v>
      </c>
      <c r="D1046" s="7" t="n">
        <v>12.8599996566772</v>
      </c>
      <c r="E1046" s="7" t="n">
        <v>0</v>
      </c>
      <c r="F1046" s="7" t="n">
        <v>21.6499996185303</v>
      </c>
      <c r="G1046" s="7" t="n">
        <v>131.399993896484</v>
      </c>
    </row>
    <row r="1047" spans="1:12">
      <c r="A1047" t="s">
        <v>4</v>
      </c>
      <c r="B1047" s="4" t="s">
        <v>5</v>
      </c>
      <c r="C1047" s="4" t="s">
        <v>13</v>
      </c>
      <c r="D1047" s="4" t="s">
        <v>10</v>
      </c>
      <c r="E1047" s="4" t="s">
        <v>13</v>
      </c>
      <c r="F1047" s="4" t="s">
        <v>6</v>
      </c>
      <c r="G1047" s="4" t="s">
        <v>6</v>
      </c>
      <c r="H1047" s="4" t="s">
        <v>6</v>
      </c>
      <c r="I1047" s="4" t="s">
        <v>6</v>
      </c>
      <c r="J1047" s="4" t="s">
        <v>6</v>
      </c>
      <c r="K1047" s="4" t="s">
        <v>6</v>
      </c>
      <c r="L1047" s="4" t="s">
        <v>6</v>
      </c>
      <c r="M1047" s="4" t="s">
        <v>6</v>
      </c>
      <c r="N1047" s="4" t="s">
        <v>6</v>
      </c>
      <c r="O1047" s="4" t="s">
        <v>6</v>
      </c>
      <c r="P1047" s="4" t="s">
        <v>6</v>
      </c>
      <c r="Q1047" s="4" t="s">
        <v>6</v>
      </c>
      <c r="R1047" s="4" t="s">
        <v>6</v>
      </c>
      <c r="S1047" s="4" t="s">
        <v>6</v>
      </c>
      <c r="T1047" s="4" t="s">
        <v>6</v>
      </c>
      <c r="U1047" s="4" t="s">
        <v>6</v>
      </c>
    </row>
    <row r="1048" spans="1:12">
      <c r="A1048" t="n">
        <v>11870</v>
      </c>
      <c r="B1048" s="42" t="n">
        <v>36</v>
      </c>
      <c r="C1048" s="7" t="n">
        <v>8</v>
      </c>
      <c r="D1048" s="7" t="n">
        <v>65534</v>
      </c>
      <c r="E1048" s="7" t="n">
        <v>0</v>
      </c>
      <c r="F1048" s="7" t="s">
        <v>114</v>
      </c>
      <c r="G1048" s="7" t="s">
        <v>12</v>
      </c>
      <c r="H1048" s="7" t="s">
        <v>12</v>
      </c>
      <c r="I1048" s="7" t="s">
        <v>12</v>
      </c>
      <c r="J1048" s="7" t="s">
        <v>12</v>
      </c>
      <c r="K1048" s="7" t="s">
        <v>12</v>
      </c>
      <c r="L1048" s="7" t="s">
        <v>12</v>
      </c>
      <c r="M1048" s="7" t="s">
        <v>12</v>
      </c>
      <c r="N1048" s="7" t="s">
        <v>12</v>
      </c>
      <c r="O1048" s="7" t="s">
        <v>12</v>
      </c>
      <c r="P1048" s="7" t="s">
        <v>12</v>
      </c>
      <c r="Q1048" s="7" t="s">
        <v>12</v>
      </c>
      <c r="R1048" s="7" t="s">
        <v>12</v>
      </c>
      <c r="S1048" s="7" t="s">
        <v>12</v>
      </c>
      <c r="T1048" s="7" t="s">
        <v>12</v>
      </c>
      <c r="U1048" s="7" t="s">
        <v>12</v>
      </c>
    </row>
    <row r="1049" spans="1:12">
      <c r="A1049" t="s">
        <v>4</v>
      </c>
      <c r="B1049" s="4" t="s">
        <v>5</v>
      </c>
      <c r="C1049" s="4" t="s">
        <v>10</v>
      </c>
      <c r="D1049" s="4" t="s">
        <v>13</v>
      </c>
      <c r="E1049" s="4" t="s">
        <v>6</v>
      </c>
      <c r="F1049" s="4" t="s">
        <v>30</v>
      </c>
      <c r="G1049" s="4" t="s">
        <v>30</v>
      </c>
      <c r="H1049" s="4" t="s">
        <v>30</v>
      </c>
    </row>
    <row r="1050" spans="1:12">
      <c r="A1050" t="n">
        <v>11904</v>
      </c>
      <c r="B1050" s="40" t="n">
        <v>48</v>
      </c>
      <c r="C1050" s="7" t="n">
        <v>65534</v>
      </c>
      <c r="D1050" s="7" t="n">
        <v>0</v>
      </c>
      <c r="E1050" s="7" t="s">
        <v>114</v>
      </c>
      <c r="F1050" s="7" t="n">
        <v>0</v>
      </c>
      <c r="G1050" s="7" t="n">
        <v>1</v>
      </c>
      <c r="H1050" s="7" t="n">
        <v>1.40129846432482e-45</v>
      </c>
    </row>
    <row r="1051" spans="1:12">
      <c r="A1051" t="s">
        <v>4</v>
      </c>
      <c r="B1051" s="4" t="s">
        <v>5</v>
      </c>
      <c r="C1051" s="4" t="s">
        <v>10</v>
      </c>
      <c r="D1051" s="4" t="s">
        <v>9</v>
      </c>
    </row>
    <row r="1052" spans="1:12">
      <c r="A1052" t="n">
        <v>11934</v>
      </c>
      <c r="B1052" s="37" t="n">
        <v>43</v>
      </c>
      <c r="C1052" s="7" t="n">
        <v>65534</v>
      </c>
      <c r="D1052" s="7" t="n">
        <v>64</v>
      </c>
    </row>
    <row r="1053" spans="1:12">
      <c r="A1053" t="s">
        <v>4</v>
      </c>
      <c r="B1053" s="4" t="s">
        <v>5</v>
      </c>
      <c r="C1053" s="4" t="s">
        <v>29</v>
      </c>
    </row>
    <row r="1054" spans="1:12">
      <c r="A1054" t="n">
        <v>11941</v>
      </c>
      <c r="B1054" s="18" t="n">
        <v>3</v>
      </c>
      <c r="C1054" s="15" t="n">
        <f t="normal" ca="1">A1056</f>
        <v>0</v>
      </c>
    </row>
    <row r="1055" spans="1:12">
      <c r="A1055" t="s">
        <v>4</v>
      </c>
      <c r="B1055" s="4" t="s">
        <v>5</v>
      </c>
    </row>
    <row r="1056" spans="1:12">
      <c r="A1056" t="n">
        <v>11946</v>
      </c>
      <c r="B1056" s="5" t="n">
        <v>1</v>
      </c>
    </row>
    <row r="1057" spans="1:21" s="3" customFormat="1" customHeight="0">
      <c r="A1057" s="3" t="s">
        <v>2</v>
      </c>
      <c r="B1057" s="3" t="s">
        <v>115</v>
      </c>
    </row>
    <row r="1058" spans="1:21">
      <c r="A1058" t="s">
        <v>4</v>
      </c>
      <c r="B1058" s="4" t="s">
        <v>5</v>
      </c>
      <c r="C1058" s="4" t="s">
        <v>13</v>
      </c>
      <c r="D1058" s="4" t="s">
        <v>10</v>
      </c>
      <c r="E1058" s="4" t="s">
        <v>13</v>
      </c>
      <c r="F1058" s="4" t="s">
        <v>13</v>
      </c>
      <c r="G1058" s="4" t="s">
        <v>13</v>
      </c>
      <c r="H1058" s="4" t="s">
        <v>10</v>
      </c>
      <c r="I1058" s="4" t="s">
        <v>29</v>
      </c>
      <c r="J1058" s="4" t="s">
        <v>10</v>
      </c>
      <c r="K1058" s="4" t="s">
        <v>29</v>
      </c>
      <c r="L1058" s="4" t="s">
        <v>10</v>
      </c>
      <c r="M1058" s="4" t="s">
        <v>29</v>
      </c>
      <c r="N1058" s="4" t="s">
        <v>10</v>
      </c>
      <c r="O1058" s="4" t="s">
        <v>29</v>
      </c>
      <c r="P1058" s="4" t="s">
        <v>29</v>
      </c>
    </row>
    <row r="1059" spans="1:21">
      <c r="A1059" t="n">
        <v>11948</v>
      </c>
      <c r="B1059" s="35" t="n">
        <v>6</v>
      </c>
      <c r="C1059" s="7" t="n">
        <v>33</v>
      </c>
      <c r="D1059" s="7" t="n">
        <v>65534</v>
      </c>
      <c r="E1059" s="7" t="n">
        <v>9</v>
      </c>
      <c r="F1059" s="7" t="n">
        <v>1</v>
      </c>
      <c r="G1059" s="7" t="n">
        <v>4</v>
      </c>
      <c r="H1059" s="7" t="n">
        <v>6</v>
      </c>
      <c r="I1059" s="15" t="n">
        <f t="normal" ca="1">A1061</f>
        <v>0</v>
      </c>
      <c r="J1059" s="7" t="n">
        <v>7</v>
      </c>
      <c r="K1059" s="15" t="n">
        <f t="normal" ca="1">A1081</f>
        <v>0</v>
      </c>
      <c r="L1059" s="7" t="n">
        <v>13</v>
      </c>
      <c r="M1059" s="15" t="n">
        <f t="normal" ca="1">A1105</f>
        <v>0</v>
      </c>
      <c r="N1059" s="7" t="n">
        <v>100</v>
      </c>
      <c r="O1059" s="15" t="n">
        <f t="normal" ca="1">A1109</f>
        <v>0</v>
      </c>
      <c r="P1059" s="15" t="n">
        <f t="normal" ca="1">A1121</f>
        <v>0</v>
      </c>
    </row>
    <row r="1060" spans="1:21">
      <c r="A1060" t="s">
        <v>4</v>
      </c>
      <c r="B1060" s="4" t="s">
        <v>5</v>
      </c>
      <c r="C1060" s="4" t="s">
        <v>10</v>
      </c>
      <c r="D1060" s="4" t="s">
        <v>30</v>
      </c>
      <c r="E1060" s="4" t="s">
        <v>30</v>
      </c>
      <c r="F1060" s="4" t="s">
        <v>30</v>
      </c>
      <c r="G1060" s="4" t="s">
        <v>30</v>
      </c>
    </row>
    <row r="1061" spans="1:21">
      <c r="A1061" t="n">
        <v>11983</v>
      </c>
      <c r="B1061" s="38" t="n">
        <v>46</v>
      </c>
      <c r="C1061" s="7" t="n">
        <v>65534</v>
      </c>
      <c r="D1061" s="7" t="n">
        <v>-3.46000003814697</v>
      </c>
      <c r="E1061" s="7" t="n">
        <v>0</v>
      </c>
      <c r="F1061" s="7" t="n">
        <v>32.5900001525879</v>
      </c>
      <c r="G1061" s="7" t="n">
        <v>180</v>
      </c>
    </row>
    <row r="1062" spans="1:21">
      <c r="A1062" t="s">
        <v>4</v>
      </c>
      <c r="B1062" s="4" t="s">
        <v>5</v>
      </c>
      <c r="C1062" s="4" t="s">
        <v>13</v>
      </c>
      <c r="D1062" s="4" t="s">
        <v>10</v>
      </c>
      <c r="E1062" s="4" t="s">
        <v>13</v>
      </c>
      <c r="F1062" s="4" t="s">
        <v>6</v>
      </c>
      <c r="G1062" s="4" t="s">
        <v>6</v>
      </c>
      <c r="H1062" s="4" t="s">
        <v>6</v>
      </c>
      <c r="I1062" s="4" t="s">
        <v>6</v>
      </c>
      <c r="J1062" s="4" t="s">
        <v>6</v>
      </c>
      <c r="K1062" s="4" t="s">
        <v>6</v>
      </c>
      <c r="L1062" s="4" t="s">
        <v>6</v>
      </c>
      <c r="M1062" s="4" t="s">
        <v>6</v>
      </c>
      <c r="N1062" s="4" t="s">
        <v>6</v>
      </c>
      <c r="O1062" s="4" t="s">
        <v>6</v>
      </c>
      <c r="P1062" s="4" t="s">
        <v>6</v>
      </c>
      <c r="Q1062" s="4" t="s">
        <v>6</v>
      </c>
      <c r="R1062" s="4" t="s">
        <v>6</v>
      </c>
      <c r="S1062" s="4" t="s">
        <v>6</v>
      </c>
      <c r="T1062" s="4" t="s">
        <v>6</v>
      </c>
      <c r="U1062" s="4" t="s">
        <v>6</v>
      </c>
    </row>
    <row r="1063" spans="1:21">
      <c r="A1063" t="n">
        <v>12002</v>
      </c>
      <c r="B1063" s="42" t="n">
        <v>36</v>
      </c>
      <c r="C1063" s="7" t="n">
        <v>8</v>
      </c>
      <c r="D1063" s="7" t="n">
        <v>65534</v>
      </c>
      <c r="E1063" s="7" t="n">
        <v>0</v>
      </c>
      <c r="F1063" s="7" t="s">
        <v>105</v>
      </c>
      <c r="G1063" s="7" t="s">
        <v>12</v>
      </c>
      <c r="H1063" s="7" t="s">
        <v>12</v>
      </c>
      <c r="I1063" s="7" t="s">
        <v>12</v>
      </c>
      <c r="J1063" s="7" t="s">
        <v>12</v>
      </c>
      <c r="K1063" s="7" t="s">
        <v>12</v>
      </c>
      <c r="L1063" s="7" t="s">
        <v>12</v>
      </c>
      <c r="M1063" s="7" t="s">
        <v>12</v>
      </c>
      <c r="N1063" s="7" t="s">
        <v>12</v>
      </c>
      <c r="O1063" s="7" t="s">
        <v>12</v>
      </c>
      <c r="P1063" s="7" t="s">
        <v>12</v>
      </c>
      <c r="Q1063" s="7" t="s">
        <v>12</v>
      </c>
      <c r="R1063" s="7" t="s">
        <v>12</v>
      </c>
      <c r="S1063" s="7" t="s">
        <v>12</v>
      </c>
      <c r="T1063" s="7" t="s">
        <v>12</v>
      </c>
      <c r="U1063" s="7" t="s">
        <v>12</v>
      </c>
    </row>
    <row r="1064" spans="1:21">
      <c r="A1064" t="s">
        <v>4</v>
      </c>
      <c r="B1064" s="4" t="s">
        <v>5</v>
      </c>
      <c r="C1064" s="4" t="s">
        <v>10</v>
      </c>
      <c r="D1064" s="4" t="s">
        <v>13</v>
      </c>
      <c r="E1064" s="4" t="s">
        <v>6</v>
      </c>
      <c r="F1064" s="4" t="s">
        <v>30</v>
      </c>
      <c r="G1064" s="4" t="s">
        <v>30</v>
      </c>
      <c r="H1064" s="4" t="s">
        <v>30</v>
      </c>
    </row>
    <row r="1065" spans="1:21">
      <c r="A1065" t="n">
        <v>12033</v>
      </c>
      <c r="B1065" s="40" t="n">
        <v>48</v>
      </c>
      <c r="C1065" s="7" t="n">
        <v>65534</v>
      </c>
      <c r="D1065" s="7" t="n">
        <v>0</v>
      </c>
      <c r="E1065" s="7" t="s">
        <v>105</v>
      </c>
      <c r="F1065" s="7" t="n">
        <v>0</v>
      </c>
      <c r="G1065" s="7" t="n">
        <v>1</v>
      </c>
      <c r="H1065" s="7" t="n">
        <v>0</v>
      </c>
    </row>
    <row r="1066" spans="1:21">
      <c r="A1066" t="s">
        <v>4</v>
      </c>
      <c r="B1066" s="4" t="s">
        <v>5</v>
      </c>
      <c r="C1066" s="4" t="s">
        <v>10</v>
      </c>
      <c r="D1066" s="4" t="s">
        <v>9</v>
      </c>
    </row>
    <row r="1067" spans="1:21">
      <c r="A1067" t="n">
        <v>12060</v>
      </c>
      <c r="B1067" s="37" t="n">
        <v>43</v>
      </c>
      <c r="C1067" s="7" t="n">
        <v>65534</v>
      </c>
      <c r="D1067" s="7" t="n">
        <v>64</v>
      </c>
    </row>
    <row r="1068" spans="1:21">
      <c r="A1068" t="s">
        <v>4</v>
      </c>
      <c r="B1068" s="4" t="s">
        <v>5</v>
      </c>
      <c r="C1068" s="4" t="s">
        <v>13</v>
      </c>
      <c r="D1068" s="4" t="s">
        <v>6</v>
      </c>
      <c r="E1068" s="4" t="s">
        <v>10</v>
      </c>
    </row>
    <row r="1069" spans="1:21">
      <c r="A1069" t="n">
        <v>12067</v>
      </c>
      <c r="B1069" s="21" t="n">
        <v>94</v>
      </c>
      <c r="C1069" s="7" t="n">
        <v>0</v>
      </c>
      <c r="D1069" s="7" t="s">
        <v>33</v>
      </c>
      <c r="E1069" s="7" t="n">
        <v>1</v>
      </c>
    </row>
    <row r="1070" spans="1:21">
      <c r="A1070" t="s">
        <v>4</v>
      </c>
      <c r="B1070" s="4" t="s">
        <v>5</v>
      </c>
      <c r="C1070" s="4" t="s">
        <v>13</v>
      </c>
      <c r="D1070" s="4" t="s">
        <v>6</v>
      </c>
      <c r="E1070" s="4" t="s">
        <v>10</v>
      </c>
    </row>
    <row r="1071" spans="1:21">
      <c r="A1071" t="n">
        <v>12083</v>
      </c>
      <c r="B1071" s="21" t="n">
        <v>94</v>
      </c>
      <c r="C1071" s="7" t="n">
        <v>0</v>
      </c>
      <c r="D1071" s="7" t="s">
        <v>33</v>
      </c>
      <c r="E1071" s="7" t="n">
        <v>2</v>
      </c>
    </row>
    <row r="1072" spans="1:21">
      <c r="A1072" t="s">
        <v>4</v>
      </c>
      <c r="B1072" s="4" t="s">
        <v>5</v>
      </c>
      <c r="C1072" s="4" t="s">
        <v>13</v>
      </c>
      <c r="D1072" s="4" t="s">
        <v>6</v>
      </c>
      <c r="E1072" s="4" t="s">
        <v>10</v>
      </c>
    </row>
    <row r="1073" spans="1:21">
      <c r="A1073" t="n">
        <v>12099</v>
      </c>
      <c r="B1073" s="21" t="n">
        <v>94</v>
      </c>
      <c r="C1073" s="7" t="n">
        <v>1</v>
      </c>
      <c r="D1073" s="7" t="s">
        <v>33</v>
      </c>
      <c r="E1073" s="7" t="n">
        <v>4</v>
      </c>
    </row>
    <row r="1074" spans="1:21">
      <c r="A1074" t="s">
        <v>4</v>
      </c>
      <c r="B1074" s="4" t="s">
        <v>5</v>
      </c>
      <c r="C1074" s="4" t="s">
        <v>13</v>
      </c>
      <c r="D1074" s="4" t="s">
        <v>6</v>
      </c>
    </row>
    <row r="1075" spans="1:21">
      <c r="A1075" t="n">
        <v>12115</v>
      </c>
      <c r="B1075" s="21" t="n">
        <v>94</v>
      </c>
      <c r="C1075" s="7" t="n">
        <v>5</v>
      </c>
      <c r="D1075" s="7" t="s">
        <v>33</v>
      </c>
    </row>
    <row r="1076" spans="1:21">
      <c r="A1076" t="s">
        <v>4</v>
      </c>
      <c r="B1076" s="4" t="s">
        <v>5</v>
      </c>
      <c r="C1076" s="4" t="s">
        <v>6</v>
      </c>
      <c r="D1076" s="4" t="s">
        <v>13</v>
      </c>
      <c r="E1076" s="4" t="s">
        <v>10</v>
      </c>
      <c r="F1076" s="4" t="s">
        <v>30</v>
      </c>
      <c r="G1076" s="4" t="s">
        <v>30</v>
      </c>
      <c r="H1076" s="4" t="s">
        <v>30</v>
      </c>
      <c r="I1076" s="4" t="s">
        <v>30</v>
      </c>
      <c r="J1076" s="4" t="s">
        <v>30</v>
      </c>
      <c r="K1076" s="4" t="s">
        <v>30</v>
      </c>
      <c r="L1076" s="4" t="s">
        <v>30</v>
      </c>
      <c r="M1076" s="4" t="s">
        <v>10</v>
      </c>
    </row>
    <row r="1077" spans="1:21">
      <c r="A1077" t="n">
        <v>12129</v>
      </c>
      <c r="B1077" s="41" t="n">
        <v>87</v>
      </c>
      <c r="C1077" s="7" t="s">
        <v>116</v>
      </c>
      <c r="D1077" s="7" t="n">
        <v>5</v>
      </c>
      <c r="E1077" s="7" t="n">
        <v>18</v>
      </c>
      <c r="F1077" s="7" t="n">
        <v>2</v>
      </c>
      <c r="G1077" s="7" t="n">
        <v>0</v>
      </c>
      <c r="H1077" s="7" t="n">
        <v>0</v>
      </c>
      <c r="I1077" s="7" t="n">
        <v>0</v>
      </c>
      <c r="J1077" s="7" t="n">
        <v>0</v>
      </c>
      <c r="K1077" s="7" t="n">
        <v>0</v>
      </c>
      <c r="L1077" s="7" t="n">
        <v>0</v>
      </c>
      <c r="M1077" s="7" t="n">
        <v>7</v>
      </c>
    </row>
    <row r="1078" spans="1:21">
      <c r="A1078" t="s">
        <v>4</v>
      </c>
      <c r="B1078" s="4" t="s">
        <v>5</v>
      </c>
      <c r="C1078" s="4" t="s">
        <v>29</v>
      </c>
    </row>
    <row r="1079" spans="1:21">
      <c r="A1079" t="n">
        <v>12172</v>
      </c>
      <c r="B1079" s="18" t="n">
        <v>3</v>
      </c>
      <c r="C1079" s="15" t="n">
        <f t="normal" ca="1">A1121</f>
        <v>0</v>
      </c>
    </row>
    <row r="1080" spans="1:21">
      <c r="A1080" t="s">
        <v>4</v>
      </c>
      <c r="B1080" s="4" t="s">
        <v>5</v>
      </c>
      <c r="C1080" s="4" t="s">
        <v>10</v>
      </c>
      <c r="D1080" s="4" t="s">
        <v>30</v>
      </c>
      <c r="E1080" s="4" t="s">
        <v>30</v>
      </c>
      <c r="F1080" s="4" t="s">
        <v>30</v>
      </c>
      <c r="G1080" s="4" t="s">
        <v>30</v>
      </c>
    </row>
    <row r="1081" spans="1:21">
      <c r="A1081" t="n">
        <v>12177</v>
      </c>
      <c r="B1081" s="38" t="n">
        <v>46</v>
      </c>
      <c r="C1081" s="7" t="n">
        <v>65534</v>
      </c>
      <c r="D1081" s="7" t="n">
        <v>0</v>
      </c>
      <c r="E1081" s="7" t="n">
        <v>0</v>
      </c>
      <c r="F1081" s="7" t="n">
        <v>36.6599998474121</v>
      </c>
      <c r="G1081" s="7" t="n">
        <v>180</v>
      </c>
    </row>
    <row r="1082" spans="1:21">
      <c r="A1082" t="s">
        <v>4</v>
      </c>
      <c r="B1082" s="4" t="s">
        <v>5</v>
      </c>
      <c r="C1082" s="4" t="s">
        <v>13</v>
      </c>
      <c r="D1082" s="4" t="s">
        <v>10</v>
      </c>
      <c r="E1082" s="4" t="s">
        <v>13</v>
      </c>
      <c r="F1082" s="4" t="s">
        <v>6</v>
      </c>
      <c r="G1082" s="4" t="s">
        <v>6</v>
      </c>
      <c r="H1082" s="4" t="s">
        <v>6</v>
      </c>
      <c r="I1082" s="4" t="s">
        <v>6</v>
      </c>
      <c r="J1082" s="4" t="s">
        <v>6</v>
      </c>
      <c r="K1082" s="4" t="s">
        <v>6</v>
      </c>
      <c r="L1082" s="4" t="s">
        <v>6</v>
      </c>
      <c r="M1082" s="4" t="s">
        <v>6</v>
      </c>
      <c r="N1082" s="4" t="s">
        <v>6</v>
      </c>
      <c r="O1082" s="4" t="s">
        <v>6</v>
      </c>
      <c r="P1082" s="4" t="s">
        <v>6</v>
      </c>
      <c r="Q1082" s="4" t="s">
        <v>6</v>
      </c>
      <c r="R1082" s="4" t="s">
        <v>6</v>
      </c>
      <c r="S1082" s="4" t="s">
        <v>6</v>
      </c>
      <c r="T1082" s="4" t="s">
        <v>6</v>
      </c>
      <c r="U1082" s="4" t="s">
        <v>6</v>
      </c>
    </row>
    <row r="1083" spans="1:21">
      <c r="A1083" t="n">
        <v>12196</v>
      </c>
      <c r="B1083" s="42" t="n">
        <v>36</v>
      </c>
      <c r="C1083" s="7" t="n">
        <v>8</v>
      </c>
      <c r="D1083" s="7" t="n">
        <v>65534</v>
      </c>
      <c r="E1083" s="7" t="n">
        <v>0</v>
      </c>
      <c r="F1083" s="7" t="s">
        <v>117</v>
      </c>
      <c r="G1083" s="7" t="s">
        <v>12</v>
      </c>
      <c r="H1083" s="7" t="s">
        <v>12</v>
      </c>
      <c r="I1083" s="7" t="s">
        <v>12</v>
      </c>
      <c r="J1083" s="7" t="s">
        <v>12</v>
      </c>
      <c r="K1083" s="7" t="s">
        <v>12</v>
      </c>
      <c r="L1083" s="7" t="s">
        <v>12</v>
      </c>
      <c r="M1083" s="7" t="s">
        <v>12</v>
      </c>
      <c r="N1083" s="7" t="s">
        <v>12</v>
      </c>
      <c r="O1083" s="7" t="s">
        <v>12</v>
      </c>
      <c r="P1083" s="7" t="s">
        <v>12</v>
      </c>
      <c r="Q1083" s="7" t="s">
        <v>12</v>
      </c>
      <c r="R1083" s="7" t="s">
        <v>12</v>
      </c>
      <c r="S1083" s="7" t="s">
        <v>12</v>
      </c>
      <c r="T1083" s="7" t="s">
        <v>12</v>
      </c>
      <c r="U1083" s="7" t="s">
        <v>12</v>
      </c>
    </row>
    <row r="1084" spans="1:21">
      <c r="A1084" t="s">
        <v>4</v>
      </c>
      <c r="B1084" s="4" t="s">
        <v>5</v>
      </c>
      <c r="C1084" s="4" t="s">
        <v>10</v>
      </c>
      <c r="D1084" s="4" t="s">
        <v>13</v>
      </c>
      <c r="E1084" s="4" t="s">
        <v>6</v>
      </c>
      <c r="F1084" s="4" t="s">
        <v>30</v>
      </c>
      <c r="G1084" s="4" t="s">
        <v>30</v>
      </c>
      <c r="H1084" s="4" t="s">
        <v>30</v>
      </c>
    </row>
    <row r="1085" spans="1:21">
      <c r="A1085" t="n">
        <v>12229</v>
      </c>
      <c r="B1085" s="40" t="n">
        <v>48</v>
      </c>
      <c r="C1085" s="7" t="n">
        <v>65534</v>
      </c>
      <c r="D1085" s="7" t="n">
        <v>0</v>
      </c>
      <c r="E1085" s="7" t="s">
        <v>117</v>
      </c>
      <c r="F1085" s="7" t="n">
        <v>0</v>
      </c>
      <c r="G1085" s="7" t="n">
        <v>1</v>
      </c>
      <c r="H1085" s="7" t="n">
        <v>0</v>
      </c>
    </row>
    <row r="1086" spans="1:21">
      <c r="A1086" t="s">
        <v>4</v>
      </c>
      <c r="B1086" s="4" t="s">
        <v>5</v>
      </c>
      <c r="C1086" s="4" t="s">
        <v>10</v>
      </c>
      <c r="D1086" s="4" t="s">
        <v>9</v>
      </c>
    </row>
    <row r="1087" spans="1:21">
      <c r="A1087" t="n">
        <v>12258</v>
      </c>
      <c r="B1087" s="37" t="n">
        <v>43</v>
      </c>
      <c r="C1087" s="7" t="n">
        <v>65534</v>
      </c>
      <c r="D1087" s="7" t="n">
        <v>64</v>
      </c>
    </row>
    <row r="1088" spans="1:21">
      <c r="A1088" t="s">
        <v>4</v>
      </c>
      <c r="B1088" s="4" t="s">
        <v>5</v>
      </c>
      <c r="C1088" s="4" t="s">
        <v>13</v>
      </c>
      <c r="D1088" s="4" t="s">
        <v>6</v>
      </c>
      <c r="E1088" s="4" t="s">
        <v>10</v>
      </c>
    </row>
    <row r="1089" spans="1:21">
      <c r="A1089" t="n">
        <v>12265</v>
      </c>
      <c r="B1089" s="21" t="n">
        <v>94</v>
      </c>
      <c r="C1089" s="7" t="n">
        <v>0</v>
      </c>
      <c r="D1089" s="7" t="s">
        <v>34</v>
      </c>
      <c r="E1089" s="7" t="n">
        <v>1</v>
      </c>
    </row>
    <row r="1090" spans="1:21">
      <c r="A1090" t="s">
        <v>4</v>
      </c>
      <c r="B1090" s="4" t="s">
        <v>5</v>
      </c>
      <c r="C1090" s="4" t="s">
        <v>13</v>
      </c>
      <c r="D1090" s="4" t="s">
        <v>6</v>
      </c>
      <c r="E1090" s="4" t="s">
        <v>10</v>
      </c>
    </row>
    <row r="1091" spans="1:21">
      <c r="A1091" t="n">
        <v>12281</v>
      </c>
      <c r="B1091" s="21" t="n">
        <v>94</v>
      </c>
      <c r="C1091" s="7" t="n">
        <v>0</v>
      </c>
      <c r="D1091" s="7" t="s">
        <v>34</v>
      </c>
      <c r="E1091" s="7" t="n">
        <v>2</v>
      </c>
    </row>
    <row r="1092" spans="1:21">
      <c r="A1092" t="s">
        <v>4</v>
      </c>
      <c r="B1092" s="4" t="s">
        <v>5</v>
      </c>
      <c r="C1092" s="4" t="s">
        <v>13</v>
      </c>
      <c r="D1092" s="4" t="s">
        <v>6</v>
      </c>
      <c r="E1092" s="4" t="s">
        <v>10</v>
      </c>
    </row>
    <row r="1093" spans="1:21">
      <c r="A1093" t="n">
        <v>12297</v>
      </c>
      <c r="B1093" s="21" t="n">
        <v>94</v>
      </c>
      <c r="C1093" s="7" t="n">
        <v>1</v>
      </c>
      <c r="D1093" s="7" t="s">
        <v>34</v>
      </c>
      <c r="E1093" s="7" t="n">
        <v>4</v>
      </c>
    </row>
    <row r="1094" spans="1:21">
      <c r="A1094" t="s">
        <v>4</v>
      </c>
      <c r="B1094" s="4" t="s">
        <v>5</v>
      </c>
      <c r="C1094" s="4" t="s">
        <v>13</v>
      </c>
      <c r="D1094" s="4" t="s">
        <v>6</v>
      </c>
    </row>
    <row r="1095" spans="1:21">
      <c r="A1095" t="n">
        <v>12313</v>
      </c>
      <c r="B1095" s="21" t="n">
        <v>94</v>
      </c>
      <c r="C1095" s="7" t="n">
        <v>5</v>
      </c>
      <c r="D1095" s="7" t="s">
        <v>34</v>
      </c>
    </row>
    <row r="1096" spans="1:21">
      <c r="A1096" t="s">
        <v>4</v>
      </c>
      <c r="B1096" s="4" t="s">
        <v>5</v>
      </c>
      <c r="C1096" s="4" t="s">
        <v>10</v>
      </c>
    </row>
    <row r="1097" spans="1:21">
      <c r="A1097" t="n">
        <v>12327</v>
      </c>
      <c r="B1097" s="25" t="n">
        <v>16</v>
      </c>
      <c r="C1097" s="7" t="n">
        <v>0</v>
      </c>
    </row>
    <row r="1098" spans="1:21">
      <c r="A1098" t="s">
        <v>4</v>
      </c>
      <c r="B1098" s="4" t="s">
        <v>5</v>
      </c>
      <c r="C1098" s="4" t="s">
        <v>10</v>
      </c>
      <c r="D1098" s="4" t="s">
        <v>30</v>
      </c>
      <c r="E1098" s="4" t="s">
        <v>30</v>
      </c>
      <c r="F1098" s="4" t="s">
        <v>30</v>
      </c>
      <c r="G1098" s="4" t="s">
        <v>10</v>
      </c>
      <c r="H1098" s="4" t="s">
        <v>10</v>
      </c>
    </row>
    <row r="1099" spans="1:21">
      <c r="A1099" t="n">
        <v>12330</v>
      </c>
      <c r="B1099" s="44" t="n">
        <v>60</v>
      </c>
      <c r="C1099" s="7" t="n">
        <v>65534</v>
      </c>
      <c r="D1099" s="7" t="n">
        <v>0</v>
      </c>
      <c r="E1099" s="7" t="n">
        <v>-10</v>
      </c>
      <c r="F1099" s="7" t="n">
        <v>0</v>
      </c>
      <c r="G1099" s="7" t="n">
        <v>0</v>
      </c>
      <c r="H1099" s="7" t="n">
        <v>0</v>
      </c>
    </row>
    <row r="1100" spans="1:21">
      <c r="A1100" t="s">
        <v>4</v>
      </c>
      <c r="B1100" s="4" t="s">
        <v>5</v>
      </c>
      <c r="C1100" s="4" t="s">
        <v>6</v>
      </c>
      <c r="D1100" s="4" t="s">
        <v>13</v>
      </c>
      <c r="E1100" s="4" t="s">
        <v>10</v>
      </c>
      <c r="F1100" s="4" t="s">
        <v>30</v>
      </c>
      <c r="G1100" s="4" t="s">
        <v>30</v>
      </c>
      <c r="H1100" s="4" t="s">
        <v>30</v>
      </c>
      <c r="I1100" s="4" t="s">
        <v>30</v>
      </c>
      <c r="J1100" s="4" t="s">
        <v>30</v>
      </c>
      <c r="K1100" s="4" t="s">
        <v>30</v>
      </c>
      <c r="L1100" s="4" t="s">
        <v>30</v>
      </c>
      <c r="M1100" s="4" t="s">
        <v>10</v>
      </c>
    </row>
    <row r="1101" spans="1:21">
      <c r="A1101" t="n">
        <v>12349</v>
      </c>
      <c r="B1101" s="41" t="n">
        <v>87</v>
      </c>
      <c r="C1101" s="7" t="s">
        <v>116</v>
      </c>
      <c r="D1101" s="7" t="n">
        <v>5</v>
      </c>
      <c r="E1101" s="7" t="n">
        <v>18</v>
      </c>
      <c r="F1101" s="7" t="n">
        <v>2.5</v>
      </c>
      <c r="G1101" s="7" t="n">
        <v>0</v>
      </c>
      <c r="H1101" s="7" t="n">
        <v>0</v>
      </c>
      <c r="I1101" s="7" t="n">
        <v>0</v>
      </c>
      <c r="J1101" s="7" t="n">
        <v>0</v>
      </c>
      <c r="K1101" s="7" t="n">
        <v>0</v>
      </c>
      <c r="L1101" s="7" t="n">
        <v>0</v>
      </c>
      <c r="M1101" s="7" t="n">
        <v>7</v>
      </c>
    </row>
    <row r="1102" spans="1:21">
      <c r="A1102" t="s">
        <v>4</v>
      </c>
      <c r="B1102" s="4" t="s">
        <v>5</v>
      </c>
      <c r="C1102" s="4" t="s">
        <v>29</v>
      </c>
    </row>
    <row r="1103" spans="1:21">
      <c r="A1103" t="n">
        <v>12392</v>
      </c>
      <c r="B1103" s="18" t="n">
        <v>3</v>
      </c>
      <c r="C1103" s="15" t="n">
        <f t="normal" ca="1">A1121</f>
        <v>0</v>
      </c>
    </row>
    <row r="1104" spans="1:21">
      <c r="A1104" t="s">
        <v>4</v>
      </c>
      <c r="B1104" s="4" t="s">
        <v>5</v>
      </c>
      <c r="C1104" s="4" t="s">
        <v>10</v>
      </c>
      <c r="D1104" s="4" t="s">
        <v>30</v>
      </c>
      <c r="E1104" s="4" t="s">
        <v>30</v>
      </c>
      <c r="F1104" s="4" t="s">
        <v>30</v>
      </c>
      <c r="G1104" s="4" t="s">
        <v>30</v>
      </c>
    </row>
    <row r="1105" spans="1:13">
      <c r="A1105" t="n">
        <v>12397</v>
      </c>
      <c r="B1105" s="38" t="n">
        <v>46</v>
      </c>
      <c r="C1105" s="7" t="n">
        <v>65534</v>
      </c>
      <c r="D1105" s="7" t="n">
        <v>7.36999988555908</v>
      </c>
      <c r="E1105" s="7" t="n">
        <v>0</v>
      </c>
      <c r="F1105" s="7" t="n">
        <v>21.25</v>
      </c>
      <c r="G1105" s="7" t="n">
        <v>82.6999969482422</v>
      </c>
    </row>
    <row r="1106" spans="1:13">
      <c r="A1106" t="s">
        <v>4</v>
      </c>
      <c r="B1106" s="4" t="s">
        <v>5</v>
      </c>
      <c r="C1106" s="4" t="s">
        <v>29</v>
      </c>
    </row>
    <row r="1107" spans="1:13">
      <c r="A1107" t="n">
        <v>12416</v>
      </c>
      <c r="B1107" s="18" t="n">
        <v>3</v>
      </c>
      <c r="C1107" s="15" t="n">
        <f t="normal" ca="1">A1121</f>
        <v>0</v>
      </c>
    </row>
    <row r="1108" spans="1:13">
      <c r="A1108" t="s">
        <v>4</v>
      </c>
      <c r="B1108" s="4" t="s">
        <v>5</v>
      </c>
      <c r="C1108" s="4" t="s">
        <v>10</v>
      </c>
      <c r="D1108" s="4" t="s">
        <v>30</v>
      </c>
      <c r="E1108" s="4" t="s">
        <v>30</v>
      </c>
      <c r="F1108" s="4" t="s">
        <v>30</v>
      </c>
      <c r="G1108" s="4" t="s">
        <v>30</v>
      </c>
    </row>
    <row r="1109" spans="1:13">
      <c r="A1109" t="n">
        <v>12421</v>
      </c>
      <c r="B1109" s="38" t="n">
        <v>46</v>
      </c>
      <c r="C1109" s="7" t="n">
        <v>65534</v>
      </c>
      <c r="D1109" s="7" t="n">
        <v>-3.46000003814697</v>
      </c>
      <c r="E1109" s="7" t="n">
        <v>0</v>
      </c>
      <c r="F1109" s="7" t="n">
        <v>32.5900001525879</v>
      </c>
      <c r="G1109" s="7" t="n">
        <v>180</v>
      </c>
    </row>
    <row r="1110" spans="1:13">
      <c r="A1110" t="s">
        <v>4</v>
      </c>
      <c r="B1110" s="4" t="s">
        <v>5</v>
      </c>
      <c r="C1110" s="4" t="s">
        <v>13</v>
      </c>
      <c r="D1110" s="4" t="s">
        <v>10</v>
      </c>
      <c r="E1110" s="4" t="s">
        <v>13</v>
      </c>
      <c r="F1110" s="4" t="s">
        <v>6</v>
      </c>
      <c r="G1110" s="4" t="s">
        <v>6</v>
      </c>
      <c r="H1110" s="4" t="s">
        <v>6</v>
      </c>
      <c r="I1110" s="4" t="s">
        <v>6</v>
      </c>
      <c r="J1110" s="4" t="s">
        <v>6</v>
      </c>
      <c r="K1110" s="4" t="s">
        <v>6</v>
      </c>
      <c r="L1110" s="4" t="s">
        <v>6</v>
      </c>
      <c r="M1110" s="4" t="s">
        <v>6</v>
      </c>
      <c r="N1110" s="4" t="s">
        <v>6</v>
      </c>
      <c r="O1110" s="4" t="s">
        <v>6</v>
      </c>
      <c r="P1110" s="4" t="s">
        <v>6</v>
      </c>
      <c r="Q1110" s="4" t="s">
        <v>6</v>
      </c>
      <c r="R1110" s="4" t="s">
        <v>6</v>
      </c>
      <c r="S1110" s="4" t="s">
        <v>6</v>
      </c>
      <c r="T1110" s="4" t="s">
        <v>6</v>
      </c>
      <c r="U1110" s="4" t="s">
        <v>6</v>
      </c>
    </row>
    <row r="1111" spans="1:13">
      <c r="A1111" t="n">
        <v>12440</v>
      </c>
      <c r="B1111" s="42" t="n">
        <v>36</v>
      </c>
      <c r="C1111" s="7" t="n">
        <v>8</v>
      </c>
      <c r="D1111" s="7" t="n">
        <v>65534</v>
      </c>
      <c r="E1111" s="7" t="n">
        <v>0</v>
      </c>
      <c r="F1111" s="7" t="s">
        <v>105</v>
      </c>
      <c r="G1111" s="7" t="s">
        <v>12</v>
      </c>
      <c r="H1111" s="7" t="s">
        <v>12</v>
      </c>
      <c r="I1111" s="7" t="s">
        <v>12</v>
      </c>
      <c r="J1111" s="7" t="s">
        <v>12</v>
      </c>
      <c r="K1111" s="7" t="s">
        <v>12</v>
      </c>
      <c r="L1111" s="7" t="s">
        <v>12</v>
      </c>
      <c r="M1111" s="7" t="s">
        <v>12</v>
      </c>
      <c r="N1111" s="7" t="s">
        <v>12</v>
      </c>
      <c r="O1111" s="7" t="s">
        <v>12</v>
      </c>
      <c r="P1111" s="7" t="s">
        <v>12</v>
      </c>
      <c r="Q1111" s="7" t="s">
        <v>12</v>
      </c>
      <c r="R1111" s="7" t="s">
        <v>12</v>
      </c>
      <c r="S1111" s="7" t="s">
        <v>12</v>
      </c>
      <c r="T1111" s="7" t="s">
        <v>12</v>
      </c>
      <c r="U1111" s="7" t="s">
        <v>12</v>
      </c>
    </row>
    <row r="1112" spans="1:13">
      <c r="A1112" t="s">
        <v>4</v>
      </c>
      <c r="B1112" s="4" t="s">
        <v>5</v>
      </c>
      <c r="C1112" s="4" t="s">
        <v>10</v>
      </c>
      <c r="D1112" s="4" t="s">
        <v>13</v>
      </c>
      <c r="E1112" s="4" t="s">
        <v>6</v>
      </c>
      <c r="F1112" s="4" t="s">
        <v>30</v>
      </c>
      <c r="G1112" s="4" t="s">
        <v>30</v>
      </c>
      <c r="H1112" s="4" t="s">
        <v>30</v>
      </c>
    </row>
    <row r="1113" spans="1:13">
      <c r="A1113" t="n">
        <v>12471</v>
      </c>
      <c r="B1113" s="40" t="n">
        <v>48</v>
      </c>
      <c r="C1113" s="7" t="n">
        <v>65534</v>
      </c>
      <c r="D1113" s="7" t="n">
        <v>0</v>
      </c>
      <c r="E1113" s="7" t="s">
        <v>105</v>
      </c>
      <c r="F1113" s="7" t="n">
        <v>0</v>
      </c>
      <c r="G1113" s="7" t="n">
        <v>1</v>
      </c>
      <c r="H1113" s="7" t="n">
        <v>0</v>
      </c>
    </row>
    <row r="1114" spans="1:13">
      <c r="A1114" t="s">
        <v>4</v>
      </c>
      <c r="B1114" s="4" t="s">
        <v>5</v>
      </c>
      <c r="C1114" s="4" t="s">
        <v>10</v>
      </c>
      <c r="D1114" s="4" t="s">
        <v>9</v>
      </c>
    </row>
    <row r="1115" spans="1:13">
      <c r="A1115" t="n">
        <v>12498</v>
      </c>
      <c r="B1115" s="37" t="n">
        <v>43</v>
      </c>
      <c r="C1115" s="7" t="n">
        <v>65534</v>
      </c>
      <c r="D1115" s="7" t="n">
        <v>64</v>
      </c>
    </row>
    <row r="1116" spans="1:13">
      <c r="A1116" t="s">
        <v>4</v>
      </c>
      <c r="B1116" s="4" t="s">
        <v>5</v>
      </c>
      <c r="C1116" s="4" t="s">
        <v>6</v>
      </c>
      <c r="D1116" s="4" t="s">
        <v>13</v>
      </c>
      <c r="E1116" s="4" t="s">
        <v>10</v>
      </c>
      <c r="F1116" s="4" t="s">
        <v>30</v>
      </c>
      <c r="G1116" s="4" t="s">
        <v>30</v>
      </c>
      <c r="H1116" s="4" t="s">
        <v>30</v>
      </c>
      <c r="I1116" s="4" t="s">
        <v>30</v>
      </c>
      <c r="J1116" s="4" t="s">
        <v>30</v>
      </c>
      <c r="K1116" s="4" t="s">
        <v>30</v>
      </c>
      <c r="L1116" s="4" t="s">
        <v>30</v>
      </c>
      <c r="M1116" s="4" t="s">
        <v>10</v>
      </c>
    </row>
    <row r="1117" spans="1:13">
      <c r="A1117" t="n">
        <v>12505</v>
      </c>
      <c r="B1117" s="41" t="n">
        <v>87</v>
      </c>
      <c r="C1117" s="7" t="s">
        <v>116</v>
      </c>
      <c r="D1117" s="7" t="n">
        <v>5</v>
      </c>
      <c r="E1117" s="7" t="n">
        <v>18</v>
      </c>
      <c r="F1117" s="7" t="n">
        <v>2</v>
      </c>
      <c r="G1117" s="7" t="n">
        <v>0</v>
      </c>
      <c r="H1117" s="7" t="n">
        <v>0</v>
      </c>
      <c r="I1117" s="7" t="n">
        <v>0</v>
      </c>
      <c r="J1117" s="7" t="n">
        <v>0</v>
      </c>
      <c r="K1117" s="7" t="n">
        <v>0</v>
      </c>
      <c r="L1117" s="7" t="n">
        <v>0</v>
      </c>
      <c r="M1117" s="7" t="n">
        <v>7</v>
      </c>
    </row>
    <row r="1118" spans="1:13">
      <c r="A1118" t="s">
        <v>4</v>
      </c>
      <c r="B1118" s="4" t="s">
        <v>5</v>
      </c>
      <c r="C1118" s="4" t="s">
        <v>29</v>
      </c>
    </row>
    <row r="1119" spans="1:13">
      <c r="A1119" t="n">
        <v>12548</v>
      </c>
      <c r="B1119" s="18" t="n">
        <v>3</v>
      </c>
      <c r="C1119" s="15" t="n">
        <f t="normal" ca="1">A1121</f>
        <v>0</v>
      </c>
    </row>
    <row r="1120" spans="1:13">
      <c r="A1120" t="s">
        <v>4</v>
      </c>
      <c r="B1120" s="4" t="s">
        <v>5</v>
      </c>
    </row>
    <row r="1121" spans="1:21">
      <c r="A1121" t="n">
        <v>12553</v>
      </c>
      <c r="B1121" s="5" t="n">
        <v>1</v>
      </c>
    </row>
    <row r="1122" spans="1:21" s="3" customFormat="1" customHeight="0">
      <c r="A1122" s="3" t="s">
        <v>2</v>
      </c>
      <c r="B1122" s="3" t="s">
        <v>118</v>
      </c>
    </row>
    <row r="1123" spans="1:21">
      <c r="A1123" t="s">
        <v>4</v>
      </c>
      <c r="B1123" s="4" t="s">
        <v>5</v>
      </c>
      <c r="C1123" s="4" t="s">
        <v>13</v>
      </c>
      <c r="D1123" s="4" t="s">
        <v>10</v>
      </c>
      <c r="E1123" s="4" t="s">
        <v>13</v>
      </c>
      <c r="F1123" s="4" t="s">
        <v>13</v>
      </c>
      <c r="G1123" s="4" t="s">
        <v>29</v>
      </c>
    </row>
    <row r="1124" spans="1:21">
      <c r="A1124" t="n">
        <v>12556</v>
      </c>
      <c r="B1124" s="14" t="n">
        <v>5</v>
      </c>
      <c r="C1124" s="7" t="n">
        <v>30</v>
      </c>
      <c r="D1124" s="7" t="n">
        <v>10624</v>
      </c>
      <c r="E1124" s="7" t="n">
        <v>8</v>
      </c>
      <c r="F1124" s="7" t="n">
        <v>1</v>
      </c>
      <c r="G1124" s="15" t="n">
        <f t="normal" ca="1">A1130</f>
        <v>0</v>
      </c>
    </row>
    <row r="1125" spans="1:21">
      <c r="A1125" t="s">
        <v>4</v>
      </c>
      <c r="B1125" s="4" t="s">
        <v>5</v>
      </c>
      <c r="C1125" s="4" t="s">
        <v>10</v>
      </c>
      <c r="D1125" s="4" t="s">
        <v>9</v>
      </c>
    </row>
    <row r="1126" spans="1:21">
      <c r="A1126" t="n">
        <v>12566</v>
      </c>
      <c r="B1126" s="37" t="n">
        <v>43</v>
      </c>
      <c r="C1126" s="7" t="n">
        <v>65534</v>
      </c>
      <c r="D1126" s="7" t="n">
        <v>1</v>
      </c>
    </row>
    <row r="1127" spans="1:21">
      <c r="A1127" t="s">
        <v>4</v>
      </c>
      <c r="B1127" s="4" t="s">
        <v>5</v>
      </c>
    </row>
    <row r="1128" spans="1:21">
      <c r="A1128" t="n">
        <v>12573</v>
      </c>
      <c r="B1128" s="5" t="n">
        <v>1</v>
      </c>
    </row>
    <row r="1129" spans="1:21">
      <c r="A1129" t="s">
        <v>4</v>
      </c>
      <c r="B1129" s="4" t="s">
        <v>5</v>
      </c>
      <c r="C1129" s="4" t="s">
        <v>13</v>
      </c>
      <c r="D1129" s="4" t="s">
        <v>10</v>
      </c>
      <c r="E1129" s="4" t="s">
        <v>13</v>
      </c>
      <c r="F1129" s="4" t="s">
        <v>13</v>
      </c>
      <c r="G1129" s="4" t="s">
        <v>13</v>
      </c>
      <c r="H1129" s="4" t="s">
        <v>10</v>
      </c>
      <c r="I1129" s="4" t="s">
        <v>29</v>
      </c>
      <c r="J1129" s="4" t="s">
        <v>29</v>
      </c>
    </row>
    <row r="1130" spans="1:21">
      <c r="A1130" t="n">
        <v>12574</v>
      </c>
      <c r="B1130" s="35" t="n">
        <v>6</v>
      </c>
      <c r="C1130" s="7" t="n">
        <v>33</v>
      </c>
      <c r="D1130" s="7" t="n">
        <v>65534</v>
      </c>
      <c r="E1130" s="7" t="n">
        <v>9</v>
      </c>
      <c r="F1130" s="7" t="n">
        <v>1</v>
      </c>
      <c r="G1130" s="7" t="n">
        <v>1</v>
      </c>
      <c r="H1130" s="7" t="n">
        <v>16</v>
      </c>
      <c r="I1130" s="15" t="n">
        <f t="normal" ca="1">A1132</f>
        <v>0</v>
      </c>
      <c r="J1130" s="15" t="n">
        <f t="normal" ca="1">A1148</f>
        <v>0</v>
      </c>
    </row>
    <row r="1131" spans="1:21">
      <c r="A1131" t="s">
        <v>4</v>
      </c>
      <c r="B1131" s="4" t="s">
        <v>5</v>
      </c>
      <c r="C1131" s="4" t="s">
        <v>10</v>
      </c>
      <c r="D1131" s="4" t="s">
        <v>30</v>
      </c>
      <c r="E1131" s="4" t="s">
        <v>30</v>
      </c>
      <c r="F1131" s="4" t="s">
        <v>30</v>
      </c>
      <c r="G1131" s="4" t="s">
        <v>30</v>
      </c>
    </row>
    <row r="1132" spans="1:21">
      <c r="A1132" t="n">
        <v>12591</v>
      </c>
      <c r="B1132" s="38" t="n">
        <v>46</v>
      </c>
      <c r="C1132" s="7" t="n">
        <v>65534</v>
      </c>
      <c r="D1132" s="7" t="n">
        <v>0.46000000834465</v>
      </c>
      <c r="E1132" s="7" t="n">
        <v>0</v>
      </c>
      <c r="F1132" s="7" t="n">
        <v>-2.29999995231628</v>
      </c>
      <c r="G1132" s="7" t="n">
        <v>212.600006103516</v>
      </c>
    </row>
    <row r="1133" spans="1:21">
      <c r="A1133" t="s">
        <v>4</v>
      </c>
      <c r="B1133" s="4" t="s">
        <v>5</v>
      </c>
      <c r="C1133" s="4" t="s">
        <v>13</v>
      </c>
      <c r="D1133" s="4" t="s">
        <v>10</v>
      </c>
      <c r="E1133" s="4" t="s">
        <v>30</v>
      </c>
      <c r="F1133" s="4" t="s">
        <v>30</v>
      </c>
      <c r="G1133" s="4" t="s">
        <v>30</v>
      </c>
      <c r="H1133" s="4" t="s">
        <v>30</v>
      </c>
      <c r="I1133" s="4" t="s">
        <v>30</v>
      </c>
      <c r="J1133" s="4" t="s">
        <v>13</v>
      </c>
      <c r="K1133" s="4" t="s">
        <v>10</v>
      </c>
    </row>
    <row r="1134" spans="1:21">
      <c r="A1134" t="n">
        <v>12610</v>
      </c>
      <c r="B1134" s="45" t="n">
        <v>57</v>
      </c>
      <c r="C1134" s="7" t="n">
        <v>1</v>
      </c>
      <c r="D1134" s="7" t="n">
        <v>65534</v>
      </c>
      <c r="E1134" s="7" t="n">
        <v>-9999</v>
      </c>
      <c r="F1134" s="7" t="n">
        <v>-9999</v>
      </c>
      <c r="G1134" s="7" t="n">
        <v>-9999</v>
      </c>
      <c r="H1134" s="7" t="n">
        <v>0</v>
      </c>
      <c r="I1134" s="7" t="n">
        <v>0</v>
      </c>
      <c r="J1134" s="7" t="n">
        <v>0</v>
      </c>
      <c r="K1134" s="7" t="n">
        <v>0</v>
      </c>
    </row>
    <row r="1135" spans="1:21">
      <c r="A1135" t="s">
        <v>4</v>
      </c>
      <c r="B1135" s="4" t="s">
        <v>5</v>
      </c>
      <c r="C1135" s="4" t="s">
        <v>13</v>
      </c>
      <c r="D1135" s="4" t="s">
        <v>9</v>
      </c>
      <c r="E1135" s="4" t="s">
        <v>13</v>
      </c>
      <c r="F1135" s="4" t="s">
        <v>29</v>
      </c>
    </row>
    <row r="1136" spans="1:21">
      <c r="A1136" t="n">
        <v>12637</v>
      </c>
      <c r="B1136" s="14" t="n">
        <v>5</v>
      </c>
      <c r="C1136" s="7" t="n">
        <v>0</v>
      </c>
      <c r="D1136" s="7" t="n">
        <v>1</v>
      </c>
      <c r="E1136" s="7" t="n">
        <v>1</v>
      </c>
      <c r="F1136" s="15" t="n">
        <f t="normal" ca="1">A1146</f>
        <v>0</v>
      </c>
    </row>
    <row r="1137" spans="1:11">
      <c r="A1137" t="s">
        <v>4</v>
      </c>
      <c r="B1137" s="4" t="s">
        <v>5</v>
      </c>
      <c r="C1137" s="4" t="s">
        <v>13</v>
      </c>
      <c r="D1137" s="4" t="s">
        <v>10</v>
      </c>
      <c r="E1137" s="4" t="s">
        <v>30</v>
      </c>
      <c r="F1137" s="4" t="s">
        <v>30</v>
      </c>
      <c r="G1137" s="4" t="s">
        <v>30</v>
      </c>
      <c r="H1137" s="4" t="s">
        <v>30</v>
      </c>
      <c r="I1137" s="4" t="s">
        <v>30</v>
      </c>
      <c r="J1137" s="4" t="s">
        <v>13</v>
      </c>
      <c r="K1137" s="4" t="s">
        <v>10</v>
      </c>
    </row>
    <row r="1138" spans="1:11">
      <c r="A1138" t="n">
        <v>12648</v>
      </c>
      <c r="B1138" s="45" t="n">
        <v>57</v>
      </c>
      <c r="C1138" s="7" t="n">
        <v>0</v>
      </c>
      <c r="D1138" s="7" t="n">
        <v>65534</v>
      </c>
      <c r="E1138" s="7" t="n">
        <v>-9999</v>
      </c>
      <c r="F1138" s="7" t="n">
        <v>-9999</v>
      </c>
      <c r="G1138" s="7" t="n">
        <v>-9999</v>
      </c>
      <c r="H1138" s="7" t="n">
        <v>2.5</v>
      </c>
      <c r="I1138" s="7" t="n">
        <v>1.5</v>
      </c>
      <c r="J1138" s="7" t="n">
        <v>1</v>
      </c>
      <c r="K1138" s="7" t="n">
        <v>0</v>
      </c>
    </row>
    <row r="1139" spans="1:11">
      <c r="A1139" t="s">
        <v>4</v>
      </c>
      <c r="B1139" s="4" t="s">
        <v>5</v>
      </c>
      <c r="C1139" s="4" t="s">
        <v>10</v>
      </c>
      <c r="D1139" s="4" t="s">
        <v>13</v>
      </c>
    </row>
    <row r="1140" spans="1:11">
      <c r="A1140" t="n">
        <v>12675</v>
      </c>
      <c r="B1140" s="46" t="n">
        <v>56</v>
      </c>
      <c r="C1140" s="7" t="n">
        <v>65534</v>
      </c>
      <c r="D1140" s="7" t="n">
        <v>0</v>
      </c>
    </row>
    <row r="1141" spans="1:11">
      <c r="A1141" t="s">
        <v>4</v>
      </c>
      <c r="B1141" s="4" t="s">
        <v>5</v>
      </c>
      <c r="C1141" s="4" t="s">
        <v>10</v>
      </c>
    </row>
    <row r="1142" spans="1:11">
      <c r="A1142" t="n">
        <v>12679</v>
      </c>
      <c r="B1142" s="25" t="n">
        <v>16</v>
      </c>
      <c r="C1142" s="7" t="n">
        <v>1500</v>
      </c>
    </row>
    <row r="1143" spans="1:11">
      <c r="A1143" t="s">
        <v>4</v>
      </c>
      <c r="B1143" s="4" t="s">
        <v>5</v>
      </c>
      <c r="C1143" s="4" t="s">
        <v>29</v>
      </c>
    </row>
    <row r="1144" spans="1:11">
      <c r="A1144" t="n">
        <v>12682</v>
      </c>
      <c r="B1144" s="18" t="n">
        <v>3</v>
      </c>
      <c r="C1144" s="15" t="n">
        <f t="normal" ca="1">A1136</f>
        <v>0</v>
      </c>
    </row>
    <row r="1145" spans="1:11">
      <c r="A1145" t="s">
        <v>4</v>
      </c>
      <c r="B1145" s="4" t="s">
        <v>5</v>
      </c>
      <c r="C1145" s="4" t="s">
        <v>29</v>
      </c>
    </row>
    <row r="1146" spans="1:11">
      <c r="A1146" t="n">
        <v>12687</v>
      </c>
      <c r="B1146" s="18" t="n">
        <v>3</v>
      </c>
      <c r="C1146" s="15" t="n">
        <f t="normal" ca="1">A1148</f>
        <v>0</v>
      </c>
    </row>
    <row r="1147" spans="1:11">
      <c r="A1147" t="s">
        <v>4</v>
      </c>
      <c r="B1147" s="4" t="s">
        <v>5</v>
      </c>
    </row>
    <row r="1148" spans="1:11">
      <c r="A1148" t="n">
        <v>12692</v>
      </c>
      <c r="B1148" s="5" t="n">
        <v>1</v>
      </c>
    </row>
    <row r="1149" spans="1:11" s="3" customFormat="1" customHeight="0">
      <c r="A1149" s="3" t="s">
        <v>2</v>
      </c>
      <c r="B1149" s="3" t="s">
        <v>119</v>
      </c>
    </row>
    <row r="1150" spans="1:11">
      <c r="A1150" t="s">
        <v>4</v>
      </c>
      <c r="B1150" s="4" t="s">
        <v>5</v>
      </c>
      <c r="C1150" s="4" t="s">
        <v>13</v>
      </c>
      <c r="D1150" s="4" t="s">
        <v>10</v>
      </c>
      <c r="E1150" s="4" t="s">
        <v>13</v>
      </c>
      <c r="F1150" s="4" t="s">
        <v>13</v>
      </c>
      <c r="G1150" s="4" t="s">
        <v>29</v>
      </c>
    </row>
    <row r="1151" spans="1:11">
      <c r="A1151" t="n">
        <v>12696</v>
      </c>
      <c r="B1151" s="14" t="n">
        <v>5</v>
      </c>
      <c r="C1151" s="7" t="n">
        <v>30</v>
      </c>
      <c r="D1151" s="7" t="n">
        <v>10696</v>
      </c>
      <c r="E1151" s="7" t="n">
        <v>8</v>
      </c>
      <c r="F1151" s="7" t="n">
        <v>1</v>
      </c>
      <c r="G1151" s="15" t="n">
        <f t="normal" ca="1">A1157</f>
        <v>0</v>
      </c>
    </row>
    <row r="1152" spans="1:11">
      <c r="A1152" t="s">
        <v>4</v>
      </c>
      <c r="B1152" s="4" t="s">
        <v>5</v>
      </c>
      <c r="C1152" s="4" t="s">
        <v>10</v>
      </c>
      <c r="D1152" s="4" t="s">
        <v>9</v>
      </c>
    </row>
    <row r="1153" spans="1:11">
      <c r="A1153" t="n">
        <v>12706</v>
      </c>
      <c r="B1153" s="37" t="n">
        <v>43</v>
      </c>
      <c r="C1153" s="7" t="n">
        <v>65534</v>
      </c>
      <c r="D1153" s="7" t="n">
        <v>1</v>
      </c>
    </row>
    <row r="1154" spans="1:11">
      <c r="A1154" t="s">
        <v>4</v>
      </c>
      <c r="B1154" s="4" t="s">
        <v>5</v>
      </c>
    </row>
    <row r="1155" spans="1:11">
      <c r="A1155" t="n">
        <v>12713</v>
      </c>
      <c r="B1155" s="5" t="n">
        <v>1</v>
      </c>
    </row>
    <row r="1156" spans="1:11">
      <c r="A1156" t="s">
        <v>4</v>
      </c>
      <c r="B1156" s="4" t="s">
        <v>5</v>
      </c>
      <c r="C1156" s="4" t="s">
        <v>13</v>
      </c>
      <c r="D1156" s="4" t="s">
        <v>10</v>
      </c>
      <c r="E1156" s="4" t="s">
        <v>13</v>
      </c>
      <c r="F1156" s="4" t="s">
        <v>13</v>
      </c>
      <c r="G1156" s="4" t="s">
        <v>13</v>
      </c>
      <c r="H1156" s="4" t="s">
        <v>10</v>
      </c>
      <c r="I1156" s="4" t="s">
        <v>29</v>
      </c>
      <c r="J1156" s="4" t="s">
        <v>10</v>
      </c>
      <c r="K1156" s="4" t="s">
        <v>29</v>
      </c>
      <c r="L1156" s="4" t="s">
        <v>29</v>
      </c>
    </row>
    <row r="1157" spans="1:11">
      <c r="A1157" t="n">
        <v>12714</v>
      </c>
      <c r="B1157" s="35" t="n">
        <v>6</v>
      </c>
      <c r="C1157" s="7" t="n">
        <v>33</v>
      </c>
      <c r="D1157" s="7" t="n">
        <v>65534</v>
      </c>
      <c r="E1157" s="7" t="n">
        <v>9</v>
      </c>
      <c r="F1157" s="7" t="n">
        <v>1</v>
      </c>
      <c r="G1157" s="7" t="n">
        <v>2</v>
      </c>
      <c r="H1157" s="7" t="n">
        <v>100</v>
      </c>
      <c r="I1157" s="15" t="n">
        <f t="normal" ca="1">A1159</f>
        <v>0</v>
      </c>
      <c r="J1157" s="7" t="n">
        <v>18</v>
      </c>
      <c r="K1157" s="15" t="n">
        <f t="normal" ca="1">A1169</f>
        <v>0</v>
      </c>
      <c r="L1157" s="15" t="n">
        <f t="normal" ca="1">A1181</f>
        <v>0</v>
      </c>
    </row>
    <row r="1158" spans="1:11">
      <c r="A1158" t="s">
        <v>4</v>
      </c>
      <c r="B1158" s="4" t="s">
        <v>5</v>
      </c>
      <c r="C1158" s="4" t="s">
        <v>10</v>
      </c>
      <c r="D1158" s="4" t="s">
        <v>30</v>
      </c>
      <c r="E1158" s="4" t="s">
        <v>30</v>
      </c>
      <c r="F1158" s="4" t="s">
        <v>30</v>
      </c>
      <c r="G1158" s="4" t="s">
        <v>30</v>
      </c>
    </row>
    <row r="1159" spans="1:11">
      <c r="A1159" t="n">
        <v>12737</v>
      </c>
      <c r="B1159" s="38" t="n">
        <v>46</v>
      </c>
      <c r="C1159" s="7" t="n">
        <v>65534</v>
      </c>
      <c r="D1159" s="7" t="n">
        <v>11.4499998092651</v>
      </c>
      <c r="E1159" s="7" t="n">
        <v>0</v>
      </c>
      <c r="F1159" s="7" t="n">
        <v>-2.25</v>
      </c>
      <c r="G1159" s="7" t="n">
        <v>202.699996948242</v>
      </c>
    </row>
    <row r="1160" spans="1:11">
      <c r="A1160" t="s">
        <v>4</v>
      </c>
      <c r="B1160" s="4" t="s">
        <v>5</v>
      </c>
      <c r="C1160" s="4" t="s">
        <v>13</v>
      </c>
      <c r="D1160" s="4" t="s">
        <v>10</v>
      </c>
      <c r="E1160" s="4" t="s">
        <v>13</v>
      </c>
      <c r="F1160" s="4" t="s">
        <v>6</v>
      </c>
      <c r="G1160" s="4" t="s">
        <v>6</v>
      </c>
      <c r="H1160" s="4" t="s">
        <v>6</v>
      </c>
      <c r="I1160" s="4" t="s">
        <v>6</v>
      </c>
      <c r="J1160" s="4" t="s">
        <v>6</v>
      </c>
      <c r="K1160" s="4" t="s">
        <v>6</v>
      </c>
      <c r="L1160" s="4" t="s">
        <v>6</v>
      </c>
      <c r="M1160" s="4" t="s">
        <v>6</v>
      </c>
      <c r="N1160" s="4" t="s">
        <v>6</v>
      </c>
      <c r="O1160" s="4" t="s">
        <v>6</v>
      </c>
      <c r="P1160" s="4" t="s">
        <v>6</v>
      </c>
      <c r="Q1160" s="4" t="s">
        <v>6</v>
      </c>
      <c r="R1160" s="4" t="s">
        <v>6</v>
      </c>
      <c r="S1160" s="4" t="s">
        <v>6</v>
      </c>
      <c r="T1160" s="4" t="s">
        <v>6</v>
      </c>
      <c r="U1160" s="4" t="s">
        <v>6</v>
      </c>
    </row>
    <row r="1161" spans="1:11">
      <c r="A1161" t="n">
        <v>12756</v>
      </c>
      <c r="B1161" s="42" t="n">
        <v>36</v>
      </c>
      <c r="C1161" s="7" t="n">
        <v>8</v>
      </c>
      <c r="D1161" s="7" t="n">
        <v>65534</v>
      </c>
      <c r="E1161" s="7" t="n">
        <v>0</v>
      </c>
      <c r="F1161" s="7" t="s">
        <v>114</v>
      </c>
      <c r="G1161" s="7" t="s">
        <v>12</v>
      </c>
      <c r="H1161" s="7" t="s">
        <v>12</v>
      </c>
      <c r="I1161" s="7" t="s">
        <v>12</v>
      </c>
      <c r="J1161" s="7" t="s">
        <v>12</v>
      </c>
      <c r="K1161" s="7" t="s">
        <v>12</v>
      </c>
      <c r="L1161" s="7" t="s">
        <v>12</v>
      </c>
      <c r="M1161" s="7" t="s">
        <v>12</v>
      </c>
      <c r="N1161" s="7" t="s">
        <v>12</v>
      </c>
      <c r="O1161" s="7" t="s">
        <v>12</v>
      </c>
      <c r="P1161" s="7" t="s">
        <v>12</v>
      </c>
      <c r="Q1161" s="7" t="s">
        <v>12</v>
      </c>
      <c r="R1161" s="7" t="s">
        <v>12</v>
      </c>
      <c r="S1161" s="7" t="s">
        <v>12</v>
      </c>
      <c r="T1161" s="7" t="s">
        <v>12</v>
      </c>
      <c r="U1161" s="7" t="s">
        <v>12</v>
      </c>
    </row>
    <row r="1162" spans="1:11">
      <c r="A1162" t="s">
        <v>4</v>
      </c>
      <c r="B1162" s="4" t="s">
        <v>5</v>
      </c>
      <c r="C1162" s="4" t="s">
        <v>10</v>
      </c>
      <c r="D1162" s="4" t="s">
        <v>13</v>
      </c>
      <c r="E1162" s="4" t="s">
        <v>6</v>
      </c>
      <c r="F1162" s="4" t="s">
        <v>30</v>
      </c>
      <c r="G1162" s="4" t="s">
        <v>30</v>
      </c>
      <c r="H1162" s="4" t="s">
        <v>30</v>
      </c>
    </row>
    <row r="1163" spans="1:11">
      <c r="A1163" t="n">
        <v>12790</v>
      </c>
      <c r="B1163" s="40" t="n">
        <v>48</v>
      </c>
      <c r="C1163" s="7" t="n">
        <v>65534</v>
      </c>
      <c r="D1163" s="7" t="n">
        <v>0</v>
      </c>
      <c r="E1163" s="7" t="s">
        <v>114</v>
      </c>
      <c r="F1163" s="7" t="n">
        <v>0</v>
      </c>
      <c r="G1163" s="7" t="n">
        <v>1</v>
      </c>
      <c r="H1163" s="7" t="n">
        <v>1.40129846432482e-45</v>
      </c>
    </row>
    <row r="1164" spans="1:11">
      <c r="A1164" t="s">
        <v>4</v>
      </c>
      <c r="B1164" s="4" t="s">
        <v>5</v>
      </c>
      <c r="C1164" s="4" t="s">
        <v>10</v>
      </c>
      <c r="D1164" s="4" t="s">
        <v>9</v>
      </c>
    </row>
    <row r="1165" spans="1:11">
      <c r="A1165" t="n">
        <v>12820</v>
      </c>
      <c r="B1165" s="37" t="n">
        <v>43</v>
      </c>
      <c r="C1165" s="7" t="n">
        <v>65534</v>
      </c>
      <c r="D1165" s="7" t="n">
        <v>64</v>
      </c>
    </row>
    <row r="1166" spans="1:11">
      <c r="A1166" t="s">
        <v>4</v>
      </c>
      <c r="B1166" s="4" t="s">
        <v>5</v>
      </c>
      <c r="C1166" s="4" t="s">
        <v>29</v>
      </c>
    </row>
    <row r="1167" spans="1:11">
      <c r="A1167" t="n">
        <v>12827</v>
      </c>
      <c r="B1167" s="18" t="n">
        <v>3</v>
      </c>
      <c r="C1167" s="15" t="n">
        <f t="normal" ca="1">A1181</f>
        <v>0</v>
      </c>
    </row>
    <row r="1168" spans="1:11">
      <c r="A1168" t="s">
        <v>4</v>
      </c>
      <c r="B1168" s="4" t="s">
        <v>5</v>
      </c>
      <c r="C1168" s="4" t="s">
        <v>10</v>
      </c>
      <c r="D1168" s="4" t="s">
        <v>30</v>
      </c>
      <c r="E1168" s="4" t="s">
        <v>30</v>
      </c>
      <c r="F1168" s="4" t="s">
        <v>30</v>
      </c>
      <c r="G1168" s="4" t="s">
        <v>30</v>
      </c>
    </row>
    <row r="1169" spans="1:21">
      <c r="A1169" t="n">
        <v>12832</v>
      </c>
      <c r="B1169" s="38" t="n">
        <v>46</v>
      </c>
      <c r="C1169" s="7" t="n">
        <v>65534</v>
      </c>
      <c r="D1169" s="7" t="n">
        <v>11.4499998092651</v>
      </c>
      <c r="E1169" s="7" t="n">
        <v>0</v>
      </c>
      <c r="F1169" s="7" t="n">
        <v>-2.25</v>
      </c>
      <c r="G1169" s="7" t="n">
        <v>202.699996948242</v>
      </c>
    </row>
    <row r="1170" spans="1:21">
      <c r="A1170" t="s">
        <v>4</v>
      </c>
      <c r="B1170" s="4" t="s">
        <v>5</v>
      </c>
      <c r="C1170" s="4" t="s">
        <v>13</v>
      </c>
      <c r="D1170" s="4" t="s">
        <v>10</v>
      </c>
      <c r="E1170" s="4" t="s">
        <v>13</v>
      </c>
      <c r="F1170" s="4" t="s">
        <v>6</v>
      </c>
      <c r="G1170" s="4" t="s">
        <v>6</v>
      </c>
      <c r="H1170" s="4" t="s">
        <v>6</v>
      </c>
      <c r="I1170" s="4" t="s">
        <v>6</v>
      </c>
      <c r="J1170" s="4" t="s">
        <v>6</v>
      </c>
      <c r="K1170" s="4" t="s">
        <v>6</v>
      </c>
      <c r="L1170" s="4" t="s">
        <v>6</v>
      </c>
      <c r="M1170" s="4" t="s">
        <v>6</v>
      </c>
      <c r="N1170" s="4" t="s">
        <v>6</v>
      </c>
      <c r="O1170" s="4" t="s">
        <v>6</v>
      </c>
      <c r="P1170" s="4" t="s">
        <v>6</v>
      </c>
      <c r="Q1170" s="4" t="s">
        <v>6</v>
      </c>
      <c r="R1170" s="4" t="s">
        <v>6</v>
      </c>
      <c r="S1170" s="4" t="s">
        <v>6</v>
      </c>
      <c r="T1170" s="4" t="s">
        <v>6</v>
      </c>
      <c r="U1170" s="4" t="s">
        <v>6</v>
      </c>
    </row>
    <row r="1171" spans="1:21">
      <c r="A1171" t="n">
        <v>12851</v>
      </c>
      <c r="B1171" s="42" t="n">
        <v>36</v>
      </c>
      <c r="C1171" s="7" t="n">
        <v>8</v>
      </c>
      <c r="D1171" s="7" t="n">
        <v>65534</v>
      </c>
      <c r="E1171" s="7" t="n">
        <v>0</v>
      </c>
      <c r="F1171" s="7" t="s">
        <v>114</v>
      </c>
      <c r="G1171" s="7" t="s">
        <v>12</v>
      </c>
      <c r="H1171" s="7" t="s">
        <v>12</v>
      </c>
      <c r="I1171" s="7" t="s">
        <v>12</v>
      </c>
      <c r="J1171" s="7" t="s">
        <v>12</v>
      </c>
      <c r="K1171" s="7" t="s">
        <v>12</v>
      </c>
      <c r="L1171" s="7" t="s">
        <v>12</v>
      </c>
      <c r="M1171" s="7" t="s">
        <v>12</v>
      </c>
      <c r="N1171" s="7" t="s">
        <v>12</v>
      </c>
      <c r="O1171" s="7" t="s">
        <v>12</v>
      </c>
      <c r="P1171" s="7" t="s">
        <v>12</v>
      </c>
      <c r="Q1171" s="7" t="s">
        <v>12</v>
      </c>
      <c r="R1171" s="7" t="s">
        <v>12</v>
      </c>
      <c r="S1171" s="7" t="s">
        <v>12</v>
      </c>
      <c r="T1171" s="7" t="s">
        <v>12</v>
      </c>
      <c r="U1171" s="7" t="s">
        <v>12</v>
      </c>
    </row>
    <row r="1172" spans="1:21">
      <c r="A1172" t="s">
        <v>4</v>
      </c>
      <c r="B1172" s="4" t="s">
        <v>5</v>
      </c>
      <c r="C1172" s="4" t="s">
        <v>10</v>
      </c>
      <c r="D1172" s="4" t="s">
        <v>13</v>
      </c>
      <c r="E1172" s="4" t="s">
        <v>6</v>
      </c>
      <c r="F1172" s="4" t="s">
        <v>30</v>
      </c>
      <c r="G1172" s="4" t="s">
        <v>30</v>
      </c>
      <c r="H1172" s="4" t="s">
        <v>30</v>
      </c>
    </row>
    <row r="1173" spans="1:21">
      <c r="A1173" t="n">
        <v>12885</v>
      </c>
      <c r="B1173" s="40" t="n">
        <v>48</v>
      </c>
      <c r="C1173" s="7" t="n">
        <v>65534</v>
      </c>
      <c r="D1173" s="7" t="n">
        <v>0</v>
      </c>
      <c r="E1173" s="7" t="s">
        <v>114</v>
      </c>
      <c r="F1173" s="7" t="n">
        <v>0</v>
      </c>
      <c r="G1173" s="7" t="n">
        <v>1</v>
      </c>
      <c r="H1173" s="7" t="n">
        <v>1.40129846432482e-45</v>
      </c>
    </row>
    <row r="1174" spans="1:21">
      <c r="A1174" t="s">
        <v>4</v>
      </c>
      <c r="B1174" s="4" t="s">
        <v>5</v>
      </c>
      <c r="C1174" s="4" t="s">
        <v>10</v>
      </c>
      <c r="D1174" s="4" t="s">
        <v>9</v>
      </c>
    </row>
    <row r="1175" spans="1:21">
      <c r="A1175" t="n">
        <v>12915</v>
      </c>
      <c r="B1175" s="37" t="n">
        <v>43</v>
      </c>
      <c r="C1175" s="7" t="n">
        <v>65534</v>
      </c>
      <c r="D1175" s="7" t="n">
        <v>64</v>
      </c>
    </row>
    <row r="1176" spans="1:21">
      <c r="A1176" t="s">
        <v>4</v>
      </c>
      <c r="B1176" s="4" t="s">
        <v>5</v>
      </c>
      <c r="C1176" s="4" t="s">
        <v>10</v>
      </c>
      <c r="D1176" s="4" t="s">
        <v>13</v>
      </c>
      <c r="E1176" s="4" t="s">
        <v>13</v>
      </c>
      <c r="F1176" s="4" t="s">
        <v>6</v>
      </c>
    </row>
    <row r="1177" spans="1:21">
      <c r="A1177" t="n">
        <v>12922</v>
      </c>
      <c r="B1177" s="39" t="n">
        <v>47</v>
      </c>
      <c r="C1177" s="7" t="n">
        <v>65534</v>
      </c>
      <c r="D1177" s="7" t="n">
        <v>0</v>
      </c>
      <c r="E1177" s="7" t="n">
        <v>1</v>
      </c>
      <c r="F1177" s="7" t="s">
        <v>120</v>
      </c>
    </row>
    <row r="1178" spans="1:21">
      <c r="A1178" t="s">
        <v>4</v>
      </c>
      <c r="B1178" s="4" t="s">
        <v>5</v>
      </c>
      <c r="C1178" s="4" t="s">
        <v>29</v>
      </c>
    </row>
    <row r="1179" spans="1:21">
      <c r="A1179" t="n">
        <v>12943</v>
      </c>
      <c r="B1179" s="18" t="n">
        <v>3</v>
      </c>
      <c r="C1179" s="15" t="n">
        <f t="normal" ca="1">A1181</f>
        <v>0</v>
      </c>
    </row>
    <row r="1180" spans="1:21">
      <c r="A1180" t="s">
        <v>4</v>
      </c>
      <c r="B1180" s="4" t="s">
        <v>5</v>
      </c>
    </row>
    <row r="1181" spans="1:21">
      <c r="A1181" t="n">
        <v>12948</v>
      </c>
      <c r="B1181" s="5" t="n">
        <v>1</v>
      </c>
    </row>
    <row r="1182" spans="1:21" s="3" customFormat="1" customHeight="0">
      <c r="A1182" s="3" t="s">
        <v>2</v>
      </c>
      <c r="B1182" s="3" t="s">
        <v>121</v>
      </c>
    </row>
    <row r="1183" spans="1:21">
      <c r="A1183" t="s">
        <v>4</v>
      </c>
      <c r="B1183" s="4" t="s">
        <v>5</v>
      </c>
      <c r="C1183" s="4" t="s">
        <v>13</v>
      </c>
      <c r="D1183" s="4" t="s">
        <v>10</v>
      </c>
      <c r="E1183" s="4" t="s">
        <v>13</v>
      </c>
      <c r="F1183" s="4" t="s">
        <v>13</v>
      </c>
      <c r="G1183" s="4" t="s">
        <v>29</v>
      </c>
    </row>
    <row r="1184" spans="1:21">
      <c r="A1184" t="n">
        <v>12952</v>
      </c>
      <c r="B1184" s="14" t="n">
        <v>5</v>
      </c>
      <c r="C1184" s="7" t="n">
        <v>30</v>
      </c>
      <c r="D1184" s="7" t="n">
        <v>10653</v>
      </c>
      <c r="E1184" s="7" t="n">
        <v>8</v>
      </c>
      <c r="F1184" s="7" t="n">
        <v>1</v>
      </c>
      <c r="G1184" s="15" t="n">
        <f t="normal" ca="1">A1190</f>
        <v>0</v>
      </c>
    </row>
    <row r="1185" spans="1:21">
      <c r="A1185" t="s">
        <v>4</v>
      </c>
      <c r="B1185" s="4" t="s">
        <v>5</v>
      </c>
      <c r="C1185" s="4" t="s">
        <v>10</v>
      </c>
      <c r="D1185" s="4" t="s">
        <v>9</v>
      </c>
    </row>
    <row r="1186" spans="1:21">
      <c r="A1186" t="n">
        <v>12962</v>
      </c>
      <c r="B1186" s="37" t="n">
        <v>43</v>
      </c>
      <c r="C1186" s="7" t="n">
        <v>65534</v>
      </c>
      <c r="D1186" s="7" t="n">
        <v>1</v>
      </c>
    </row>
    <row r="1187" spans="1:21">
      <c r="A1187" t="s">
        <v>4</v>
      </c>
      <c r="B1187" s="4" t="s">
        <v>5</v>
      </c>
    </row>
    <row r="1188" spans="1:21">
      <c r="A1188" t="n">
        <v>12969</v>
      </c>
      <c r="B1188" s="5" t="n">
        <v>1</v>
      </c>
    </row>
    <row r="1189" spans="1:21">
      <c r="A1189" t="s">
        <v>4</v>
      </c>
      <c r="B1189" s="4" t="s">
        <v>5</v>
      </c>
      <c r="C1189" s="4" t="s">
        <v>13</v>
      </c>
      <c r="D1189" s="4" t="s">
        <v>10</v>
      </c>
      <c r="E1189" s="4" t="s">
        <v>13</v>
      </c>
      <c r="F1189" s="4" t="s">
        <v>13</v>
      </c>
      <c r="G1189" s="4" t="s">
        <v>13</v>
      </c>
      <c r="H1189" s="4" t="s">
        <v>10</v>
      </c>
      <c r="I1189" s="4" t="s">
        <v>29</v>
      </c>
      <c r="J1189" s="4" t="s">
        <v>10</v>
      </c>
      <c r="K1189" s="4" t="s">
        <v>29</v>
      </c>
      <c r="L1189" s="4" t="s">
        <v>10</v>
      </c>
      <c r="M1189" s="4" t="s">
        <v>29</v>
      </c>
      <c r="N1189" s="4" t="s">
        <v>10</v>
      </c>
      <c r="O1189" s="4" t="s">
        <v>29</v>
      </c>
      <c r="P1189" s="4" t="s">
        <v>10</v>
      </c>
      <c r="Q1189" s="4" t="s">
        <v>29</v>
      </c>
      <c r="R1189" s="4" t="s">
        <v>29</v>
      </c>
    </row>
    <row r="1190" spans="1:21">
      <c r="A1190" t="n">
        <v>12970</v>
      </c>
      <c r="B1190" s="35" t="n">
        <v>6</v>
      </c>
      <c r="C1190" s="7" t="n">
        <v>33</v>
      </c>
      <c r="D1190" s="7" t="n">
        <v>65534</v>
      </c>
      <c r="E1190" s="7" t="n">
        <v>9</v>
      </c>
      <c r="F1190" s="7" t="n">
        <v>1</v>
      </c>
      <c r="G1190" s="7" t="n">
        <v>5</v>
      </c>
      <c r="H1190" s="7" t="n">
        <v>6</v>
      </c>
      <c r="I1190" s="15" t="n">
        <f t="normal" ca="1">A1192</f>
        <v>0</v>
      </c>
      <c r="J1190" s="7" t="n">
        <v>12</v>
      </c>
      <c r="K1190" s="15" t="n">
        <f t="normal" ca="1">A1202</f>
        <v>0</v>
      </c>
      <c r="L1190" s="7" t="n">
        <v>15</v>
      </c>
      <c r="M1190" s="15" t="n">
        <f t="normal" ca="1">A1212</f>
        <v>0</v>
      </c>
      <c r="N1190" s="7" t="n">
        <v>18</v>
      </c>
      <c r="O1190" s="15" t="n">
        <f t="normal" ca="1">A1222</f>
        <v>0</v>
      </c>
      <c r="P1190" s="7" t="n">
        <v>100</v>
      </c>
      <c r="Q1190" s="15" t="n">
        <f t="normal" ca="1">A1234</f>
        <v>0</v>
      </c>
      <c r="R1190" s="15" t="n">
        <f t="normal" ca="1">A1244</f>
        <v>0</v>
      </c>
    </row>
    <row r="1191" spans="1:21">
      <c r="A1191" t="s">
        <v>4</v>
      </c>
      <c r="B1191" s="4" t="s">
        <v>5</v>
      </c>
      <c r="C1191" s="4" t="s">
        <v>10</v>
      </c>
      <c r="D1191" s="4" t="s">
        <v>30</v>
      </c>
      <c r="E1191" s="4" t="s">
        <v>30</v>
      </c>
      <c r="F1191" s="4" t="s">
        <v>30</v>
      </c>
      <c r="G1191" s="4" t="s">
        <v>30</v>
      </c>
    </row>
    <row r="1192" spans="1:21">
      <c r="A1192" t="n">
        <v>13011</v>
      </c>
      <c r="B1192" s="38" t="n">
        <v>46</v>
      </c>
      <c r="C1192" s="7" t="n">
        <v>65534</v>
      </c>
      <c r="D1192" s="7" t="n">
        <v>12.3299999237061</v>
      </c>
      <c r="E1192" s="7" t="n">
        <v>0</v>
      </c>
      <c r="F1192" s="7" t="n">
        <v>-2.83999991416931</v>
      </c>
      <c r="G1192" s="7" t="n">
        <v>274.899993896484</v>
      </c>
    </row>
    <row r="1193" spans="1:21">
      <c r="A1193" t="s">
        <v>4</v>
      </c>
      <c r="B1193" s="4" t="s">
        <v>5</v>
      </c>
      <c r="C1193" s="4" t="s">
        <v>13</v>
      </c>
      <c r="D1193" s="4" t="s">
        <v>10</v>
      </c>
      <c r="E1193" s="4" t="s">
        <v>13</v>
      </c>
      <c r="F1193" s="4" t="s">
        <v>6</v>
      </c>
      <c r="G1193" s="4" t="s">
        <v>6</v>
      </c>
      <c r="H1193" s="4" t="s">
        <v>6</v>
      </c>
      <c r="I1193" s="4" t="s">
        <v>6</v>
      </c>
      <c r="J1193" s="4" t="s">
        <v>6</v>
      </c>
      <c r="K1193" s="4" t="s">
        <v>6</v>
      </c>
      <c r="L1193" s="4" t="s">
        <v>6</v>
      </c>
      <c r="M1193" s="4" t="s">
        <v>6</v>
      </c>
      <c r="N1193" s="4" t="s">
        <v>6</v>
      </c>
      <c r="O1193" s="4" t="s">
        <v>6</v>
      </c>
      <c r="P1193" s="4" t="s">
        <v>6</v>
      </c>
      <c r="Q1193" s="4" t="s">
        <v>6</v>
      </c>
      <c r="R1193" s="4" t="s">
        <v>6</v>
      </c>
      <c r="S1193" s="4" t="s">
        <v>6</v>
      </c>
      <c r="T1193" s="4" t="s">
        <v>6</v>
      </c>
      <c r="U1193" s="4" t="s">
        <v>6</v>
      </c>
    </row>
    <row r="1194" spans="1:21">
      <c r="A1194" t="n">
        <v>13030</v>
      </c>
      <c r="B1194" s="42" t="n">
        <v>36</v>
      </c>
      <c r="C1194" s="7" t="n">
        <v>8</v>
      </c>
      <c r="D1194" s="7" t="n">
        <v>65534</v>
      </c>
      <c r="E1194" s="7" t="n">
        <v>0</v>
      </c>
      <c r="F1194" s="7" t="s">
        <v>112</v>
      </c>
      <c r="G1194" s="7" t="s">
        <v>12</v>
      </c>
      <c r="H1194" s="7" t="s">
        <v>12</v>
      </c>
      <c r="I1194" s="7" t="s">
        <v>12</v>
      </c>
      <c r="J1194" s="7" t="s">
        <v>12</v>
      </c>
      <c r="K1194" s="7" t="s">
        <v>12</v>
      </c>
      <c r="L1194" s="7" t="s">
        <v>12</v>
      </c>
      <c r="M1194" s="7" t="s">
        <v>12</v>
      </c>
      <c r="N1194" s="7" t="s">
        <v>12</v>
      </c>
      <c r="O1194" s="7" t="s">
        <v>12</v>
      </c>
      <c r="P1194" s="7" t="s">
        <v>12</v>
      </c>
      <c r="Q1194" s="7" t="s">
        <v>12</v>
      </c>
      <c r="R1194" s="7" t="s">
        <v>12</v>
      </c>
      <c r="S1194" s="7" t="s">
        <v>12</v>
      </c>
      <c r="T1194" s="7" t="s">
        <v>12</v>
      </c>
      <c r="U1194" s="7" t="s">
        <v>12</v>
      </c>
    </row>
    <row r="1195" spans="1:21">
      <c r="A1195" t="s">
        <v>4</v>
      </c>
      <c r="B1195" s="4" t="s">
        <v>5</v>
      </c>
      <c r="C1195" s="4" t="s">
        <v>10</v>
      </c>
      <c r="D1195" s="4" t="s">
        <v>13</v>
      </c>
      <c r="E1195" s="4" t="s">
        <v>6</v>
      </c>
      <c r="F1195" s="4" t="s">
        <v>30</v>
      </c>
      <c r="G1195" s="4" t="s">
        <v>30</v>
      </c>
      <c r="H1195" s="4" t="s">
        <v>30</v>
      </c>
    </row>
    <row r="1196" spans="1:21">
      <c r="A1196" t="n">
        <v>13062</v>
      </c>
      <c r="B1196" s="40" t="n">
        <v>48</v>
      </c>
      <c r="C1196" s="7" t="n">
        <v>65534</v>
      </c>
      <c r="D1196" s="7" t="n">
        <v>0</v>
      </c>
      <c r="E1196" s="7" t="s">
        <v>112</v>
      </c>
      <c r="F1196" s="7" t="n">
        <v>0</v>
      </c>
      <c r="G1196" s="7" t="n">
        <v>1</v>
      </c>
      <c r="H1196" s="7" t="n">
        <v>1.40129846432482e-45</v>
      </c>
    </row>
    <row r="1197" spans="1:21">
      <c r="A1197" t="s">
        <v>4</v>
      </c>
      <c r="B1197" s="4" t="s">
        <v>5</v>
      </c>
      <c r="C1197" s="4" t="s">
        <v>10</v>
      </c>
      <c r="D1197" s="4" t="s">
        <v>9</v>
      </c>
    </row>
    <row r="1198" spans="1:21">
      <c r="A1198" t="n">
        <v>13090</v>
      </c>
      <c r="B1198" s="37" t="n">
        <v>43</v>
      </c>
      <c r="C1198" s="7" t="n">
        <v>65534</v>
      </c>
      <c r="D1198" s="7" t="n">
        <v>64</v>
      </c>
    </row>
    <row r="1199" spans="1:21">
      <c r="A1199" t="s">
        <v>4</v>
      </c>
      <c r="B1199" s="4" t="s">
        <v>5</v>
      </c>
      <c r="C1199" s="4" t="s">
        <v>29</v>
      </c>
    </row>
    <row r="1200" spans="1:21">
      <c r="A1200" t="n">
        <v>13097</v>
      </c>
      <c r="B1200" s="18" t="n">
        <v>3</v>
      </c>
      <c r="C1200" s="15" t="n">
        <f t="normal" ca="1">A1244</f>
        <v>0</v>
      </c>
    </row>
    <row r="1201" spans="1:21">
      <c r="A1201" t="s">
        <v>4</v>
      </c>
      <c r="B1201" s="4" t="s">
        <v>5</v>
      </c>
      <c r="C1201" s="4" t="s">
        <v>10</v>
      </c>
      <c r="D1201" s="4" t="s">
        <v>30</v>
      </c>
      <c r="E1201" s="4" t="s">
        <v>30</v>
      </c>
      <c r="F1201" s="4" t="s">
        <v>30</v>
      </c>
      <c r="G1201" s="4" t="s">
        <v>30</v>
      </c>
    </row>
    <row r="1202" spans="1:21">
      <c r="A1202" t="n">
        <v>13102</v>
      </c>
      <c r="B1202" s="38" t="n">
        <v>46</v>
      </c>
      <c r="C1202" s="7" t="n">
        <v>65534</v>
      </c>
      <c r="D1202" s="7" t="n">
        <v>12.4399995803833</v>
      </c>
      <c r="E1202" s="7" t="n">
        <v>0</v>
      </c>
      <c r="F1202" s="7" t="n">
        <v>-2.91000008583069</v>
      </c>
      <c r="G1202" s="7" t="n">
        <v>234.399993896484</v>
      </c>
    </row>
    <row r="1203" spans="1:21">
      <c r="A1203" t="s">
        <v>4</v>
      </c>
      <c r="B1203" s="4" t="s">
        <v>5</v>
      </c>
      <c r="C1203" s="4" t="s">
        <v>13</v>
      </c>
      <c r="D1203" s="4" t="s">
        <v>10</v>
      </c>
      <c r="E1203" s="4" t="s">
        <v>13</v>
      </c>
      <c r="F1203" s="4" t="s">
        <v>6</v>
      </c>
      <c r="G1203" s="4" t="s">
        <v>6</v>
      </c>
      <c r="H1203" s="4" t="s">
        <v>6</v>
      </c>
      <c r="I1203" s="4" t="s">
        <v>6</v>
      </c>
      <c r="J1203" s="4" t="s">
        <v>6</v>
      </c>
      <c r="K1203" s="4" t="s">
        <v>6</v>
      </c>
      <c r="L1203" s="4" t="s">
        <v>6</v>
      </c>
      <c r="M1203" s="4" t="s">
        <v>6</v>
      </c>
      <c r="N1203" s="4" t="s">
        <v>6</v>
      </c>
      <c r="O1203" s="4" t="s">
        <v>6</v>
      </c>
      <c r="P1203" s="4" t="s">
        <v>6</v>
      </c>
      <c r="Q1203" s="4" t="s">
        <v>6</v>
      </c>
      <c r="R1203" s="4" t="s">
        <v>6</v>
      </c>
      <c r="S1203" s="4" t="s">
        <v>6</v>
      </c>
      <c r="T1203" s="4" t="s">
        <v>6</v>
      </c>
      <c r="U1203" s="4" t="s">
        <v>6</v>
      </c>
    </row>
    <row r="1204" spans="1:21">
      <c r="A1204" t="n">
        <v>13121</v>
      </c>
      <c r="B1204" s="42" t="n">
        <v>36</v>
      </c>
      <c r="C1204" s="7" t="n">
        <v>8</v>
      </c>
      <c r="D1204" s="7" t="n">
        <v>65534</v>
      </c>
      <c r="E1204" s="7" t="n">
        <v>0</v>
      </c>
      <c r="F1204" s="7" t="s">
        <v>122</v>
      </c>
      <c r="G1204" s="7" t="s">
        <v>123</v>
      </c>
      <c r="H1204" s="7" t="s">
        <v>12</v>
      </c>
      <c r="I1204" s="7" t="s">
        <v>12</v>
      </c>
      <c r="J1204" s="7" t="s">
        <v>12</v>
      </c>
      <c r="K1204" s="7" t="s">
        <v>12</v>
      </c>
      <c r="L1204" s="7" t="s">
        <v>12</v>
      </c>
      <c r="M1204" s="7" t="s">
        <v>12</v>
      </c>
      <c r="N1204" s="7" t="s">
        <v>12</v>
      </c>
      <c r="O1204" s="7" t="s">
        <v>12</v>
      </c>
      <c r="P1204" s="7" t="s">
        <v>12</v>
      </c>
      <c r="Q1204" s="7" t="s">
        <v>12</v>
      </c>
      <c r="R1204" s="7" t="s">
        <v>12</v>
      </c>
      <c r="S1204" s="7" t="s">
        <v>12</v>
      </c>
      <c r="T1204" s="7" t="s">
        <v>12</v>
      </c>
      <c r="U1204" s="7" t="s">
        <v>12</v>
      </c>
    </row>
    <row r="1205" spans="1:21">
      <c r="A1205" t="s">
        <v>4</v>
      </c>
      <c r="B1205" s="4" t="s">
        <v>5</v>
      </c>
      <c r="C1205" s="4" t="s">
        <v>10</v>
      </c>
      <c r="D1205" s="4" t="s">
        <v>13</v>
      </c>
      <c r="E1205" s="4" t="s">
        <v>13</v>
      </c>
      <c r="F1205" s="4" t="s">
        <v>6</v>
      </c>
    </row>
    <row r="1206" spans="1:21">
      <c r="A1206" t="n">
        <v>13160</v>
      </c>
      <c r="B1206" s="39" t="n">
        <v>47</v>
      </c>
      <c r="C1206" s="7" t="n">
        <v>65534</v>
      </c>
      <c r="D1206" s="7" t="n">
        <v>0</v>
      </c>
      <c r="E1206" s="7" t="n">
        <v>0</v>
      </c>
      <c r="F1206" s="7" t="s">
        <v>124</v>
      </c>
    </row>
    <row r="1207" spans="1:21">
      <c r="A1207" t="s">
        <v>4</v>
      </c>
      <c r="B1207" s="4" t="s">
        <v>5</v>
      </c>
      <c r="C1207" s="4" t="s">
        <v>10</v>
      </c>
      <c r="D1207" s="4" t="s">
        <v>13</v>
      </c>
      <c r="E1207" s="4" t="s">
        <v>6</v>
      </c>
      <c r="F1207" s="4" t="s">
        <v>30</v>
      </c>
      <c r="G1207" s="4" t="s">
        <v>30</v>
      </c>
      <c r="H1207" s="4" t="s">
        <v>30</v>
      </c>
    </row>
    <row r="1208" spans="1:21">
      <c r="A1208" t="n">
        <v>13181</v>
      </c>
      <c r="B1208" s="40" t="n">
        <v>48</v>
      </c>
      <c r="C1208" s="7" t="n">
        <v>65534</v>
      </c>
      <c r="D1208" s="7" t="n">
        <v>0</v>
      </c>
      <c r="E1208" s="7" t="s">
        <v>122</v>
      </c>
      <c r="F1208" s="7" t="n">
        <v>0</v>
      </c>
      <c r="G1208" s="7" t="n">
        <v>1</v>
      </c>
      <c r="H1208" s="7" t="n">
        <v>0</v>
      </c>
    </row>
    <row r="1209" spans="1:21">
      <c r="A1209" t="s">
        <v>4</v>
      </c>
      <c r="B1209" s="4" t="s">
        <v>5</v>
      </c>
      <c r="C1209" s="4" t="s">
        <v>29</v>
      </c>
    </row>
    <row r="1210" spans="1:21">
      <c r="A1210" t="n">
        <v>13207</v>
      </c>
      <c r="B1210" s="18" t="n">
        <v>3</v>
      </c>
      <c r="C1210" s="15" t="n">
        <f t="normal" ca="1">A1244</f>
        <v>0</v>
      </c>
    </row>
    <row r="1211" spans="1:21">
      <c r="A1211" t="s">
        <v>4</v>
      </c>
      <c r="B1211" s="4" t="s">
        <v>5</v>
      </c>
      <c r="C1211" s="4" t="s">
        <v>10</v>
      </c>
      <c r="D1211" s="4" t="s">
        <v>30</v>
      </c>
      <c r="E1211" s="4" t="s">
        <v>30</v>
      </c>
      <c r="F1211" s="4" t="s">
        <v>30</v>
      </c>
      <c r="G1211" s="4" t="s">
        <v>30</v>
      </c>
    </row>
    <row r="1212" spans="1:21">
      <c r="A1212" t="n">
        <v>13212</v>
      </c>
      <c r="B1212" s="38" t="n">
        <v>46</v>
      </c>
      <c r="C1212" s="7" t="n">
        <v>65534</v>
      </c>
      <c r="D1212" s="7" t="n">
        <v>12.0200004577637</v>
      </c>
      <c r="E1212" s="7" t="n">
        <v>0</v>
      </c>
      <c r="F1212" s="7" t="n">
        <v>-3.83999991416931</v>
      </c>
      <c r="G1212" s="7" t="n">
        <v>280.399993896484</v>
      </c>
    </row>
    <row r="1213" spans="1:21">
      <c r="A1213" t="s">
        <v>4</v>
      </c>
      <c r="B1213" s="4" t="s">
        <v>5</v>
      </c>
      <c r="C1213" s="4" t="s">
        <v>13</v>
      </c>
      <c r="D1213" s="4" t="s">
        <v>10</v>
      </c>
      <c r="E1213" s="4" t="s">
        <v>13</v>
      </c>
      <c r="F1213" s="4" t="s">
        <v>6</v>
      </c>
      <c r="G1213" s="4" t="s">
        <v>6</v>
      </c>
      <c r="H1213" s="4" t="s">
        <v>6</v>
      </c>
      <c r="I1213" s="4" t="s">
        <v>6</v>
      </c>
      <c r="J1213" s="4" t="s">
        <v>6</v>
      </c>
      <c r="K1213" s="4" t="s">
        <v>6</v>
      </c>
      <c r="L1213" s="4" t="s">
        <v>6</v>
      </c>
      <c r="M1213" s="4" t="s">
        <v>6</v>
      </c>
      <c r="N1213" s="4" t="s">
        <v>6</v>
      </c>
      <c r="O1213" s="4" t="s">
        <v>6</v>
      </c>
      <c r="P1213" s="4" t="s">
        <v>6</v>
      </c>
      <c r="Q1213" s="4" t="s">
        <v>6</v>
      </c>
      <c r="R1213" s="4" t="s">
        <v>6</v>
      </c>
      <c r="S1213" s="4" t="s">
        <v>6</v>
      </c>
      <c r="T1213" s="4" t="s">
        <v>6</v>
      </c>
      <c r="U1213" s="4" t="s">
        <v>6</v>
      </c>
    </row>
    <row r="1214" spans="1:21">
      <c r="A1214" t="n">
        <v>13231</v>
      </c>
      <c r="B1214" s="42" t="n">
        <v>36</v>
      </c>
      <c r="C1214" s="7" t="n">
        <v>8</v>
      </c>
      <c r="D1214" s="7" t="n">
        <v>65534</v>
      </c>
      <c r="E1214" s="7" t="n">
        <v>0</v>
      </c>
      <c r="F1214" s="7" t="s">
        <v>112</v>
      </c>
      <c r="G1214" s="7" t="s">
        <v>12</v>
      </c>
      <c r="H1214" s="7" t="s">
        <v>12</v>
      </c>
      <c r="I1214" s="7" t="s">
        <v>12</v>
      </c>
      <c r="J1214" s="7" t="s">
        <v>12</v>
      </c>
      <c r="K1214" s="7" t="s">
        <v>12</v>
      </c>
      <c r="L1214" s="7" t="s">
        <v>12</v>
      </c>
      <c r="M1214" s="7" t="s">
        <v>12</v>
      </c>
      <c r="N1214" s="7" t="s">
        <v>12</v>
      </c>
      <c r="O1214" s="7" t="s">
        <v>12</v>
      </c>
      <c r="P1214" s="7" t="s">
        <v>12</v>
      </c>
      <c r="Q1214" s="7" t="s">
        <v>12</v>
      </c>
      <c r="R1214" s="7" t="s">
        <v>12</v>
      </c>
      <c r="S1214" s="7" t="s">
        <v>12</v>
      </c>
      <c r="T1214" s="7" t="s">
        <v>12</v>
      </c>
      <c r="U1214" s="7" t="s">
        <v>12</v>
      </c>
    </row>
    <row r="1215" spans="1:21">
      <c r="A1215" t="s">
        <v>4</v>
      </c>
      <c r="B1215" s="4" t="s">
        <v>5</v>
      </c>
      <c r="C1215" s="4" t="s">
        <v>10</v>
      </c>
      <c r="D1215" s="4" t="s">
        <v>13</v>
      </c>
      <c r="E1215" s="4" t="s">
        <v>6</v>
      </c>
      <c r="F1215" s="4" t="s">
        <v>30</v>
      </c>
      <c r="G1215" s="4" t="s">
        <v>30</v>
      </c>
      <c r="H1215" s="4" t="s">
        <v>30</v>
      </c>
    </row>
    <row r="1216" spans="1:21">
      <c r="A1216" t="n">
        <v>13263</v>
      </c>
      <c r="B1216" s="40" t="n">
        <v>48</v>
      </c>
      <c r="C1216" s="7" t="n">
        <v>65534</v>
      </c>
      <c r="D1216" s="7" t="n">
        <v>0</v>
      </c>
      <c r="E1216" s="7" t="s">
        <v>112</v>
      </c>
      <c r="F1216" s="7" t="n">
        <v>0</v>
      </c>
      <c r="G1216" s="7" t="n">
        <v>1</v>
      </c>
      <c r="H1216" s="7" t="n">
        <v>1.40129846432482e-45</v>
      </c>
    </row>
    <row r="1217" spans="1:21">
      <c r="A1217" t="s">
        <v>4</v>
      </c>
      <c r="B1217" s="4" t="s">
        <v>5</v>
      </c>
      <c r="C1217" s="4" t="s">
        <v>10</v>
      </c>
      <c r="D1217" s="4" t="s">
        <v>9</v>
      </c>
    </row>
    <row r="1218" spans="1:21">
      <c r="A1218" t="n">
        <v>13291</v>
      </c>
      <c r="B1218" s="37" t="n">
        <v>43</v>
      </c>
      <c r="C1218" s="7" t="n">
        <v>65534</v>
      </c>
      <c r="D1218" s="7" t="n">
        <v>64</v>
      </c>
    </row>
    <row r="1219" spans="1:21">
      <c r="A1219" t="s">
        <v>4</v>
      </c>
      <c r="B1219" s="4" t="s">
        <v>5</v>
      </c>
      <c r="C1219" s="4" t="s">
        <v>29</v>
      </c>
    </row>
    <row r="1220" spans="1:21">
      <c r="A1220" t="n">
        <v>13298</v>
      </c>
      <c r="B1220" s="18" t="n">
        <v>3</v>
      </c>
      <c r="C1220" s="15" t="n">
        <f t="normal" ca="1">A1244</f>
        <v>0</v>
      </c>
    </row>
    <row r="1221" spans="1:21">
      <c r="A1221" t="s">
        <v>4</v>
      </c>
      <c r="B1221" s="4" t="s">
        <v>5</v>
      </c>
      <c r="C1221" s="4" t="s">
        <v>10</v>
      </c>
      <c r="D1221" s="4" t="s">
        <v>30</v>
      </c>
      <c r="E1221" s="4" t="s">
        <v>30</v>
      </c>
      <c r="F1221" s="4" t="s">
        <v>30</v>
      </c>
      <c r="G1221" s="4" t="s">
        <v>30</v>
      </c>
    </row>
    <row r="1222" spans="1:21">
      <c r="A1222" t="n">
        <v>13303</v>
      </c>
      <c r="B1222" s="38" t="n">
        <v>46</v>
      </c>
      <c r="C1222" s="7" t="n">
        <v>65534</v>
      </c>
      <c r="D1222" s="7" t="n">
        <v>12.4399995803833</v>
      </c>
      <c r="E1222" s="7" t="n">
        <v>0</v>
      </c>
      <c r="F1222" s="7" t="n">
        <v>-2.91000008583069</v>
      </c>
      <c r="G1222" s="7" t="n">
        <v>234.399993896484</v>
      </c>
    </row>
    <row r="1223" spans="1:21">
      <c r="A1223" t="s">
        <v>4</v>
      </c>
      <c r="B1223" s="4" t="s">
        <v>5</v>
      </c>
      <c r="C1223" s="4" t="s">
        <v>13</v>
      </c>
      <c r="D1223" s="4" t="s">
        <v>10</v>
      </c>
      <c r="E1223" s="4" t="s">
        <v>13</v>
      </c>
      <c r="F1223" s="4" t="s">
        <v>6</v>
      </c>
      <c r="G1223" s="4" t="s">
        <v>6</v>
      </c>
      <c r="H1223" s="4" t="s">
        <v>6</v>
      </c>
      <c r="I1223" s="4" t="s">
        <v>6</v>
      </c>
      <c r="J1223" s="4" t="s">
        <v>6</v>
      </c>
      <c r="K1223" s="4" t="s">
        <v>6</v>
      </c>
      <c r="L1223" s="4" t="s">
        <v>6</v>
      </c>
      <c r="M1223" s="4" t="s">
        <v>6</v>
      </c>
      <c r="N1223" s="4" t="s">
        <v>6</v>
      </c>
      <c r="O1223" s="4" t="s">
        <v>6</v>
      </c>
      <c r="P1223" s="4" t="s">
        <v>6</v>
      </c>
      <c r="Q1223" s="4" t="s">
        <v>6</v>
      </c>
      <c r="R1223" s="4" t="s">
        <v>6</v>
      </c>
      <c r="S1223" s="4" t="s">
        <v>6</v>
      </c>
      <c r="T1223" s="4" t="s">
        <v>6</v>
      </c>
      <c r="U1223" s="4" t="s">
        <v>6</v>
      </c>
    </row>
    <row r="1224" spans="1:21">
      <c r="A1224" t="n">
        <v>13322</v>
      </c>
      <c r="B1224" s="42" t="n">
        <v>36</v>
      </c>
      <c r="C1224" s="7" t="n">
        <v>8</v>
      </c>
      <c r="D1224" s="7" t="n">
        <v>65534</v>
      </c>
      <c r="E1224" s="7" t="n">
        <v>0</v>
      </c>
      <c r="F1224" s="7" t="s">
        <v>112</v>
      </c>
      <c r="G1224" s="7" t="s">
        <v>12</v>
      </c>
      <c r="H1224" s="7" t="s">
        <v>12</v>
      </c>
      <c r="I1224" s="7" t="s">
        <v>12</v>
      </c>
      <c r="J1224" s="7" t="s">
        <v>12</v>
      </c>
      <c r="K1224" s="7" t="s">
        <v>12</v>
      </c>
      <c r="L1224" s="7" t="s">
        <v>12</v>
      </c>
      <c r="M1224" s="7" t="s">
        <v>12</v>
      </c>
      <c r="N1224" s="7" t="s">
        <v>12</v>
      </c>
      <c r="O1224" s="7" t="s">
        <v>12</v>
      </c>
      <c r="P1224" s="7" t="s">
        <v>12</v>
      </c>
      <c r="Q1224" s="7" t="s">
        <v>12</v>
      </c>
      <c r="R1224" s="7" t="s">
        <v>12</v>
      </c>
      <c r="S1224" s="7" t="s">
        <v>12</v>
      </c>
      <c r="T1224" s="7" t="s">
        <v>12</v>
      </c>
      <c r="U1224" s="7" t="s">
        <v>12</v>
      </c>
    </row>
    <row r="1225" spans="1:21">
      <c r="A1225" t="s">
        <v>4</v>
      </c>
      <c r="B1225" s="4" t="s">
        <v>5</v>
      </c>
      <c r="C1225" s="4" t="s">
        <v>10</v>
      </c>
      <c r="D1225" s="4" t="s">
        <v>13</v>
      </c>
      <c r="E1225" s="4" t="s">
        <v>6</v>
      </c>
      <c r="F1225" s="4" t="s">
        <v>30</v>
      </c>
      <c r="G1225" s="4" t="s">
        <v>30</v>
      </c>
      <c r="H1225" s="4" t="s">
        <v>30</v>
      </c>
    </row>
    <row r="1226" spans="1:21">
      <c r="A1226" t="n">
        <v>13354</v>
      </c>
      <c r="B1226" s="40" t="n">
        <v>48</v>
      </c>
      <c r="C1226" s="7" t="n">
        <v>65534</v>
      </c>
      <c r="D1226" s="7" t="n">
        <v>0</v>
      </c>
      <c r="E1226" s="7" t="s">
        <v>112</v>
      </c>
      <c r="F1226" s="7" t="n">
        <v>0</v>
      </c>
      <c r="G1226" s="7" t="n">
        <v>1</v>
      </c>
      <c r="H1226" s="7" t="n">
        <v>1.40129846432482e-45</v>
      </c>
    </row>
    <row r="1227" spans="1:21">
      <c r="A1227" t="s">
        <v>4</v>
      </c>
      <c r="B1227" s="4" t="s">
        <v>5</v>
      </c>
      <c r="C1227" s="4" t="s">
        <v>10</v>
      </c>
      <c r="D1227" s="4" t="s">
        <v>9</v>
      </c>
    </row>
    <row r="1228" spans="1:21">
      <c r="A1228" t="n">
        <v>13382</v>
      </c>
      <c r="B1228" s="37" t="n">
        <v>43</v>
      </c>
      <c r="C1228" s="7" t="n">
        <v>65534</v>
      </c>
      <c r="D1228" s="7" t="n">
        <v>64</v>
      </c>
    </row>
    <row r="1229" spans="1:21">
      <c r="A1229" t="s">
        <v>4</v>
      </c>
      <c r="B1229" s="4" t="s">
        <v>5</v>
      </c>
      <c r="C1229" s="4" t="s">
        <v>10</v>
      </c>
      <c r="D1229" s="4" t="s">
        <v>13</v>
      </c>
      <c r="E1229" s="4" t="s">
        <v>13</v>
      </c>
      <c r="F1229" s="4" t="s">
        <v>6</v>
      </c>
    </row>
    <row r="1230" spans="1:21">
      <c r="A1230" t="n">
        <v>13389</v>
      </c>
      <c r="B1230" s="39" t="n">
        <v>47</v>
      </c>
      <c r="C1230" s="7" t="n">
        <v>65534</v>
      </c>
      <c r="D1230" s="7" t="n">
        <v>0</v>
      </c>
      <c r="E1230" s="7" t="n">
        <v>1</v>
      </c>
      <c r="F1230" s="7" t="s">
        <v>120</v>
      </c>
    </row>
    <row r="1231" spans="1:21">
      <c r="A1231" t="s">
        <v>4</v>
      </c>
      <c r="B1231" s="4" t="s">
        <v>5</v>
      </c>
      <c r="C1231" s="4" t="s">
        <v>29</v>
      </c>
    </row>
    <row r="1232" spans="1:21">
      <c r="A1232" t="n">
        <v>13410</v>
      </c>
      <c r="B1232" s="18" t="n">
        <v>3</v>
      </c>
      <c r="C1232" s="15" t="n">
        <f t="normal" ca="1">A1244</f>
        <v>0</v>
      </c>
    </row>
    <row r="1233" spans="1:21">
      <c r="A1233" t="s">
        <v>4</v>
      </c>
      <c r="B1233" s="4" t="s">
        <v>5</v>
      </c>
      <c r="C1233" s="4" t="s">
        <v>10</v>
      </c>
      <c r="D1233" s="4" t="s">
        <v>30</v>
      </c>
      <c r="E1233" s="4" t="s">
        <v>30</v>
      </c>
      <c r="F1233" s="4" t="s">
        <v>30</v>
      </c>
      <c r="G1233" s="4" t="s">
        <v>30</v>
      </c>
    </row>
    <row r="1234" spans="1:21">
      <c r="A1234" t="n">
        <v>13415</v>
      </c>
      <c r="B1234" s="38" t="n">
        <v>46</v>
      </c>
      <c r="C1234" s="7" t="n">
        <v>65534</v>
      </c>
      <c r="D1234" s="7" t="n">
        <v>12.4399995803833</v>
      </c>
      <c r="E1234" s="7" t="n">
        <v>0</v>
      </c>
      <c r="F1234" s="7" t="n">
        <v>-2.91000008583069</v>
      </c>
      <c r="G1234" s="7" t="n">
        <v>234.399993896484</v>
      </c>
    </row>
    <row r="1235" spans="1:21">
      <c r="A1235" t="s">
        <v>4</v>
      </c>
      <c r="B1235" s="4" t="s">
        <v>5</v>
      </c>
      <c r="C1235" s="4" t="s">
        <v>13</v>
      </c>
      <c r="D1235" s="4" t="s">
        <v>10</v>
      </c>
      <c r="E1235" s="4" t="s">
        <v>13</v>
      </c>
      <c r="F1235" s="4" t="s">
        <v>6</v>
      </c>
      <c r="G1235" s="4" t="s">
        <v>6</v>
      </c>
      <c r="H1235" s="4" t="s">
        <v>6</v>
      </c>
      <c r="I1235" s="4" t="s">
        <v>6</v>
      </c>
      <c r="J1235" s="4" t="s">
        <v>6</v>
      </c>
      <c r="K1235" s="4" t="s">
        <v>6</v>
      </c>
      <c r="L1235" s="4" t="s">
        <v>6</v>
      </c>
      <c r="M1235" s="4" t="s">
        <v>6</v>
      </c>
      <c r="N1235" s="4" t="s">
        <v>6</v>
      </c>
      <c r="O1235" s="4" t="s">
        <v>6</v>
      </c>
      <c r="P1235" s="4" t="s">
        <v>6</v>
      </c>
      <c r="Q1235" s="4" t="s">
        <v>6</v>
      </c>
      <c r="R1235" s="4" t="s">
        <v>6</v>
      </c>
      <c r="S1235" s="4" t="s">
        <v>6</v>
      </c>
      <c r="T1235" s="4" t="s">
        <v>6</v>
      </c>
      <c r="U1235" s="4" t="s">
        <v>6</v>
      </c>
    </row>
    <row r="1236" spans="1:21">
      <c r="A1236" t="n">
        <v>13434</v>
      </c>
      <c r="B1236" s="42" t="n">
        <v>36</v>
      </c>
      <c r="C1236" s="7" t="n">
        <v>8</v>
      </c>
      <c r="D1236" s="7" t="n">
        <v>65534</v>
      </c>
      <c r="E1236" s="7" t="n">
        <v>0</v>
      </c>
      <c r="F1236" s="7" t="s">
        <v>112</v>
      </c>
      <c r="G1236" s="7" t="s">
        <v>12</v>
      </c>
      <c r="H1236" s="7" t="s">
        <v>12</v>
      </c>
      <c r="I1236" s="7" t="s">
        <v>12</v>
      </c>
      <c r="J1236" s="7" t="s">
        <v>12</v>
      </c>
      <c r="K1236" s="7" t="s">
        <v>12</v>
      </c>
      <c r="L1236" s="7" t="s">
        <v>12</v>
      </c>
      <c r="M1236" s="7" t="s">
        <v>12</v>
      </c>
      <c r="N1236" s="7" t="s">
        <v>12</v>
      </c>
      <c r="O1236" s="7" t="s">
        <v>12</v>
      </c>
      <c r="P1236" s="7" t="s">
        <v>12</v>
      </c>
      <c r="Q1236" s="7" t="s">
        <v>12</v>
      </c>
      <c r="R1236" s="7" t="s">
        <v>12</v>
      </c>
      <c r="S1236" s="7" t="s">
        <v>12</v>
      </c>
      <c r="T1236" s="7" t="s">
        <v>12</v>
      </c>
      <c r="U1236" s="7" t="s">
        <v>12</v>
      </c>
    </row>
    <row r="1237" spans="1:21">
      <c r="A1237" t="s">
        <v>4</v>
      </c>
      <c r="B1237" s="4" t="s">
        <v>5</v>
      </c>
      <c r="C1237" s="4" t="s">
        <v>10</v>
      </c>
      <c r="D1237" s="4" t="s">
        <v>13</v>
      </c>
      <c r="E1237" s="4" t="s">
        <v>6</v>
      </c>
      <c r="F1237" s="4" t="s">
        <v>30</v>
      </c>
      <c r="G1237" s="4" t="s">
        <v>30</v>
      </c>
      <c r="H1237" s="4" t="s">
        <v>30</v>
      </c>
    </row>
    <row r="1238" spans="1:21">
      <c r="A1238" t="n">
        <v>13466</v>
      </c>
      <c r="B1238" s="40" t="n">
        <v>48</v>
      </c>
      <c r="C1238" s="7" t="n">
        <v>65534</v>
      </c>
      <c r="D1238" s="7" t="n">
        <v>0</v>
      </c>
      <c r="E1238" s="7" t="s">
        <v>112</v>
      </c>
      <c r="F1238" s="7" t="n">
        <v>0</v>
      </c>
      <c r="G1238" s="7" t="n">
        <v>1</v>
      </c>
      <c r="H1238" s="7" t="n">
        <v>1.40129846432482e-45</v>
      </c>
    </row>
    <row r="1239" spans="1:21">
      <c r="A1239" t="s">
        <v>4</v>
      </c>
      <c r="B1239" s="4" t="s">
        <v>5</v>
      </c>
      <c r="C1239" s="4" t="s">
        <v>10</v>
      </c>
      <c r="D1239" s="4" t="s">
        <v>9</v>
      </c>
    </row>
    <row r="1240" spans="1:21">
      <c r="A1240" t="n">
        <v>13494</v>
      </c>
      <c r="B1240" s="37" t="n">
        <v>43</v>
      </c>
      <c r="C1240" s="7" t="n">
        <v>65534</v>
      </c>
      <c r="D1240" s="7" t="n">
        <v>64</v>
      </c>
    </row>
    <row r="1241" spans="1:21">
      <c r="A1241" t="s">
        <v>4</v>
      </c>
      <c r="B1241" s="4" t="s">
        <v>5</v>
      </c>
      <c r="C1241" s="4" t="s">
        <v>29</v>
      </c>
    </row>
    <row r="1242" spans="1:21">
      <c r="A1242" t="n">
        <v>13501</v>
      </c>
      <c r="B1242" s="18" t="n">
        <v>3</v>
      </c>
      <c r="C1242" s="15" t="n">
        <f t="normal" ca="1">A1244</f>
        <v>0</v>
      </c>
    </row>
    <row r="1243" spans="1:21">
      <c r="A1243" t="s">
        <v>4</v>
      </c>
      <c r="B1243" s="4" t="s">
        <v>5</v>
      </c>
    </row>
    <row r="1244" spans="1:21">
      <c r="A1244" t="n">
        <v>13506</v>
      </c>
      <c r="B1244" s="5" t="n">
        <v>1</v>
      </c>
    </row>
    <row r="1245" spans="1:21" s="3" customFormat="1" customHeight="0">
      <c r="A1245" s="3" t="s">
        <v>2</v>
      </c>
      <c r="B1245" s="3" t="s">
        <v>125</v>
      </c>
    </row>
    <row r="1246" spans="1:21">
      <c r="A1246" t="s">
        <v>4</v>
      </c>
      <c r="B1246" s="4" t="s">
        <v>5</v>
      </c>
      <c r="C1246" s="4" t="s">
        <v>13</v>
      </c>
      <c r="D1246" s="4" t="s">
        <v>10</v>
      </c>
      <c r="E1246" s="4" t="s">
        <v>13</v>
      </c>
      <c r="F1246" s="4" t="s">
        <v>13</v>
      </c>
      <c r="G1246" s="4" t="s">
        <v>29</v>
      </c>
    </row>
    <row r="1247" spans="1:21">
      <c r="A1247" t="n">
        <v>13508</v>
      </c>
      <c r="B1247" s="14" t="n">
        <v>5</v>
      </c>
      <c r="C1247" s="7" t="n">
        <v>30</v>
      </c>
      <c r="D1247" s="7" t="n">
        <v>10671</v>
      </c>
      <c r="E1247" s="7" t="n">
        <v>8</v>
      </c>
      <c r="F1247" s="7" t="n">
        <v>1</v>
      </c>
      <c r="G1247" s="15" t="n">
        <f t="normal" ca="1">A1253</f>
        <v>0</v>
      </c>
    </row>
    <row r="1248" spans="1:21">
      <c r="A1248" t="s">
        <v>4</v>
      </c>
      <c r="B1248" s="4" t="s">
        <v>5</v>
      </c>
      <c r="C1248" s="4" t="s">
        <v>10</v>
      </c>
      <c r="D1248" s="4" t="s">
        <v>9</v>
      </c>
    </row>
    <row r="1249" spans="1:21">
      <c r="A1249" t="n">
        <v>13518</v>
      </c>
      <c r="B1249" s="37" t="n">
        <v>43</v>
      </c>
      <c r="C1249" s="7" t="n">
        <v>65534</v>
      </c>
      <c r="D1249" s="7" t="n">
        <v>1</v>
      </c>
    </row>
    <row r="1250" spans="1:21">
      <c r="A1250" t="s">
        <v>4</v>
      </c>
      <c r="B1250" s="4" t="s">
        <v>5</v>
      </c>
    </row>
    <row r="1251" spans="1:21">
      <c r="A1251" t="n">
        <v>13525</v>
      </c>
      <c r="B1251" s="5" t="n">
        <v>1</v>
      </c>
    </row>
    <row r="1252" spans="1:21">
      <c r="A1252" t="s">
        <v>4</v>
      </c>
      <c r="B1252" s="4" t="s">
        <v>5</v>
      </c>
      <c r="C1252" s="4" t="s">
        <v>13</v>
      </c>
      <c r="D1252" s="4" t="s">
        <v>10</v>
      </c>
      <c r="E1252" s="4" t="s">
        <v>13</v>
      </c>
      <c r="F1252" s="4" t="s">
        <v>13</v>
      </c>
      <c r="G1252" s="4" t="s">
        <v>13</v>
      </c>
      <c r="H1252" s="4" t="s">
        <v>10</v>
      </c>
      <c r="I1252" s="4" t="s">
        <v>29</v>
      </c>
      <c r="J1252" s="4" t="s">
        <v>10</v>
      </c>
      <c r="K1252" s="4" t="s">
        <v>29</v>
      </c>
      <c r="L1252" s="4" t="s">
        <v>10</v>
      </c>
      <c r="M1252" s="4" t="s">
        <v>29</v>
      </c>
      <c r="N1252" s="4" t="s">
        <v>29</v>
      </c>
    </row>
    <row r="1253" spans="1:21">
      <c r="A1253" t="n">
        <v>13526</v>
      </c>
      <c r="B1253" s="35" t="n">
        <v>6</v>
      </c>
      <c r="C1253" s="7" t="n">
        <v>33</v>
      </c>
      <c r="D1253" s="7" t="n">
        <v>65534</v>
      </c>
      <c r="E1253" s="7" t="n">
        <v>9</v>
      </c>
      <c r="F1253" s="7" t="n">
        <v>1</v>
      </c>
      <c r="G1253" s="7" t="n">
        <v>3</v>
      </c>
      <c r="H1253" s="7" t="n">
        <v>12</v>
      </c>
      <c r="I1253" s="15" t="n">
        <f t="normal" ca="1">A1255</f>
        <v>0</v>
      </c>
      <c r="J1253" s="7" t="n">
        <v>18</v>
      </c>
      <c r="K1253" s="15" t="n">
        <f t="normal" ca="1">A1265</f>
        <v>0</v>
      </c>
      <c r="L1253" s="7" t="n">
        <v>100</v>
      </c>
      <c r="M1253" s="15" t="n">
        <f t="normal" ca="1">A1277</f>
        <v>0</v>
      </c>
      <c r="N1253" s="15" t="n">
        <f t="normal" ca="1">A1287</f>
        <v>0</v>
      </c>
    </row>
    <row r="1254" spans="1:21">
      <c r="A1254" t="s">
        <v>4</v>
      </c>
      <c r="B1254" s="4" t="s">
        <v>5</v>
      </c>
      <c r="C1254" s="4" t="s">
        <v>10</v>
      </c>
      <c r="D1254" s="4" t="s">
        <v>30</v>
      </c>
      <c r="E1254" s="4" t="s">
        <v>30</v>
      </c>
      <c r="F1254" s="4" t="s">
        <v>30</v>
      </c>
      <c r="G1254" s="4" t="s">
        <v>30</v>
      </c>
    </row>
    <row r="1255" spans="1:21">
      <c r="A1255" t="n">
        <v>13555</v>
      </c>
      <c r="B1255" s="38" t="n">
        <v>46</v>
      </c>
      <c r="C1255" s="7" t="n">
        <v>65534</v>
      </c>
      <c r="D1255" s="7" t="n">
        <v>-11.9700002670288</v>
      </c>
      <c r="E1255" s="7" t="n">
        <v>0</v>
      </c>
      <c r="F1255" s="7" t="n">
        <v>-13.8599996566772</v>
      </c>
      <c r="G1255" s="7" t="n">
        <v>358.299987792969</v>
      </c>
    </row>
    <row r="1256" spans="1:21">
      <c r="A1256" t="s">
        <v>4</v>
      </c>
      <c r="B1256" s="4" t="s">
        <v>5</v>
      </c>
      <c r="C1256" s="4" t="s">
        <v>13</v>
      </c>
      <c r="D1256" s="4" t="s">
        <v>10</v>
      </c>
      <c r="E1256" s="4" t="s">
        <v>13</v>
      </c>
      <c r="F1256" s="4" t="s">
        <v>6</v>
      </c>
      <c r="G1256" s="4" t="s">
        <v>6</v>
      </c>
      <c r="H1256" s="4" t="s">
        <v>6</v>
      </c>
      <c r="I1256" s="4" t="s">
        <v>6</v>
      </c>
      <c r="J1256" s="4" t="s">
        <v>6</v>
      </c>
      <c r="K1256" s="4" t="s">
        <v>6</v>
      </c>
      <c r="L1256" s="4" t="s">
        <v>6</v>
      </c>
      <c r="M1256" s="4" t="s">
        <v>6</v>
      </c>
      <c r="N1256" s="4" t="s">
        <v>6</v>
      </c>
      <c r="O1256" s="4" t="s">
        <v>6</v>
      </c>
      <c r="P1256" s="4" t="s">
        <v>6</v>
      </c>
      <c r="Q1256" s="4" t="s">
        <v>6</v>
      </c>
      <c r="R1256" s="4" t="s">
        <v>6</v>
      </c>
      <c r="S1256" s="4" t="s">
        <v>6</v>
      </c>
      <c r="T1256" s="4" t="s">
        <v>6</v>
      </c>
      <c r="U1256" s="4" t="s">
        <v>6</v>
      </c>
    </row>
    <row r="1257" spans="1:21">
      <c r="A1257" t="n">
        <v>13574</v>
      </c>
      <c r="B1257" s="42" t="n">
        <v>36</v>
      </c>
      <c r="C1257" s="7" t="n">
        <v>8</v>
      </c>
      <c r="D1257" s="7" t="n">
        <v>65534</v>
      </c>
      <c r="E1257" s="7" t="n">
        <v>0</v>
      </c>
      <c r="F1257" s="7" t="s">
        <v>126</v>
      </c>
      <c r="G1257" s="7" t="s">
        <v>12</v>
      </c>
      <c r="H1257" s="7" t="s">
        <v>12</v>
      </c>
      <c r="I1257" s="7" t="s">
        <v>12</v>
      </c>
      <c r="J1257" s="7" t="s">
        <v>12</v>
      </c>
      <c r="K1257" s="7" t="s">
        <v>12</v>
      </c>
      <c r="L1257" s="7" t="s">
        <v>12</v>
      </c>
      <c r="M1257" s="7" t="s">
        <v>12</v>
      </c>
      <c r="N1257" s="7" t="s">
        <v>12</v>
      </c>
      <c r="O1257" s="7" t="s">
        <v>12</v>
      </c>
      <c r="P1257" s="7" t="s">
        <v>12</v>
      </c>
      <c r="Q1257" s="7" t="s">
        <v>12</v>
      </c>
      <c r="R1257" s="7" t="s">
        <v>12</v>
      </c>
      <c r="S1257" s="7" t="s">
        <v>12</v>
      </c>
      <c r="T1257" s="7" t="s">
        <v>12</v>
      </c>
      <c r="U1257" s="7" t="s">
        <v>12</v>
      </c>
    </row>
    <row r="1258" spans="1:21">
      <c r="A1258" t="s">
        <v>4</v>
      </c>
      <c r="B1258" s="4" t="s">
        <v>5</v>
      </c>
      <c r="C1258" s="4" t="s">
        <v>10</v>
      </c>
      <c r="D1258" s="4" t="s">
        <v>13</v>
      </c>
      <c r="E1258" s="4" t="s">
        <v>6</v>
      </c>
      <c r="F1258" s="4" t="s">
        <v>30</v>
      </c>
      <c r="G1258" s="4" t="s">
        <v>30</v>
      </c>
      <c r="H1258" s="4" t="s">
        <v>30</v>
      </c>
    </row>
    <row r="1259" spans="1:21">
      <c r="A1259" t="n">
        <v>13607</v>
      </c>
      <c r="B1259" s="40" t="n">
        <v>48</v>
      </c>
      <c r="C1259" s="7" t="n">
        <v>65534</v>
      </c>
      <c r="D1259" s="7" t="n">
        <v>0</v>
      </c>
      <c r="E1259" s="7" t="s">
        <v>126</v>
      </c>
      <c r="F1259" s="7" t="n">
        <v>0</v>
      </c>
      <c r="G1259" s="7" t="n">
        <v>1</v>
      </c>
      <c r="H1259" s="7" t="n">
        <v>1.40129846432482e-45</v>
      </c>
    </row>
    <row r="1260" spans="1:21">
      <c r="A1260" t="s">
        <v>4</v>
      </c>
      <c r="B1260" s="4" t="s">
        <v>5</v>
      </c>
      <c r="C1260" s="4" t="s">
        <v>10</v>
      </c>
      <c r="D1260" s="4" t="s">
        <v>9</v>
      </c>
    </row>
    <row r="1261" spans="1:21">
      <c r="A1261" t="n">
        <v>13636</v>
      </c>
      <c r="B1261" s="37" t="n">
        <v>43</v>
      </c>
      <c r="C1261" s="7" t="n">
        <v>65534</v>
      </c>
      <c r="D1261" s="7" t="n">
        <v>64</v>
      </c>
    </row>
    <row r="1262" spans="1:21">
      <c r="A1262" t="s">
        <v>4</v>
      </c>
      <c r="B1262" s="4" t="s">
        <v>5</v>
      </c>
      <c r="C1262" s="4" t="s">
        <v>29</v>
      </c>
    </row>
    <row r="1263" spans="1:21">
      <c r="A1263" t="n">
        <v>13643</v>
      </c>
      <c r="B1263" s="18" t="n">
        <v>3</v>
      </c>
      <c r="C1263" s="15" t="n">
        <f t="normal" ca="1">A1287</f>
        <v>0</v>
      </c>
    </row>
    <row r="1264" spans="1:21">
      <c r="A1264" t="s">
        <v>4</v>
      </c>
      <c r="B1264" s="4" t="s">
        <v>5</v>
      </c>
      <c r="C1264" s="4" t="s">
        <v>10</v>
      </c>
      <c r="D1264" s="4" t="s">
        <v>30</v>
      </c>
      <c r="E1264" s="4" t="s">
        <v>30</v>
      </c>
      <c r="F1264" s="4" t="s">
        <v>30</v>
      </c>
      <c r="G1264" s="4" t="s">
        <v>30</v>
      </c>
    </row>
    <row r="1265" spans="1:21">
      <c r="A1265" t="n">
        <v>13648</v>
      </c>
      <c r="B1265" s="38" t="n">
        <v>46</v>
      </c>
      <c r="C1265" s="7" t="n">
        <v>65534</v>
      </c>
      <c r="D1265" s="7" t="n">
        <v>-12.6099996566772</v>
      </c>
      <c r="E1265" s="7" t="n">
        <v>0</v>
      </c>
      <c r="F1265" s="7" t="n">
        <v>-14.9499998092651</v>
      </c>
      <c r="G1265" s="7" t="n">
        <v>33.2999992370605</v>
      </c>
    </row>
    <row r="1266" spans="1:21">
      <c r="A1266" t="s">
        <v>4</v>
      </c>
      <c r="B1266" s="4" t="s">
        <v>5</v>
      </c>
      <c r="C1266" s="4" t="s">
        <v>13</v>
      </c>
      <c r="D1266" s="4" t="s">
        <v>10</v>
      </c>
      <c r="E1266" s="4" t="s">
        <v>13</v>
      </c>
      <c r="F1266" s="4" t="s">
        <v>6</v>
      </c>
      <c r="G1266" s="4" t="s">
        <v>6</v>
      </c>
      <c r="H1266" s="4" t="s">
        <v>6</v>
      </c>
      <c r="I1266" s="4" t="s">
        <v>6</v>
      </c>
      <c r="J1266" s="4" t="s">
        <v>6</v>
      </c>
      <c r="K1266" s="4" t="s">
        <v>6</v>
      </c>
      <c r="L1266" s="4" t="s">
        <v>6</v>
      </c>
      <c r="M1266" s="4" t="s">
        <v>6</v>
      </c>
      <c r="N1266" s="4" t="s">
        <v>6</v>
      </c>
      <c r="O1266" s="4" t="s">
        <v>6</v>
      </c>
      <c r="P1266" s="4" t="s">
        <v>6</v>
      </c>
      <c r="Q1266" s="4" t="s">
        <v>6</v>
      </c>
      <c r="R1266" s="4" t="s">
        <v>6</v>
      </c>
      <c r="S1266" s="4" t="s">
        <v>6</v>
      </c>
      <c r="T1266" s="4" t="s">
        <v>6</v>
      </c>
      <c r="U1266" s="4" t="s">
        <v>6</v>
      </c>
    </row>
    <row r="1267" spans="1:21">
      <c r="A1267" t="n">
        <v>13667</v>
      </c>
      <c r="B1267" s="42" t="n">
        <v>36</v>
      </c>
      <c r="C1267" s="7" t="n">
        <v>8</v>
      </c>
      <c r="D1267" s="7" t="n">
        <v>65534</v>
      </c>
      <c r="E1267" s="7" t="n">
        <v>0</v>
      </c>
      <c r="F1267" s="7" t="s">
        <v>126</v>
      </c>
      <c r="G1267" s="7" t="s">
        <v>12</v>
      </c>
      <c r="H1267" s="7" t="s">
        <v>12</v>
      </c>
      <c r="I1267" s="7" t="s">
        <v>12</v>
      </c>
      <c r="J1267" s="7" t="s">
        <v>12</v>
      </c>
      <c r="K1267" s="7" t="s">
        <v>12</v>
      </c>
      <c r="L1267" s="7" t="s">
        <v>12</v>
      </c>
      <c r="M1267" s="7" t="s">
        <v>12</v>
      </c>
      <c r="N1267" s="7" t="s">
        <v>12</v>
      </c>
      <c r="O1267" s="7" t="s">
        <v>12</v>
      </c>
      <c r="P1267" s="7" t="s">
        <v>12</v>
      </c>
      <c r="Q1267" s="7" t="s">
        <v>12</v>
      </c>
      <c r="R1267" s="7" t="s">
        <v>12</v>
      </c>
      <c r="S1267" s="7" t="s">
        <v>12</v>
      </c>
      <c r="T1267" s="7" t="s">
        <v>12</v>
      </c>
      <c r="U1267" s="7" t="s">
        <v>12</v>
      </c>
    </row>
    <row r="1268" spans="1:21">
      <c r="A1268" t="s">
        <v>4</v>
      </c>
      <c r="B1268" s="4" t="s">
        <v>5</v>
      </c>
      <c r="C1268" s="4" t="s">
        <v>10</v>
      </c>
      <c r="D1268" s="4" t="s">
        <v>13</v>
      </c>
      <c r="E1268" s="4" t="s">
        <v>6</v>
      </c>
      <c r="F1268" s="4" t="s">
        <v>30</v>
      </c>
      <c r="G1268" s="4" t="s">
        <v>30</v>
      </c>
      <c r="H1268" s="4" t="s">
        <v>30</v>
      </c>
    </row>
    <row r="1269" spans="1:21">
      <c r="A1269" t="n">
        <v>13700</v>
      </c>
      <c r="B1269" s="40" t="n">
        <v>48</v>
      </c>
      <c r="C1269" s="7" t="n">
        <v>65534</v>
      </c>
      <c r="D1269" s="7" t="n">
        <v>0</v>
      </c>
      <c r="E1269" s="7" t="s">
        <v>126</v>
      </c>
      <c r="F1269" s="7" t="n">
        <v>0</v>
      </c>
      <c r="G1269" s="7" t="n">
        <v>1</v>
      </c>
      <c r="H1269" s="7" t="n">
        <v>1.40129846432482e-45</v>
      </c>
    </row>
    <row r="1270" spans="1:21">
      <c r="A1270" t="s">
        <v>4</v>
      </c>
      <c r="B1270" s="4" t="s">
        <v>5</v>
      </c>
      <c r="C1270" s="4" t="s">
        <v>10</v>
      </c>
      <c r="D1270" s="4" t="s">
        <v>9</v>
      </c>
    </row>
    <row r="1271" spans="1:21">
      <c r="A1271" t="n">
        <v>13729</v>
      </c>
      <c r="B1271" s="37" t="n">
        <v>43</v>
      </c>
      <c r="C1271" s="7" t="n">
        <v>65534</v>
      </c>
      <c r="D1271" s="7" t="n">
        <v>64</v>
      </c>
    </row>
    <row r="1272" spans="1:21">
      <c r="A1272" t="s">
        <v>4</v>
      </c>
      <c r="B1272" s="4" t="s">
        <v>5</v>
      </c>
      <c r="C1272" s="4" t="s">
        <v>10</v>
      </c>
      <c r="D1272" s="4" t="s">
        <v>13</v>
      </c>
      <c r="E1272" s="4" t="s">
        <v>13</v>
      </c>
      <c r="F1272" s="4" t="s">
        <v>6</v>
      </c>
    </row>
    <row r="1273" spans="1:21">
      <c r="A1273" t="n">
        <v>13736</v>
      </c>
      <c r="B1273" s="39" t="n">
        <v>47</v>
      </c>
      <c r="C1273" s="7" t="n">
        <v>65534</v>
      </c>
      <c r="D1273" s="7" t="n">
        <v>0</v>
      </c>
      <c r="E1273" s="7" t="n">
        <v>1</v>
      </c>
      <c r="F1273" s="7" t="s">
        <v>120</v>
      </c>
    </row>
    <row r="1274" spans="1:21">
      <c r="A1274" t="s">
        <v>4</v>
      </c>
      <c r="B1274" s="4" t="s">
        <v>5</v>
      </c>
      <c r="C1274" s="4" t="s">
        <v>29</v>
      </c>
    </row>
    <row r="1275" spans="1:21">
      <c r="A1275" t="n">
        <v>13757</v>
      </c>
      <c r="B1275" s="18" t="n">
        <v>3</v>
      </c>
      <c r="C1275" s="15" t="n">
        <f t="normal" ca="1">A1287</f>
        <v>0</v>
      </c>
    </row>
    <row r="1276" spans="1:21">
      <c r="A1276" t="s">
        <v>4</v>
      </c>
      <c r="B1276" s="4" t="s">
        <v>5</v>
      </c>
      <c r="C1276" s="4" t="s">
        <v>10</v>
      </c>
      <c r="D1276" s="4" t="s">
        <v>30</v>
      </c>
      <c r="E1276" s="4" t="s">
        <v>30</v>
      </c>
      <c r="F1276" s="4" t="s">
        <v>30</v>
      </c>
      <c r="G1276" s="4" t="s">
        <v>30</v>
      </c>
    </row>
    <row r="1277" spans="1:21">
      <c r="A1277" t="n">
        <v>13762</v>
      </c>
      <c r="B1277" s="38" t="n">
        <v>46</v>
      </c>
      <c r="C1277" s="7" t="n">
        <v>65534</v>
      </c>
      <c r="D1277" s="7" t="n">
        <v>-12.6099996566772</v>
      </c>
      <c r="E1277" s="7" t="n">
        <v>0</v>
      </c>
      <c r="F1277" s="7" t="n">
        <v>-14.9499998092651</v>
      </c>
      <c r="G1277" s="7" t="n">
        <v>33.2999992370605</v>
      </c>
    </row>
    <row r="1278" spans="1:21">
      <c r="A1278" t="s">
        <v>4</v>
      </c>
      <c r="B1278" s="4" t="s">
        <v>5</v>
      </c>
      <c r="C1278" s="4" t="s">
        <v>13</v>
      </c>
      <c r="D1278" s="4" t="s">
        <v>10</v>
      </c>
      <c r="E1278" s="4" t="s">
        <v>13</v>
      </c>
      <c r="F1278" s="4" t="s">
        <v>6</v>
      </c>
      <c r="G1278" s="4" t="s">
        <v>6</v>
      </c>
      <c r="H1278" s="4" t="s">
        <v>6</v>
      </c>
      <c r="I1278" s="4" t="s">
        <v>6</v>
      </c>
      <c r="J1278" s="4" t="s">
        <v>6</v>
      </c>
      <c r="K1278" s="4" t="s">
        <v>6</v>
      </c>
      <c r="L1278" s="4" t="s">
        <v>6</v>
      </c>
      <c r="M1278" s="4" t="s">
        <v>6</v>
      </c>
      <c r="N1278" s="4" t="s">
        <v>6</v>
      </c>
      <c r="O1278" s="4" t="s">
        <v>6</v>
      </c>
      <c r="P1278" s="4" t="s">
        <v>6</v>
      </c>
      <c r="Q1278" s="4" t="s">
        <v>6</v>
      </c>
      <c r="R1278" s="4" t="s">
        <v>6</v>
      </c>
      <c r="S1278" s="4" t="s">
        <v>6</v>
      </c>
      <c r="T1278" s="4" t="s">
        <v>6</v>
      </c>
      <c r="U1278" s="4" t="s">
        <v>6</v>
      </c>
    </row>
    <row r="1279" spans="1:21">
      <c r="A1279" t="n">
        <v>13781</v>
      </c>
      <c r="B1279" s="42" t="n">
        <v>36</v>
      </c>
      <c r="C1279" s="7" t="n">
        <v>8</v>
      </c>
      <c r="D1279" s="7" t="n">
        <v>65534</v>
      </c>
      <c r="E1279" s="7" t="n">
        <v>0</v>
      </c>
      <c r="F1279" s="7" t="s">
        <v>126</v>
      </c>
      <c r="G1279" s="7" t="s">
        <v>12</v>
      </c>
      <c r="H1279" s="7" t="s">
        <v>12</v>
      </c>
      <c r="I1279" s="7" t="s">
        <v>12</v>
      </c>
      <c r="J1279" s="7" t="s">
        <v>12</v>
      </c>
      <c r="K1279" s="7" t="s">
        <v>12</v>
      </c>
      <c r="L1279" s="7" t="s">
        <v>12</v>
      </c>
      <c r="M1279" s="7" t="s">
        <v>12</v>
      </c>
      <c r="N1279" s="7" t="s">
        <v>12</v>
      </c>
      <c r="O1279" s="7" t="s">
        <v>12</v>
      </c>
      <c r="P1279" s="7" t="s">
        <v>12</v>
      </c>
      <c r="Q1279" s="7" t="s">
        <v>12</v>
      </c>
      <c r="R1279" s="7" t="s">
        <v>12</v>
      </c>
      <c r="S1279" s="7" t="s">
        <v>12</v>
      </c>
      <c r="T1279" s="7" t="s">
        <v>12</v>
      </c>
      <c r="U1279" s="7" t="s">
        <v>12</v>
      </c>
    </row>
    <row r="1280" spans="1:21">
      <c r="A1280" t="s">
        <v>4</v>
      </c>
      <c r="B1280" s="4" t="s">
        <v>5</v>
      </c>
      <c r="C1280" s="4" t="s">
        <v>10</v>
      </c>
      <c r="D1280" s="4" t="s">
        <v>13</v>
      </c>
      <c r="E1280" s="4" t="s">
        <v>6</v>
      </c>
      <c r="F1280" s="4" t="s">
        <v>30</v>
      </c>
      <c r="G1280" s="4" t="s">
        <v>30</v>
      </c>
      <c r="H1280" s="4" t="s">
        <v>30</v>
      </c>
    </row>
    <row r="1281" spans="1:21">
      <c r="A1281" t="n">
        <v>13814</v>
      </c>
      <c r="B1281" s="40" t="n">
        <v>48</v>
      </c>
      <c r="C1281" s="7" t="n">
        <v>65534</v>
      </c>
      <c r="D1281" s="7" t="n">
        <v>0</v>
      </c>
      <c r="E1281" s="7" t="s">
        <v>126</v>
      </c>
      <c r="F1281" s="7" t="n">
        <v>0</v>
      </c>
      <c r="G1281" s="7" t="n">
        <v>1</v>
      </c>
      <c r="H1281" s="7" t="n">
        <v>1.40129846432482e-45</v>
      </c>
    </row>
    <row r="1282" spans="1:21">
      <c r="A1282" t="s">
        <v>4</v>
      </c>
      <c r="B1282" s="4" t="s">
        <v>5</v>
      </c>
      <c r="C1282" s="4" t="s">
        <v>10</v>
      </c>
      <c r="D1282" s="4" t="s">
        <v>9</v>
      </c>
    </row>
    <row r="1283" spans="1:21">
      <c r="A1283" t="n">
        <v>13843</v>
      </c>
      <c r="B1283" s="37" t="n">
        <v>43</v>
      </c>
      <c r="C1283" s="7" t="n">
        <v>65534</v>
      </c>
      <c r="D1283" s="7" t="n">
        <v>64</v>
      </c>
    </row>
    <row r="1284" spans="1:21">
      <c r="A1284" t="s">
        <v>4</v>
      </c>
      <c r="B1284" s="4" t="s">
        <v>5</v>
      </c>
      <c r="C1284" s="4" t="s">
        <v>29</v>
      </c>
    </row>
    <row r="1285" spans="1:21">
      <c r="A1285" t="n">
        <v>13850</v>
      </c>
      <c r="B1285" s="18" t="n">
        <v>3</v>
      </c>
      <c r="C1285" s="15" t="n">
        <f t="normal" ca="1">A1287</f>
        <v>0</v>
      </c>
    </row>
    <row r="1286" spans="1:21">
      <c r="A1286" t="s">
        <v>4</v>
      </c>
      <c r="B1286" s="4" t="s">
        <v>5</v>
      </c>
    </row>
    <row r="1287" spans="1:21">
      <c r="A1287" t="n">
        <v>13855</v>
      </c>
      <c r="B1287" s="5" t="n">
        <v>1</v>
      </c>
    </row>
    <row r="1288" spans="1:21" s="3" customFormat="1" customHeight="0">
      <c r="A1288" s="3" t="s">
        <v>2</v>
      </c>
      <c r="B1288" s="3" t="s">
        <v>127</v>
      </c>
    </row>
    <row r="1289" spans="1:21">
      <c r="A1289" t="s">
        <v>4</v>
      </c>
      <c r="B1289" s="4" t="s">
        <v>5</v>
      </c>
      <c r="C1289" s="4" t="s">
        <v>13</v>
      </c>
      <c r="D1289" s="4" t="s">
        <v>10</v>
      </c>
      <c r="E1289" s="4" t="s">
        <v>13</v>
      </c>
      <c r="F1289" s="4" t="s">
        <v>13</v>
      </c>
      <c r="G1289" s="4" t="s">
        <v>29</v>
      </c>
    </row>
    <row r="1290" spans="1:21">
      <c r="A1290" t="n">
        <v>13856</v>
      </c>
      <c r="B1290" s="14" t="n">
        <v>5</v>
      </c>
      <c r="C1290" s="7" t="n">
        <v>30</v>
      </c>
      <c r="D1290" s="7" t="n">
        <v>10671</v>
      </c>
      <c r="E1290" s="7" t="n">
        <v>8</v>
      </c>
      <c r="F1290" s="7" t="n">
        <v>1</v>
      </c>
      <c r="G1290" s="15" t="n">
        <f t="normal" ca="1">A1296</f>
        <v>0</v>
      </c>
    </row>
    <row r="1291" spans="1:21">
      <c r="A1291" t="s">
        <v>4</v>
      </c>
      <c r="B1291" s="4" t="s">
        <v>5</v>
      </c>
      <c r="C1291" s="4" t="s">
        <v>10</v>
      </c>
      <c r="D1291" s="4" t="s">
        <v>9</v>
      </c>
    </row>
    <row r="1292" spans="1:21">
      <c r="A1292" t="n">
        <v>13866</v>
      </c>
      <c r="B1292" s="37" t="n">
        <v>43</v>
      </c>
      <c r="C1292" s="7" t="n">
        <v>65534</v>
      </c>
      <c r="D1292" s="7" t="n">
        <v>1</v>
      </c>
    </row>
    <row r="1293" spans="1:21">
      <c r="A1293" t="s">
        <v>4</v>
      </c>
      <c r="B1293" s="4" t="s">
        <v>5</v>
      </c>
    </row>
    <row r="1294" spans="1:21">
      <c r="A1294" t="n">
        <v>13873</v>
      </c>
      <c r="B1294" s="5" t="n">
        <v>1</v>
      </c>
    </row>
    <row r="1295" spans="1:21">
      <c r="A1295" t="s">
        <v>4</v>
      </c>
      <c r="B1295" s="4" t="s">
        <v>5</v>
      </c>
      <c r="C1295" s="4" t="s">
        <v>13</v>
      </c>
      <c r="D1295" s="4" t="s">
        <v>10</v>
      </c>
      <c r="E1295" s="4" t="s">
        <v>13</v>
      </c>
      <c r="F1295" s="4" t="s">
        <v>13</v>
      </c>
      <c r="G1295" s="4" t="s">
        <v>13</v>
      </c>
      <c r="H1295" s="4" t="s">
        <v>10</v>
      </c>
      <c r="I1295" s="4" t="s">
        <v>29</v>
      </c>
      <c r="J1295" s="4" t="s">
        <v>29</v>
      </c>
    </row>
    <row r="1296" spans="1:21">
      <c r="A1296" t="n">
        <v>13874</v>
      </c>
      <c r="B1296" s="35" t="n">
        <v>6</v>
      </c>
      <c r="C1296" s="7" t="n">
        <v>33</v>
      </c>
      <c r="D1296" s="7" t="n">
        <v>65534</v>
      </c>
      <c r="E1296" s="7" t="n">
        <v>9</v>
      </c>
      <c r="F1296" s="7" t="n">
        <v>1</v>
      </c>
      <c r="G1296" s="7" t="n">
        <v>1</v>
      </c>
      <c r="H1296" s="7" t="n">
        <v>12</v>
      </c>
      <c r="I1296" s="15" t="n">
        <f t="normal" ca="1">A1298</f>
        <v>0</v>
      </c>
      <c r="J1296" s="15" t="n">
        <f t="normal" ca="1">A1322</f>
        <v>0</v>
      </c>
    </row>
    <row r="1297" spans="1:10">
      <c r="A1297" t="s">
        <v>4</v>
      </c>
      <c r="B1297" s="4" t="s">
        <v>5</v>
      </c>
      <c r="C1297" s="4" t="s">
        <v>10</v>
      </c>
      <c r="D1297" s="4" t="s">
        <v>30</v>
      </c>
      <c r="E1297" s="4" t="s">
        <v>30</v>
      </c>
      <c r="F1297" s="4" t="s">
        <v>30</v>
      </c>
      <c r="G1297" s="4" t="s">
        <v>30</v>
      </c>
    </row>
    <row r="1298" spans="1:10">
      <c r="A1298" t="n">
        <v>13891</v>
      </c>
      <c r="B1298" s="38" t="n">
        <v>46</v>
      </c>
      <c r="C1298" s="7" t="n">
        <v>65534</v>
      </c>
      <c r="D1298" s="7" t="n">
        <v>-12.7299995422363</v>
      </c>
      <c r="E1298" s="7" t="n">
        <v>0</v>
      </c>
      <c r="F1298" s="7" t="n">
        <v>-11.5200004577637</v>
      </c>
      <c r="G1298" s="7" t="n">
        <v>108.699996948242</v>
      </c>
    </row>
    <row r="1299" spans="1:10">
      <c r="A1299" t="s">
        <v>4</v>
      </c>
      <c r="B1299" s="4" t="s">
        <v>5</v>
      </c>
      <c r="C1299" s="4" t="s">
        <v>13</v>
      </c>
      <c r="D1299" s="4" t="s">
        <v>10</v>
      </c>
      <c r="E1299" s="4" t="s">
        <v>13</v>
      </c>
      <c r="F1299" s="4" t="s">
        <v>6</v>
      </c>
      <c r="G1299" s="4" t="s">
        <v>6</v>
      </c>
      <c r="H1299" s="4" t="s">
        <v>6</v>
      </c>
      <c r="I1299" s="4" t="s">
        <v>6</v>
      </c>
      <c r="J1299" s="4" t="s">
        <v>6</v>
      </c>
      <c r="K1299" s="4" t="s">
        <v>6</v>
      </c>
      <c r="L1299" s="4" t="s">
        <v>6</v>
      </c>
      <c r="M1299" s="4" t="s">
        <v>6</v>
      </c>
      <c r="N1299" s="4" t="s">
        <v>6</v>
      </c>
      <c r="O1299" s="4" t="s">
        <v>6</v>
      </c>
      <c r="P1299" s="4" t="s">
        <v>6</v>
      </c>
      <c r="Q1299" s="4" t="s">
        <v>6</v>
      </c>
      <c r="R1299" s="4" t="s">
        <v>6</v>
      </c>
      <c r="S1299" s="4" t="s">
        <v>6</v>
      </c>
      <c r="T1299" s="4" t="s">
        <v>6</v>
      </c>
      <c r="U1299" s="4" t="s">
        <v>6</v>
      </c>
    </row>
    <row r="1300" spans="1:10">
      <c r="A1300" t="n">
        <v>13910</v>
      </c>
      <c r="B1300" s="42" t="n">
        <v>36</v>
      </c>
      <c r="C1300" s="7" t="n">
        <v>8</v>
      </c>
      <c r="D1300" s="7" t="n">
        <v>65534</v>
      </c>
      <c r="E1300" s="7" t="n">
        <v>0</v>
      </c>
      <c r="F1300" s="7" t="s">
        <v>107</v>
      </c>
      <c r="G1300" s="7" t="s">
        <v>12</v>
      </c>
      <c r="H1300" s="7" t="s">
        <v>12</v>
      </c>
      <c r="I1300" s="7" t="s">
        <v>12</v>
      </c>
      <c r="J1300" s="7" t="s">
        <v>12</v>
      </c>
      <c r="K1300" s="7" t="s">
        <v>12</v>
      </c>
      <c r="L1300" s="7" t="s">
        <v>12</v>
      </c>
      <c r="M1300" s="7" t="s">
        <v>12</v>
      </c>
      <c r="N1300" s="7" t="s">
        <v>12</v>
      </c>
      <c r="O1300" s="7" t="s">
        <v>12</v>
      </c>
      <c r="P1300" s="7" t="s">
        <v>12</v>
      </c>
      <c r="Q1300" s="7" t="s">
        <v>12</v>
      </c>
      <c r="R1300" s="7" t="s">
        <v>12</v>
      </c>
      <c r="S1300" s="7" t="s">
        <v>12</v>
      </c>
      <c r="T1300" s="7" t="s">
        <v>12</v>
      </c>
      <c r="U1300" s="7" t="s">
        <v>12</v>
      </c>
    </row>
    <row r="1301" spans="1:10">
      <c r="A1301" t="s">
        <v>4</v>
      </c>
      <c r="B1301" s="4" t="s">
        <v>5</v>
      </c>
      <c r="C1301" s="4" t="s">
        <v>10</v>
      </c>
      <c r="D1301" s="4" t="s">
        <v>13</v>
      </c>
      <c r="E1301" s="4" t="s">
        <v>6</v>
      </c>
      <c r="F1301" s="4" t="s">
        <v>30</v>
      </c>
      <c r="G1301" s="4" t="s">
        <v>30</v>
      </c>
      <c r="H1301" s="4" t="s">
        <v>30</v>
      </c>
    </row>
    <row r="1302" spans="1:10">
      <c r="A1302" t="n">
        <v>13943</v>
      </c>
      <c r="B1302" s="40" t="n">
        <v>48</v>
      </c>
      <c r="C1302" s="7" t="n">
        <v>65534</v>
      </c>
      <c r="D1302" s="7" t="n">
        <v>0</v>
      </c>
      <c r="E1302" s="7" t="s">
        <v>107</v>
      </c>
      <c r="F1302" s="7" t="n">
        <v>0</v>
      </c>
      <c r="G1302" s="7" t="n">
        <v>1</v>
      </c>
      <c r="H1302" s="7" t="n">
        <v>0</v>
      </c>
    </row>
    <row r="1303" spans="1:10">
      <c r="A1303" t="s">
        <v>4</v>
      </c>
      <c r="B1303" s="4" t="s">
        <v>5</v>
      </c>
      <c r="C1303" s="4" t="s">
        <v>10</v>
      </c>
      <c r="D1303" s="4" t="s">
        <v>13</v>
      </c>
      <c r="E1303" s="4" t="s">
        <v>13</v>
      </c>
      <c r="F1303" s="4" t="s">
        <v>6</v>
      </c>
    </row>
    <row r="1304" spans="1:10">
      <c r="A1304" t="n">
        <v>13972</v>
      </c>
      <c r="B1304" s="39" t="n">
        <v>47</v>
      </c>
      <c r="C1304" s="7" t="n">
        <v>65534</v>
      </c>
      <c r="D1304" s="7" t="n">
        <v>0</v>
      </c>
      <c r="E1304" s="7" t="n">
        <v>0</v>
      </c>
      <c r="F1304" s="7" t="s">
        <v>102</v>
      </c>
    </row>
    <row r="1305" spans="1:10">
      <c r="A1305" t="s">
        <v>4</v>
      </c>
      <c r="B1305" s="4" t="s">
        <v>5</v>
      </c>
      <c r="C1305" s="4" t="s">
        <v>10</v>
      </c>
      <c r="D1305" s="4" t="s">
        <v>9</v>
      </c>
    </row>
    <row r="1306" spans="1:10">
      <c r="A1306" t="n">
        <v>13994</v>
      </c>
      <c r="B1306" s="37" t="n">
        <v>43</v>
      </c>
      <c r="C1306" s="7" t="n">
        <v>65534</v>
      </c>
      <c r="D1306" s="7" t="n">
        <v>1088</v>
      </c>
    </row>
    <row r="1307" spans="1:10">
      <c r="A1307" t="s">
        <v>4</v>
      </c>
      <c r="B1307" s="4" t="s">
        <v>5</v>
      </c>
      <c r="C1307" s="4" t="s">
        <v>13</v>
      </c>
      <c r="D1307" s="4" t="s">
        <v>6</v>
      </c>
      <c r="E1307" s="4" t="s">
        <v>10</v>
      </c>
    </row>
    <row r="1308" spans="1:10">
      <c r="A1308" t="n">
        <v>14001</v>
      </c>
      <c r="B1308" s="21" t="n">
        <v>94</v>
      </c>
      <c r="C1308" s="7" t="n">
        <v>11</v>
      </c>
      <c r="D1308" s="7" t="s">
        <v>128</v>
      </c>
      <c r="E1308" s="7" t="n">
        <v>65534</v>
      </c>
    </row>
    <row r="1309" spans="1:10">
      <c r="A1309" t="s">
        <v>4</v>
      </c>
      <c r="B1309" s="4" t="s">
        <v>5</v>
      </c>
      <c r="C1309" s="4" t="s">
        <v>13</v>
      </c>
      <c r="D1309" s="4" t="s">
        <v>6</v>
      </c>
      <c r="E1309" s="4" t="s">
        <v>10</v>
      </c>
    </row>
    <row r="1310" spans="1:10">
      <c r="A1310" t="n">
        <v>14016</v>
      </c>
      <c r="B1310" s="21" t="n">
        <v>94</v>
      </c>
      <c r="C1310" s="7" t="n">
        <v>0</v>
      </c>
      <c r="D1310" s="7" t="s">
        <v>128</v>
      </c>
      <c r="E1310" s="7" t="n">
        <v>1</v>
      </c>
    </row>
    <row r="1311" spans="1:10">
      <c r="A1311" t="s">
        <v>4</v>
      </c>
      <c r="B1311" s="4" t="s">
        <v>5</v>
      </c>
      <c r="C1311" s="4" t="s">
        <v>13</v>
      </c>
      <c r="D1311" s="4" t="s">
        <v>6</v>
      </c>
      <c r="E1311" s="4" t="s">
        <v>10</v>
      </c>
    </row>
    <row r="1312" spans="1:10">
      <c r="A1312" t="n">
        <v>14031</v>
      </c>
      <c r="B1312" s="21" t="n">
        <v>94</v>
      </c>
      <c r="C1312" s="7" t="n">
        <v>0</v>
      </c>
      <c r="D1312" s="7" t="s">
        <v>128</v>
      </c>
      <c r="E1312" s="7" t="n">
        <v>2</v>
      </c>
    </row>
    <row r="1313" spans="1:21">
      <c r="A1313" t="s">
        <v>4</v>
      </c>
      <c r="B1313" s="4" t="s">
        <v>5</v>
      </c>
      <c r="C1313" s="4" t="s">
        <v>13</v>
      </c>
      <c r="D1313" s="4" t="s">
        <v>6</v>
      </c>
      <c r="E1313" s="4" t="s">
        <v>10</v>
      </c>
    </row>
    <row r="1314" spans="1:21">
      <c r="A1314" t="n">
        <v>14046</v>
      </c>
      <c r="B1314" s="21" t="n">
        <v>94</v>
      </c>
      <c r="C1314" s="7" t="n">
        <v>1</v>
      </c>
      <c r="D1314" s="7" t="s">
        <v>128</v>
      </c>
      <c r="E1314" s="7" t="n">
        <v>4</v>
      </c>
    </row>
    <row r="1315" spans="1:21">
      <c r="A1315" t="s">
        <v>4</v>
      </c>
      <c r="B1315" s="4" t="s">
        <v>5</v>
      </c>
      <c r="C1315" s="4" t="s">
        <v>13</v>
      </c>
      <c r="D1315" s="4" t="s">
        <v>6</v>
      </c>
    </row>
    <row r="1316" spans="1:21">
      <c r="A1316" t="n">
        <v>14061</v>
      </c>
      <c r="B1316" s="21" t="n">
        <v>94</v>
      </c>
      <c r="C1316" s="7" t="n">
        <v>5</v>
      </c>
      <c r="D1316" s="7" t="s">
        <v>128</v>
      </c>
    </row>
    <row r="1317" spans="1:21">
      <c r="A1317" t="s">
        <v>4</v>
      </c>
      <c r="B1317" s="4" t="s">
        <v>5</v>
      </c>
      <c r="C1317" s="4" t="s">
        <v>13</v>
      </c>
      <c r="D1317" s="4" t="s">
        <v>6</v>
      </c>
      <c r="E1317" s="4" t="s">
        <v>10</v>
      </c>
    </row>
    <row r="1318" spans="1:21">
      <c r="A1318" t="n">
        <v>14074</v>
      </c>
      <c r="B1318" s="21" t="n">
        <v>94</v>
      </c>
      <c r="C1318" s="7" t="n">
        <v>0</v>
      </c>
      <c r="D1318" s="7" t="s">
        <v>128</v>
      </c>
      <c r="E1318" s="7" t="n">
        <v>4</v>
      </c>
    </row>
    <row r="1319" spans="1:21">
      <c r="A1319" t="s">
        <v>4</v>
      </c>
      <c r="B1319" s="4" t="s">
        <v>5</v>
      </c>
      <c r="C1319" s="4" t="s">
        <v>29</v>
      </c>
    </row>
    <row r="1320" spans="1:21">
      <c r="A1320" t="n">
        <v>14089</v>
      </c>
      <c r="B1320" s="18" t="n">
        <v>3</v>
      </c>
      <c r="C1320" s="15" t="n">
        <f t="normal" ca="1">A1322</f>
        <v>0</v>
      </c>
    </row>
    <row r="1321" spans="1:21">
      <c r="A1321" t="s">
        <v>4</v>
      </c>
      <c r="B1321" s="4" t="s">
        <v>5</v>
      </c>
    </row>
    <row r="1322" spans="1:21">
      <c r="A1322" t="n">
        <v>14094</v>
      </c>
      <c r="B1322" s="5" t="n">
        <v>1</v>
      </c>
    </row>
    <row r="1323" spans="1:21" s="3" customFormat="1" customHeight="0">
      <c r="A1323" s="3" t="s">
        <v>2</v>
      </c>
      <c r="B1323" s="3" t="s">
        <v>129</v>
      </c>
    </row>
    <row r="1324" spans="1:21">
      <c r="A1324" t="s">
        <v>4</v>
      </c>
      <c r="B1324" s="4" t="s">
        <v>5</v>
      </c>
      <c r="C1324" s="4" t="s">
        <v>13</v>
      </c>
      <c r="D1324" s="4" t="s">
        <v>10</v>
      </c>
      <c r="E1324" s="4" t="s">
        <v>13</v>
      </c>
      <c r="F1324" s="4" t="s">
        <v>13</v>
      </c>
      <c r="G1324" s="4" t="s">
        <v>29</v>
      </c>
    </row>
    <row r="1325" spans="1:21">
      <c r="A1325" t="n">
        <v>14096</v>
      </c>
      <c r="B1325" s="14" t="n">
        <v>5</v>
      </c>
      <c r="C1325" s="7" t="n">
        <v>30</v>
      </c>
      <c r="D1325" s="7" t="n">
        <v>10692</v>
      </c>
      <c r="E1325" s="7" t="n">
        <v>8</v>
      </c>
      <c r="F1325" s="7" t="n">
        <v>1</v>
      </c>
      <c r="G1325" s="15" t="n">
        <f t="normal" ca="1">A1331</f>
        <v>0</v>
      </c>
    </row>
    <row r="1326" spans="1:21">
      <c r="A1326" t="s">
        <v>4</v>
      </c>
      <c r="B1326" s="4" t="s">
        <v>5</v>
      </c>
      <c r="C1326" s="4" t="s">
        <v>10</v>
      </c>
      <c r="D1326" s="4" t="s">
        <v>9</v>
      </c>
    </row>
    <row r="1327" spans="1:21">
      <c r="A1327" t="n">
        <v>14106</v>
      </c>
      <c r="B1327" s="37" t="n">
        <v>43</v>
      </c>
      <c r="C1327" s="7" t="n">
        <v>65534</v>
      </c>
      <c r="D1327" s="7" t="n">
        <v>1</v>
      </c>
    </row>
    <row r="1328" spans="1:21">
      <c r="A1328" t="s">
        <v>4</v>
      </c>
      <c r="B1328" s="4" t="s">
        <v>5</v>
      </c>
    </row>
    <row r="1329" spans="1:7">
      <c r="A1329" t="n">
        <v>14113</v>
      </c>
      <c r="B1329" s="5" t="n">
        <v>1</v>
      </c>
    </row>
    <row r="1330" spans="1:7">
      <c r="A1330" t="s">
        <v>4</v>
      </c>
      <c r="B1330" s="4" t="s">
        <v>5</v>
      </c>
      <c r="C1330" s="4" t="s">
        <v>13</v>
      </c>
      <c r="D1330" s="4" t="s">
        <v>10</v>
      </c>
      <c r="E1330" s="4" t="s">
        <v>13</v>
      </c>
      <c r="F1330" s="4" t="s">
        <v>13</v>
      </c>
      <c r="G1330" s="4" t="s">
        <v>13</v>
      </c>
      <c r="H1330" s="4" t="s">
        <v>10</v>
      </c>
      <c r="I1330" s="4" t="s">
        <v>29</v>
      </c>
      <c r="J1330" s="4" t="s">
        <v>10</v>
      </c>
      <c r="K1330" s="4" t="s">
        <v>29</v>
      </c>
      <c r="L1330" s="4" t="s">
        <v>10</v>
      </c>
      <c r="M1330" s="4" t="s">
        <v>29</v>
      </c>
      <c r="N1330" s="4" t="s">
        <v>10</v>
      </c>
      <c r="O1330" s="4" t="s">
        <v>29</v>
      </c>
      <c r="P1330" s="4" t="s">
        <v>29</v>
      </c>
    </row>
    <row r="1331" spans="1:7">
      <c r="A1331" t="n">
        <v>14114</v>
      </c>
      <c r="B1331" s="35" t="n">
        <v>6</v>
      </c>
      <c r="C1331" s="7" t="n">
        <v>33</v>
      </c>
      <c r="D1331" s="7" t="n">
        <v>65534</v>
      </c>
      <c r="E1331" s="7" t="n">
        <v>9</v>
      </c>
      <c r="F1331" s="7" t="n">
        <v>1</v>
      </c>
      <c r="G1331" s="7" t="n">
        <v>4</v>
      </c>
      <c r="H1331" s="7" t="n">
        <v>12</v>
      </c>
      <c r="I1331" s="15" t="n">
        <f t="normal" ca="1">A1333</f>
        <v>0</v>
      </c>
      <c r="J1331" s="7" t="n">
        <v>16</v>
      </c>
      <c r="K1331" s="15" t="n">
        <f t="normal" ca="1">A1343</f>
        <v>0</v>
      </c>
      <c r="L1331" s="7" t="n">
        <v>18</v>
      </c>
      <c r="M1331" s="15" t="n">
        <f t="normal" ca="1">A1357</f>
        <v>0</v>
      </c>
      <c r="N1331" s="7" t="n">
        <v>100</v>
      </c>
      <c r="O1331" s="15" t="n">
        <f t="normal" ca="1">A1363</f>
        <v>0</v>
      </c>
      <c r="P1331" s="15" t="n">
        <f t="normal" ca="1">A1367</f>
        <v>0</v>
      </c>
    </row>
    <row r="1332" spans="1:7">
      <c r="A1332" t="s">
        <v>4</v>
      </c>
      <c r="B1332" s="4" t="s">
        <v>5</v>
      </c>
      <c r="C1332" s="4" t="s">
        <v>10</v>
      </c>
      <c r="D1332" s="4" t="s">
        <v>30</v>
      </c>
      <c r="E1332" s="4" t="s">
        <v>30</v>
      </c>
      <c r="F1332" s="4" t="s">
        <v>30</v>
      </c>
      <c r="G1332" s="4" t="s">
        <v>30</v>
      </c>
    </row>
    <row r="1333" spans="1:7">
      <c r="A1333" t="n">
        <v>14149</v>
      </c>
      <c r="B1333" s="38" t="n">
        <v>46</v>
      </c>
      <c r="C1333" s="7" t="n">
        <v>65534</v>
      </c>
      <c r="D1333" s="7" t="n">
        <v>-1.5</v>
      </c>
      <c r="E1333" s="7" t="n">
        <v>0</v>
      </c>
      <c r="F1333" s="7" t="n">
        <v>-28.3999996185303</v>
      </c>
      <c r="G1333" s="7" t="n">
        <v>37.2000007629395</v>
      </c>
    </row>
    <row r="1334" spans="1:7">
      <c r="A1334" t="s">
        <v>4</v>
      </c>
      <c r="B1334" s="4" t="s">
        <v>5</v>
      </c>
      <c r="C1334" s="4" t="s">
        <v>10</v>
      </c>
    </row>
    <row r="1335" spans="1:7">
      <c r="A1335" t="n">
        <v>14168</v>
      </c>
      <c r="B1335" s="25" t="n">
        <v>16</v>
      </c>
      <c r="C1335" s="7" t="n">
        <v>0</v>
      </c>
    </row>
    <row r="1336" spans="1:7">
      <c r="A1336" t="s">
        <v>4</v>
      </c>
      <c r="B1336" s="4" t="s">
        <v>5</v>
      </c>
      <c r="C1336" s="4" t="s">
        <v>10</v>
      </c>
      <c r="D1336" s="4" t="s">
        <v>10</v>
      </c>
      <c r="E1336" s="4" t="s">
        <v>10</v>
      </c>
    </row>
    <row r="1337" spans="1:7">
      <c r="A1337" t="n">
        <v>14171</v>
      </c>
      <c r="B1337" s="43" t="n">
        <v>61</v>
      </c>
      <c r="C1337" s="7" t="n">
        <v>92</v>
      </c>
      <c r="D1337" s="7" t="n">
        <v>2</v>
      </c>
      <c r="E1337" s="7" t="n">
        <v>0</v>
      </c>
    </row>
    <row r="1338" spans="1:7">
      <c r="A1338" t="s">
        <v>4</v>
      </c>
      <c r="B1338" s="4" t="s">
        <v>5</v>
      </c>
      <c r="C1338" s="4" t="s">
        <v>10</v>
      </c>
      <c r="D1338" s="4" t="s">
        <v>10</v>
      </c>
      <c r="E1338" s="4" t="s">
        <v>10</v>
      </c>
    </row>
    <row r="1339" spans="1:7">
      <c r="A1339" t="n">
        <v>14178</v>
      </c>
      <c r="B1339" s="43" t="n">
        <v>61</v>
      </c>
      <c r="C1339" s="7" t="n">
        <v>2</v>
      </c>
      <c r="D1339" s="7" t="n">
        <v>92</v>
      </c>
      <c r="E1339" s="7" t="n">
        <v>0</v>
      </c>
    </row>
    <row r="1340" spans="1:7">
      <c r="A1340" t="s">
        <v>4</v>
      </c>
      <c r="B1340" s="4" t="s">
        <v>5</v>
      </c>
      <c r="C1340" s="4" t="s">
        <v>29</v>
      </c>
    </row>
    <row r="1341" spans="1:7">
      <c r="A1341" t="n">
        <v>14185</v>
      </c>
      <c r="B1341" s="18" t="n">
        <v>3</v>
      </c>
      <c r="C1341" s="15" t="n">
        <f t="normal" ca="1">A1367</f>
        <v>0</v>
      </c>
    </row>
    <row r="1342" spans="1:7">
      <c r="A1342" t="s">
        <v>4</v>
      </c>
      <c r="B1342" s="4" t="s">
        <v>5</v>
      </c>
      <c r="C1342" s="4" t="s">
        <v>10</v>
      </c>
      <c r="D1342" s="4" t="s">
        <v>30</v>
      </c>
      <c r="E1342" s="4" t="s">
        <v>30</v>
      </c>
      <c r="F1342" s="4" t="s">
        <v>30</v>
      </c>
      <c r="G1342" s="4" t="s">
        <v>30</v>
      </c>
    </row>
    <row r="1343" spans="1:7">
      <c r="A1343" t="n">
        <v>14190</v>
      </c>
      <c r="B1343" s="38" t="n">
        <v>46</v>
      </c>
      <c r="C1343" s="7" t="n">
        <v>65534</v>
      </c>
      <c r="D1343" s="7" t="n">
        <v>-1.47000002861023</v>
      </c>
      <c r="E1343" s="7" t="n">
        <v>0</v>
      </c>
      <c r="F1343" s="7" t="n">
        <v>-28.0400009155273</v>
      </c>
      <c r="G1343" s="7" t="n">
        <v>79.0999984741211</v>
      </c>
    </row>
    <row r="1344" spans="1:7">
      <c r="A1344" t="s">
        <v>4</v>
      </c>
      <c r="B1344" s="4" t="s">
        <v>5</v>
      </c>
      <c r="C1344" s="4" t="s">
        <v>13</v>
      </c>
      <c r="D1344" s="4" t="s">
        <v>10</v>
      </c>
      <c r="E1344" s="4" t="s">
        <v>13</v>
      </c>
      <c r="F1344" s="4" t="s">
        <v>6</v>
      </c>
      <c r="G1344" s="4" t="s">
        <v>6</v>
      </c>
      <c r="H1344" s="4" t="s">
        <v>6</v>
      </c>
      <c r="I1344" s="4" t="s">
        <v>6</v>
      </c>
      <c r="J1344" s="4" t="s">
        <v>6</v>
      </c>
      <c r="K1344" s="4" t="s">
        <v>6</v>
      </c>
      <c r="L1344" s="4" t="s">
        <v>6</v>
      </c>
      <c r="M1344" s="4" t="s">
        <v>6</v>
      </c>
      <c r="N1344" s="4" t="s">
        <v>6</v>
      </c>
      <c r="O1344" s="4" t="s">
        <v>6</v>
      </c>
      <c r="P1344" s="4" t="s">
        <v>6</v>
      </c>
      <c r="Q1344" s="4" t="s">
        <v>6</v>
      </c>
      <c r="R1344" s="4" t="s">
        <v>6</v>
      </c>
      <c r="S1344" s="4" t="s">
        <v>6</v>
      </c>
      <c r="T1344" s="4" t="s">
        <v>6</v>
      </c>
      <c r="U1344" s="4" t="s">
        <v>6</v>
      </c>
    </row>
    <row r="1345" spans="1:21">
      <c r="A1345" t="n">
        <v>14209</v>
      </c>
      <c r="B1345" s="42" t="n">
        <v>36</v>
      </c>
      <c r="C1345" s="7" t="n">
        <v>8</v>
      </c>
      <c r="D1345" s="7" t="n">
        <v>65534</v>
      </c>
      <c r="E1345" s="7" t="n">
        <v>0</v>
      </c>
      <c r="F1345" s="7" t="s">
        <v>126</v>
      </c>
      <c r="G1345" s="7" t="s">
        <v>12</v>
      </c>
      <c r="H1345" s="7" t="s">
        <v>12</v>
      </c>
      <c r="I1345" s="7" t="s">
        <v>12</v>
      </c>
      <c r="J1345" s="7" t="s">
        <v>12</v>
      </c>
      <c r="K1345" s="7" t="s">
        <v>12</v>
      </c>
      <c r="L1345" s="7" t="s">
        <v>12</v>
      </c>
      <c r="M1345" s="7" t="s">
        <v>12</v>
      </c>
      <c r="N1345" s="7" t="s">
        <v>12</v>
      </c>
      <c r="O1345" s="7" t="s">
        <v>12</v>
      </c>
      <c r="P1345" s="7" t="s">
        <v>12</v>
      </c>
      <c r="Q1345" s="7" t="s">
        <v>12</v>
      </c>
      <c r="R1345" s="7" t="s">
        <v>12</v>
      </c>
      <c r="S1345" s="7" t="s">
        <v>12</v>
      </c>
      <c r="T1345" s="7" t="s">
        <v>12</v>
      </c>
      <c r="U1345" s="7" t="s">
        <v>12</v>
      </c>
    </row>
    <row r="1346" spans="1:21">
      <c r="A1346" t="s">
        <v>4</v>
      </c>
      <c r="B1346" s="4" t="s">
        <v>5</v>
      </c>
      <c r="C1346" s="4" t="s">
        <v>10</v>
      </c>
      <c r="D1346" s="4" t="s">
        <v>13</v>
      </c>
      <c r="E1346" s="4" t="s">
        <v>6</v>
      </c>
      <c r="F1346" s="4" t="s">
        <v>30</v>
      </c>
      <c r="G1346" s="4" t="s">
        <v>30</v>
      </c>
      <c r="H1346" s="4" t="s">
        <v>30</v>
      </c>
    </row>
    <row r="1347" spans="1:21">
      <c r="A1347" t="n">
        <v>14242</v>
      </c>
      <c r="B1347" s="40" t="n">
        <v>48</v>
      </c>
      <c r="C1347" s="7" t="n">
        <v>65534</v>
      </c>
      <c r="D1347" s="7" t="n">
        <v>0</v>
      </c>
      <c r="E1347" s="7" t="s">
        <v>126</v>
      </c>
      <c r="F1347" s="7" t="n">
        <v>0</v>
      </c>
      <c r="G1347" s="7" t="n">
        <v>1</v>
      </c>
      <c r="H1347" s="7" t="n">
        <v>1.40129846432482e-45</v>
      </c>
    </row>
    <row r="1348" spans="1:21">
      <c r="A1348" t="s">
        <v>4</v>
      </c>
      <c r="B1348" s="4" t="s">
        <v>5</v>
      </c>
      <c r="C1348" s="4" t="s">
        <v>10</v>
      </c>
      <c r="D1348" s="4" t="s">
        <v>9</v>
      </c>
    </row>
    <row r="1349" spans="1:21">
      <c r="A1349" t="n">
        <v>14271</v>
      </c>
      <c r="B1349" s="37" t="n">
        <v>43</v>
      </c>
      <c r="C1349" s="7" t="n">
        <v>65534</v>
      </c>
      <c r="D1349" s="7" t="n">
        <v>64</v>
      </c>
    </row>
    <row r="1350" spans="1:21">
      <c r="A1350" t="s">
        <v>4</v>
      </c>
      <c r="B1350" s="4" t="s">
        <v>5</v>
      </c>
      <c r="C1350" s="4" t="s">
        <v>10</v>
      </c>
    </row>
    <row r="1351" spans="1:21">
      <c r="A1351" t="n">
        <v>14278</v>
      </c>
      <c r="B1351" s="25" t="n">
        <v>16</v>
      </c>
      <c r="C1351" s="7" t="n">
        <v>0</v>
      </c>
    </row>
    <row r="1352" spans="1:21">
      <c r="A1352" t="s">
        <v>4</v>
      </c>
      <c r="B1352" s="4" t="s">
        <v>5</v>
      </c>
      <c r="C1352" s="4" t="s">
        <v>10</v>
      </c>
      <c r="D1352" s="4" t="s">
        <v>10</v>
      </c>
      <c r="E1352" s="4" t="s">
        <v>10</v>
      </c>
    </row>
    <row r="1353" spans="1:21">
      <c r="A1353" t="n">
        <v>14281</v>
      </c>
      <c r="B1353" s="43" t="n">
        <v>61</v>
      </c>
      <c r="C1353" s="7" t="n">
        <v>65534</v>
      </c>
      <c r="D1353" s="7" t="n">
        <v>2</v>
      </c>
      <c r="E1353" s="7" t="n">
        <v>0</v>
      </c>
    </row>
    <row r="1354" spans="1:21">
      <c r="A1354" t="s">
        <v>4</v>
      </c>
      <c r="B1354" s="4" t="s">
        <v>5</v>
      </c>
      <c r="C1354" s="4" t="s">
        <v>29</v>
      </c>
    </row>
    <row r="1355" spans="1:21">
      <c r="A1355" t="n">
        <v>14288</v>
      </c>
      <c r="B1355" s="18" t="n">
        <v>3</v>
      </c>
      <c r="C1355" s="15" t="n">
        <f t="normal" ca="1">A1367</f>
        <v>0</v>
      </c>
    </row>
    <row r="1356" spans="1:21">
      <c r="A1356" t="s">
        <v>4</v>
      </c>
      <c r="B1356" s="4" t="s">
        <v>5</v>
      </c>
      <c r="C1356" s="4" t="s">
        <v>10</v>
      </c>
      <c r="D1356" s="4" t="s">
        <v>30</v>
      </c>
      <c r="E1356" s="4" t="s">
        <v>30</v>
      </c>
      <c r="F1356" s="4" t="s">
        <v>30</v>
      </c>
      <c r="G1356" s="4" t="s">
        <v>30</v>
      </c>
    </row>
    <row r="1357" spans="1:21">
      <c r="A1357" t="n">
        <v>14293</v>
      </c>
      <c r="B1357" s="38" t="n">
        <v>46</v>
      </c>
      <c r="C1357" s="7" t="n">
        <v>65534</v>
      </c>
      <c r="D1357" s="7" t="n">
        <v>-1.46000003814697</v>
      </c>
      <c r="E1357" s="7" t="n">
        <v>0</v>
      </c>
      <c r="F1357" s="7" t="n">
        <v>-28.0599994659424</v>
      </c>
      <c r="G1357" s="7" t="n">
        <v>4.59999990463257</v>
      </c>
    </row>
    <row r="1358" spans="1:21">
      <c r="A1358" t="s">
        <v>4</v>
      </c>
      <c r="B1358" s="4" t="s">
        <v>5</v>
      </c>
      <c r="C1358" s="4" t="s">
        <v>10</v>
      </c>
      <c r="D1358" s="4" t="s">
        <v>13</v>
      </c>
      <c r="E1358" s="4" t="s">
        <v>13</v>
      </c>
      <c r="F1358" s="4" t="s">
        <v>6</v>
      </c>
    </row>
    <row r="1359" spans="1:21">
      <c r="A1359" t="n">
        <v>14312</v>
      </c>
      <c r="B1359" s="39" t="n">
        <v>47</v>
      </c>
      <c r="C1359" s="7" t="n">
        <v>65534</v>
      </c>
      <c r="D1359" s="7" t="n">
        <v>0</v>
      </c>
      <c r="E1359" s="7" t="n">
        <v>1</v>
      </c>
      <c r="F1359" s="7" t="s">
        <v>120</v>
      </c>
    </row>
    <row r="1360" spans="1:21">
      <c r="A1360" t="s">
        <v>4</v>
      </c>
      <c r="B1360" s="4" t="s">
        <v>5</v>
      </c>
      <c r="C1360" s="4" t="s">
        <v>29</v>
      </c>
    </row>
    <row r="1361" spans="1:21">
      <c r="A1361" t="n">
        <v>14333</v>
      </c>
      <c r="B1361" s="18" t="n">
        <v>3</v>
      </c>
      <c r="C1361" s="15" t="n">
        <f t="normal" ca="1">A1367</f>
        <v>0</v>
      </c>
    </row>
    <row r="1362" spans="1:21">
      <c r="A1362" t="s">
        <v>4</v>
      </c>
      <c r="B1362" s="4" t="s">
        <v>5</v>
      </c>
      <c r="C1362" s="4" t="s">
        <v>10</v>
      </c>
      <c r="D1362" s="4" t="s">
        <v>30</v>
      </c>
      <c r="E1362" s="4" t="s">
        <v>30</v>
      </c>
      <c r="F1362" s="4" t="s">
        <v>30</v>
      </c>
      <c r="G1362" s="4" t="s">
        <v>30</v>
      </c>
    </row>
    <row r="1363" spans="1:21">
      <c r="A1363" t="n">
        <v>14338</v>
      </c>
      <c r="B1363" s="38" t="n">
        <v>46</v>
      </c>
      <c r="C1363" s="7" t="n">
        <v>65534</v>
      </c>
      <c r="D1363" s="7" t="n">
        <v>-1.46000003814697</v>
      </c>
      <c r="E1363" s="7" t="n">
        <v>0</v>
      </c>
      <c r="F1363" s="7" t="n">
        <v>-28.0599994659424</v>
      </c>
      <c r="G1363" s="7" t="n">
        <v>4.59999990463257</v>
      </c>
    </row>
    <row r="1364" spans="1:21">
      <c r="A1364" t="s">
        <v>4</v>
      </c>
      <c r="B1364" s="4" t="s">
        <v>5</v>
      </c>
      <c r="C1364" s="4" t="s">
        <v>29</v>
      </c>
    </row>
    <row r="1365" spans="1:21">
      <c r="A1365" t="n">
        <v>14357</v>
      </c>
      <c r="B1365" s="18" t="n">
        <v>3</v>
      </c>
      <c r="C1365" s="15" t="n">
        <f t="normal" ca="1">A1367</f>
        <v>0</v>
      </c>
    </row>
    <row r="1366" spans="1:21">
      <c r="A1366" t="s">
        <v>4</v>
      </c>
      <c r="B1366" s="4" t="s">
        <v>5</v>
      </c>
    </row>
    <row r="1367" spans="1:21">
      <c r="A1367" t="n">
        <v>14362</v>
      </c>
      <c r="B1367" s="5" t="n">
        <v>1</v>
      </c>
    </row>
    <row r="1368" spans="1:21" s="3" customFormat="1" customHeight="0">
      <c r="A1368" s="3" t="s">
        <v>2</v>
      </c>
      <c r="B1368" s="3" t="s">
        <v>130</v>
      </c>
    </row>
    <row r="1369" spans="1:21">
      <c r="A1369" t="s">
        <v>4</v>
      </c>
      <c r="B1369" s="4" t="s">
        <v>5</v>
      </c>
      <c r="C1369" s="4" t="s">
        <v>13</v>
      </c>
      <c r="D1369" s="4" t="s">
        <v>10</v>
      </c>
      <c r="E1369" s="4" t="s">
        <v>13</v>
      </c>
      <c r="F1369" s="4" t="s">
        <v>13</v>
      </c>
      <c r="G1369" s="4" t="s">
        <v>13</v>
      </c>
      <c r="H1369" s="4" t="s">
        <v>10</v>
      </c>
      <c r="I1369" s="4" t="s">
        <v>29</v>
      </c>
      <c r="J1369" s="4" t="s">
        <v>29</v>
      </c>
    </row>
    <row r="1370" spans="1:21">
      <c r="A1370" t="n">
        <v>14364</v>
      </c>
      <c r="B1370" s="35" t="n">
        <v>6</v>
      </c>
      <c r="C1370" s="7" t="n">
        <v>33</v>
      </c>
      <c r="D1370" s="7" t="n">
        <v>65534</v>
      </c>
      <c r="E1370" s="7" t="n">
        <v>9</v>
      </c>
      <c r="F1370" s="7" t="n">
        <v>1</v>
      </c>
      <c r="G1370" s="7" t="n">
        <v>1</v>
      </c>
      <c r="H1370" s="7" t="n">
        <v>100</v>
      </c>
      <c r="I1370" s="15" t="n">
        <f t="normal" ca="1">A1372</f>
        <v>0</v>
      </c>
      <c r="J1370" s="15" t="n">
        <f t="normal" ca="1">A1398</f>
        <v>0</v>
      </c>
    </row>
    <row r="1371" spans="1:21">
      <c r="A1371" t="s">
        <v>4</v>
      </c>
      <c r="B1371" s="4" t="s">
        <v>5</v>
      </c>
      <c r="C1371" s="4" t="s">
        <v>13</v>
      </c>
      <c r="D1371" s="4" t="s">
        <v>10</v>
      </c>
      <c r="E1371" s="4" t="s">
        <v>13</v>
      </c>
      <c r="F1371" s="4" t="s">
        <v>29</v>
      </c>
    </row>
    <row r="1372" spans="1:21">
      <c r="A1372" t="n">
        <v>14381</v>
      </c>
      <c r="B1372" s="14" t="n">
        <v>5</v>
      </c>
      <c r="C1372" s="7" t="n">
        <v>30</v>
      </c>
      <c r="D1372" s="7" t="n">
        <v>10692</v>
      </c>
      <c r="E1372" s="7" t="n">
        <v>1</v>
      </c>
      <c r="F1372" s="15" t="n">
        <f t="normal" ca="1">A1394</f>
        <v>0</v>
      </c>
    </row>
    <row r="1373" spans="1:21">
      <c r="A1373" t="s">
        <v>4</v>
      </c>
      <c r="B1373" s="4" t="s">
        <v>5</v>
      </c>
      <c r="C1373" s="4" t="s">
        <v>10</v>
      </c>
      <c r="D1373" s="4" t="s">
        <v>13</v>
      </c>
      <c r="E1373" s="4" t="s">
        <v>13</v>
      </c>
      <c r="F1373" s="4" t="s">
        <v>6</v>
      </c>
    </row>
    <row r="1374" spans="1:21">
      <c r="A1374" t="n">
        <v>14390</v>
      </c>
      <c r="B1374" s="39" t="n">
        <v>47</v>
      </c>
      <c r="C1374" s="7" t="n">
        <v>65534</v>
      </c>
      <c r="D1374" s="7" t="n">
        <v>0</v>
      </c>
      <c r="E1374" s="7" t="n">
        <v>1</v>
      </c>
      <c r="F1374" s="7" t="s">
        <v>103</v>
      </c>
    </row>
    <row r="1375" spans="1:21">
      <c r="A1375" t="s">
        <v>4</v>
      </c>
      <c r="B1375" s="4" t="s">
        <v>5</v>
      </c>
      <c r="C1375" s="4" t="s">
        <v>10</v>
      </c>
      <c r="D1375" s="4" t="s">
        <v>30</v>
      </c>
      <c r="E1375" s="4" t="s">
        <v>30</v>
      </c>
      <c r="F1375" s="4" t="s">
        <v>30</v>
      </c>
      <c r="G1375" s="4" t="s">
        <v>30</v>
      </c>
    </row>
    <row r="1376" spans="1:21">
      <c r="A1376" t="n">
        <v>14403</v>
      </c>
      <c r="B1376" s="38" t="n">
        <v>46</v>
      </c>
      <c r="C1376" s="7" t="n">
        <v>65534</v>
      </c>
      <c r="D1376" s="7" t="n">
        <v>-0.689999997615814</v>
      </c>
      <c r="E1376" s="7" t="n">
        <v>0</v>
      </c>
      <c r="F1376" s="7" t="n">
        <v>-29.5300006866455</v>
      </c>
      <c r="G1376" s="7" t="n">
        <v>8.60000038146973</v>
      </c>
    </row>
    <row r="1377" spans="1:10">
      <c r="A1377" t="s">
        <v>4</v>
      </c>
      <c r="B1377" s="4" t="s">
        <v>5</v>
      </c>
      <c r="C1377" s="4" t="s">
        <v>13</v>
      </c>
      <c r="D1377" s="4" t="s">
        <v>6</v>
      </c>
      <c r="E1377" s="4" t="s">
        <v>10</v>
      </c>
    </row>
    <row r="1378" spans="1:10">
      <c r="A1378" t="n">
        <v>14422</v>
      </c>
      <c r="B1378" s="21" t="n">
        <v>94</v>
      </c>
      <c r="C1378" s="7" t="n">
        <v>0</v>
      </c>
      <c r="D1378" s="7" t="s">
        <v>36</v>
      </c>
      <c r="E1378" s="7" t="n">
        <v>1</v>
      </c>
    </row>
    <row r="1379" spans="1:10">
      <c r="A1379" t="s">
        <v>4</v>
      </c>
      <c r="B1379" s="4" t="s">
        <v>5</v>
      </c>
      <c r="C1379" s="4" t="s">
        <v>13</v>
      </c>
      <c r="D1379" s="4" t="s">
        <v>6</v>
      </c>
      <c r="E1379" s="4" t="s">
        <v>10</v>
      </c>
    </row>
    <row r="1380" spans="1:10">
      <c r="A1380" t="n">
        <v>14439</v>
      </c>
      <c r="B1380" s="21" t="n">
        <v>94</v>
      </c>
      <c r="C1380" s="7" t="n">
        <v>0</v>
      </c>
      <c r="D1380" s="7" t="s">
        <v>36</v>
      </c>
      <c r="E1380" s="7" t="n">
        <v>2</v>
      </c>
    </row>
    <row r="1381" spans="1:10">
      <c r="A1381" t="s">
        <v>4</v>
      </c>
      <c r="B1381" s="4" t="s">
        <v>5</v>
      </c>
      <c r="C1381" s="4" t="s">
        <v>13</v>
      </c>
      <c r="D1381" s="4" t="s">
        <v>6</v>
      </c>
      <c r="E1381" s="4" t="s">
        <v>10</v>
      </c>
    </row>
    <row r="1382" spans="1:10">
      <c r="A1382" t="n">
        <v>14456</v>
      </c>
      <c r="B1382" s="21" t="n">
        <v>94</v>
      </c>
      <c r="C1382" s="7" t="n">
        <v>1</v>
      </c>
      <c r="D1382" s="7" t="s">
        <v>36</v>
      </c>
      <c r="E1382" s="7" t="n">
        <v>4</v>
      </c>
    </row>
    <row r="1383" spans="1:10">
      <c r="A1383" t="s">
        <v>4</v>
      </c>
      <c r="B1383" s="4" t="s">
        <v>5</v>
      </c>
      <c r="C1383" s="4" t="s">
        <v>13</v>
      </c>
      <c r="D1383" s="4" t="s">
        <v>6</v>
      </c>
    </row>
    <row r="1384" spans="1:10">
      <c r="A1384" t="n">
        <v>14473</v>
      </c>
      <c r="B1384" s="21" t="n">
        <v>94</v>
      </c>
      <c r="C1384" s="7" t="n">
        <v>5</v>
      </c>
      <c r="D1384" s="7" t="s">
        <v>36</v>
      </c>
    </row>
    <row r="1385" spans="1:10">
      <c r="A1385" t="s">
        <v>4</v>
      </c>
      <c r="B1385" s="4" t="s">
        <v>5</v>
      </c>
      <c r="C1385" s="4" t="s">
        <v>13</v>
      </c>
      <c r="D1385" s="4" t="s">
        <v>6</v>
      </c>
      <c r="E1385" s="4" t="s">
        <v>30</v>
      </c>
      <c r="F1385" s="4" t="s">
        <v>30</v>
      </c>
      <c r="G1385" s="4" t="s">
        <v>30</v>
      </c>
    </row>
    <row r="1386" spans="1:10">
      <c r="A1386" t="n">
        <v>14488</v>
      </c>
      <c r="B1386" s="21" t="n">
        <v>94</v>
      </c>
      <c r="C1386" s="7" t="n">
        <v>2</v>
      </c>
      <c r="D1386" s="7" t="s">
        <v>36</v>
      </c>
      <c r="E1386" s="7" t="n">
        <v>-0.689999997615814</v>
      </c>
      <c r="F1386" s="7" t="n">
        <v>0</v>
      </c>
      <c r="G1386" s="7" t="n">
        <v>-29.5300006866455</v>
      </c>
    </row>
    <row r="1387" spans="1:10">
      <c r="A1387" t="s">
        <v>4</v>
      </c>
      <c r="B1387" s="4" t="s">
        <v>5</v>
      </c>
      <c r="C1387" s="4" t="s">
        <v>13</v>
      </c>
      <c r="D1387" s="4" t="s">
        <v>6</v>
      </c>
      <c r="E1387" s="4" t="s">
        <v>30</v>
      </c>
      <c r="F1387" s="4" t="s">
        <v>30</v>
      </c>
      <c r="G1387" s="4" t="s">
        <v>30</v>
      </c>
    </row>
    <row r="1388" spans="1:10">
      <c r="A1388" t="n">
        <v>14515</v>
      </c>
      <c r="B1388" s="21" t="n">
        <v>94</v>
      </c>
      <c r="C1388" s="7" t="n">
        <v>3</v>
      </c>
      <c r="D1388" s="7" t="s">
        <v>36</v>
      </c>
      <c r="E1388" s="7" t="n">
        <v>0</v>
      </c>
      <c r="F1388" s="7" t="n">
        <v>8.60000038146973</v>
      </c>
      <c r="G1388" s="7" t="n">
        <v>0</v>
      </c>
    </row>
    <row r="1389" spans="1:10">
      <c r="A1389" t="s">
        <v>4</v>
      </c>
      <c r="B1389" s="4" t="s">
        <v>5</v>
      </c>
      <c r="C1389" s="4" t="s">
        <v>13</v>
      </c>
      <c r="D1389" s="4" t="s">
        <v>6</v>
      </c>
      <c r="E1389" s="4" t="s">
        <v>10</v>
      </c>
    </row>
    <row r="1390" spans="1:10">
      <c r="A1390" t="n">
        <v>14542</v>
      </c>
      <c r="B1390" s="21" t="n">
        <v>94</v>
      </c>
      <c r="C1390" s="7" t="n">
        <v>0</v>
      </c>
      <c r="D1390" s="7" t="s">
        <v>36</v>
      </c>
      <c r="E1390" s="7" t="n">
        <v>4</v>
      </c>
    </row>
    <row r="1391" spans="1:10">
      <c r="A1391" t="s">
        <v>4</v>
      </c>
      <c r="B1391" s="4" t="s">
        <v>5</v>
      </c>
      <c r="C1391" s="4" t="s">
        <v>29</v>
      </c>
    </row>
    <row r="1392" spans="1:10">
      <c r="A1392" t="n">
        <v>14559</v>
      </c>
      <c r="B1392" s="18" t="n">
        <v>3</v>
      </c>
      <c r="C1392" s="15" t="n">
        <f t="normal" ca="1">A1396</f>
        <v>0</v>
      </c>
    </row>
    <row r="1393" spans="1:7">
      <c r="A1393" t="s">
        <v>4</v>
      </c>
      <c r="B1393" s="4" t="s">
        <v>5</v>
      </c>
      <c r="C1393" s="4" t="s">
        <v>10</v>
      </c>
      <c r="D1393" s="4" t="s">
        <v>9</v>
      </c>
    </row>
    <row r="1394" spans="1:7">
      <c r="A1394" t="n">
        <v>14564</v>
      </c>
      <c r="B1394" s="37" t="n">
        <v>43</v>
      </c>
      <c r="C1394" s="7" t="n">
        <v>65534</v>
      </c>
      <c r="D1394" s="7" t="n">
        <v>1</v>
      </c>
    </row>
    <row r="1395" spans="1:7">
      <c r="A1395" t="s">
        <v>4</v>
      </c>
      <c r="B1395" s="4" t="s">
        <v>5</v>
      </c>
      <c r="C1395" s="4" t="s">
        <v>29</v>
      </c>
    </row>
    <row r="1396" spans="1:7">
      <c r="A1396" t="n">
        <v>14571</v>
      </c>
      <c r="B1396" s="18" t="n">
        <v>3</v>
      </c>
      <c r="C1396" s="15" t="n">
        <f t="normal" ca="1">A1398</f>
        <v>0</v>
      </c>
    </row>
    <row r="1397" spans="1:7">
      <c r="A1397" t="s">
        <v>4</v>
      </c>
      <c r="B1397" s="4" t="s">
        <v>5</v>
      </c>
    </row>
    <row r="1398" spans="1:7">
      <c r="A1398" t="n">
        <v>14576</v>
      </c>
      <c r="B1398" s="5" t="n">
        <v>1</v>
      </c>
    </row>
    <row r="1399" spans="1:7" s="3" customFormat="1" customHeight="0">
      <c r="A1399" s="3" t="s">
        <v>2</v>
      </c>
      <c r="B1399" s="3" t="s">
        <v>131</v>
      </c>
    </row>
    <row r="1400" spans="1:7">
      <c r="A1400" t="s">
        <v>4</v>
      </c>
      <c r="B1400" s="4" t="s">
        <v>5</v>
      </c>
      <c r="C1400" s="4" t="s">
        <v>10</v>
      </c>
      <c r="D1400" s="4" t="s">
        <v>13</v>
      </c>
      <c r="E1400" s="4" t="s">
        <v>13</v>
      </c>
      <c r="F1400" s="4" t="s">
        <v>6</v>
      </c>
    </row>
    <row r="1401" spans="1:7">
      <c r="A1401" t="n">
        <v>14580</v>
      </c>
      <c r="B1401" s="47" t="n">
        <v>20</v>
      </c>
      <c r="C1401" s="7" t="n">
        <v>65534</v>
      </c>
      <c r="D1401" s="7" t="n">
        <v>3</v>
      </c>
      <c r="E1401" s="7" t="n">
        <v>10</v>
      </c>
      <c r="F1401" s="7" t="s">
        <v>132</v>
      </c>
    </row>
    <row r="1402" spans="1:7">
      <c r="A1402" t="s">
        <v>4</v>
      </c>
      <c r="B1402" s="4" t="s">
        <v>5</v>
      </c>
      <c r="C1402" s="4" t="s">
        <v>10</v>
      </c>
    </row>
    <row r="1403" spans="1:7">
      <c r="A1403" t="n">
        <v>14601</v>
      </c>
      <c r="B1403" s="25" t="n">
        <v>16</v>
      </c>
      <c r="C1403" s="7" t="n">
        <v>0</v>
      </c>
    </row>
    <row r="1404" spans="1:7">
      <c r="A1404" t="s">
        <v>4</v>
      </c>
      <c r="B1404" s="4" t="s">
        <v>5</v>
      </c>
      <c r="C1404" s="4" t="s">
        <v>13</v>
      </c>
      <c r="D1404" s="4" t="s">
        <v>10</v>
      </c>
    </row>
    <row r="1405" spans="1:7">
      <c r="A1405" t="n">
        <v>14604</v>
      </c>
      <c r="B1405" s="23" t="n">
        <v>22</v>
      </c>
      <c r="C1405" s="7" t="n">
        <v>10</v>
      </c>
      <c r="D1405" s="7" t="n">
        <v>0</v>
      </c>
    </row>
    <row r="1406" spans="1:7">
      <c r="A1406" t="s">
        <v>4</v>
      </c>
      <c r="B1406" s="4" t="s">
        <v>5</v>
      </c>
      <c r="C1406" s="4" t="s">
        <v>13</v>
      </c>
      <c r="D1406" s="4" t="s">
        <v>10</v>
      </c>
      <c r="E1406" s="4" t="s">
        <v>30</v>
      </c>
      <c r="F1406" s="4" t="s">
        <v>10</v>
      </c>
      <c r="G1406" s="4" t="s">
        <v>9</v>
      </c>
      <c r="H1406" s="4" t="s">
        <v>9</v>
      </c>
      <c r="I1406" s="4" t="s">
        <v>10</v>
      </c>
      <c r="J1406" s="4" t="s">
        <v>10</v>
      </c>
      <c r="K1406" s="4" t="s">
        <v>9</v>
      </c>
      <c r="L1406" s="4" t="s">
        <v>9</v>
      </c>
      <c r="M1406" s="4" t="s">
        <v>9</v>
      </c>
      <c r="N1406" s="4" t="s">
        <v>9</v>
      </c>
      <c r="O1406" s="4" t="s">
        <v>6</v>
      </c>
    </row>
    <row r="1407" spans="1:7">
      <c r="A1407" t="n">
        <v>14608</v>
      </c>
      <c r="B1407" s="19" t="n">
        <v>50</v>
      </c>
      <c r="C1407" s="7" t="n">
        <v>0</v>
      </c>
      <c r="D1407" s="7" t="n">
        <v>2070</v>
      </c>
      <c r="E1407" s="7" t="n">
        <v>1</v>
      </c>
      <c r="F1407" s="7" t="n">
        <v>0</v>
      </c>
      <c r="G1407" s="7" t="n">
        <v>0</v>
      </c>
      <c r="H1407" s="7" t="n">
        <v>0</v>
      </c>
      <c r="I1407" s="7" t="n">
        <v>0</v>
      </c>
      <c r="J1407" s="7" t="n">
        <v>65533</v>
      </c>
      <c r="K1407" s="7" t="n">
        <v>0</v>
      </c>
      <c r="L1407" s="7" t="n">
        <v>0</v>
      </c>
      <c r="M1407" s="7" t="n">
        <v>0</v>
      </c>
      <c r="N1407" s="7" t="n">
        <v>0</v>
      </c>
      <c r="O1407" s="7" t="s">
        <v>12</v>
      </c>
    </row>
    <row r="1408" spans="1:7">
      <c r="A1408" t="s">
        <v>4</v>
      </c>
      <c r="B1408" s="4" t="s">
        <v>5</v>
      </c>
      <c r="C1408" s="4" t="s">
        <v>10</v>
      </c>
    </row>
    <row r="1409" spans="1:15">
      <c r="A1409" t="n">
        <v>14647</v>
      </c>
      <c r="B1409" s="25" t="n">
        <v>16</v>
      </c>
      <c r="C1409" s="7" t="n">
        <v>1200</v>
      </c>
    </row>
    <row r="1410" spans="1:15">
      <c r="A1410" t="s">
        <v>4</v>
      </c>
      <c r="B1410" s="4" t="s">
        <v>5</v>
      </c>
      <c r="C1410" s="4" t="s">
        <v>13</v>
      </c>
    </row>
    <row r="1411" spans="1:15">
      <c r="A1411" t="n">
        <v>14650</v>
      </c>
      <c r="B1411" s="29" t="n">
        <v>23</v>
      </c>
      <c r="C1411" s="7" t="n">
        <v>10</v>
      </c>
    </row>
    <row r="1412" spans="1:15">
      <c r="A1412" t="s">
        <v>4</v>
      </c>
      <c r="B1412" s="4" t="s">
        <v>5</v>
      </c>
      <c r="C1412" s="4" t="s">
        <v>13</v>
      </c>
      <c r="D1412" s="4" t="s">
        <v>6</v>
      </c>
    </row>
    <row r="1413" spans="1:15">
      <c r="A1413" t="n">
        <v>14652</v>
      </c>
      <c r="B1413" s="9" t="n">
        <v>2</v>
      </c>
      <c r="C1413" s="7" t="n">
        <v>10</v>
      </c>
      <c r="D1413" s="7" t="s">
        <v>62</v>
      </c>
    </row>
    <row r="1414" spans="1:15">
      <c r="A1414" t="s">
        <v>4</v>
      </c>
      <c r="B1414" s="4" t="s">
        <v>5</v>
      </c>
      <c r="C1414" s="4" t="s">
        <v>13</v>
      </c>
    </row>
    <row r="1415" spans="1:15">
      <c r="A1415" t="n">
        <v>14675</v>
      </c>
      <c r="B1415" s="48" t="n">
        <v>74</v>
      </c>
      <c r="C1415" s="7" t="n">
        <v>46</v>
      </c>
    </row>
    <row r="1416" spans="1:15">
      <c r="A1416" t="s">
        <v>4</v>
      </c>
      <c r="B1416" s="4" t="s">
        <v>5</v>
      </c>
      <c r="C1416" s="4" t="s">
        <v>13</v>
      </c>
    </row>
    <row r="1417" spans="1:15">
      <c r="A1417" t="n">
        <v>14677</v>
      </c>
      <c r="B1417" s="48" t="n">
        <v>74</v>
      </c>
      <c r="C1417" s="7" t="n">
        <v>54</v>
      </c>
    </row>
    <row r="1418" spans="1:15">
      <c r="A1418" t="s">
        <v>4</v>
      </c>
      <c r="B1418" s="4" t="s">
        <v>5</v>
      </c>
    </row>
    <row r="1419" spans="1:15">
      <c r="A1419" t="n">
        <v>14679</v>
      </c>
      <c r="B1419" s="5" t="n">
        <v>1</v>
      </c>
    </row>
    <row r="1420" spans="1:15" s="3" customFormat="1" customHeight="0">
      <c r="A1420" s="3" t="s">
        <v>2</v>
      </c>
      <c r="B1420" s="3" t="s">
        <v>133</v>
      </c>
    </row>
    <row r="1421" spans="1:15">
      <c r="A1421" t="s">
        <v>4</v>
      </c>
      <c r="B1421" s="4" t="s">
        <v>5</v>
      </c>
      <c r="C1421" s="4" t="s">
        <v>13</v>
      </c>
      <c r="D1421" s="4" t="s">
        <v>10</v>
      </c>
      <c r="E1421" s="4" t="s">
        <v>13</v>
      </c>
      <c r="F1421" s="4" t="s">
        <v>13</v>
      </c>
      <c r="G1421" s="4" t="s">
        <v>13</v>
      </c>
      <c r="H1421" s="4" t="s">
        <v>10</v>
      </c>
      <c r="I1421" s="4" t="s">
        <v>29</v>
      </c>
      <c r="J1421" s="4" t="s">
        <v>29</v>
      </c>
    </row>
    <row r="1422" spans="1:15">
      <c r="A1422" t="n">
        <v>14680</v>
      </c>
      <c r="B1422" s="35" t="n">
        <v>6</v>
      </c>
      <c r="C1422" s="7" t="n">
        <v>33</v>
      </c>
      <c r="D1422" s="7" t="n">
        <v>65534</v>
      </c>
      <c r="E1422" s="7" t="n">
        <v>9</v>
      </c>
      <c r="F1422" s="7" t="n">
        <v>1</v>
      </c>
      <c r="G1422" s="7" t="n">
        <v>1</v>
      </c>
      <c r="H1422" s="7" t="n">
        <v>100</v>
      </c>
      <c r="I1422" s="15" t="n">
        <f t="normal" ca="1">A1424</f>
        <v>0</v>
      </c>
      <c r="J1422" s="15" t="n">
        <f t="normal" ca="1">A1450</f>
        <v>0</v>
      </c>
    </row>
    <row r="1423" spans="1:15">
      <c r="A1423" t="s">
        <v>4</v>
      </c>
      <c r="B1423" s="4" t="s">
        <v>5</v>
      </c>
      <c r="C1423" s="4" t="s">
        <v>13</v>
      </c>
      <c r="D1423" s="4" t="s">
        <v>10</v>
      </c>
      <c r="E1423" s="4" t="s">
        <v>13</v>
      </c>
      <c r="F1423" s="4" t="s">
        <v>29</v>
      </c>
    </row>
    <row r="1424" spans="1:15">
      <c r="A1424" t="n">
        <v>14697</v>
      </c>
      <c r="B1424" s="14" t="n">
        <v>5</v>
      </c>
      <c r="C1424" s="7" t="n">
        <v>30</v>
      </c>
      <c r="D1424" s="7" t="n">
        <v>10671</v>
      </c>
      <c r="E1424" s="7" t="n">
        <v>1</v>
      </c>
      <c r="F1424" s="15" t="n">
        <f t="normal" ca="1">A1446</f>
        <v>0</v>
      </c>
    </row>
    <row r="1425" spans="1:10">
      <c r="A1425" t="s">
        <v>4</v>
      </c>
      <c r="B1425" s="4" t="s">
        <v>5</v>
      </c>
      <c r="C1425" s="4" t="s">
        <v>10</v>
      </c>
      <c r="D1425" s="4" t="s">
        <v>13</v>
      </c>
      <c r="E1425" s="4" t="s">
        <v>13</v>
      </c>
      <c r="F1425" s="4" t="s">
        <v>6</v>
      </c>
    </row>
    <row r="1426" spans="1:10">
      <c r="A1426" t="n">
        <v>14706</v>
      </c>
      <c r="B1426" s="39" t="n">
        <v>47</v>
      </c>
      <c r="C1426" s="7" t="n">
        <v>65534</v>
      </c>
      <c r="D1426" s="7" t="n">
        <v>0</v>
      </c>
      <c r="E1426" s="7" t="n">
        <v>1</v>
      </c>
      <c r="F1426" s="7" t="s">
        <v>103</v>
      </c>
    </row>
    <row r="1427" spans="1:10">
      <c r="A1427" t="s">
        <v>4</v>
      </c>
      <c r="B1427" s="4" t="s">
        <v>5</v>
      </c>
      <c r="C1427" s="4" t="s">
        <v>10</v>
      </c>
      <c r="D1427" s="4" t="s">
        <v>30</v>
      </c>
      <c r="E1427" s="4" t="s">
        <v>30</v>
      </c>
      <c r="F1427" s="4" t="s">
        <v>30</v>
      </c>
      <c r="G1427" s="4" t="s">
        <v>30</v>
      </c>
    </row>
    <row r="1428" spans="1:10">
      <c r="A1428" t="n">
        <v>14719</v>
      </c>
      <c r="B1428" s="38" t="n">
        <v>46</v>
      </c>
      <c r="C1428" s="7" t="n">
        <v>65534</v>
      </c>
      <c r="D1428" s="7" t="n">
        <v>-13.9799995422363</v>
      </c>
      <c r="E1428" s="7" t="n">
        <v>0</v>
      </c>
      <c r="F1428" s="7" t="n">
        <v>-13.6999998092651</v>
      </c>
      <c r="G1428" s="7" t="n">
        <v>90</v>
      </c>
    </row>
    <row r="1429" spans="1:10">
      <c r="A1429" t="s">
        <v>4</v>
      </c>
      <c r="B1429" s="4" t="s">
        <v>5</v>
      </c>
      <c r="C1429" s="4" t="s">
        <v>13</v>
      </c>
      <c r="D1429" s="4" t="s">
        <v>6</v>
      </c>
      <c r="E1429" s="4" t="s">
        <v>10</v>
      </c>
    </row>
    <row r="1430" spans="1:10">
      <c r="A1430" t="n">
        <v>14738</v>
      </c>
      <c r="B1430" s="21" t="n">
        <v>94</v>
      </c>
      <c r="C1430" s="7" t="n">
        <v>0</v>
      </c>
      <c r="D1430" s="7" t="s">
        <v>37</v>
      </c>
      <c r="E1430" s="7" t="n">
        <v>1</v>
      </c>
    </row>
    <row r="1431" spans="1:10">
      <c r="A1431" t="s">
        <v>4</v>
      </c>
      <c r="B1431" s="4" t="s">
        <v>5</v>
      </c>
      <c r="C1431" s="4" t="s">
        <v>13</v>
      </c>
      <c r="D1431" s="4" t="s">
        <v>6</v>
      </c>
      <c r="E1431" s="4" t="s">
        <v>10</v>
      </c>
    </row>
    <row r="1432" spans="1:10">
      <c r="A1432" t="n">
        <v>14755</v>
      </c>
      <c r="B1432" s="21" t="n">
        <v>94</v>
      </c>
      <c r="C1432" s="7" t="n">
        <v>0</v>
      </c>
      <c r="D1432" s="7" t="s">
        <v>37</v>
      </c>
      <c r="E1432" s="7" t="n">
        <v>2</v>
      </c>
    </row>
    <row r="1433" spans="1:10">
      <c r="A1433" t="s">
        <v>4</v>
      </c>
      <c r="B1433" s="4" t="s">
        <v>5</v>
      </c>
      <c r="C1433" s="4" t="s">
        <v>13</v>
      </c>
      <c r="D1433" s="4" t="s">
        <v>6</v>
      </c>
      <c r="E1433" s="4" t="s">
        <v>10</v>
      </c>
    </row>
    <row r="1434" spans="1:10">
      <c r="A1434" t="n">
        <v>14772</v>
      </c>
      <c r="B1434" s="21" t="n">
        <v>94</v>
      </c>
      <c r="C1434" s="7" t="n">
        <v>1</v>
      </c>
      <c r="D1434" s="7" t="s">
        <v>37</v>
      </c>
      <c r="E1434" s="7" t="n">
        <v>4</v>
      </c>
    </row>
    <row r="1435" spans="1:10">
      <c r="A1435" t="s">
        <v>4</v>
      </c>
      <c r="B1435" s="4" t="s">
        <v>5</v>
      </c>
      <c r="C1435" s="4" t="s">
        <v>13</v>
      </c>
      <c r="D1435" s="4" t="s">
        <v>6</v>
      </c>
    </row>
    <row r="1436" spans="1:10">
      <c r="A1436" t="n">
        <v>14789</v>
      </c>
      <c r="B1436" s="21" t="n">
        <v>94</v>
      </c>
      <c r="C1436" s="7" t="n">
        <v>5</v>
      </c>
      <c r="D1436" s="7" t="s">
        <v>37</v>
      </c>
    </row>
    <row r="1437" spans="1:10">
      <c r="A1437" t="s">
        <v>4</v>
      </c>
      <c r="B1437" s="4" t="s">
        <v>5</v>
      </c>
      <c r="C1437" s="4" t="s">
        <v>13</v>
      </c>
      <c r="D1437" s="4" t="s">
        <v>6</v>
      </c>
      <c r="E1437" s="4" t="s">
        <v>30</v>
      </c>
      <c r="F1437" s="4" t="s">
        <v>30</v>
      </c>
      <c r="G1437" s="4" t="s">
        <v>30</v>
      </c>
    </row>
    <row r="1438" spans="1:10">
      <c r="A1438" t="n">
        <v>14804</v>
      </c>
      <c r="B1438" s="21" t="n">
        <v>94</v>
      </c>
      <c r="C1438" s="7" t="n">
        <v>2</v>
      </c>
      <c r="D1438" s="7" t="s">
        <v>37</v>
      </c>
      <c r="E1438" s="7" t="n">
        <v>-13.9799995422363</v>
      </c>
      <c r="F1438" s="7" t="n">
        <v>0</v>
      </c>
      <c r="G1438" s="7" t="n">
        <v>-13.6999998092651</v>
      </c>
    </row>
    <row r="1439" spans="1:10">
      <c r="A1439" t="s">
        <v>4</v>
      </c>
      <c r="B1439" s="4" t="s">
        <v>5</v>
      </c>
      <c r="C1439" s="4" t="s">
        <v>13</v>
      </c>
      <c r="D1439" s="4" t="s">
        <v>6</v>
      </c>
      <c r="E1439" s="4" t="s">
        <v>30</v>
      </c>
      <c r="F1439" s="4" t="s">
        <v>30</v>
      </c>
      <c r="G1439" s="4" t="s">
        <v>30</v>
      </c>
    </row>
    <row r="1440" spans="1:10">
      <c r="A1440" t="n">
        <v>14831</v>
      </c>
      <c r="B1440" s="21" t="n">
        <v>94</v>
      </c>
      <c r="C1440" s="7" t="n">
        <v>3</v>
      </c>
      <c r="D1440" s="7" t="s">
        <v>37</v>
      </c>
      <c r="E1440" s="7" t="n">
        <v>0</v>
      </c>
      <c r="F1440" s="7" t="n">
        <v>90</v>
      </c>
      <c r="G1440" s="7" t="n">
        <v>0</v>
      </c>
    </row>
    <row r="1441" spans="1:7">
      <c r="A1441" t="s">
        <v>4</v>
      </c>
      <c r="B1441" s="4" t="s">
        <v>5</v>
      </c>
      <c r="C1441" s="4" t="s">
        <v>13</v>
      </c>
      <c r="D1441" s="4" t="s">
        <v>6</v>
      </c>
      <c r="E1441" s="4" t="s">
        <v>10</v>
      </c>
    </row>
    <row r="1442" spans="1:7">
      <c r="A1442" t="n">
        <v>14858</v>
      </c>
      <c r="B1442" s="21" t="n">
        <v>94</v>
      </c>
      <c r="C1442" s="7" t="n">
        <v>0</v>
      </c>
      <c r="D1442" s="7" t="s">
        <v>37</v>
      </c>
      <c r="E1442" s="7" t="n">
        <v>4</v>
      </c>
    </row>
    <row r="1443" spans="1:7">
      <c r="A1443" t="s">
        <v>4</v>
      </c>
      <c r="B1443" s="4" t="s">
        <v>5</v>
      </c>
      <c r="C1443" s="4" t="s">
        <v>29</v>
      </c>
    </row>
    <row r="1444" spans="1:7">
      <c r="A1444" t="n">
        <v>14875</v>
      </c>
      <c r="B1444" s="18" t="n">
        <v>3</v>
      </c>
      <c r="C1444" s="15" t="n">
        <f t="normal" ca="1">A1448</f>
        <v>0</v>
      </c>
    </row>
    <row r="1445" spans="1:7">
      <c r="A1445" t="s">
        <v>4</v>
      </c>
      <c r="B1445" s="4" t="s">
        <v>5</v>
      </c>
      <c r="C1445" s="4" t="s">
        <v>10</v>
      </c>
      <c r="D1445" s="4" t="s">
        <v>9</v>
      </c>
    </row>
    <row r="1446" spans="1:7">
      <c r="A1446" t="n">
        <v>14880</v>
      </c>
      <c r="B1446" s="37" t="n">
        <v>43</v>
      </c>
      <c r="C1446" s="7" t="n">
        <v>65534</v>
      </c>
      <c r="D1446" s="7" t="n">
        <v>1</v>
      </c>
    </row>
    <row r="1447" spans="1:7">
      <c r="A1447" t="s">
        <v>4</v>
      </c>
      <c r="B1447" s="4" t="s">
        <v>5</v>
      </c>
      <c r="C1447" s="4" t="s">
        <v>29</v>
      </c>
    </row>
    <row r="1448" spans="1:7">
      <c r="A1448" t="n">
        <v>14887</v>
      </c>
      <c r="B1448" s="18" t="n">
        <v>3</v>
      </c>
      <c r="C1448" s="15" t="n">
        <f t="normal" ca="1">A1450</f>
        <v>0</v>
      </c>
    </row>
    <row r="1449" spans="1:7">
      <c r="A1449" t="s">
        <v>4</v>
      </c>
      <c r="B1449" s="4" t="s">
        <v>5</v>
      </c>
    </row>
    <row r="1450" spans="1:7">
      <c r="A1450" t="n">
        <v>14892</v>
      </c>
      <c r="B1450" s="5" t="n">
        <v>1</v>
      </c>
    </row>
    <row r="1451" spans="1:7" s="3" customFormat="1" customHeight="0">
      <c r="A1451" s="3" t="s">
        <v>2</v>
      </c>
      <c r="B1451" s="3" t="s">
        <v>134</v>
      </c>
    </row>
    <row r="1452" spans="1:7">
      <c r="A1452" t="s">
        <v>4</v>
      </c>
      <c r="B1452" s="4" t="s">
        <v>5</v>
      </c>
      <c r="C1452" s="4" t="s">
        <v>10</v>
      </c>
      <c r="D1452" s="4" t="s">
        <v>13</v>
      </c>
      <c r="E1452" s="4" t="s">
        <v>13</v>
      </c>
      <c r="F1452" s="4" t="s">
        <v>6</v>
      </c>
    </row>
    <row r="1453" spans="1:7">
      <c r="A1453" t="n">
        <v>14896</v>
      </c>
      <c r="B1453" s="47" t="n">
        <v>20</v>
      </c>
      <c r="C1453" s="7" t="n">
        <v>65534</v>
      </c>
      <c r="D1453" s="7" t="n">
        <v>3</v>
      </c>
      <c r="E1453" s="7" t="n">
        <v>10</v>
      </c>
      <c r="F1453" s="7" t="s">
        <v>132</v>
      </c>
    </row>
    <row r="1454" spans="1:7">
      <c r="A1454" t="s">
        <v>4</v>
      </c>
      <c r="B1454" s="4" t="s">
        <v>5</v>
      </c>
      <c r="C1454" s="4" t="s">
        <v>10</v>
      </c>
    </row>
    <row r="1455" spans="1:7">
      <c r="A1455" t="n">
        <v>14917</v>
      </c>
      <c r="B1455" s="25" t="n">
        <v>16</v>
      </c>
      <c r="C1455" s="7" t="n">
        <v>0</v>
      </c>
    </row>
    <row r="1456" spans="1:7">
      <c r="A1456" t="s">
        <v>4</v>
      </c>
      <c r="B1456" s="4" t="s">
        <v>5</v>
      </c>
      <c r="C1456" s="4" t="s">
        <v>13</v>
      </c>
      <c r="D1456" s="4" t="s">
        <v>10</v>
      </c>
    </row>
    <row r="1457" spans="1:6">
      <c r="A1457" t="n">
        <v>14920</v>
      </c>
      <c r="B1457" s="23" t="n">
        <v>22</v>
      </c>
      <c r="C1457" s="7" t="n">
        <v>10</v>
      </c>
      <c r="D1457" s="7" t="n">
        <v>0</v>
      </c>
    </row>
    <row r="1458" spans="1:6">
      <c r="A1458" t="s">
        <v>4</v>
      </c>
      <c r="B1458" s="4" t="s">
        <v>5</v>
      </c>
      <c r="C1458" s="4" t="s">
        <v>13</v>
      </c>
      <c r="D1458" s="4" t="s">
        <v>10</v>
      </c>
      <c r="E1458" s="4" t="s">
        <v>30</v>
      </c>
      <c r="F1458" s="4" t="s">
        <v>10</v>
      </c>
      <c r="G1458" s="4" t="s">
        <v>9</v>
      </c>
      <c r="H1458" s="4" t="s">
        <v>9</v>
      </c>
      <c r="I1458" s="4" t="s">
        <v>10</v>
      </c>
      <c r="J1458" s="4" t="s">
        <v>10</v>
      </c>
      <c r="K1458" s="4" t="s">
        <v>9</v>
      </c>
      <c r="L1458" s="4" t="s">
        <v>9</v>
      </c>
      <c r="M1458" s="4" t="s">
        <v>9</v>
      </c>
      <c r="N1458" s="4" t="s">
        <v>9</v>
      </c>
      <c r="O1458" s="4" t="s">
        <v>6</v>
      </c>
    </row>
    <row r="1459" spans="1:6">
      <c r="A1459" t="n">
        <v>14924</v>
      </c>
      <c r="B1459" s="19" t="n">
        <v>50</v>
      </c>
      <c r="C1459" s="7" t="n">
        <v>0</v>
      </c>
      <c r="D1459" s="7" t="n">
        <v>2070</v>
      </c>
      <c r="E1459" s="7" t="n">
        <v>1</v>
      </c>
      <c r="F1459" s="7" t="n">
        <v>0</v>
      </c>
      <c r="G1459" s="7" t="n">
        <v>0</v>
      </c>
      <c r="H1459" s="7" t="n">
        <v>0</v>
      </c>
      <c r="I1459" s="7" t="n">
        <v>0</v>
      </c>
      <c r="J1459" s="7" t="n">
        <v>65533</v>
      </c>
      <c r="K1459" s="7" t="n">
        <v>0</v>
      </c>
      <c r="L1459" s="7" t="n">
        <v>0</v>
      </c>
      <c r="M1459" s="7" t="n">
        <v>0</v>
      </c>
      <c r="N1459" s="7" t="n">
        <v>0</v>
      </c>
      <c r="O1459" s="7" t="s">
        <v>12</v>
      </c>
    </row>
    <row r="1460" spans="1:6">
      <c r="A1460" t="s">
        <v>4</v>
      </c>
      <c r="B1460" s="4" t="s">
        <v>5</v>
      </c>
      <c r="C1460" s="4" t="s">
        <v>10</v>
      </c>
    </row>
    <row r="1461" spans="1:6">
      <c r="A1461" t="n">
        <v>14963</v>
      </c>
      <c r="B1461" s="25" t="n">
        <v>16</v>
      </c>
      <c r="C1461" s="7" t="n">
        <v>1200</v>
      </c>
    </row>
    <row r="1462" spans="1:6">
      <c r="A1462" t="s">
        <v>4</v>
      </c>
      <c r="B1462" s="4" t="s">
        <v>5</v>
      </c>
      <c r="C1462" s="4" t="s">
        <v>13</v>
      </c>
    </row>
    <row r="1463" spans="1:6">
      <c r="A1463" t="n">
        <v>14966</v>
      </c>
      <c r="B1463" s="29" t="n">
        <v>23</v>
      </c>
      <c r="C1463" s="7" t="n">
        <v>10</v>
      </c>
    </row>
    <row r="1464" spans="1:6">
      <c r="A1464" t="s">
        <v>4</v>
      </c>
      <c r="B1464" s="4" t="s">
        <v>5</v>
      </c>
      <c r="C1464" s="4" t="s">
        <v>13</v>
      </c>
      <c r="D1464" s="4" t="s">
        <v>6</v>
      </c>
    </row>
    <row r="1465" spans="1:6">
      <c r="A1465" t="n">
        <v>14968</v>
      </c>
      <c r="B1465" s="9" t="n">
        <v>2</v>
      </c>
      <c r="C1465" s="7" t="n">
        <v>10</v>
      </c>
      <c r="D1465" s="7" t="s">
        <v>62</v>
      </c>
    </row>
    <row r="1466" spans="1:6">
      <c r="A1466" t="s">
        <v>4</v>
      </c>
      <c r="B1466" s="4" t="s">
        <v>5</v>
      </c>
      <c r="C1466" s="4" t="s">
        <v>13</v>
      </c>
    </row>
    <row r="1467" spans="1:6">
      <c r="A1467" t="n">
        <v>14991</v>
      </c>
      <c r="B1467" s="48" t="n">
        <v>74</v>
      </c>
      <c r="C1467" s="7" t="n">
        <v>46</v>
      </c>
    </row>
    <row r="1468" spans="1:6">
      <c r="A1468" t="s">
        <v>4</v>
      </c>
      <c r="B1468" s="4" t="s">
        <v>5</v>
      </c>
      <c r="C1468" s="4" t="s">
        <v>13</v>
      </c>
    </row>
    <row r="1469" spans="1:6">
      <c r="A1469" t="n">
        <v>14993</v>
      </c>
      <c r="B1469" s="48" t="n">
        <v>74</v>
      </c>
      <c r="C1469" s="7" t="n">
        <v>54</v>
      </c>
    </row>
    <row r="1470" spans="1:6">
      <c r="A1470" t="s">
        <v>4</v>
      </c>
      <c r="B1470" s="4" t="s">
        <v>5</v>
      </c>
    </row>
    <row r="1471" spans="1:6">
      <c r="A1471" t="n">
        <v>14995</v>
      </c>
      <c r="B1471" s="5" t="n">
        <v>1</v>
      </c>
    </row>
    <row r="1472" spans="1:6" s="3" customFormat="1" customHeight="0">
      <c r="A1472" s="3" t="s">
        <v>2</v>
      </c>
      <c r="B1472" s="3" t="s">
        <v>135</v>
      </c>
    </row>
    <row r="1473" spans="1:15">
      <c r="A1473" t="s">
        <v>4</v>
      </c>
      <c r="B1473" s="4" t="s">
        <v>5</v>
      </c>
      <c r="C1473" s="4" t="s">
        <v>13</v>
      </c>
      <c r="D1473" s="4" t="s">
        <v>10</v>
      </c>
      <c r="E1473" s="4" t="s">
        <v>13</v>
      </c>
      <c r="F1473" s="4" t="s">
        <v>13</v>
      </c>
      <c r="G1473" s="4" t="s">
        <v>13</v>
      </c>
      <c r="H1473" s="4" t="s">
        <v>10</v>
      </c>
      <c r="I1473" s="4" t="s">
        <v>29</v>
      </c>
      <c r="J1473" s="4" t="s">
        <v>29</v>
      </c>
    </row>
    <row r="1474" spans="1:15">
      <c r="A1474" t="n">
        <v>14996</v>
      </c>
      <c r="B1474" s="35" t="n">
        <v>6</v>
      </c>
      <c r="C1474" s="7" t="n">
        <v>33</v>
      </c>
      <c r="D1474" s="7" t="n">
        <v>65534</v>
      </c>
      <c r="E1474" s="7" t="n">
        <v>9</v>
      </c>
      <c r="F1474" s="7" t="n">
        <v>1</v>
      </c>
      <c r="G1474" s="7" t="n">
        <v>1</v>
      </c>
      <c r="H1474" s="7" t="n">
        <v>100</v>
      </c>
      <c r="I1474" s="15" t="n">
        <f t="normal" ca="1">A1476</f>
        <v>0</v>
      </c>
      <c r="J1474" s="15" t="n">
        <f t="normal" ca="1">A1502</f>
        <v>0</v>
      </c>
    </row>
    <row r="1475" spans="1:15">
      <c r="A1475" t="s">
        <v>4</v>
      </c>
      <c r="B1475" s="4" t="s">
        <v>5</v>
      </c>
      <c r="C1475" s="4" t="s">
        <v>13</v>
      </c>
      <c r="D1475" s="4" t="s">
        <v>10</v>
      </c>
      <c r="E1475" s="4" t="s">
        <v>13</v>
      </c>
      <c r="F1475" s="4" t="s">
        <v>29</v>
      </c>
    </row>
    <row r="1476" spans="1:15">
      <c r="A1476" t="n">
        <v>15013</v>
      </c>
      <c r="B1476" s="14" t="n">
        <v>5</v>
      </c>
      <c r="C1476" s="7" t="n">
        <v>30</v>
      </c>
      <c r="D1476" s="7" t="n">
        <v>10653</v>
      </c>
      <c r="E1476" s="7" t="n">
        <v>1</v>
      </c>
      <c r="F1476" s="15" t="n">
        <f t="normal" ca="1">A1498</f>
        <v>0</v>
      </c>
    </row>
    <row r="1477" spans="1:15">
      <c r="A1477" t="s">
        <v>4</v>
      </c>
      <c r="B1477" s="4" t="s">
        <v>5</v>
      </c>
      <c r="C1477" s="4" t="s">
        <v>10</v>
      </c>
      <c r="D1477" s="4" t="s">
        <v>13</v>
      </c>
      <c r="E1477" s="4" t="s">
        <v>13</v>
      </c>
      <c r="F1477" s="4" t="s">
        <v>6</v>
      </c>
    </row>
    <row r="1478" spans="1:15">
      <c r="A1478" t="n">
        <v>15022</v>
      </c>
      <c r="B1478" s="39" t="n">
        <v>47</v>
      </c>
      <c r="C1478" s="7" t="n">
        <v>65534</v>
      </c>
      <c r="D1478" s="7" t="n">
        <v>0</v>
      </c>
      <c r="E1478" s="7" t="n">
        <v>1</v>
      </c>
      <c r="F1478" s="7" t="s">
        <v>103</v>
      </c>
    </row>
    <row r="1479" spans="1:15">
      <c r="A1479" t="s">
        <v>4</v>
      </c>
      <c r="B1479" s="4" t="s">
        <v>5</v>
      </c>
      <c r="C1479" s="4" t="s">
        <v>10</v>
      </c>
      <c r="D1479" s="4" t="s">
        <v>30</v>
      </c>
      <c r="E1479" s="4" t="s">
        <v>30</v>
      </c>
      <c r="F1479" s="4" t="s">
        <v>30</v>
      </c>
      <c r="G1479" s="4" t="s">
        <v>30</v>
      </c>
    </row>
    <row r="1480" spans="1:15">
      <c r="A1480" t="n">
        <v>15035</v>
      </c>
      <c r="B1480" s="38" t="n">
        <v>46</v>
      </c>
      <c r="C1480" s="7" t="n">
        <v>65534</v>
      </c>
      <c r="D1480" s="7" t="n">
        <v>13.1599998474121</v>
      </c>
      <c r="E1480" s="7" t="n">
        <v>0</v>
      </c>
      <c r="F1480" s="7" t="n">
        <v>-4.26000022888184</v>
      </c>
      <c r="G1480" s="7" t="n">
        <v>270</v>
      </c>
    </row>
    <row r="1481" spans="1:15">
      <c r="A1481" t="s">
        <v>4</v>
      </c>
      <c r="B1481" s="4" t="s">
        <v>5</v>
      </c>
      <c r="C1481" s="4" t="s">
        <v>13</v>
      </c>
      <c r="D1481" s="4" t="s">
        <v>6</v>
      </c>
      <c r="E1481" s="4" t="s">
        <v>10</v>
      </c>
    </row>
    <row r="1482" spans="1:15">
      <c r="A1482" t="n">
        <v>15054</v>
      </c>
      <c r="B1482" s="21" t="n">
        <v>94</v>
      </c>
      <c r="C1482" s="7" t="n">
        <v>0</v>
      </c>
      <c r="D1482" s="7" t="s">
        <v>38</v>
      </c>
      <c r="E1482" s="7" t="n">
        <v>1</v>
      </c>
    </row>
    <row r="1483" spans="1:15">
      <c r="A1483" t="s">
        <v>4</v>
      </c>
      <c r="B1483" s="4" t="s">
        <v>5</v>
      </c>
      <c r="C1483" s="4" t="s">
        <v>13</v>
      </c>
      <c r="D1483" s="4" t="s">
        <v>6</v>
      </c>
      <c r="E1483" s="4" t="s">
        <v>10</v>
      </c>
    </row>
    <row r="1484" spans="1:15">
      <c r="A1484" t="n">
        <v>15071</v>
      </c>
      <c r="B1484" s="21" t="n">
        <v>94</v>
      </c>
      <c r="C1484" s="7" t="n">
        <v>0</v>
      </c>
      <c r="D1484" s="7" t="s">
        <v>38</v>
      </c>
      <c r="E1484" s="7" t="n">
        <v>2</v>
      </c>
    </row>
    <row r="1485" spans="1:15">
      <c r="A1485" t="s">
        <v>4</v>
      </c>
      <c r="B1485" s="4" t="s">
        <v>5</v>
      </c>
      <c r="C1485" s="4" t="s">
        <v>13</v>
      </c>
      <c r="D1485" s="4" t="s">
        <v>6</v>
      </c>
      <c r="E1485" s="4" t="s">
        <v>10</v>
      </c>
    </row>
    <row r="1486" spans="1:15">
      <c r="A1486" t="n">
        <v>15088</v>
      </c>
      <c r="B1486" s="21" t="n">
        <v>94</v>
      </c>
      <c r="C1486" s="7" t="n">
        <v>1</v>
      </c>
      <c r="D1486" s="7" t="s">
        <v>38</v>
      </c>
      <c r="E1486" s="7" t="n">
        <v>4</v>
      </c>
    </row>
    <row r="1487" spans="1:15">
      <c r="A1487" t="s">
        <v>4</v>
      </c>
      <c r="B1487" s="4" t="s">
        <v>5</v>
      </c>
      <c r="C1487" s="4" t="s">
        <v>13</v>
      </c>
      <c r="D1487" s="4" t="s">
        <v>6</v>
      </c>
    </row>
    <row r="1488" spans="1:15">
      <c r="A1488" t="n">
        <v>15105</v>
      </c>
      <c r="B1488" s="21" t="n">
        <v>94</v>
      </c>
      <c r="C1488" s="7" t="n">
        <v>5</v>
      </c>
      <c r="D1488" s="7" t="s">
        <v>38</v>
      </c>
    </row>
    <row r="1489" spans="1:10">
      <c r="A1489" t="s">
        <v>4</v>
      </c>
      <c r="B1489" s="4" t="s">
        <v>5</v>
      </c>
      <c r="C1489" s="4" t="s">
        <v>13</v>
      </c>
      <c r="D1489" s="4" t="s">
        <v>6</v>
      </c>
      <c r="E1489" s="4" t="s">
        <v>30</v>
      </c>
      <c r="F1489" s="4" t="s">
        <v>30</v>
      </c>
      <c r="G1489" s="4" t="s">
        <v>30</v>
      </c>
    </row>
    <row r="1490" spans="1:10">
      <c r="A1490" t="n">
        <v>15120</v>
      </c>
      <c r="B1490" s="21" t="n">
        <v>94</v>
      </c>
      <c r="C1490" s="7" t="n">
        <v>2</v>
      </c>
      <c r="D1490" s="7" t="s">
        <v>38</v>
      </c>
      <c r="E1490" s="7" t="n">
        <v>13.1599998474121</v>
      </c>
      <c r="F1490" s="7" t="n">
        <v>0</v>
      </c>
      <c r="G1490" s="7" t="n">
        <v>-4.26000022888184</v>
      </c>
    </row>
    <row r="1491" spans="1:10">
      <c r="A1491" t="s">
        <v>4</v>
      </c>
      <c r="B1491" s="4" t="s">
        <v>5</v>
      </c>
      <c r="C1491" s="4" t="s">
        <v>13</v>
      </c>
      <c r="D1491" s="4" t="s">
        <v>6</v>
      </c>
      <c r="E1491" s="4" t="s">
        <v>30</v>
      </c>
      <c r="F1491" s="4" t="s">
        <v>30</v>
      </c>
      <c r="G1491" s="4" t="s">
        <v>30</v>
      </c>
    </row>
    <row r="1492" spans="1:10">
      <c r="A1492" t="n">
        <v>15147</v>
      </c>
      <c r="B1492" s="21" t="n">
        <v>94</v>
      </c>
      <c r="C1492" s="7" t="n">
        <v>3</v>
      </c>
      <c r="D1492" s="7" t="s">
        <v>38</v>
      </c>
      <c r="E1492" s="7" t="n">
        <v>0</v>
      </c>
      <c r="F1492" s="7" t="n">
        <v>270</v>
      </c>
      <c r="G1492" s="7" t="n">
        <v>0</v>
      </c>
    </row>
    <row r="1493" spans="1:10">
      <c r="A1493" t="s">
        <v>4</v>
      </c>
      <c r="B1493" s="4" t="s">
        <v>5</v>
      </c>
      <c r="C1493" s="4" t="s">
        <v>13</v>
      </c>
      <c r="D1493" s="4" t="s">
        <v>6</v>
      </c>
      <c r="E1493" s="4" t="s">
        <v>10</v>
      </c>
    </row>
    <row r="1494" spans="1:10">
      <c r="A1494" t="n">
        <v>15174</v>
      </c>
      <c r="B1494" s="21" t="n">
        <v>94</v>
      </c>
      <c r="C1494" s="7" t="n">
        <v>0</v>
      </c>
      <c r="D1494" s="7" t="s">
        <v>38</v>
      </c>
      <c r="E1494" s="7" t="n">
        <v>4</v>
      </c>
    </row>
    <row r="1495" spans="1:10">
      <c r="A1495" t="s">
        <v>4</v>
      </c>
      <c r="B1495" s="4" t="s">
        <v>5</v>
      </c>
      <c r="C1495" s="4" t="s">
        <v>29</v>
      </c>
    </row>
    <row r="1496" spans="1:10">
      <c r="A1496" t="n">
        <v>15191</v>
      </c>
      <c r="B1496" s="18" t="n">
        <v>3</v>
      </c>
      <c r="C1496" s="15" t="n">
        <f t="normal" ca="1">A1500</f>
        <v>0</v>
      </c>
    </row>
    <row r="1497" spans="1:10">
      <c r="A1497" t="s">
        <v>4</v>
      </c>
      <c r="B1497" s="4" t="s">
        <v>5</v>
      </c>
      <c r="C1497" s="4" t="s">
        <v>10</v>
      </c>
      <c r="D1497" s="4" t="s">
        <v>9</v>
      </c>
    </row>
    <row r="1498" spans="1:10">
      <c r="A1498" t="n">
        <v>15196</v>
      </c>
      <c r="B1498" s="37" t="n">
        <v>43</v>
      </c>
      <c r="C1498" s="7" t="n">
        <v>65534</v>
      </c>
      <c r="D1498" s="7" t="n">
        <v>1</v>
      </c>
    </row>
    <row r="1499" spans="1:10">
      <c r="A1499" t="s">
        <v>4</v>
      </c>
      <c r="B1499" s="4" t="s">
        <v>5</v>
      </c>
      <c r="C1499" s="4" t="s">
        <v>29</v>
      </c>
    </row>
    <row r="1500" spans="1:10">
      <c r="A1500" t="n">
        <v>15203</v>
      </c>
      <c r="B1500" s="18" t="n">
        <v>3</v>
      </c>
      <c r="C1500" s="15" t="n">
        <f t="normal" ca="1">A1502</f>
        <v>0</v>
      </c>
    </row>
    <row r="1501" spans="1:10">
      <c r="A1501" t="s">
        <v>4</v>
      </c>
      <c r="B1501" s="4" t="s">
        <v>5</v>
      </c>
    </row>
    <row r="1502" spans="1:10">
      <c r="A1502" t="n">
        <v>15208</v>
      </c>
      <c r="B1502" s="5" t="n">
        <v>1</v>
      </c>
    </row>
    <row r="1503" spans="1:10" s="3" customFormat="1" customHeight="0">
      <c r="A1503" s="3" t="s">
        <v>2</v>
      </c>
      <c r="B1503" s="3" t="s">
        <v>136</v>
      </c>
    </row>
    <row r="1504" spans="1:10">
      <c r="A1504" t="s">
        <v>4</v>
      </c>
      <c r="B1504" s="4" t="s">
        <v>5</v>
      </c>
      <c r="C1504" s="4" t="s">
        <v>10</v>
      </c>
      <c r="D1504" s="4" t="s">
        <v>13</v>
      </c>
      <c r="E1504" s="4" t="s">
        <v>13</v>
      </c>
      <c r="F1504" s="4" t="s">
        <v>6</v>
      </c>
    </row>
    <row r="1505" spans="1:7">
      <c r="A1505" t="n">
        <v>15212</v>
      </c>
      <c r="B1505" s="47" t="n">
        <v>20</v>
      </c>
      <c r="C1505" s="7" t="n">
        <v>65534</v>
      </c>
      <c r="D1505" s="7" t="n">
        <v>3</v>
      </c>
      <c r="E1505" s="7" t="n">
        <v>10</v>
      </c>
      <c r="F1505" s="7" t="s">
        <v>132</v>
      </c>
    </row>
    <row r="1506" spans="1:7">
      <c r="A1506" t="s">
        <v>4</v>
      </c>
      <c r="B1506" s="4" t="s">
        <v>5</v>
      </c>
      <c r="C1506" s="4" t="s">
        <v>10</v>
      </c>
    </row>
    <row r="1507" spans="1:7">
      <c r="A1507" t="n">
        <v>15233</v>
      </c>
      <c r="B1507" s="25" t="n">
        <v>16</v>
      </c>
      <c r="C1507" s="7" t="n">
        <v>0</v>
      </c>
    </row>
    <row r="1508" spans="1:7">
      <c r="A1508" t="s">
        <v>4</v>
      </c>
      <c r="B1508" s="4" t="s">
        <v>5</v>
      </c>
      <c r="C1508" s="4" t="s">
        <v>13</v>
      </c>
      <c r="D1508" s="4" t="s">
        <v>10</v>
      </c>
    </row>
    <row r="1509" spans="1:7">
      <c r="A1509" t="n">
        <v>15236</v>
      </c>
      <c r="B1509" s="23" t="n">
        <v>22</v>
      </c>
      <c r="C1509" s="7" t="n">
        <v>10</v>
      </c>
      <c r="D1509" s="7" t="n">
        <v>0</v>
      </c>
    </row>
    <row r="1510" spans="1:7">
      <c r="A1510" t="s">
        <v>4</v>
      </c>
      <c r="B1510" s="4" t="s">
        <v>5</v>
      </c>
      <c r="C1510" s="4" t="s">
        <v>13</v>
      </c>
      <c r="D1510" s="4" t="s">
        <v>10</v>
      </c>
      <c r="E1510" s="4" t="s">
        <v>30</v>
      </c>
      <c r="F1510" s="4" t="s">
        <v>10</v>
      </c>
      <c r="G1510" s="4" t="s">
        <v>9</v>
      </c>
      <c r="H1510" s="4" t="s">
        <v>9</v>
      </c>
      <c r="I1510" s="4" t="s">
        <v>10</v>
      </c>
      <c r="J1510" s="4" t="s">
        <v>10</v>
      </c>
      <c r="K1510" s="4" t="s">
        <v>9</v>
      </c>
      <c r="L1510" s="4" t="s">
        <v>9</v>
      </c>
      <c r="M1510" s="4" t="s">
        <v>9</v>
      </c>
      <c r="N1510" s="4" t="s">
        <v>9</v>
      </c>
      <c r="O1510" s="4" t="s">
        <v>6</v>
      </c>
    </row>
    <row r="1511" spans="1:7">
      <c r="A1511" t="n">
        <v>15240</v>
      </c>
      <c r="B1511" s="19" t="n">
        <v>50</v>
      </c>
      <c r="C1511" s="7" t="n">
        <v>0</v>
      </c>
      <c r="D1511" s="7" t="n">
        <v>2070</v>
      </c>
      <c r="E1511" s="7" t="n">
        <v>1</v>
      </c>
      <c r="F1511" s="7" t="n">
        <v>0</v>
      </c>
      <c r="G1511" s="7" t="n">
        <v>0</v>
      </c>
      <c r="H1511" s="7" t="n">
        <v>0</v>
      </c>
      <c r="I1511" s="7" t="n">
        <v>0</v>
      </c>
      <c r="J1511" s="7" t="n">
        <v>65533</v>
      </c>
      <c r="K1511" s="7" t="n">
        <v>0</v>
      </c>
      <c r="L1511" s="7" t="n">
        <v>0</v>
      </c>
      <c r="M1511" s="7" t="n">
        <v>0</v>
      </c>
      <c r="N1511" s="7" t="n">
        <v>0</v>
      </c>
      <c r="O1511" s="7" t="s">
        <v>12</v>
      </c>
    </row>
    <row r="1512" spans="1:7">
      <c r="A1512" t="s">
        <v>4</v>
      </c>
      <c r="B1512" s="4" t="s">
        <v>5</v>
      </c>
      <c r="C1512" s="4" t="s">
        <v>10</v>
      </c>
    </row>
    <row r="1513" spans="1:7">
      <c r="A1513" t="n">
        <v>15279</v>
      </c>
      <c r="B1513" s="25" t="n">
        <v>16</v>
      </c>
      <c r="C1513" s="7" t="n">
        <v>1200</v>
      </c>
    </row>
    <row r="1514" spans="1:7">
      <c r="A1514" t="s">
        <v>4</v>
      </c>
      <c r="B1514" s="4" t="s">
        <v>5</v>
      </c>
      <c r="C1514" s="4" t="s">
        <v>13</v>
      </c>
    </row>
    <row r="1515" spans="1:7">
      <c r="A1515" t="n">
        <v>15282</v>
      </c>
      <c r="B1515" s="29" t="n">
        <v>23</v>
      </c>
      <c r="C1515" s="7" t="n">
        <v>10</v>
      </c>
    </row>
    <row r="1516" spans="1:7">
      <c r="A1516" t="s">
        <v>4</v>
      </c>
      <c r="B1516" s="4" t="s">
        <v>5</v>
      </c>
      <c r="C1516" s="4" t="s">
        <v>13</v>
      </c>
      <c r="D1516" s="4" t="s">
        <v>6</v>
      </c>
    </row>
    <row r="1517" spans="1:7">
      <c r="A1517" t="n">
        <v>15284</v>
      </c>
      <c r="B1517" s="9" t="n">
        <v>2</v>
      </c>
      <c r="C1517" s="7" t="n">
        <v>10</v>
      </c>
      <c r="D1517" s="7" t="s">
        <v>62</v>
      </c>
    </row>
    <row r="1518" spans="1:7">
      <c r="A1518" t="s">
        <v>4</v>
      </c>
      <c r="B1518" s="4" t="s">
        <v>5</v>
      </c>
      <c r="C1518" s="4" t="s">
        <v>13</v>
      </c>
    </row>
    <row r="1519" spans="1:7">
      <c r="A1519" t="n">
        <v>15307</v>
      </c>
      <c r="B1519" s="48" t="n">
        <v>74</v>
      </c>
      <c r="C1519" s="7" t="n">
        <v>46</v>
      </c>
    </row>
    <row r="1520" spans="1:7">
      <c r="A1520" t="s">
        <v>4</v>
      </c>
      <c r="B1520" s="4" t="s">
        <v>5</v>
      </c>
      <c r="C1520" s="4" t="s">
        <v>13</v>
      </c>
    </row>
    <row r="1521" spans="1:15">
      <c r="A1521" t="n">
        <v>15309</v>
      </c>
      <c r="B1521" s="48" t="n">
        <v>74</v>
      </c>
      <c r="C1521" s="7" t="n">
        <v>54</v>
      </c>
    </row>
    <row r="1522" spans="1:15">
      <c r="A1522" t="s">
        <v>4</v>
      </c>
      <c r="B1522" s="4" t="s">
        <v>5</v>
      </c>
    </row>
    <row r="1523" spans="1:15">
      <c r="A1523" t="n">
        <v>15311</v>
      </c>
      <c r="B1523" s="5" t="n">
        <v>1</v>
      </c>
    </row>
    <row r="1524" spans="1:15" s="3" customFormat="1" customHeight="0">
      <c r="A1524" s="3" t="s">
        <v>2</v>
      </c>
      <c r="B1524" s="3" t="s">
        <v>137</v>
      </c>
    </row>
    <row r="1525" spans="1:15">
      <c r="A1525" t="s">
        <v>4</v>
      </c>
      <c r="B1525" s="4" t="s">
        <v>5</v>
      </c>
      <c r="C1525" s="4" t="s">
        <v>13</v>
      </c>
      <c r="D1525" s="4" t="s">
        <v>10</v>
      </c>
      <c r="E1525" s="4" t="s">
        <v>13</v>
      </c>
      <c r="F1525" s="4" t="s">
        <v>13</v>
      </c>
      <c r="G1525" s="4" t="s">
        <v>13</v>
      </c>
      <c r="H1525" s="4" t="s">
        <v>10</v>
      </c>
      <c r="I1525" s="4" t="s">
        <v>29</v>
      </c>
      <c r="J1525" s="4" t="s">
        <v>29</v>
      </c>
    </row>
    <row r="1526" spans="1:15">
      <c r="A1526" t="n">
        <v>15312</v>
      </c>
      <c r="B1526" s="35" t="n">
        <v>6</v>
      </c>
      <c r="C1526" s="7" t="n">
        <v>33</v>
      </c>
      <c r="D1526" s="7" t="n">
        <v>65534</v>
      </c>
      <c r="E1526" s="7" t="n">
        <v>9</v>
      </c>
      <c r="F1526" s="7" t="n">
        <v>1</v>
      </c>
      <c r="G1526" s="7" t="n">
        <v>1</v>
      </c>
      <c r="H1526" s="7" t="n">
        <v>18</v>
      </c>
      <c r="I1526" s="15" t="n">
        <f t="normal" ca="1">A1528</f>
        <v>0</v>
      </c>
      <c r="J1526" s="15" t="n">
        <f t="normal" ca="1">A1552</f>
        <v>0</v>
      </c>
    </row>
    <row r="1527" spans="1:15">
      <c r="A1527" t="s">
        <v>4</v>
      </c>
      <c r="B1527" s="4" t="s">
        <v>5</v>
      </c>
      <c r="C1527" s="4" t="s">
        <v>10</v>
      </c>
      <c r="D1527" s="4" t="s">
        <v>30</v>
      </c>
      <c r="E1527" s="4" t="s">
        <v>30</v>
      </c>
      <c r="F1527" s="4" t="s">
        <v>30</v>
      </c>
      <c r="G1527" s="4" t="s">
        <v>30</v>
      </c>
    </row>
    <row r="1528" spans="1:15">
      <c r="A1528" t="n">
        <v>15329</v>
      </c>
      <c r="B1528" s="38" t="n">
        <v>46</v>
      </c>
      <c r="C1528" s="7" t="n">
        <v>65534</v>
      </c>
      <c r="D1528" s="7" t="n">
        <v>1.12000000476837</v>
      </c>
      <c r="E1528" s="7" t="n">
        <v>0</v>
      </c>
      <c r="F1528" s="7" t="n">
        <v>-28.2900009155273</v>
      </c>
      <c r="G1528" s="7" t="n">
        <v>340.899993896484</v>
      </c>
    </row>
    <row r="1529" spans="1:15">
      <c r="A1529" t="s">
        <v>4</v>
      </c>
      <c r="B1529" s="4" t="s">
        <v>5</v>
      </c>
      <c r="C1529" s="4" t="s">
        <v>13</v>
      </c>
      <c r="D1529" s="4" t="s">
        <v>10</v>
      </c>
      <c r="E1529" s="4" t="s">
        <v>13</v>
      </c>
      <c r="F1529" s="4" t="s">
        <v>6</v>
      </c>
      <c r="G1529" s="4" t="s">
        <v>6</v>
      </c>
      <c r="H1529" s="4" t="s">
        <v>6</v>
      </c>
      <c r="I1529" s="4" t="s">
        <v>6</v>
      </c>
      <c r="J1529" s="4" t="s">
        <v>6</v>
      </c>
      <c r="K1529" s="4" t="s">
        <v>6</v>
      </c>
      <c r="L1529" s="4" t="s">
        <v>6</v>
      </c>
      <c r="M1529" s="4" t="s">
        <v>6</v>
      </c>
      <c r="N1529" s="4" t="s">
        <v>6</v>
      </c>
      <c r="O1529" s="4" t="s">
        <v>6</v>
      </c>
      <c r="P1529" s="4" t="s">
        <v>6</v>
      </c>
      <c r="Q1529" s="4" t="s">
        <v>6</v>
      </c>
      <c r="R1529" s="4" t="s">
        <v>6</v>
      </c>
      <c r="S1529" s="4" t="s">
        <v>6</v>
      </c>
      <c r="T1529" s="4" t="s">
        <v>6</v>
      </c>
      <c r="U1529" s="4" t="s">
        <v>6</v>
      </c>
    </row>
    <row r="1530" spans="1:15">
      <c r="A1530" t="n">
        <v>15348</v>
      </c>
      <c r="B1530" s="42" t="n">
        <v>36</v>
      </c>
      <c r="C1530" s="7" t="n">
        <v>8</v>
      </c>
      <c r="D1530" s="7" t="n">
        <v>65534</v>
      </c>
      <c r="E1530" s="7" t="n">
        <v>0</v>
      </c>
      <c r="F1530" s="7" t="s">
        <v>107</v>
      </c>
      <c r="G1530" s="7" t="s">
        <v>12</v>
      </c>
      <c r="H1530" s="7" t="s">
        <v>12</v>
      </c>
      <c r="I1530" s="7" t="s">
        <v>12</v>
      </c>
      <c r="J1530" s="7" t="s">
        <v>12</v>
      </c>
      <c r="K1530" s="7" t="s">
        <v>12</v>
      </c>
      <c r="L1530" s="7" t="s">
        <v>12</v>
      </c>
      <c r="M1530" s="7" t="s">
        <v>12</v>
      </c>
      <c r="N1530" s="7" t="s">
        <v>12</v>
      </c>
      <c r="O1530" s="7" t="s">
        <v>12</v>
      </c>
      <c r="P1530" s="7" t="s">
        <v>12</v>
      </c>
      <c r="Q1530" s="7" t="s">
        <v>12</v>
      </c>
      <c r="R1530" s="7" t="s">
        <v>12</v>
      </c>
      <c r="S1530" s="7" t="s">
        <v>12</v>
      </c>
      <c r="T1530" s="7" t="s">
        <v>12</v>
      </c>
      <c r="U1530" s="7" t="s">
        <v>12</v>
      </c>
    </row>
    <row r="1531" spans="1:15">
      <c r="A1531" t="s">
        <v>4</v>
      </c>
      <c r="B1531" s="4" t="s">
        <v>5</v>
      </c>
      <c r="C1531" s="4" t="s">
        <v>10</v>
      </c>
      <c r="D1531" s="4" t="s">
        <v>13</v>
      </c>
      <c r="E1531" s="4" t="s">
        <v>6</v>
      </c>
      <c r="F1531" s="4" t="s">
        <v>30</v>
      </c>
      <c r="G1531" s="4" t="s">
        <v>30</v>
      </c>
      <c r="H1531" s="4" t="s">
        <v>30</v>
      </c>
    </row>
    <row r="1532" spans="1:15">
      <c r="A1532" t="n">
        <v>15381</v>
      </c>
      <c r="B1532" s="40" t="n">
        <v>48</v>
      </c>
      <c r="C1532" s="7" t="n">
        <v>65534</v>
      </c>
      <c r="D1532" s="7" t="n">
        <v>0</v>
      </c>
      <c r="E1532" s="7" t="s">
        <v>107</v>
      </c>
      <c r="F1532" s="7" t="n">
        <v>0</v>
      </c>
      <c r="G1532" s="7" t="n">
        <v>1</v>
      </c>
      <c r="H1532" s="7" t="n">
        <v>0</v>
      </c>
    </row>
    <row r="1533" spans="1:15">
      <c r="A1533" t="s">
        <v>4</v>
      </c>
      <c r="B1533" s="4" t="s">
        <v>5</v>
      </c>
      <c r="C1533" s="4" t="s">
        <v>10</v>
      </c>
      <c r="D1533" s="4" t="s">
        <v>13</v>
      </c>
      <c r="E1533" s="4" t="s">
        <v>13</v>
      </c>
      <c r="F1533" s="4" t="s">
        <v>6</v>
      </c>
    </row>
    <row r="1534" spans="1:15">
      <c r="A1534" t="n">
        <v>15410</v>
      </c>
      <c r="B1534" s="39" t="n">
        <v>47</v>
      </c>
      <c r="C1534" s="7" t="n">
        <v>65534</v>
      </c>
      <c r="D1534" s="7" t="n">
        <v>0</v>
      </c>
      <c r="E1534" s="7" t="n">
        <v>0</v>
      </c>
      <c r="F1534" s="7" t="s">
        <v>102</v>
      </c>
    </row>
    <row r="1535" spans="1:15">
      <c r="A1535" t="s">
        <v>4</v>
      </c>
      <c r="B1535" s="4" t="s">
        <v>5</v>
      </c>
      <c r="C1535" s="4" t="s">
        <v>10</v>
      </c>
      <c r="D1535" s="4" t="s">
        <v>9</v>
      </c>
    </row>
    <row r="1536" spans="1:15">
      <c r="A1536" t="n">
        <v>15432</v>
      </c>
      <c r="B1536" s="37" t="n">
        <v>43</v>
      </c>
      <c r="C1536" s="7" t="n">
        <v>65534</v>
      </c>
      <c r="D1536" s="7" t="n">
        <v>64</v>
      </c>
    </row>
    <row r="1537" spans="1:21">
      <c r="A1537" t="s">
        <v>4</v>
      </c>
      <c r="B1537" s="4" t="s">
        <v>5</v>
      </c>
      <c r="C1537" s="4" t="s">
        <v>10</v>
      </c>
      <c r="D1537" s="4" t="s">
        <v>13</v>
      </c>
      <c r="E1537" s="4" t="s">
        <v>13</v>
      </c>
      <c r="F1537" s="4" t="s">
        <v>6</v>
      </c>
    </row>
    <row r="1538" spans="1:21">
      <c r="A1538" t="n">
        <v>15439</v>
      </c>
      <c r="B1538" s="39" t="n">
        <v>47</v>
      </c>
      <c r="C1538" s="7" t="n">
        <v>65534</v>
      </c>
      <c r="D1538" s="7" t="n">
        <v>0</v>
      </c>
      <c r="E1538" s="7" t="n">
        <v>1</v>
      </c>
      <c r="F1538" s="7" t="s">
        <v>120</v>
      </c>
    </row>
    <row r="1539" spans="1:21">
      <c r="A1539" t="s">
        <v>4</v>
      </c>
      <c r="B1539" s="4" t="s">
        <v>5</v>
      </c>
      <c r="C1539" s="4" t="s">
        <v>13</v>
      </c>
      <c r="D1539" s="4" t="s">
        <v>6</v>
      </c>
      <c r="E1539" s="4" t="s">
        <v>10</v>
      </c>
    </row>
    <row r="1540" spans="1:21">
      <c r="A1540" t="n">
        <v>15460</v>
      </c>
      <c r="B1540" s="21" t="n">
        <v>94</v>
      </c>
      <c r="C1540" s="7" t="n">
        <v>0</v>
      </c>
      <c r="D1540" s="7" t="s">
        <v>39</v>
      </c>
      <c r="E1540" s="7" t="n">
        <v>1</v>
      </c>
    </row>
    <row r="1541" spans="1:21">
      <c r="A1541" t="s">
        <v>4</v>
      </c>
      <c r="B1541" s="4" t="s">
        <v>5</v>
      </c>
      <c r="C1541" s="4" t="s">
        <v>13</v>
      </c>
      <c r="D1541" s="4" t="s">
        <v>6</v>
      </c>
      <c r="E1541" s="4" t="s">
        <v>10</v>
      </c>
    </row>
    <row r="1542" spans="1:21">
      <c r="A1542" t="n">
        <v>15475</v>
      </c>
      <c r="B1542" s="21" t="n">
        <v>94</v>
      </c>
      <c r="C1542" s="7" t="n">
        <v>0</v>
      </c>
      <c r="D1542" s="7" t="s">
        <v>39</v>
      </c>
      <c r="E1542" s="7" t="n">
        <v>2</v>
      </c>
    </row>
    <row r="1543" spans="1:21">
      <c r="A1543" t="s">
        <v>4</v>
      </c>
      <c r="B1543" s="4" t="s">
        <v>5</v>
      </c>
      <c r="C1543" s="4" t="s">
        <v>13</v>
      </c>
      <c r="D1543" s="4" t="s">
        <v>6</v>
      </c>
      <c r="E1543" s="4" t="s">
        <v>10</v>
      </c>
    </row>
    <row r="1544" spans="1:21">
      <c r="A1544" t="n">
        <v>15490</v>
      </c>
      <c r="B1544" s="21" t="n">
        <v>94</v>
      </c>
      <c r="C1544" s="7" t="n">
        <v>1</v>
      </c>
      <c r="D1544" s="7" t="s">
        <v>39</v>
      </c>
      <c r="E1544" s="7" t="n">
        <v>4</v>
      </c>
    </row>
    <row r="1545" spans="1:21">
      <c r="A1545" t="s">
        <v>4</v>
      </c>
      <c r="B1545" s="4" t="s">
        <v>5</v>
      </c>
      <c r="C1545" s="4" t="s">
        <v>13</v>
      </c>
      <c r="D1545" s="4" t="s">
        <v>6</v>
      </c>
    </row>
    <row r="1546" spans="1:21">
      <c r="A1546" t="n">
        <v>15505</v>
      </c>
      <c r="B1546" s="21" t="n">
        <v>94</v>
      </c>
      <c r="C1546" s="7" t="n">
        <v>5</v>
      </c>
      <c r="D1546" s="7" t="s">
        <v>39</v>
      </c>
    </row>
    <row r="1547" spans="1:21">
      <c r="A1547" t="s">
        <v>4</v>
      </c>
      <c r="B1547" s="4" t="s">
        <v>5</v>
      </c>
      <c r="C1547" s="4" t="s">
        <v>13</v>
      </c>
      <c r="D1547" s="4" t="s">
        <v>6</v>
      </c>
      <c r="E1547" s="4" t="s">
        <v>10</v>
      </c>
    </row>
    <row r="1548" spans="1:21">
      <c r="A1548" t="n">
        <v>15518</v>
      </c>
      <c r="B1548" s="21" t="n">
        <v>94</v>
      </c>
      <c r="C1548" s="7" t="n">
        <v>0</v>
      </c>
      <c r="D1548" s="7" t="s">
        <v>39</v>
      </c>
      <c r="E1548" s="7" t="n">
        <v>4</v>
      </c>
    </row>
    <row r="1549" spans="1:21">
      <c r="A1549" t="s">
        <v>4</v>
      </c>
      <c r="B1549" s="4" t="s">
        <v>5</v>
      </c>
      <c r="C1549" s="4" t="s">
        <v>29</v>
      </c>
    </row>
    <row r="1550" spans="1:21">
      <c r="A1550" t="n">
        <v>15533</v>
      </c>
      <c r="B1550" s="18" t="n">
        <v>3</v>
      </c>
      <c r="C1550" s="15" t="n">
        <f t="normal" ca="1">A1552</f>
        <v>0</v>
      </c>
    </row>
    <row r="1551" spans="1:21">
      <c r="A1551" t="s">
        <v>4</v>
      </c>
      <c r="B1551" s="4" t="s">
        <v>5</v>
      </c>
    </row>
    <row r="1552" spans="1:21">
      <c r="A1552" t="n">
        <v>15538</v>
      </c>
      <c r="B1552" s="5" t="n">
        <v>1</v>
      </c>
    </row>
    <row r="1553" spans="1:6" s="3" customFormat="1" customHeight="0">
      <c r="A1553" s="3" t="s">
        <v>2</v>
      </c>
      <c r="B1553" s="3" t="s">
        <v>138</v>
      </c>
    </row>
    <row r="1554" spans="1:6">
      <c r="A1554" t="s">
        <v>4</v>
      </c>
      <c r="B1554" s="4" t="s">
        <v>5</v>
      </c>
      <c r="C1554" s="4" t="s">
        <v>13</v>
      </c>
      <c r="D1554" s="4" t="s">
        <v>10</v>
      </c>
      <c r="E1554" s="4" t="s">
        <v>13</v>
      </c>
      <c r="F1554" s="4" t="s">
        <v>13</v>
      </c>
      <c r="G1554" s="4" t="s">
        <v>13</v>
      </c>
      <c r="H1554" s="4" t="s">
        <v>10</v>
      </c>
      <c r="I1554" s="4" t="s">
        <v>29</v>
      </c>
      <c r="J1554" s="4" t="s">
        <v>29</v>
      </c>
    </row>
    <row r="1555" spans="1:6">
      <c r="A1555" t="n">
        <v>15540</v>
      </c>
      <c r="B1555" s="35" t="n">
        <v>6</v>
      </c>
      <c r="C1555" s="7" t="n">
        <v>33</v>
      </c>
      <c r="D1555" s="7" t="n">
        <v>65534</v>
      </c>
      <c r="E1555" s="7" t="n">
        <v>9</v>
      </c>
      <c r="F1555" s="7" t="n">
        <v>1</v>
      </c>
      <c r="G1555" s="7" t="n">
        <v>1</v>
      </c>
      <c r="H1555" s="7" t="n">
        <v>18</v>
      </c>
      <c r="I1555" s="15" t="n">
        <f t="normal" ca="1">A1557</f>
        <v>0</v>
      </c>
      <c r="J1555" s="15" t="n">
        <f t="normal" ca="1">A1563</f>
        <v>0</v>
      </c>
    </row>
    <row r="1556" spans="1:6">
      <c r="A1556" t="s">
        <v>4</v>
      </c>
      <c r="B1556" s="4" t="s">
        <v>5</v>
      </c>
      <c r="C1556" s="4" t="s">
        <v>10</v>
      </c>
      <c r="D1556" s="4" t="s">
        <v>30</v>
      </c>
      <c r="E1556" s="4" t="s">
        <v>30</v>
      </c>
      <c r="F1556" s="4" t="s">
        <v>30</v>
      </c>
      <c r="G1556" s="4" t="s">
        <v>30</v>
      </c>
    </row>
    <row r="1557" spans="1:6">
      <c r="A1557" t="n">
        <v>15557</v>
      </c>
      <c r="B1557" s="38" t="n">
        <v>46</v>
      </c>
      <c r="C1557" s="7" t="n">
        <v>65534</v>
      </c>
      <c r="D1557" s="7" t="n">
        <v>-11.1199998855591</v>
      </c>
      <c r="E1557" s="7" t="n">
        <v>0</v>
      </c>
      <c r="F1557" s="7" t="n">
        <v>-15.960000038147</v>
      </c>
      <c r="G1557" s="7" t="n">
        <v>357.100006103516</v>
      </c>
    </row>
    <row r="1558" spans="1:6">
      <c r="A1558" t="s">
        <v>4</v>
      </c>
      <c r="B1558" s="4" t="s">
        <v>5</v>
      </c>
      <c r="C1558" s="4" t="s">
        <v>10</v>
      </c>
      <c r="D1558" s="4" t="s">
        <v>13</v>
      </c>
      <c r="E1558" s="4" t="s">
        <v>13</v>
      </c>
      <c r="F1558" s="4" t="s">
        <v>6</v>
      </c>
    </row>
    <row r="1559" spans="1:6">
      <c r="A1559" t="n">
        <v>15576</v>
      </c>
      <c r="B1559" s="39" t="n">
        <v>47</v>
      </c>
      <c r="C1559" s="7" t="n">
        <v>65534</v>
      </c>
      <c r="D1559" s="7" t="n">
        <v>0</v>
      </c>
      <c r="E1559" s="7" t="n">
        <v>1</v>
      </c>
      <c r="F1559" s="7" t="s">
        <v>120</v>
      </c>
    </row>
    <row r="1560" spans="1:6">
      <c r="A1560" t="s">
        <v>4</v>
      </c>
      <c r="B1560" s="4" t="s">
        <v>5</v>
      </c>
      <c r="C1560" s="4" t="s">
        <v>29</v>
      </c>
    </row>
    <row r="1561" spans="1:6">
      <c r="A1561" t="n">
        <v>15597</v>
      </c>
      <c r="B1561" s="18" t="n">
        <v>3</v>
      </c>
      <c r="C1561" s="15" t="n">
        <f t="normal" ca="1">A1563</f>
        <v>0</v>
      </c>
    </row>
    <row r="1562" spans="1:6">
      <c r="A1562" t="s">
        <v>4</v>
      </c>
      <c r="B1562" s="4" t="s">
        <v>5</v>
      </c>
    </row>
    <row r="1563" spans="1:6">
      <c r="A1563" t="n">
        <v>15602</v>
      </c>
      <c r="B1563" s="5" t="n">
        <v>1</v>
      </c>
    </row>
    <row r="1564" spans="1:6" s="3" customFormat="1" customHeight="0">
      <c r="A1564" s="3" t="s">
        <v>2</v>
      </c>
      <c r="B1564" s="3" t="s">
        <v>139</v>
      </c>
    </row>
    <row r="1565" spans="1:6">
      <c r="A1565" t="s">
        <v>4</v>
      </c>
      <c r="B1565" s="4" t="s">
        <v>5</v>
      </c>
      <c r="C1565" s="4" t="s">
        <v>10</v>
      </c>
      <c r="D1565" s="4" t="s">
        <v>13</v>
      </c>
      <c r="E1565" s="4" t="s">
        <v>13</v>
      </c>
      <c r="F1565" s="4" t="s">
        <v>6</v>
      </c>
    </row>
    <row r="1566" spans="1:6">
      <c r="A1566" t="n">
        <v>15604</v>
      </c>
      <c r="B1566" s="47" t="n">
        <v>20</v>
      </c>
      <c r="C1566" s="7" t="n">
        <v>8</v>
      </c>
      <c r="D1566" s="7" t="n">
        <v>3</v>
      </c>
      <c r="E1566" s="7" t="n">
        <v>10</v>
      </c>
      <c r="F1566" s="7" t="s">
        <v>132</v>
      </c>
    </row>
    <row r="1567" spans="1:6">
      <c r="A1567" t="s">
        <v>4</v>
      </c>
      <c r="B1567" s="4" t="s">
        <v>5</v>
      </c>
      <c r="C1567" s="4" t="s">
        <v>10</v>
      </c>
    </row>
    <row r="1568" spans="1:6">
      <c r="A1568" t="n">
        <v>15625</v>
      </c>
      <c r="B1568" s="25" t="n">
        <v>16</v>
      </c>
      <c r="C1568" s="7" t="n">
        <v>0</v>
      </c>
    </row>
    <row r="1569" spans="1:10">
      <c r="A1569" t="s">
        <v>4</v>
      </c>
      <c r="B1569" s="4" t="s">
        <v>5</v>
      </c>
      <c r="C1569" s="4" t="s">
        <v>10</v>
      </c>
      <c r="D1569" s="4" t="s">
        <v>13</v>
      </c>
      <c r="E1569" s="4" t="s">
        <v>13</v>
      </c>
      <c r="F1569" s="4" t="s">
        <v>6</v>
      </c>
    </row>
    <row r="1570" spans="1:10">
      <c r="A1570" t="n">
        <v>15628</v>
      </c>
      <c r="B1570" s="47" t="n">
        <v>20</v>
      </c>
      <c r="C1570" s="7" t="n">
        <v>11</v>
      </c>
      <c r="D1570" s="7" t="n">
        <v>3</v>
      </c>
      <c r="E1570" s="7" t="n">
        <v>10</v>
      </c>
      <c r="F1570" s="7" t="s">
        <v>132</v>
      </c>
    </row>
    <row r="1571" spans="1:10">
      <c r="A1571" t="s">
        <v>4</v>
      </c>
      <c r="B1571" s="4" t="s">
        <v>5</v>
      </c>
      <c r="C1571" s="4" t="s">
        <v>10</v>
      </c>
    </row>
    <row r="1572" spans="1:10">
      <c r="A1572" t="n">
        <v>15649</v>
      </c>
      <c r="B1572" s="25" t="n">
        <v>16</v>
      </c>
      <c r="C1572" s="7" t="n">
        <v>0</v>
      </c>
    </row>
    <row r="1573" spans="1:10">
      <c r="A1573" t="s">
        <v>4</v>
      </c>
      <c r="B1573" s="4" t="s">
        <v>5</v>
      </c>
      <c r="C1573" s="4" t="s">
        <v>13</v>
      </c>
      <c r="D1573" s="4" t="s">
        <v>10</v>
      </c>
    </row>
    <row r="1574" spans="1:10">
      <c r="A1574" t="n">
        <v>15652</v>
      </c>
      <c r="B1574" s="23" t="n">
        <v>22</v>
      </c>
      <c r="C1574" s="7" t="n">
        <v>11</v>
      </c>
      <c r="D1574" s="7" t="n">
        <v>0</v>
      </c>
    </row>
    <row r="1575" spans="1:10">
      <c r="A1575" t="s">
        <v>4</v>
      </c>
      <c r="B1575" s="4" t="s">
        <v>5</v>
      </c>
      <c r="C1575" s="4" t="s">
        <v>13</v>
      </c>
      <c r="D1575" s="4" t="s">
        <v>10</v>
      </c>
    </row>
    <row r="1576" spans="1:10">
      <c r="A1576" t="n">
        <v>15656</v>
      </c>
      <c r="B1576" s="27" t="n">
        <v>58</v>
      </c>
      <c r="C1576" s="7" t="n">
        <v>5</v>
      </c>
      <c r="D1576" s="7" t="n">
        <v>300</v>
      </c>
    </row>
    <row r="1577" spans="1:10">
      <c r="A1577" t="s">
        <v>4</v>
      </c>
      <c r="B1577" s="4" t="s">
        <v>5</v>
      </c>
      <c r="C1577" s="4" t="s">
        <v>30</v>
      </c>
      <c r="D1577" s="4" t="s">
        <v>10</v>
      </c>
    </row>
    <row r="1578" spans="1:10">
      <c r="A1578" t="n">
        <v>15660</v>
      </c>
      <c r="B1578" s="49" t="n">
        <v>103</v>
      </c>
      <c r="C1578" s="7" t="n">
        <v>0</v>
      </c>
      <c r="D1578" s="7" t="n">
        <v>300</v>
      </c>
    </row>
    <row r="1579" spans="1:10">
      <c r="A1579" t="s">
        <v>4</v>
      </c>
      <c r="B1579" s="4" t="s">
        <v>5</v>
      </c>
      <c r="C1579" s="4" t="s">
        <v>13</v>
      </c>
    </row>
    <row r="1580" spans="1:10">
      <c r="A1580" t="n">
        <v>15667</v>
      </c>
      <c r="B1580" s="50" t="n">
        <v>64</v>
      </c>
      <c r="C1580" s="7" t="n">
        <v>7</v>
      </c>
    </row>
    <row r="1581" spans="1:10">
      <c r="A1581" t="s">
        <v>4</v>
      </c>
      <c r="B1581" s="4" t="s">
        <v>5</v>
      </c>
      <c r="C1581" s="4" t="s">
        <v>13</v>
      </c>
      <c r="D1581" s="4" t="s">
        <v>30</v>
      </c>
      <c r="E1581" s="4" t="s">
        <v>10</v>
      </c>
      <c r="F1581" s="4" t="s">
        <v>13</v>
      </c>
    </row>
    <row r="1582" spans="1:10">
      <c r="A1582" t="n">
        <v>15669</v>
      </c>
      <c r="B1582" s="17" t="n">
        <v>49</v>
      </c>
      <c r="C1582" s="7" t="n">
        <v>3</v>
      </c>
      <c r="D1582" s="7" t="n">
        <v>0.699999988079071</v>
      </c>
      <c r="E1582" s="7" t="n">
        <v>500</v>
      </c>
      <c r="F1582" s="7" t="n">
        <v>0</v>
      </c>
    </row>
    <row r="1583" spans="1:10">
      <c r="A1583" t="s">
        <v>4</v>
      </c>
      <c r="B1583" s="4" t="s">
        <v>5</v>
      </c>
      <c r="C1583" s="4" t="s">
        <v>13</v>
      </c>
      <c r="D1583" s="4" t="s">
        <v>10</v>
      </c>
    </row>
    <row r="1584" spans="1:10">
      <c r="A1584" t="n">
        <v>15678</v>
      </c>
      <c r="B1584" s="27" t="n">
        <v>58</v>
      </c>
      <c r="C1584" s="7" t="n">
        <v>10</v>
      </c>
      <c r="D1584" s="7" t="n">
        <v>300</v>
      </c>
    </row>
    <row r="1585" spans="1:6">
      <c r="A1585" t="s">
        <v>4</v>
      </c>
      <c r="B1585" s="4" t="s">
        <v>5</v>
      </c>
      <c r="C1585" s="4" t="s">
        <v>13</v>
      </c>
      <c r="D1585" s="4" t="s">
        <v>10</v>
      </c>
    </row>
    <row r="1586" spans="1:6">
      <c r="A1586" t="n">
        <v>15682</v>
      </c>
      <c r="B1586" s="27" t="n">
        <v>58</v>
      </c>
      <c r="C1586" s="7" t="n">
        <v>12</v>
      </c>
      <c r="D1586" s="7" t="n">
        <v>0</v>
      </c>
    </row>
    <row r="1587" spans="1:6">
      <c r="A1587" t="s">
        <v>4</v>
      </c>
      <c r="B1587" s="4" t="s">
        <v>5</v>
      </c>
      <c r="C1587" s="4" t="s">
        <v>13</v>
      </c>
      <c r="D1587" s="4" t="s">
        <v>13</v>
      </c>
      <c r="E1587" s="4" t="s">
        <v>13</v>
      </c>
      <c r="F1587" s="4" t="s">
        <v>13</v>
      </c>
    </row>
    <row r="1588" spans="1:6">
      <c r="A1588" t="n">
        <v>15686</v>
      </c>
      <c r="B1588" s="11" t="n">
        <v>14</v>
      </c>
      <c r="C1588" s="7" t="n">
        <v>0</v>
      </c>
      <c r="D1588" s="7" t="n">
        <v>0</v>
      </c>
      <c r="E1588" s="7" t="n">
        <v>0</v>
      </c>
      <c r="F1588" s="7" t="n">
        <v>4</v>
      </c>
    </row>
    <row r="1589" spans="1:6">
      <c r="A1589" t="s">
        <v>4</v>
      </c>
      <c r="B1589" s="4" t="s">
        <v>5</v>
      </c>
      <c r="C1589" s="4" t="s">
        <v>13</v>
      </c>
      <c r="D1589" s="4" t="s">
        <v>10</v>
      </c>
      <c r="E1589" s="4" t="s">
        <v>10</v>
      </c>
      <c r="F1589" s="4" t="s">
        <v>13</v>
      </c>
    </row>
    <row r="1590" spans="1:6">
      <c r="A1590" t="n">
        <v>15691</v>
      </c>
      <c r="B1590" s="30" t="n">
        <v>25</v>
      </c>
      <c r="C1590" s="7" t="n">
        <v>1</v>
      </c>
      <c r="D1590" s="7" t="n">
        <v>160</v>
      </c>
      <c r="E1590" s="7" t="n">
        <v>350</v>
      </c>
      <c r="F1590" s="7" t="n">
        <v>1</v>
      </c>
    </row>
    <row r="1591" spans="1:6">
      <c r="A1591" t="s">
        <v>4</v>
      </c>
      <c r="B1591" s="4" t="s">
        <v>5</v>
      </c>
      <c r="C1591" s="4" t="s">
        <v>13</v>
      </c>
      <c r="D1591" s="4" t="s">
        <v>10</v>
      </c>
      <c r="E1591" s="4" t="s">
        <v>6</v>
      </c>
    </row>
    <row r="1592" spans="1:6">
      <c r="A1592" t="n">
        <v>15698</v>
      </c>
      <c r="B1592" s="51" t="n">
        <v>51</v>
      </c>
      <c r="C1592" s="7" t="n">
        <v>4</v>
      </c>
      <c r="D1592" s="7" t="n">
        <v>11</v>
      </c>
      <c r="E1592" s="7" t="s">
        <v>140</v>
      </c>
    </row>
    <row r="1593" spans="1:6">
      <c r="A1593" t="s">
        <v>4</v>
      </c>
      <c r="B1593" s="4" t="s">
        <v>5</v>
      </c>
      <c r="C1593" s="4" t="s">
        <v>10</v>
      </c>
    </row>
    <row r="1594" spans="1:6">
      <c r="A1594" t="n">
        <v>15712</v>
      </c>
      <c r="B1594" s="25" t="n">
        <v>16</v>
      </c>
      <c r="C1594" s="7" t="n">
        <v>0</v>
      </c>
    </row>
    <row r="1595" spans="1:6">
      <c r="A1595" t="s">
        <v>4</v>
      </c>
      <c r="B1595" s="4" t="s">
        <v>5</v>
      </c>
      <c r="C1595" s="4" t="s">
        <v>10</v>
      </c>
      <c r="D1595" s="4" t="s">
        <v>66</v>
      </c>
      <c r="E1595" s="4" t="s">
        <v>13</v>
      </c>
      <c r="F1595" s="4" t="s">
        <v>13</v>
      </c>
      <c r="G1595" s="4" t="s">
        <v>66</v>
      </c>
      <c r="H1595" s="4" t="s">
        <v>13</v>
      </c>
      <c r="I1595" s="4" t="s">
        <v>13</v>
      </c>
    </row>
    <row r="1596" spans="1:6">
      <c r="A1596" t="n">
        <v>15715</v>
      </c>
      <c r="B1596" s="52" t="n">
        <v>26</v>
      </c>
      <c r="C1596" s="7" t="n">
        <v>11</v>
      </c>
      <c r="D1596" s="7" t="s">
        <v>141</v>
      </c>
      <c r="E1596" s="7" t="n">
        <v>2</v>
      </c>
      <c r="F1596" s="7" t="n">
        <v>3</v>
      </c>
      <c r="G1596" s="7" t="s">
        <v>142</v>
      </c>
      <c r="H1596" s="7" t="n">
        <v>2</v>
      </c>
      <c r="I1596" s="7" t="n">
        <v>0</v>
      </c>
    </row>
    <row r="1597" spans="1:6">
      <c r="A1597" t="s">
        <v>4</v>
      </c>
      <c r="B1597" s="4" t="s">
        <v>5</v>
      </c>
    </row>
    <row r="1598" spans="1:6">
      <c r="A1598" t="n">
        <v>15990</v>
      </c>
      <c r="B1598" s="32" t="n">
        <v>28</v>
      </c>
    </row>
    <row r="1599" spans="1:6">
      <c r="A1599" t="s">
        <v>4</v>
      </c>
      <c r="B1599" s="4" t="s">
        <v>5</v>
      </c>
      <c r="C1599" s="4" t="s">
        <v>13</v>
      </c>
      <c r="D1599" s="4" t="s">
        <v>10</v>
      </c>
      <c r="E1599" s="4" t="s">
        <v>10</v>
      </c>
      <c r="F1599" s="4" t="s">
        <v>13</v>
      </c>
    </row>
    <row r="1600" spans="1:6">
      <c r="A1600" t="n">
        <v>15991</v>
      </c>
      <c r="B1600" s="30" t="n">
        <v>25</v>
      </c>
      <c r="C1600" s="7" t="n">
        <v>1</v>
      </c>
      <c r="D1600" s="7" t="n">
        <v>60</v>
      </c>
      <c r="E1600" s="7" t="n">
        <v>420</v>
      </c>
      <c r="F1600" s="7" t="n">
        <v>1</v>
      </c>
    </row>
    <row r="1601" spans="1:9">
      <c r="A1601" t="s">
        <v>4</v>
      </c>
      <c r="B1601" s="4" t="s">
        <v>5</v>
      </c>
      <c r="C1601" s="4" t="s">
        <v>13</v>
      </c>
      <c r="D1601" s="4" t="s">
        <v>10</v>
      </c>
      <c r="E1601" s="4" t="s">
        <v>6</v>
      </c>
    </row>
    <row r="1602" spans="1:9">
      <c r="A1602" t="n">
        <v>15998</v>
      </c>
      <c r="B1602" s="51" t="n">
        <v>51</v>
      </c>
      <c r="C1602" s="7" t="n">
        <v>4</v>
      </c>
      <c r="D1602" s="7" t="n">
        <v>8</v>
      </c>
      <c r="E1602" s="7" t="s">
        <v>143</v>
      </c>
    </row>
    <row r="1603" spans="1:9">
      <c r="A1603" t="s">
        <v>4</v>
      </c>
      <c r="B1603" s="4" t="s">
        <v>5</v>
      </c>
      <c r="C1603" s="4" t="s">
        <v>10</v>
      </c>
    </row>
    <row r="1604" spans="1:9">
      <c r="A1604" t="n">
        <v>16012</v>
      </c>
      <c r="B1604" s="25" t="n">
        <v>16</v>
      </c>
      <c r="C1604" s="7" t="n">
        <v>0</v>
      </c>
    </row>
    <row r="1605" spans="1:9">
      <c r="A1605" t="s">
        <v>4</v>
      </c>
      <c r="B1605" s="4" t="s">
        <v>5</v>
      </c>
      <c r="C1605" s="4" t="s">
        <v>10</v>
      </c>
      <c r="D1605" s="4" t="s">
        <v>66</v>
      </c>
      <c r="E1605" s="4" t="s">
        <v>13</v>
      </c>
      <c r="F1605" s="4" t="s">
        <v>13</v>
      </c>
      <c r="G1605" s="4" t="s">
        <v>66</v>
      </c>
      <c r="H1605" s="4" t="s">
        <v>13</v>
      </c>
      <c r="I1605" s="4" t="s">
        <v>13</v>
      </c>
    </row>
    <row r="1606" spans="1:9">
      <c r="A1606" t="n">
        <v>16015</v>
      </c>
      <c r="B1606" s="52" t="n">
        <v>26</v>
      </c>
      <c r="C1606" s="7" t="n">
        <v>8</v>
      </c>
      <c r="D1606" s="7" t="s">
        <v>144</v>
      </c>
      <c r="E1606" s="7" t="n">
        <v>2</v>
      </c>
      <c r="F1606" s="7" t="n">
        <v>3</v>
      </c>
      <c r="G1606" s="7" t="s">
        <v>145</v>
      </c>
      <c r="H1606" s="7" t="n">
        <v>2</v>
      </c>
      <c r="I1606" s="7" t="n">
        <v>0</v>
      </c>
    </row>
    <row r="1607" spans="1:9">
      <c r="A1607" t="s">
        <v>4</v>
      </c>
      <c r="B1607" s="4" t="s">
        <v>5</v>
      </c>
    </row>
    <row r="1608" spans="1:9">
      <c r="A1608" t="n">
        <v>16238</v>
      </c>
      <c r="B1608" s="32" t="n">
        <v>28</v>
      </c>
    </row>
    <row r="1609" spans="1:9">
      <c r="A1609" t="s">
        <v>4</v>
      </c>
      <c r="B1609" s="4" t="s">
        <v>5</v>
      </c>
      <c r="C1609" s="4" t="s">
        <v>13</v>
      </c>
      <c r="D1609" s="4" t="s">
        <v>10</v>
      </c>
      <c r="E1609" s="4" t="s">
        <v>10</v>
      </c>
      <c r="F1609" s="4" t="s">
        <v>13</v>
      </c>
    </row>
    <row r="1610" spans="1:9">
      <c r="A1610" t="n">
        <v>16239</v>
      </c>
      <c r="B1610" s="30" t="n">
        <v>25</v>
      </c>
      <c r="C1610" s="7" t="n">
        <v>1</v>
      </c>
      <c r="D1610" s="7" t="n">
        <v>160</v>
      </c>
      <c r="E1610" s="7" t="n">
        <v>570</v>
      </c>
      <c r="F1610" s="7" t="n">
        <v>2</v>
      </c>
    </row>
    <row r="1611" spans="1:9">
      <c r="A1611" t="s">
        <v>4</v>
      </c>
      <c r="B1611" s="4" t="s">
        <v>5</v>
      </c>
      <c r="C1611" s="4" t="s">
        <v>13</v>
      </c>
      <c r="D1611" s="4" t="s">
        <v>10</v>
      </c>
      <c r="E1611" s="4" t="s">
        <v>6</v>
      </c>
    </row>
    <row r="1612" spans="1:9">
      <c r="A1612" t="n">
        <v>16246</v>
      </c>
      <c r="B1612" s="51" t="n">
        <v>51</v>
      </c>
      <c r="C1612" s="7" t="n">
        <v>4</v>
      </c>
      <c r="D1612" s="7" t="n">
        <v>0</v>
      </c>
      <c r="E1612" s="7" t="s">
        <v>146</v>
      </c>
    </row>
    <row r="1613" spans="1:9">
      <c r="A1613" t="s">
        <v>4</v>
      </c>
      <c r="B1613" s="4" t="s">
        <v>5</v>
      </c>
      <c r="C1613" s="4" t="s">
        <v>10</v>
      </c>
    </row>
    <row r="1614" spans="1:9">
      <c r="A1614" t="n">
        <v>16259</v>
      </c>
      <c r="B1614" s="25" t="n">
        <v>16</v>
      </c>
      <c r="C1614" s="7" t="n">
        <v>0</v>
      </c>
    </row>
    <row r="1615" spans="1:9">
      <c r="A1615" t="s">
        <v>4</v>
      </c>
      <c r="B1615" s="4" t="s">
        <v>5</v>
      </c>
      <c r="C1615" s="4" t="s">
        <v>10</v>
      </c>
      <c r="D1615" s="4" t="s">
        <v>66</v>
      </c>
      <c r="E1615" s="4" t="s">
        <v>13</v>
      </c>
      <c r="F1615" s="4" t="s">
        <v>13</v>
      </c>
      <c r="G1615" s="4" t="s">
        <v>66</v>
      </c>
      <c r="H1615" s="4" t="s">
        <v>13</v>
      </c>
      <c r="I1615" s="4" t="s">
        <v>13</v>
      </c>
    </row>
    <row r="1616" spans="1:9">
      <c r="A1616" t="n">
        <v>16262</v>
      </c>
      <c r="B1616" s="52" t="n">
        <v>26</v>
      </c>
      <c r="C1616" s="7" t="n">
        <v>0</v>
      </c>
      <c r="D1616" s="7" t="s">
        <v>147</v>
      </c>
      <c r="E1616" s="7" t="n">
        <v>2</v>
      </c>
      <c r="F1616" s="7" t="n">
        <v>3</v>
      </c>
      <c r="G1616" s="7" t="s">
        <v>148</v>
      </c>
      <c r="H1616" s="7" t="n">
        <v>2</v>
      </c>
      <c r="I1616" s="7" t="n">
        <v>0</v>
      </c>
    </row>
    <row r="1617" spans="1:9">
      <c r="A1617" t="s">
        <v>4</v>
      </c>
      <c r="B1617" s="4" t="s">
        <v>5</v>
      </c>
    </row>
    <row r="1618" spans="1:9">
      <c r="A1618" t="n">
        <v>16513</v>
      </c>
      <c r="B1618" s="32" t="n">
        <v>28</v>
      </c>
    </row>
    <row r="1619" spans="1:9">
      <c r="A1619" t="s">
        <v>4</v>
      </c>
      <c r="B1619" s="4" t="s">
        <v>5</v>
      </c>
      <c r="C1619" s="4" t="s">
        <v>13</v>
      </c>
      <c r="D1619" s="4" t="s">
        <v>10</v>
      </c>
      <c r="E1619" s="4" t="s">
        <v>10</v>
      </c>
      <c r="F1619" s="4" t="s">
        <v>13</v>
      </c>
    </row>
    <row r="1620" spans="1:9">
      <c r="A1620" t="n">
        <v>16514</v>
      </c>
      <c r="B1620" s="30" t="n">
        <v>25</v>
      </c>
      <c r="C1620" s="7" t="n">
        <v>1</v>
      </c>
      <c r="D1620" s="7" t="n">
        <v>60</v>
      </c>
      <c r="E1620" s="7" t="n">
        <v>420</v>
      </c>
      <c r="F1620" s="7" t="n">
        <v>1</v>
      </c>
    </row>
    <row r="1621" spans="1:9">
      <c r="A1621" t="s">
        <v>4</v>
      </c>
      <c r="B1621" s="4" t="s">
        <v>5</v>
      </c>
      <c r="C1621" s="4" t="s">
        <v>13</v>
      </c>
      <c r="D1621" s="4" t="s">
        <v>10</v>
      </c>
      <c r="E1621" s="4" t="s">
        <v>6</v>
      </c>
    </row>
    <row r="1622" spans="1:9">
      <c r="A1622" t="n">
        <v>16521</v>
      </c>
      <c r="B1622" s="51" t="n">
        <v>51</v>
      </c>
      <c r="C1622" s="7" t="n">
        <v>4</v>
      </c>
      <c r="D1622" s="7" t="n">
        <v>8</v>
      </c>
      <c r="E1622" s="7" t="s">
        <v>149</v>
      </c>
    </row>
    <row r="1623" spans="1:9">
      <c r="A1623" t="s">
        <v>4</v>
      </c>
      <c r="B1623" s="4" t="s">
        <v>5</v>
      </c>
      <c r="C1623" s="4" t="s">
        <v>10</v>
      </c>
    </row>
    <row r="1624" spans="1:9">
      <c r="A1624" t="n">
        <v>16534</v>
      </c>
      <c r="B1624" s="25" t="n">
        <v>16</v>
      </c>
      <c r="C1624" s="7" t="n">
        <v>0</v>
      </c>
    </row>
    <row r="1625" spans="1:9">
      <c r="A1625" t="s">
        <v>4</v>
      </c>
      <c r="B1625" s="4" t="s">
        <v>5</v>
      </c>
      <c r="C1625" s="4" t="s">
        <v>10</v>
      </c>
      <c r="D1625" s="4" t="s">
        <v>66</v>
      </c>
      <c r="E1625" s="4" t="s">
        <v>13</v>
      </c>
      <c r="F1625" s="4" t="s">
        <v>13</v>
      </c>
    </row>
    <row r="1626" spans="1:9">
      <c r="A1626" t="n">
        <v>16537</v>
      </c>
      <c r="B1626" s="52" t="n">
        <v>26</v>
      </c>
      <c r="C1626" s="7" t="n">
        <v>8</v>
      </c>
      <c r="D1626" s="7" t="s">
        <v>150</v>
      </c>
      <c r="E1626" s="7" t="n">
        <v>2</v>
      </c>
      <c r="F1626" s="7" t="n">
        <v>0</v>
      </c>
    </row>
    <row r="1627" spans="1:9">
      <c r="A1627" t="s">
        <v>4</v>
      </c>
      <c r="B1627" s="4" t="s">
        <v>5</v>
      </c>
    </row>
    <row r="1628" spans="1:9">
      <c r="A1628" t="n">
        <v>16577</v>
      </c>
      <c r="B1628" s="32" t="n">
        <v>28</v>
      </c>
    </row>
    <row r="1629" spans="1:9">
      <c r="A1629" t="s">
        <v>4</v>
      </c>
      <c r="B1629" s="4" t="s">
        <v>5</v>
      </c>
      <c r="C1629" s="4" t="s">
        <v>13</v>
      </c>
      <c r="D1629" s="4" t="s">
        <v>10</v>
      </c>
      <c r="E1629" s="4" t="s">
        <v>10</v>
      </c>
      <c r="F1629" s="4" t="s">
        <v>13</v>
      </c>
    </row>
    <row r="1630" spans="1:9">
      <c r="A1630" t="n">
        <v>16578</v>
      </c>
      <c r="B1630" s="30" t="n">
        <v>25</v>
      </c>
      <c r="C1630" s="7" t="n">
        <v>1</v>
      </c>
      <c r="D1630" s="7" t="n">
        <v>160</v>
      </c>
      <c r="E1630" s="7" t="n">
        <v>350</v>
      </c>
      <c r="F1630" s="7" t="n">
        <v>1</v>
      </c>
    </row>
    <row r="1631" spans="1:9">
      <c r="A1631" t="s">
        <v>4</v>
      </c>
      <c r="B1631" s="4" t="s">
        <v>5</v>
      </c>
      <c r="C1631" s="4" t="s">
        <v>13</v>
      </c>
      <c r="D1631" s="4" t="s">
        <v>10</v>
      </c>
      <c r="E1631" s="4" t="s">
        <v>6</v>
      </c>
    </row>
    <row r="1632" spans="1:9">
      <c r="A1632" t="n">
        <v>16585</v>
      </c>
      <c r="B1632" s="51" t="n">
        <v>51</v>
      </c>
      <c r="C1632" s="7" t="n">
        <v>4</v>
      </c>
      <c r="D1632" s="7" t="n">
        <v>11</v>
      </c>
      <c r="E1632" s="7" t="s">
        <v>151</v>
      </c>
    </row>
    <row r="1633" spans="1:6">
      <c r="A1633" t="s">
        <v>4</v>
      </c>
      <c r="B1633" s="4" t="s">
        <v>5</v>
      </c>
      <c r="C1633" s="4" t="s">
        <v>10</v>
      </c>
    </row>
    <row r="1634" spans="1:6">
      <c r="A1634" t="n">
        <v>16598</v>
      </c>
      <c r="B1634" s="25" t="n">
        <v>16</v>
      </c>
      <c r="C1634" s="7" t="n">
        <v>0</v>
      </c>
    </row>
    <row r="1635" spans="1:6">
      <c r="A1635" t="s">
        <v>4</v>
      </c>
      <c r="B1635" s="4" t="s">
        <v>5</v>
      </c>
      <c r="C1635" s="4" t="s">
        <v>10</v>
      </c>
      <c r="D1635" s="4" t="s">
        <v>66</v>
      </c>
      <c r="E1635" s="4" t="s">
        <v>13</v>
      </c>
      <c r="F1635" s="4" t="s">
        <v>13</v>
      </c>
      <c r="G1635" s="4" t="s">
        <v>66</v>
      </c>
      <c r="H1635" s="4" t="s">
        <v>13</v>
      </c>
      <c r="I1635" s="4" t="s">
        <v>13</v>
      </c>
    </row>
    <row r="1636" spans="1:6">
      <c r="A1636" t="n">
        <v>16601</v>
      </c>
      <c r="B1636" s="52" t="n">
        <v>26</v>
      </c>
      <c r="C1636" s="7" t="n">
        <v>11</v>
      </c>
      <c r="D1636" s="7" t="s">
        <v>152</v>
      </c>
      <c r="E1636" s="7" t="n">
        <v>2</v>
      </c>
      <c r="F1636" s="7" t="n">
        <v>3</v>
      </c>
      <c r="G1636" s="7" t="s">
        <v>153</v>
      </c>
      <c r="H1636" s="7" t="n">
        <v>2</v>
      </c>
      <c r="I1636" s="7" t="n">
        <v>0</v>
      </c>
    </row>
    <row r="1637" spans="1:6">
      <c r="A1637" t="s">
        <v>4</v>
      </c>
      <c r="B1637" s="4" t="s">
        <v>5</v>
      </c>
    </row>
    <row r="1638" spans="1:6">
      <c r="A1638" t="n">
        <v>16764</v>
      </c>
      <c r="B1638" s="32" t="n">
        <v>28</v>
      </c>
    </row>
    <row r="1639" spans="1:6">
      <c r="A1639" t="s">
        <v>4</v>
      </c>
      <c r="B1639" s="4" t="s">
        <v>5</v>
      </c>
      <c r="C1639" s="4" t="s">
        <v>10</v>
      </c>
    </row>
    <row r="1640" spans="1:6">
      <c r="A1640" t="n">
        <v>16765</v>
      </c>
      <c r="B1640" s="8" t="n">
        <v>12</v>
      </c>
      <c r="C1640" s="7" t="n">
        <v>9372</v>
      </c>
    </row>
    <row r="1641" spans="1:6">
      <c r="A1641" t="s">
        <v>4</v>
      </c>
      <c r="B1641" s="4" t="s">
        <v>5</v>
      </c>
      <c r="C1641" s="4" t="s">
        <v>13</v>
      </c>
      <c r="D1641" s="4" t="s">
        <v>10</v>
      </c>
      <c r="E1641" s="4" t="s">
        <v>10</v>
      </c>
      <c r="F1641" s="4" t="s">
        <v>13</v>
      </c>
    </row>
    <row r="1642" spans="1:6">
      <c r="A1642" t="n">
        <v>16768</v>
      </c>
      <c r="B1642" s="30" t="n">
        <v>25</v>
      </c>
      <c r="C1642" s="7" t="n">
        <v>1</v>
      </c>
      <c r="D1642" s="7" t="n">
        <v>65535</v>
      </c>
      <c r="E1642" s="7" t="n">
        <v>65535</v>
      </c>
      <c r="F1642" s="7" t="n">
        <v>0</v>
      </c>
    </row>
    <row r="1643" spans="1:6">
      <c r="A1643" t="s">
        <v>4</v>
      </c>
      <c r="B1643" s="4" t="s">
        <v>5</v>
      </c>
      <c r="C1643" s="4" t="s">
        <v>9</v>
      </c>
    </row>
    <row r="1644" spans="1:6">
      <c r="A1644" t="n">
        <v>16775</v>
      </c>
      <c r="B1644" s="53" t="n">
        <v>15</v>
      </c>
      <c r="C1644" s="7" t="n">
        <v>67108864</v>
      </c>
    </row>
    <row r="1645" spans="1:6">
      <c r="A1645" t="s">
        <v>4</v>
      </c>
      <c r="B1645" s="4" t="s">
        <v>5</v>
      </c>
      <c r="C1645" s="4" t="s">
        <v>13</v>
      </c>
      <c r="D1645" s="4" t="s">
        <v>10</v>
      </c>
    </row>
    <row r="1646" spans="1:6">
      <c r="A1646" t="n">
        <v>16780</v>
      </c>
      <c r="B1646" s="27" t="n">
        <v>58</v>
      </c>
      <c r="C1646" s="7" t="n">
        <v>105</v>
      </c>
      <c r="D1646" s="7" t="n">
        <v>300</v>
      </c>
    </row>
    <row r="1647" spans="1:6">
      <c r="A1647" t="s">
        <v>4</v>
      </c>
      <c r="B1647" s="4" t="s">
        <v>5</v>
      </c>
      <c r="C1647" s="4" t="s">
        <v>30</v>
      </c>
      <c r="D1647" s="4" t="s">
        <v>10</v>
      </c>
    </row>
    <row r="1648" spans="1:6">
      <c r="A1648" t="n">
        <v>16784</v>
      </c>
      <c r="B1648" s="49" t="n">
        <v>103</v>
      </c>
      <c r="C1648" s="7" t="n">
        <v>1</v>
      </c>
      <c r="D1648" s="7" t="n">
        <v>300</v>
      </c>
    </row>
    <row r="1649" spans="1:9">
      <c r="A1649" t="s">
        <v>4</v>
      </c>
      <c r="B1649" s="4" t="s">
        <v>5</v>
      </c>
      <c r="C1649" s="4" t="s">
        <v>13</v>
      </c>
      <c r="D1649" s="4" t="s">
        <v>30</v>
      </c>
      <c r="E1649" s="4" t="s">
        <v>10</v>
      </c>
      <c r="F1649" s="4" t="s">
        <v>13</v>
      </c>
    </row>
    <row r="1650" spans="1:9">
      <c r="A1650" t="n">
        <v>16791</v>
      </c>
      <c r="B1650" s="17" t="n">
        <v>49</v>
      </c>
      <c r="C1650" s="7" t="n">
        <v>3</v>
      </c>
      <c r="D1650" s="7" t="n">
        <v>1</v>
      </c>
      <c r="E1650" s="7" t="n">
        <v>500</v>
      </c>
      <c r="F1650" s="7" t="n">
        <v>0</v>
      </c>
    </row>
    <row r="1651" spans="1:9">
      <c r="A1651" t="s">
        <v>4</v>
      </c>
      <c r="B1651" s="4" t="s">
        <v>5</v>
      </c>
      <c r="C1651" s="4" t="s">
        <v>13</v>
      </c>
      <c r="D1651" s="4" t="s">
        <v>10</v>
      </c>
    </row>
    <row r="1652" spans="1:9">
      <c r="A1652" t="n">
        <v>16800</v>
      </c>
      <c r="B1652" s="27" t="n">
        <v>58</v>
      </c>
      <c r="C1652" s="7" t="n">
        <v>11</v>
      </c>
      <c r="D1652" s="7" t="n">
        <v>300</v>
      </c>
    </row>
    <row r="1653" spans="1:9">
      <c r="A1653" t="s">
        <v>4</v>
      </c>
      <c r="B1653" s="4" t="s">
        <v>5</v>
      </c>
      <c r="C1653" s="4" t="s">
        <v>13</v>
      </c>
      <c r="D1653" s="4" t="s">
        <v>10</v>
      </c>
    </row>
    <row r="1654" spans="1:9">
      <c r="A1654" t="n">
        <v>16804</v>
      </c>
      <c r="B1654" s="27" t="n">
        <v>58</v>
      </c>
      <c r="C1654" s="7" t="n">
        <v>12</v>
      </c>
      <c r="D1654" s="7" t="n">
        <v>0</v>
      </c>
    </row>
    <row r="1655" spans="1:9">
      <c r="A1655" t="s">
        <v>4</v>
      </c>
      <c r="B1655" s="4" t="s">
        <v>5</v>
      </c>
      <c r="C1655" s="4" t="s">
        <v>13</v>
      </c>
    </row>
    <row r="1656" spans="1:9">
      <c r="A1656" t="n">
        <v>16808</v>
      </c>
      <c r="B1656" s="29" t="n">
        <v>23</v>
      </c>
      <c r="C1656" s="7" t="n">
        <v>10</v>
      </c>
    </row>
    <row r="1657" spans="1:9">
      <c r="A1657" t="s">
        <v>4</v>
      </c>
      <c r="B1657" s="4" t="s">
        <v>5</v>
      </c>
      <c r="C1657" s="4" t="s">
        <v>13</v>
      </c>
      <c r="D1657" s="4" t="s">
        <v>6</v>
      </c>
    </row>
    <row r="1658" spans="1:9">
      <c r="A1658" t="n">
        <v>16810</v>
      </c>
      <c r="B1658" s="9" t="n">
        <v>2</v>
      </c>
      <c r="C1658" s="7" t="n">
        <v>10</v>
      </c>
      <c r="D1658" s="7" t="s">
        <v>62</v>
      </c>
    </row>
    <row r="1659" spans="1:9">
      <c r="A1659" t="s">
        <v>4</v>
      </c>
      <c r="B1659" s="4" t="s">
        <v>5</v>
      </c>
      <c r="C1659" s="4" t="s">
        <v>13</v>
      </c>
    </row>
    <row r="1660" spans="1:9">
      <c r="A1660" t="n">
        <v>16833</v>
      </c>
      <c r="B1660" s="48" t="n">
        <v>74</v>
      </c>
      <c r="C1660" s="7" t="n">
        <v>46</v>
      </c>
    </row>
    <row r="1661" spans="1:9">
      <c r="A1661" t="s">
        <v>4</v>
      </c>
      <c r="B1661" s="4" t="s">
        <v>5</v>
      </c>
      <c r="C1661" s="4" t="s">
        <v>13</v>
      </c>
    </row>
    <row r="1662" spans="1:9">
      <c r="A1662" t="n">
        <v>16835</v>
      </c>
      <c r="B1662" s="48" t="n">
        <v>74</v>
      </c>
      <c r="C1662" s="7" t="n">
        <v>54</v>
      </c>
    </row>
    <row r="1663" spans="1:9">
      <c r="A1663" t="s">
        <v>4</v>
      </c>
      <c r="B1663" s="4" t="s">
        <v>5</v>
      </c>
    </row>
    <row r="1664" spans="1:9">
      <c r="A1664" t="n">
        <v>16837</v>
      </c>
      <c r="B1664" s="5" t="n">
        <v>1</v>
      </c>
    </row>
    <row r="1665" spans="1:6" s="3" customFormat="1" customHeight="0">
      <c r="A1665" s="3" t="s">
        <v>2</v>
      </c>
      <c r="B1665" s="3" t="s">
        <v>154</v>
      </c>
    </row>
    <row r="1666" spans="1:6">
      <c r="A1666" t="s">
        <v>4</v>
      </c>
      <c r="B1666" s="4" t="s">
        <v>5</v>
      </c>
      <c r="C1666" s="4" t="s">
        <v>13</v>
      </c>
      <c r="D1666" s="4" t="s">
        <v>10</v>
      </c>
      <c r="E1666" s="4" t="s">
        <v>13</v>
      </c>
      <c r="F1666" s="4" t="s">
        <v>13</v>
      </c>
      <c r="G1666" s="4" t="s">
        <v>13</v>
      </c>
      <c r="H1666" s="4" t="s">
        <v>10</v>
      </c>
      <c r="I1666" s="4" t="s">
        <v>29</v>
      </c>
      <c r="J1666" s="4" t="s">
        <v>10</v>
      </c>
      <c r="K1666" s="4" t="s">
        <v>29</v>
      </c>
      <c r="L1666" s="4" t="s">
        <v>29</v>
      </c>
    </row>
    <row r="1667" spans="1:6">
      <c r="A1667" t="n">
        <v>16840</v>
      </c>
      <c r="B1667" s="35" t="n">
        <v>6</v>
      </c>
      <c r="C1667" s="7" t="n">
        <v>33</v>
      </c>
      <c r="D1667" s="7" t="n">
        <v>65534</v>
      </c>
      <c r="E1667" s="7" t="n">
        <v>9</v>
      </c>
      <c r="F1667" s="7" t="n">
        <v>1</v>
      </c>
      <c r="G1667" s="7" t="n">
        <v>2</v>
      </c>
      <c r="H1667" s="7" t="n">
        <v>6</v>
      </c>
      <c r="I1667" s="15" t="n">
        <f t="normal" ca="1">A1669</f>
        <v>0</v>
      </c>
      <c r="J1667" s="7" t="n">
        <v>13</v>
      </c>
      <c r="K1667" s="15" t="n">
        <f t="normal" ca="1">A1679</f>
        <v>0</v>
      </c>
      <c r="L1667" s="15" t="n">
        <f t="normal" ca="1">A1683</f>
        <v>0</v>
      </c>
    </row>
    <row r="1668" spans="1:6">
      <c r="A1668" t="s">
        <v>4</v>
      </c>
      <c r="B1668" s="4" t="s">
        <v>5</v>
      </c>
      <c r="C1668" s="4" t="s">
        <v>10</v>
      </c>
      <c r="D1668" s="4" t="s">
        <v>30</v>
      </c>
      <c r="E1668" s="4" t="s">
        <v>30</v>
      </c>
      <c r="F1668" s="4" t="s">
        <v>30</v>
      </c>
      <c r="G1668" s="4" t="s">
        <v>30</v>
      </c>
    </row>
    <row r="1669" spans="1:6">
      <c r="A1669" t="n">
        <v>16863</v>
      </c>
      <c r="B1669" s="38" t="n">
        <v>46</v>
      </c>
      <c r="C1669" s="7" t="n">
        <v>65534</v>
      </c>
      <c r="D1669" s="7" t="n">
        <v>6.73000001907349</v>
      </c>
      <c r="E1669" s="7" t="n">
        <v>0</v>
      </c>
      <c r="F1669" s="7" t="n">
        <v>15.8699998855591</v>
      </c>
      <c r="G1669" s="7" t="n">
        <v>78.0999984741211</v>
      </c>
    </row>
    <row r="1670" spans="1:6">
      <c r="A1670" t="s">
        <v>4</v>
      </c>
      <c r="B1670" s="4" t="s">
        <v>5</v>
      </c>
      <c r="C1670" s="4" t="s">
        <v>13</v>
      </c>
      <c r="D1670" s="4" t="s">
        <v>10</v>
      </c>
      <c r="E1670" s="4" t="s">
        <v>13</v>
      </c>
      <c r="F1670" s="4" t="s">
        <v>6</v>
      </c>
      <c r="G1670" s="4" t="s">
        <v>6</v>
      </c>
      <c r="H1670" s="4" t="s">
        <v>6</v>
      </c>
      <c r="I1670" s="4" t="s">
        <v>6</v>
      </c>
      <c r="J1670" s="4" t="s">
        <v>6</v>
      </c>
      <c r="K1670" s="4" t="s">
        <v>6</v>
      </c>
      <c r="L1670" s="4" t="s">
        <v>6</v>
      </c>
      <c r="M1670" s="4" t="s">
        <v>6</v>
      </c>
      <c r="N1670" s="4" t="s">
        <v>6</v>
      </c>
      <c r="O1670" s="4" t="s">
        <v>6</v>
      </c>
      <c r="P1670" s="4" t="s">
        <v>6</v>
      </c>
      <c r="Q1670" s="4" t="s">
        <v>6</v>
      </c>
      <c r="R1670" s="4" t="s">
        <v>6</v>
      </c>
      <c r="S1670" s="4" t="s">
        <v>6</v>
      </c>
      <c r="T1670" s="4" t="s">
        <v>6</v>
      </c>
      <c r="U1670" s="4" t="s">
        <v>6</v>
      </c>
    </row>
    <row r="1671" spans="1:6">
      <c r="A1671" t="n">
        <v>16882</v>
      </c>
      <c r="B1671" s="42" t="n">
        <v>36</v>
      </c>
      <c r="C1671" s="7" t="n">
        <v>8</v>
      </c>
      <c r="D1671" s="7" t="n">
        <v>65534</v>
      </c>
      <c r="E1671" s="7" t="n">
        <v>0</v>
      </c>
      <c r="F1671" s="7" t="s">
        <v>126</v>
      </c>
      <c r="G1671" s="7" t="s">
        <v>12</v>
      </c>
      <c r="H1671" s="7" t="s">
        <v>12</v>
      </c>
      <c r="I1671" s="7" t="s">
        <v>12</v>
      </c>
      <c r="J1671" s="7" t="s">
        <v>12</v>
      </c>
      <c r="K1671" s="7" t="s">
        <v>12</v>
      </c>
      <c r="L1671" s="7" t="s">
        <v>12</v>
      </c>
      <c r="M1671" s="7" t="s">
        <v>12</v>
      </c>
      <c r="N1671" s="7" t="s">
        <v>12</v>
      </c>
      <c r="O1671" s="7" t="s">
        <v>12</v>
      </c>
      <c r="P1671" s="7" t="s">
        <v>12</v>
      </c>
      <c r="Q1671" s="7" t="s">
        <v>12</v>
      </c>
      <c r="R1671" s="7" t="s">
        <v>12</v>
      </c>
      <c r="S1671" s="7" t="s">
        <v>12</v>
      </c>
      <c r="T1671" s="7" t="s">
        <v>12</v>
      </c>
      <c r="U1671" s="7" t="s">
        <v>12</v>
      </c>
    </row>
    <row r="1672" spans="1:6">
      <c r="A1672" t="s">
        <v>4</v>
      </c>
      <c r="B1672" s="4" t="s">
        <v>5</v>
      </c>
      <c r="C1672" s="4" t="s">
        <v>10</v>
      </c>
      <c r="D1672" s="4" t="s">
        <v>13</v>
      </c>
      <c r="E1672" s="4" t="s">
        <v>6</v>
      </c>
      <c r="F1672" s="4" t="s">
        <v>30</v>
      </c>
      <c r="G1672" s="4" t="s">
        <v>30</v>
      </c>
      <c r="H1672" s="4" t="s">
        <v>30</v>
      </c>
    </row>
    <row r="1673" spans="1:6">
      <c r="A1673" t="n">
        <v>16915</v>
      </c>
      <c r="B1673" s="40" t="n">
        <v>48</v>
      </c>
      <c r="C1673" s="7" t="n">
        <v>65534</v>
      </c>
      <c r="D1673" s="7" t="n">
        <v>0</v>
      </c>
      <c r="E1673" s="7" t="s">
        <v>126</v>
      </c>
      <c r="F1673" s="7" t="n">
        <v>0</v>
      </c>
      <c r="G1673" s="7" t="n">
        <v>1</v>
      </c>
      <c r="H1673" s="7" t="n">
        <v>1.40129846432482e-45</v>
      </c>
    </row>
    <row r="1674" spans="1:6">
      <c r="A1674" t="s">
        <v>4</v>
      </c>
      <c r="B1674" s="4" t="s">
        <v>5</v>
      </c>
      <c r="C1674" s="4" t="s">
        <v>10</v>
      </c>
      <c r="D1674" s="4" t="s">
        <v>9</v>
      </c>
    </row>
    <row r="1675" spans="1:6">
      <c r="A1675" t="n">
        <v>16944</v>
      </c>
      <c r="B1675" s="37" t="n">
        <v>43</v>
      </c>
      <c r="C1675" s="7" t="n">
        <v>65534</v>
      </c>
      <c r="D1675" s="7" t="n">
        <v>64</v>
      </c>
    </row>
    <row r="1676" spans="1:6">
      <c r="A1676" t="s">
        <v>4</v>
      </c>
      <c r="B1676" s="4" t="s">
        <v>5</v>
      </c>
      <c r="C1676" s="4" t="s">
        <v>29</v>
      </c>
    </row>
    <row r="1677" spans="1:6">
      <c r="A1677" t="n">
        <v>16951</v>
      </c>
      <c r="B1677" s="18" t="n">
        <v>3</v>
      </c>
      <c r="C1677" s="15" t="n">
        <f t="normal" ca="1">A1683</f>
        <v>0</v>
      </c>
    </row>
    <row r="1678" spans="1:6">
      <c r="A1678" t="s">
        <v>4</v>
      </c>
      <c r="B1678" s="4" t="s">
        <v>5</v>
      </c>
      <c r="C1678" s="4" t="s">
        <v>10</v>
      </c>
      <c r="D1678" s="4" t="s">
        <v>30</v>
      </c>
      <c r="E1678" s="4" t="s">
        <v>30</v>
      </c>
      <c r="F1678" s="4" t="s">
        <v>30</v>
      </c>
      <c r="G1678" s="4" t="s">
        <v>30</v>
      </c>
    </row>
    <row r="1679" spans="1:6">
      <c r="A1679" t="n">
        <v>16956</v>
      </c>
      <c r="B1679" s="38" t="n">
        <v>46</v>
      </c>
      <c r="C1679" s="7" t="n">
        <v>65534</v>
      </c>
      <c r="D1679" s="7" t="n">
        <v>8.65999984741211</v>
      </c>
      <c r="E1679" s="7" t="n">
        <v>0</v>
      </c>
      <c r="F1679" s="7" t="n">
        <v>21.0499992370605</v>
      </c>
      <c r="G1679" s="7" t="n">
        <v>10.5</v>
      </c>
    </row>
    <row r="1680" spans="1:6">
      <c r="A1680" t="s">
        <v>4</v>
      </c>
      <c r="B1680" s="4" t="s">
        <v>5</v>
      </c>
      <c r="C1680" s="4" t="s">
        <v>29</v>
      </c>
    </row>
    <row r="1681" spans="1:21">
      <c r="A1681" t="n">
        <v>16975</v>
      </c>
      <c r="B1681" s="18" t="n">
        <v>3</v>
      </c>
      <c r="C1681" s="15" t="n">
        <f t="normal" ca="1">A1683</f>
        <v>0</v>
      </c>
    </row>
    <row r="1682" spans="1:21">
      <c r="A1682" t="s">
        <v>4</v>
      </c>
      <c r="B1682" s="4" t="s">
        <v>5</v>
      </c>
    </row>
    <row r="1683" spans="1:21">
      <c r="A1683" t="n">
        <v>16980</v>
      </c>
      <c r="B1683" s="5" t="n">
        <v>1</v>
      </c>
    </row>
    <row r="1684" spans="1:21" s="3" customFormat="1" customHeight="0">
      <c r="A1684" s="3" t="s">
        <v>2</v>
      </c>
      <c r="B1684" s="3" t="s">
        <v>155</v>
      </c>
    </row>
    <row r="1685" spans="1:21">
      <c r="A1685" t="s">
        <v>4</v>
      </c>
      <c r="B1685" s="4" t="s">
        <v>5</v>
      </c>
      <c r="C1685" s="4" t="s">
        <v>10</v>
      </c>
      <c r="D1685" s="4" t="s">
        <v>13</v>
      </c>
      <c r="E1685" s="4" t="s">
        <v>13</v>
      </c>
      <c r="F1685" s="4" t="s">
        <v>6</v>
      </c>
    </row>
    <row r="1686" spans="1:21">
      <c r="A1686" t="n">
        <v>16984</v>
      </c>
      <c r="B1686" s="47" t="n">
        <v>20</v>
      </c>
      <c r="C1686" s="7" t="n">
        <v>6</v>
      </c>
      <c r="D1686" s="7" t="n">
        <v>3</v>
      </c>
      <c r="E1686" s="7" t="n">
        <v>10</v>
      </c>
      <c r="F1686" s="7" t="s">
        <v>132</v>
      </c>
    </row>
    <row r="1687" spans="1:21">
      <c r="A1687" t="s">
        <v>4</v>
      </c>
      <c r="B1687" s="4" t="s">
        <v>5</v>
      </c>
      <c r="C1687" s="4" t="s">
        <v>10</v>
      </c>
    </row>
    <row r="1688" spans="1:21">
      <c r="A1688" t="n">
        <v>17005</v>
      </c>
      <c r="B1688" s="25" t="n">
        <v>16</v>
      </c>
      <c r="C1688" s="7" t="n">
        <v>0</v>
      </c>
    </row>
    <row r="1689" spans="1:21">
      <c r="A1689" t="s">
        <v>4</v>
      </c>
      <c r="B1689" s="4" t="s">
        <v>5</v>
      </c>
      <c r="C1689" s="4" t="s">
        <v>10</v>
      </c>
      <c r="D1689" s="4" t="s">
        <v>9</v>
      </c>
    </row>
    <row r="1690" spans="1:21">
      <c r="A1690" t="n">
        <v>17008</v>
      </c>
      <c r="B1690" s="37" t="n">
        <v>43</v>
      </c>
      <c r="C1690" s="7" t="n">
        <v>6</v>
      </c>
      <c r="D1690" s="7" t="n">
        <v>1088</v>
      </c>
    </row>
    <row r="1691" spans="1:21">
      <c r="A1691" t="s">
        <v>4</v>
      </c>
      <c r="B1691" s="4" t="s">
        <v>5</v>
      </c>
      <c r="C1691" s="4" t="s">
        <v>10</v>
      </c>
      <c r="D1691" s="4" t="s">
        <v>13</v>
      </c>
      <c r="E1691" s="4" t="s">
        <v>13</v>
      </c>
      <c r="F1691" s="4" t="s">
        <v>6</v>
      </c>
    </row>
    <row r="1692" spans="1:21">
      <c r="A1692" t="n">
        <v>17015</v>
      </c>
      <c r="B1692" s="47" t="n">
        <v>20</v>
      </c>
      <c r="C1692" s="7" t="n">
        <v>18</v>
      </c>
      <c r="D1692" s="7" t="n">
        <v>3</v>
      </c>
      <c r="E1692" s="7" t="n">
        <v>10</v>
      </c>
      <c r="F1692" s="7" t="s">
        <v>132</v>
      </c>
    </row>
    <row r="1693" spans="1:21">
      <c r="A1693" t="s">
        <v>4</v>
      </c>
      <c r="B1693" s="4" t="s">
        <v>5</v>
      </c>
      <c r="C1693" s="4" t="s">
        <v>10</v>
      </c>
    </row>
    <row r="1694" spans="1:21">
      <c r="A1694" t="n">
        <v>17036</v>
      </c>
      <c r="B1694" s="25" t="n">
        <v>16</v>
      </c>
      <c r="C1694" s="7" t="n">
        <v>0</v>
      </c>
    </row>
    <row r="1695" spans="1:21">
      <c r="A1695" t="s">
        <v>4</v>
      </c>
      <c r="B1695" s="4" t="s">
        <v>5</v>
      </c>
      <c r="C1695" s="4" t="s">
        <v>10</v>
      </c>
      <c r="D1695" s="4" t="s">
        <v>9</v>
      </c>
    </row>
    <row r="1696" spans="1:21">
      <c r="A1696" t="n">
        <v>17039</v>
      </c>
      <c r="B1696" s="37" t="n">
        <v>43</v>
      </c>
      <c r="C1696" s="7" t="n">
        <v>18</v>
      </c>
      <c r="D1696" s="7" t="n">
        <v>1088</v>
      </c>
    </row>
    <row r="1697" spans="1:6">
      <c r="A1697" t="s">
        <v>4</v>
      </c>
      <c r="B1697" s="4" t="s">
        <v>5</v>
      </c>
      <c r="C1697" s="4" t="s">
        <v>13</v>
      </c>
      <c r="D1697" s="4" t="s">
        <v>10</v>
      </c>
    </row>
    <row r="1698" spans="1:6">
      <c r="A1698" t="n">
        <v>17046</v>
      </c>
      <c r="B1698" s="23" t="n">
        <v>22</v>
      </c>
      <c r="C1698" s="7" t="n">
        <v>11</v>
      </c>
      <c r="D1698" s="7" t="n">
        <v>0</v>
      </c>
    </row>
    <row r="1699" spans="1:6">
      <c r="A1699" t="s">
        <v>4</v>
      </c>
      <c r="B1699" s="4" t="s">
        <v>5</v>
      </c>
      <c r="C1699" s="4" t="s">
        <v>13</v>
      </c>
      <c r="D1699" s="4" t="s">
        <v>10</v>
      </c>
    </row>
    <row r="1700" spans="1:6">
      <c r="A1700" t="n">
        <v>17050</v>
      </c>
      <c r="B1700" s="27" t="n">
        <v>58</v>
      </c>
      <c r="C1700" s="7" t="n">
        <v>5</v>
      </c>
      <c r="D1700" s="7" t="n">
        <v>300</v>
      </c>
    </row>
    <row r="1701" spans="1:6">
      <c r="A1701" t="s">
        <v>4</v>
      </c>
      <c r="B1701" s="4" t="s">
        <v>5</v>
      </c>
      <c r="C1701" s="4" t="s">
        <v>30</v>
      </c>
      <c r="D1701" s="4" t="s">
        <v>10</v>
      </c>
    </row>
    <row r="1702" spans="1:6">
      <c r="A1702" t="n">
        <v>17054</v>
      </c>
      <c r="B1702" s="49" t="n">
        <v>103</v>
      </c>
      <c r="C1702" s="7" t="n">
        <v>0</v>
      </c>
      <c r="D1702" s="7" t="n">
        <v>300</v>
      </c>
    </row>
    <row r="1703" spans="1:6">
      <c r="A1703" t="s">
        <v>4</v>
      </c>
      <c r="B1703" s="4" t="s">
        <v>5</v>
      </c>
      <c r="C1703" s="4" t="s">
        <v>13</v>
      </c>
    </row>
    <row r="1704" spans="1:6">
      <c r="A1704" t="n">
        <v>17061</v>
      </c>
      <c r="B1704" s="50" t="n">
        <v>64</v>
      </c>
      <c r="C1704" s="7" t="n">
        <v>7</v>
      </c>
    </row>
    <row r="1705" spans="1:6">
      <c r="A1705" t="s">
        <v>4</v>
      </c>
      <c r="B1705" s="4" t="s">
        <v>5</v>
      </c>
      <c r="C1705" s="4" t="s">
        <v>13</v>
      </c>
      <c r="D1705" s="4" t="s">
        <v>30</v>
      </c>
      <c r="E1705" s="4" t="s">
        <v>10</v>
      </c>
      <c r="F1705" s="4" t="s">
        <v>13</v>
      </c>
    </row>
    <row r="1706" spans="1:6">
      <c r="A1706" t="n">
        <v>17063</v>
      </c>
      <c r="B1706" s="17" t="n">
        <v>49</v>
      </c>
      <c r="C1706" s="7" t="n">
        <v>3</v>
      </c>
      <c r="D1706" s="7" t="n">
        <v>0.699999988079071</v>
      </c>
      <c r="E1706" s="7" t="n">
        <v>500</v>
      </c>
      <c r="F1706" s="7" t="n">
        <v>0</v>
      </c>
    </row>
    <row r="1707" spans="1:6">
      <c r="A1707" t="s">
        <v>4</v>
      </c>
      <c r="B1707" s="4" t="s">
        <v>5</v>
      </c>
      <c r="C1707" s="4" t="s">
        <v>13</v>
      </c>
      <c r="D1707" s="4" t="s">
        <v>10</v>
      </c>
    </row>
    <row r="1708" spans="1:6">
      <c r="A1708" t="n">
        <v>17072</v>
      </c>
      <c r="B1708" s="27" t="n">
        <v>58</v>
      </c>
      <c r="C1708" s="7" t="n">
        <v>10</v>
      </c>
      <c r="D1708" s="7" t="n">
        <v>300</v>
      </c>
    </row>
    <row r="1709" spans="1:6">
      <c r="A1709" t="s">
        <v>4</v>
      </c>
      <c r="B1709" s="4" t="s">
        <v>5</v>
      </c>
      <c r="C1709" s="4" t="s">
        <v>13</v>
      </c>
      <c r="D1709" s="4" t="s">
        <v>10</v>
      </c>
    </row>
    <row r="1710" spans="1:6">
      <c r="A1710" t="n">
        <v>17076</v>
      </c>
      <c r="B1710" s="27" t="n">
        <v>58</v>
      </c>
      <c r="C1710" s="7" t="n">
        <v>12</v>
      </c>
      <c r="D1710" s="7" t="n">
        <v>0</v>
      </c>
    </row>
    <row r="1711" spans="1:6">
      <c r="A1711" t="s">
        <v>4</v>
      </c>
      <c r="B1711" s="4" t="s">
        <v>5</v>
      </c>
      <c r="C1711" s="4" t="s">
        <v>13</v>
      </c>
      <c r="D1711" s="4" t="s">
        <v>13</v>
      </c>
      <c r="E1711" s="4" t="s">
        <v>13</v>
      </c>
      <c r="F1711" s="4" t="s">
        <v>13</v>
      </c>
    </row>
    <row r="1712" spans="1:6">
      <c r="A1712" t="n">
        <v>17080</v>
      </c>
      <c r="B1712" s="11" t="n">
        <v>14</v>
      </c>
      <c r="C1712" s="7" t="n">
        <v>0</v>
      </c>
      <c r="D1712" s="7" t="n">
        <v>0</v>
      </c>
      <c r="E1712" s="7" t="n">
        <v>0</v>
      </c>
      <c r="F1712" s="7" t="n">
        <v>4</v>
      </c>
    </row>
    <row r="1713" spans="1:6">
      <c r="A1713" t="s">
        <v>4</v>
      </c>
      <c r="B1713" s="4" t="s">
        <v>5</v>
      </c>
      <c r="C1713" s="4" t="s">
        <v>13</v>
      </c>
      <c r="D1713" s="4" t="s">
        <v>10</v>
      </c>
      <c r="E1713" s="4" t="s">
        <v>10</v>
      </c>
      <c r="F1713" s="4" t="s">
        <v>13</v>
      </c>
    </row>
    <row r="1714" spans="1:6">
      <c r="A1714" t="n">
        <v>17085</v>
      </c>
      <c r="B1714" s="30" t="n">
        <v>25</v>
      </c>
      <c r="C1714" s="7" t="n">
        <v>1</v>
      </c>
      <c r="D1714" s="7" t="n">
        <v>160</v>
      </c>
      <c r="E1714" s="7" t="n">
        <v>350</v>
      </c>
      <c r="F1714" s="7" t="n">
        <v>1</v>
      </c>
    </row>
    <row r="1715" spans="1:6">
      <c r="A1715" t="s">
        <v>4</v>
      </c>
      <c r="B1715" s="4" t="s">
        <v>5</v>
      </c>
      <c r="C1715" s="4" t="s">
        <v>13</v>
      </c>
      <c r="D1715" s="4" t="s">
        <v>10</v>
      </c>
      <c r="E1715" s="4" t="s">
        <v>6</v>
      </c>
    </row>
    <row r="1716" spans="1:6">
      <c r="A1716" t="n">
        <v>17092</v>
      </c>
      <c r="B1716" s="51" t="n">
        <v>51</v>
      </c>
      <c r="C1716" s="7" t="n">
        <v>4</v>
      </c>
      <c r="D1716" s="7" t="n">
        <v>6</v>
      </c>
      <c r="E1716" s="7" t="s">
        <v>156</v>
      </c>
    </row>
    <row r="1717" spans="1:6">
      <c r="A1717" t="s">
        <v>4</v>
      </c>
      <c r="B1717" s="4" t="s">
        <v>5</v>
      </c>
      <c r="C1717" s="4" t="s">
        <v>10</v>
      </c>
    </row>
    <row r="1718" spans="1:6">
      <c r="A1718" t="n">
        <v>17105</v>
      </c>
      <c r="B1718" s="25" t="n">
        <v>16</v>
      </c>
      <c r="C1718" s="7" t="n">
        <v>0</v>
      </c>
    </row>
    <row r="1719" spans="1:6">
      <c r="A1719" t="s">
        <v>4</v>
      </c>
      <c r="B1719" s="4" t="s">
        <v>5</v>
      </c>
      <c r="C1719" s="4" t="s">
        <v>10</v>
      </c>
      <c r="D1719" s="4" t="s">
        <v>66</v>
      </c>
      <c r="E1719" s="4" t="s">
        <v>13</v>
      </c>
      <c r="F1719" s="4" t="s">
        <v>13</v>
      </c>
      <c r="G1719" s="4" t="s">
        <v>66</v>
      </c>
      <c r="H1719" s="4" t="s">
        <v>13</v>
      </c>
      <c r="I1719" s="4" t="s">
        <v>13</v>
      </c>
    </row>
    <row r="1720" spans="1:6">
      <c r="A1720" t="n">
        <v>17108</v>
      </c>
      <c r="B1720" s="52" t="n">
        <v>26</v>
      </c>
      <c r="C1720" s="7" t="n">
        <v>6</v>
      </c>
      <c r="D1720" s="7" t="s">
        <v>157</v>
      </c>
      <c r="E1720" s="7" t="n">
        <v>2</v>
      </c>
      <c r="F1720" s="7" t="n">
        <v>3</v>
      </c>
      <c r="G1720" s="7" t="s">
        <v>158</v>
      </c>
      <c r="H1720" s="7" t="n">
        <v>2</v>
      </c>
      <c r="I1720" s="7" t="n">
        <v>0</v>
      </c>
    </row>
    <row r="1721" spans="1:6">
      <c r="A1721" t="s">
        <v>4</v>
      </c>
      <c r="B1721" s="4" t="s">
        <v>5</v>
      </c>
    </row>
    <row r="1722" spans="1:6">
      <c r="A1722" t="n">
        <v>17350</v>
      </c>
      <c r="B1722" s="32" t="n">
        <v>28</v>
      </c>
    </row>
    <row r="1723" spans="1:6">
      <c r="A1723" t="s">
        <v>4</v>
      </c>
      <c r="B1723" s="4" t="s">
        <v>5</v>
      </c>
      <c r="C1723" s="4" t="s">
        <v>13</v>
      </c>
      <c r="D1723" s="4" t="s">
        <v>10</v>
      </c>
      <c r="E1723" s="4" t="s">
        <v>10</v>
      </c>
      <c r="F1723" s="4" t="s">
        <v>13</v>
      </c>
    </row>
    <row r="1724" spans="1:6">
      <c r="A1724" t="n">
        <v>17351</v>
      </c>
      <c r="B1724" s="30" t="n">
        <v>25</v>
      </c>
      <c r="C1724" s="7" t="n">
        <v>1</v>
      </c>
      <c r="D1724" s="7" t="n">
        <v>160</v>
      </c>
      <c r="E1724" s="7" t="n">
        <v>350</v>
      </c>
      <c r="F1724" s="7" t="n">
        <v>2</v>
      </c>
    </row>
    <row r="1725" spans="1:6">
      <c r="A1725" t="s">
        <v>4</v>
      </c>
      <c r="B1725" s="4" t="s">
        <v>5</v>
      </c>
      <c r="C1725" s="4" t="s">
        <v>13</v>
      </c>
      <c r="D1725" s="4" t="s">
        <v>10</v>
      </c>
      <c r="E1725" s="4" t="s">
        <v>6</v>
      </c>
    </row>
    <row r="1726" spans="1:6">
      <c r="A1726" t="n">
        <v>17358</v>
      </c>
      <c r="B1726" s="51" t="n">
        <v>51</v>
      </c>
      <c r="C1726" s="7" t="n">
        <v>4</v>
      </c>
      <c r="D1726" s="7" t="n">
        <v>18</v>
      </c>
      <c r="E1726" s="7" t="s">
        <v>159</v>
      </c>
    </row>
    <row r="1727" spans="1:6">
      <c r="A1727" t="s">
        <v>4</v>
      </c>
      <c r="B1727" s="4" t="s">
        <v>5</v>
      </c>
      <c r="C1727" s="4" t="s">
        <v>10</v>
      </c>
    </row>
    <row r="1728" spans="1:6">
      <c r="A1728" t="n">
        <v>17371</v>
      </c>
      <c r="B1728" s="25" t="n">
        <v>16</v>
      </c>
      <c r="C1728" s="7" t="n">
        <v>0</v>
      </c>
    </row>
    <row r="1729" spans="1:9">
      <c r="A1729" t="s">
        <v>4</v>
      </c>
      <c r="B1729" s="4" t="s">
        <v>5</v>
      </c>
      <c r="C1729" s="4" t="s">
        <v>10</v>
      </c>
      <c r="D1729" s="4" t="s">
        <v>66</v>
      </c>
      <c r="E1729" s="4" t="s">
        <v>13</v>
      </c>
      <c r="F1729" s="4" t="s">
        <v>13</v>
      </c>
      <c r="G1729" s="4" t="s">
        <v>66</v>
      </c>
      <c r="H1729" s="4" t="s">
        <v>13</v>
      </c>
      <c r="I1729" s="4" t="s">
        <v>13</v>
      </c>
    </row>
    <row r="1730" spans="1:9">
      <c r="A1730" t="n">
        <v>17374</v>
      </c>
      <c r="B1730" s="52" t="n">
        <v>26</v>
      </c>
      <c r="C1730" s="7" t="n">
        <v>18</v>
      </c>
      <c r="D1730" s="7" t="s">
        <v>160</v>
      </c>
      <c r="E1730" s="7" t="n">
        <v>2</v>
      </c>
      <c r="F1730" s="7" t="n">
        <v>3</v>
      </c>
      <c r="G1730" s="7" t="s">
        <v>161</v>
      </c>
      <c r="H1730" s="7" t="n">
        <v>2</v>
      </c>
      <c r="I1730" s="7" t="n">
        <v>0</v>
      </c>
    </row>
    <row r="1731" spans="1:9">
      <c r="A1731" t="s">
        <v>4</v>
      </c>
      <c r="B1731" s="4" t="s">
        <v>5</v>
      </c>
    </row>
    <row r="1732" spans="1:9">
      <c r="A1732" t="n">
        <v>17513</v>
      </c>
      <c r="B1732" s="32" t="n">
        <v>28</v>
      </c>
    </row>
    <row r="1733" spans="1:9">
      <c r="A1733" t="s">
        <v>4</v>
      </c>
      <c r="B1733" s="4" t="s">
        <v>5</v>
      </c>
      <c r="C1733" s="4" t="s">
        <v>13</v>
      </c>
      <c r="D1733" s="4" t="s">
        <v>10</v>
      </c>
      <c r="E1733" s="4" t="s">
        <v>10</v>
      </c>
      <c r="F1733" s="4" t="s">
        <v>13</v>
      </c>
    </row>
    <row r="1734" spans="1:9">
      <c r="A1734" t="n">
        <v>17514</v>
      </c>
      <c r="B1734" s="30" t="n">
        <v>25</v>
      </c>
      <c r="C1734" s="7" t="n">
        <v>1</v>
      </c>
      <c r="D1734" s="7" t="n">
        <v>160</v>
      </c>
      <c r="E1734" s="7" t="n">
        <v>350</v>
      </c>
      <c r="F1734" s="7" t="n">
        <v>1</v>
      </c>
    </row>
    <row r="1735" spans="1:9">
      <c r="A1735" t="s">
        <v>4</v>
      </c>
      <c r="B1735" s="4" t="s">
        <v>5</v>
      </c>
      <c r="C1735" s="4" t="s">
        <v>13</v>
      </c>
      <c r="D1735" s="4" t="s">
        <v>10</v>
      </c>
      <c r="E1735" s="4" t="s">
        <v>6</v>
      </c>
    </row>
    <row r="1736" spans="1:9">
      <c r="A1736" t="n">
        <v>17521</v>
      </c>
      <c r="B1736" s="51" t="n">
        <v>51</v>
      </c>
      <c r="C1736" s="7" t="n">
        <v>4</v>
      </c>
      <c r="D1736" s="7" t="n">
        <v>6</v>
      </c>
      <c r="E1736" s="7" t="s">
        <v>162</v>
      </c>
    </row>
    <row r="1737" spans="1:9">
      <c r="A1737" t="s">
        <v>4</v>
      </c>
      <c r="B1737" s="4" t="s">
        <v>5</v>
      </c>
      <c r="C1737" s="4" t="s">
        <v>10</v>
      </c>
    </row>
    <row r="1738" spans="1:9">
      <c r="A1738" t="n">
        <v>17535</v>
      </c>
      <c r="B1738" s="25" t="n">
        <v>16</v>
      </c>
      <c r="C1738" s="7" t="n">
        <v>0</v>
      </c>
    </row>
    <row r="1739" spans="1:9">
      <c r="A1739" t="s">
        <v>4</v>
      </c>
      <c r="B1739" s="4" t="s">
        <v>5</v>
      </c>
      <c r="C1739" s="4" t="s">
        <v>10</v>
      </c>
      <c r="D1739" s="4" t="s">
        <v>66</v>
      </c>
      <c r="E1739" s="4" t="s">
        <v>13</v>
      </c>
      <c r="F1739" s="4" t="s">
        <v>13</v>
      </c>
      <c r="G1739" s="4" t="s">
        <v>66</v>
      </c>
      <c r="H1739" s="4" t="s">
        <v>13</v>
      </c>
      <c r="I1739" s="4" t="s">
        <v>13</v>
      </c>
      <c r="J1739" s="4" t="s">
        <v>66</v>
      </c>
      <c r="K1739" s="4" t="s">
        <v>13</v>
      </c>
      <c r="L1739" s="4" t="s">
        <v>13</v>
      </c>
    </row>
    <row r="1740" spans="1:9">
      <c r="A1740" t="n">
        <v>17538</v>
      </c>
      <c r="B1740" s="52" t="n">
        <v>26</v>
      </c>
      <c r="C1740" s="7" t="n">
        <v>6</v>
      </c>
      <c r="D1740" s="7" t="s">
        <v>163</v>
      </c>
      <c r="E1740" s="7" t="n">
        <v>2</v>
      </c>
      <c r="F1740" s="7" t="n">
        <v>3</v>
      </c>
      <c r="G1740" s="7" t="s">
        <v>164</v>
      </c>
      <c r="H1740" s="7" t="n">
        <v>2</v>
      </c>
      <c r="I1740" s="7" t="n">
        <v>3</v>
      </c>
      <c r="J1740" s="7" t="s">
        <v>165</v>
      </c>
      <c r="K1740" s="7" t="n">
        <v>2</v>
      </c>
      <c r="L1740" s="7" t="n">
        <v>0</v>
      </c>
    </row>
    <row r="1741" spans="1:9">
      <c r="A1741" t="s">
        <v>4</v>
      </c>
      <c r="B1741" s="4" t="s">
        <v>5</v>
      </c>
    </row>
    <row r="1742" spans="1:9">
      <c r="A1742" t="n">
        <v>17753</v>
      </c>
      <c r="B1742" s="32" t="n">
        <v>28</v>
      </c>
    </row>
    <row r="1743" spans="1:9">
      <c r="A1743" t="s">
        <v>4</v>
      </c>
      <c r="B1743" s="4" t="s">
        <v>5</v>
      </c>
      <c r="C1743" s="4" t="s">
        <v>13</v>
      </c>
      <c r="D1743" s="4" t="s">
        <v>10</v>
      </c>
      <c r="E1743" s="4" t="s">
        <v>10</v>
      </c>
      <c r="F1743" s="4" t="s">
        <v>13</v>
      </c>
    </row>
    <row r="1744" spans="1:9">
      <c r="A1744" t="n">
        <v>17754</v>
      </c>
      <c r="B1744" s="30" t="n">
        <v>25</v>
      </c>
      <c r="C1744" s="7" t="n">
        <v>1</v>
      </c>
      <c r="D1744" s="7" t="n">
        <v>160</v>
      </c>
      <c r="E1744" s="7" t="n">
        <v>570</v>
      </c>
      <c r="F1744" s="7" t="n">
        <v>2</v>
      </c>
    </row>
    <row r="1745" spans="1:12">
      <c r="A1745" t="s">
        <v>4</v>
      </c>
      <c r="B1745" s="4" t="s">
        <v>5</v>
      </c>
      <c r="C1745" s="4" t="s">
        <v>13</v>
      </c>
      <c r="D1745" s="4" t="s">
        <v>10</v>
      </c>
      <c r="E1745" s="4" t="s">
        <v>6</v>
      </c>
    </row>
    <row r="1746" spans="1:12">
      <c r="A1746" t="n">
        <v>17761</v>
      </c>
      <c r="B1746" s="51" t="n">
        <v>51</v>
      </c>
      <c r="C1746" s="7" t="n">
        <v>4</v>
      </c>
      <c r="D1746" s="7" t="n">
        <v>0</v>
      </c>
      <c r="E1746" s="7" t="s">
        <v>166</v>
      </c>
    </row>
    <row r="1747" spans="1:12">
      <c r="A1747" t="s">
        <v>4</v>
      </c>
      <c r="B1747" s="4" t="s">
        <v>5</v>
      </c>
      <c r="C1747" s="4" t="s">
        <v>10</v>
      </c>
    </row>
    <row r="1748" spans="1:12">
      <c r="A1748" t="n">
        <v>17774</v>
      </c>
      <c r="B1748" s="25" t="n">
        <v>16</v>
      </c>
      <c r="C1748" s="7" t="n">
        <v>0</v>
      </c>
    </row>
    <row r="1749" spans="1:12">
      <c r="A1749" t="s">
        <v>4</v>
      </c>
      <c r="B1749" s="4" t="s">
        <v>5</v>
      </c>
      <c r="C1749" s="4" t="s">
        <v>10</v>
      </c>
      <c r="D1749" s="4" t="s">
        <v>66</v>
      </c>
      <c r="E1749" s="4" t="s">
        <v>13</v>
      </c>
      <c r="F1749" s="4" t="s">
        <v>13</v>
      </c>
    </row>
    <row r="1750" spans="1:12">
      <c r="A1750" t="n">
        <v>17777</v>
      </c>
      <c r="B1750" s="52" t="n">
        <v>26</v>
      </c>
      <c r="C1750" s="7" t="n">
        <v>0</v>
      </c>
      <c r="D1750" s="7" t="s">
        <v>167</v>
      </c>
      <c r="E1750" s="7" t="n">
        <v>2</v>
      </c>
      <c r="F1750" s="7" t="n">
        <v>0</v>
      </c>
    </row>
    <row r="1751" spans="1:12">
      <c r="A1751" t="s">
        <v>4</v>
      </c>
      <c r="B1751" s="4" t="s">
        <v>5</v>
      </c>
    </row>
    <row r="1752" spans="1:12">
      <c r="A1752" t="n">
        <v>17817</v>
      </c>
      <c r="B1752" s="32" t="n">
        <v>28</v>
      </c>
    </row>
    <row r="1753" spans="1:12">
      <c r="A1753" t="s">
        <v>4</v>
      </c>
      <c r="B1753" s="4" t="s">
        <v>5</v>
      </c>
      <c r="C1753" s="4" t="s">
        <v>10</v>
      </c>
    </row>
    <row r="1754" spans="1:12">
      <c r="A1754" t="n">
        <v>17818</v>
      </c>
      <c r="B1754" s="8" t="n">
        <v>12</v>
      </c>
      <c r="C1754" s="7" t="n">
        <v>9383</v>
      </c>
    </row>
    <row r="1755" spans="1:12">
      <c r="A1755" t="s">
        <v>4</v>
      </c>
      <c r="B1755" s="4" t="s">
        <v>5</v>
      </c>
      <c r="C1755" s="4" t="s">
        <v>13</v>
      </c>
      <c r="D1755" s="4" t="s">
        <v>10</v>
      </c>
      <c r="E1755" s="4" t="s">
        <v>10</v>
      </c>
      <c r="F1755" s="4" t="s">
        <v>13</v>
      </c>
    </row>
    <row r="1756" spans="1:12">
      <c r="A1756" t="n">
        <v>17821</v>
      </c>
      <c r="B1756" s="30" t="n">
        <v>25</v>
      </c>
      <c r="C1756" s="7" t="n">
        <v>1</v>
      </c>
      <c r="D1756" s="7" t="n">
        <v>65535</v>
      </c>
      <c r="E1756" s="7" t="n">
        <v>65535</v>
      </c>
      <c r="F1756" s="7" t="n">
        <v>0</v>
      </c>
    </row>
    <row r="1757" spans="1:12">
      <c r="A1757" t="s">
        <v>4</v>
      </c>
      <c r="B1757" s="4" t="s">
        <v>5</v>
      </c>
      <c r="C1757" s="4" t="s">
        <v>9</v>
      </c>
    </row>
    <row r="1758" spans="1:12">
      <c r="A1758" t="n">
        <v>17828</v>
      </c>
      <c r="B1758" s="53" t="n">
        <v>15</v>
      </c>
      <c r="C1758" s="7" t="n">
        <v>67108864</v>
      </c>
    </row>
    <row r="1759" spans="1:12">
      <c r="A1759" t="s">
        <v>4</v>
      </c>
      <c r="B1759" s="4" t="s">
        <v>5</v>
      </c>
      <c r="C1759" s="4" t="s">
        <v>13</v>
      </c>
      <c r="D1759" s="4" t="s">
        <v>10</v>
      </c>
    </row>
    <row r="1760" spans="1:12">
      <c r="A1760" t="n">
        <v>17833</v>
      </c>
      <c r="B1760" s="27" t="n">
        <v>58</v>
      </c>
      <c r="C1760" s="7" t="n">
        <v>105</v>
      </c>
      <c r="D1760" s="7" t="n">
        <v>300</v>
      </c>
    </row>
    <row r="1761" spans="1:6">
      <c r="A1761" t="s">
        <v>4</v>
      </c>
      <c r="B1761" s="4" t="s">
        <v>5</v>
      </c>
      <c r="C1761" s="4" t="s">
        <v>30</v>
      </c>
      <c r="D1761" s="4" t="s">
        <v>10</v>
      </c>
    </row>
    <row r="1762" spans="1:6">
      <c r="A1762" t="n">
        <v>17837</v>
      </c>
      <c r="B1762" s="49" t="n">
        <v>103</v>
      </c>
      <c r="C1762" s="7" t="n">
        <v>1</v>
      </c>
      <c r="D1762" s="7" t="n">
        <v>300</v>
      </c>
    </row>
    <row r="1763" spans="1:6">
      <c r="A1763" t="s">
        <v>4</v>
      </c>
      <c r="B1763" s="4" t="s">
        <v>5</v>
      </c>
      <c r="C1763" s="4" t="s">
        <v>13</v>
      </c>
      <c r="D1763" s="4" t="s">
        <v>30</v>
      </c>
      <c r="E1763" s="4" t="s">
        <v>10</v>
      </c>
      <c r="F1763" s="4" t="s">
        <v>13</v>
      </c>
    </row>
    <row r="1764" spans="1:6">
      <c r="A1764" t="n">
        <v>17844</v>
      </c>
      <c r="B1764" s="17" t="n">
        <v>49</v>
      </c>
      <c r="C1764" s="7" t="n">
        <v>3</v>
      </c>
      <c r="D1764" s="7" t="n">
        <v>1</v>
      </c>
      <c r="E1764" s="7" t="n">
        <v>500</v>
      </c>
      <c r="F1764" s="7" t="n">
        <v>0</v>
      </c>
    </row>
    <row r="1765" spans="1:6">
      <c r="A1765" t="s">
        <v>4</v>
      </c>
      <c r="B1765" s="4" t="s">
        <v>5</v>
      </c>
      <c r="C1765" s="4" t="s">
        <v>13</v>
      </c>
      <c r="D1765" s="4" t="s">
        <v>10</v>
      </c>
    </row>
    <row r="1766" spans="1:6">
      <c r="A1766" t="n">
        <v>17853</v>
      </c>
      <c r="B1766" s="27" t="n">
        <v>58</v>
      </c>
      <c r="C1766" s="7" t="n">
        <v>11</v>
      </c>
      <c r="D1766" s="7" t="n">
        <v>300</v>
      </c>
    </row>
    <row r="1767" spans="1:6">
      <c r="A1767" t="s">
        <v>4</v>
      </c>
      <c r="B1767" s="4" t="s">
        <v>5</v>
      </c>
      <c r="C1767" s="4" t="s">
        <v>13</v>
      </c>
      <c r="D1767" s="4" t="s">
        <v>10</v>
      </c>
    </row>
    <row r="1768" spans="1:6">
      <c r="A1768" t="n">
        <v>17857</v>
      </c>
      <c r="B1768" s="27" t="n">
        <v>58</v>
      </c>
      <c r="C1768" s="7" t="n">
        <v>12</v>
      </c>
      <c r="D1768" s="7" t="n">
        <v>0</v>
      </c>
    </row>
    <row r="1769" spans="1:6">
      <c r="A1769" t="s">
        <v>4</v>
      </c>
      <c r="B1769" s="4" t="s">
        <v>5</v>
      </c>
      <c r="C1769" s="4" t="s">
        <v>13</v>
      </c>
    </row>
    <row r="1770" spans="1:6">
      <c r="A1770" t="n">
        <v>17861</v>
      </c>
      <c r="B1770" s="29" t="n">
        <v>23</v>
      </c>
      <c r="C1770" s="7" t="n">
        <v>10</v>
      </c>
    </row>
    <row r="1771" spans="1:6">
      <c r="A1771" t="s">
        <v>4</v>
      </c>
      <c r="B1771" s="4" t="s">
        <v>5</v>
      </c>
      <c r="C1771" s="4" t="s">
        <v>13</v>
      </c>
      <c r="D1771" s="4" t="s">
        <v>6</v>
      </c>
    </row>
    <row r="1772" spans="1:6">
      <c r="A1772" t="n">
        <v>17863</v>
      </c>
      <c r="B1772" s="9" t="n">
        <v>2</v>
      </c>
      <c r="C1772" s="7" t="n">
        <v>10</v>
      </c>
      <c r="D1772" s="7" t="s">
        <v>62</v>
      </c>
    </row>
    <row r="1773" spans="1:6">
      <c r="A1773" t="s">
        <v>4</v>
      </c>
      <c r="B1773" s="4" t="s">
        <v>5</v>
      </c>
      <c r="C1773" s="4" t="s">
        <v>13</v>
      </c>
    </row>
    <row r="1774" spans="1:6">
      <c r="A1774" t="n">
        <v>17886</v>
      </c>
      <c r="B1774" s="48" t="n">
        <v>74</v>
      </c>
      <c r="C1774" s="7" t="n">
        <v>46</v>
      </c>
    </row>
    <row r="1775" spans="1:6">
      <c r="A1775" t="s">
        <v>4</v>
      </c>
      <c r="B1775" s="4" t="s">
        <v>5</v>
      </c>
      <c r="C1775" s="4" t="s">
        <v>13</v>
      </c>
    </row>
    <row r="1776" spans="1:6">
      <c r="A1776" t="n">
        <v>17888</v>
      </c>
      <c r="B1776" s="48" t="n">
        <v>74</v>
      </c>
      <c r="C1776" s="7" t="n">
        <v>54</v>
      </c>
    </row>
    <row r="1777" spans="1:6">
      <c r="A1777" t="s">
        <v>4</v>
      </c>
      <c r="B1777" s="4" t="s">
        <v>5</v>
      </c>
    </row>
    <row r="1778" spans="1:6">
      <c r="A1778" t="n">
        <v>17890</v>
      </c>
      <c r="B1778" s="5" t="n">
        <v>1</v>
      </c>
    </row>
    <row r="1779" spans="1:6" s="3" customFormat="1" customHeight="0">
      <c r="A1779" s="3" t="s">
        <v>2</v>
      </c>
      <c r="B1779" s="3" t="s">
        <v>168</v>
      </c>
    </row>
    <row r="1780" spans="1:6">
      <c r="A1780" t="s">
        <v>4</v>
      </c>
      <c r="B1780" s="4" t="s">
        <v>5</v>
      </c>
      <c r="C1780" s="4" t="s">
        <v>13</v>
      </c>
      <c r="D1780" s="4" t="s">
        <v>10</v>
      </c>
      <c r="E1780" s="4" t="s">
        <v>13</v>
      </c>
      <c r="F1780" s="4" t="s">
        <v>13</v>
      </c>
      <c r="G1780" s="4" t="s">
        <v>13</v>
      </c>
      <c r="H1780" s="4" t="s">
        <v>10</v>
      </c>
      <c r="I1780" s="4" t="s">
        <v>29</v>
      </c>
      <c r="J1780" s="4" t="s">
        <v>29</v>
      </c>
    </row>
    <row r="1781" spans="1:6">
      <c r="A1781" t="n">
        <v>17892</v>
      </c>
      <c r="B1781" s="35" t="n">
        <v>6</v>
      </c>
      <c r="C1781" s="7" t="n">
        <v>33</v>
      </c>
      <c r="D1781" s="7" t="n">
        <v>65534</v>
      </c>
      <c r="E1781" s="7" t="n">
        <v>9</v>
      </c>
      <c r="F1781" s="7" t="n">
        <v>1</v>
      </c>
      <c r="G1781" s="7" t="n">
        <v>1</v>
      </c>
      <c r="H1781" s="7" t="n">
        <v>16</v>
      </c>
      <c r="I1781" s="15" t="n">
        <f t="normal" ca="1">A1783</f>
        <v>0</v>
      </c>
      <c r="J1781" s="15" t="n">
        <f t="normal" ca="1">A1787</f>
        <v>0</v>
      </c>
    </row>
    <row r="1782" spans="1:6">
      <c r="A1782" t="s">
        <v>4</v>
      </c>
      <c r="B1782" s="4" t="s">
        <v>5</v>
      </c>
      <c r="C1782" s="4" t="s">
        <v>10</v>
      </c>
      <c r="D1782" s="4" t="s">
        <v>30</v>
      </c>
      <c r="E1782" s="4" t="s">
        <v>30</v>
      </c>
      <c r="F1782" s="4" t="s">
        <v>30</v>
      </c>
      <c r="G1782" s="4" t="s">
        <v>30</v>
      </c>
    </row>
    <row r="1783" spans="1:6">
      <c r="A1783" t="n">
        <v>17909</v>
      </c>
      <c r="B1783" s="38" t="n">
        <v>46</v>
      </c>
      <c r="C1783" s="7" t="n">
        <v>65534</v>
      </c>
      <c r="D1783" s="7" t="n">
        <v>-2.17000007629395</v>
      </c>
      <c r="E1783" s="7" t="n">
        <v>0</v>
      </c>
      <c r="F1783" s="7" t="n">
        <v>31.8899993896484</v>
      </c>
      <c r="G1783" s="7" t="n">
        <v>297.700012207031</v>
      </c>
    </row>
    <row r="1784" spans="1:6">
      <c r="A1784" t="s">
        <v>4</v>
      </c>
      <c r="B1784" s="4" t="s">
        <v>5</v>
      </c>
      <c r="C1784" s="4" t="s">
        <v>29</v>
      </c>
    </row>
    <row r="1785" spans="1:6">
      <c r="A1785" t="n">
        <v>17928</v>
      </c>
      <c r="B1785" s="18" t="n">
        <v>3</v>
      </c>
      <c r="C1785" s="15" t="n">
        <f t="normal" ca="1">A1787</f>
        <v>0</v>
      </c>
    </row>
    <row r="1786" spans="1:6">
      <c r="A1786" t="s">
        <v>4</v>
      </c>
      <c r="B1786" s="4" t="s">
        <v>5</v>
      </c>
    </row>
    <row r="1787" spans="1:6">
      <c r="A1787" t="n">
        <v>17933</v>
      </c>
      <c r="B1787" s="5" t="n">
        <v>1</v>
      </c>
    </row>
    <row r="1788" spans="1:6" s="3" customFormat="1" customHeight="0">
      <c r="A1788" s="3" t="s">
        <v>2</v>
      </c>
      <c r="B1788" s="3" t="s">
        <v>169</v>
      </c>
    </row>
    <row r="1789" spans="1:6">
      <c r="A1789" t="s">
        <v>4</v>
      </c>
      <c r="B1789" s="4" t="s">
        <v>5</v>
      </c>
      <c r="C1789" s="4" t="s">
        <v>10</v>
      </c>
      <c r="D1789" s="4" t="s">
        <v>13</v>
      </c>
      <c r="E1789" s="4" t="s">
        <v>13</v>
      </c>
      <c r="F1789" s="4" t="s">
        <v>6</v>
      </c>
    </row>
    <row r="1790" spans="1:6">
      <c r="A1790" t="n">
        <v>17936</v>
      </c>
      <c r="B1790" s="47" t="n">
        <v>20</v>
      </c>
      <c r="C1790" s="7" t="n">
        <v>7032</v>
      </c>
      <c r="D1790" s="7" t="n">
        <v>3</v>
      </c>
      <c r="E1790" s="7" t="n">
        <v>10</v>
      </c>
      <c r="F1790" s="7" t="s">
        <v>132</v>
      </c>
    </row>
    <row r="1791" spans="1:6">
      <c r="A1791" t="s">
        <v>4</v>
      </c>
      <c r="B1791" s="4" t="s">
        <v>5</v>
      </c>
      <c r="C1791" s="4" t="s">
        <v>10</v>
      </c>
    </row>
    <row r="1792" spans="1:6">
      <c r="A1792" t="n">
        <v>17957</v>
      </c>
      <c r="B1792" s="25" t="n">
        <v>16</v>
      </c>
      <c r="C1792" s="7" t="n">
        <v>0</v>
      </c>
    </row>
    <row r="1793" spans="1:10">
      <c r="A1793" t="s">
        <v>4</v>
      </c>
      <c r="B1793" s="4" t="s">
        <v>5</v>
      </c>
      <c r="C1793" s="4" t="s">
        <v>10</v>
      </c>
      <c r="D1793" s="4" t="s">
        <v>9</v>
      </c>
    </row>
    <row r="1794" spans="1:10">
      <c r="A1794" t="n">
        <v>17960</v>
      </c>
      <c r="B1794" s="37" t="n">
        <v>43</v>
      </c>
      <c r="C1794" s="7" t="n">
        <v>7032</v>
      </c>
      <c r="D1794" s="7" t="n">
        <v>64</v>
      </c>
    </row>
    <row r="1795" spans="1:10">
      <c r="A1795" t="s">
        <v>4</v>
      </c>
      <c r="B1795" s="4" t="s">
        <v>5</v>
      </c>
      <c r="C1795" s="4" t="s">
        <v>10</v>
      </c>
      <c r="D1795" s="4" t="s">
        <v>13</v>
      </c>
      <c r="E1795" s="4" t="s">
        <v>13</v>
      </c>
      <c r="F1795" s="4" t="s">
        <v>6</v>
      </c>
    </row>
    <row r="1796" spans="1:10">
      <c r="A1796" t="n">
        <v>17967</v>
      </c>
      <c r="B1796" s="47" t="n">
        <v>20</v>
      </c>
      <c r="C1796" s="7" t="n">
        <v>18</v>
      </c>
      <c r="D1796" s="7" t="n">
        <v>3</v>
      </c>
      <c r="E1796" s="7" t="n">
        <v>10</v>
      </c>
      <c r="F1796" s="7" t="s">
        <v>132</v>
      </c>
    </row>
    <row r="1797" spans="1:10">
      <c r="A1797" t="s">
        <v>4</v>
      </c>
      <c r="B1797" s="4" t="s">
        <v>5</v>
      </c>
      <c r="C1797" s="4" t="s">
        <v>10</v>
      </c>
    </row>
    <row r="1798" spans="1:10">
      <c r="A1798" t="n">
        <v>17988</v>
      </c>
      <c r="B1798" s="25" t="n">
        <v>16</v>
      </c>
      <c r="C1798" s="7" t="n">
        <v>0</v>
      </c>
    </row>
    <row r="1799" spans="1:10">
      <c r="A1799" t="s">
        <v>4</v>
      </c>
      <c r="B1799" s="4" t="s">
        <v>5</v>
      </c>
      <c r="C1799" s="4" t="s">
        <v>13</v>
      </c>
      <c r="D1799" s="4" t="s">
        <v>10</v>
      </c>
    </row>
    <row r="1800" spans="1:10">
      <c r="A1800" t="n">
        <v>17991</v>
      </c>
      <c r="B1800" s="23" t="n">
        <v>22</v>
      </c>
      <c r="C1800" s="7" t="n">
        <v>11</v>
      </c>
      <c r="D1800" s="7" t="n">
        <v>0</v>
      </c>
    </row>
    <row r="1801" spans="1:10">
      <c r="A1801" t="s">
        <v>4</v>
      </c>
      <c r="B1801" s="4" t="s">
        <v>5</v>
      </c>
      <c r="C1801" s="4" t="s">
        <v>13</v>
      </c>
      <c r="D1801" s="4" t="s">
        <v>10</v>
      </c>
    </row>
    <row r="1802" spans="1:10">
      <c r="A1802" t="n">
        <v>17995</v>
      </c>
      <c r="B1802" s="27" t="n">
        <v>58</v>
      </c>
      <c r="C1802" s="7" t="n">
        <v>5</v>
      </c>
      <c r="D1802" s="7" t="n">
        <v>300</v>
      </c>
    </row>
    <row r="1803" spans="1:10">
      <c r="A1803" t="s">
        <v>4</v>
      </c>
      <c r="B1803" s="4" t="s">
        <v>5</v>
      </c>
      <c r="C1803" s="4" t="s">
        <v>30</v>
      </c>
      <c r="D1803" s="4" t="s">
        <v>10</v>
      </c>
    </row>
    <row r="1804" spans="1:10">
      <c r="A1804" t="n">
        <v>17999</v>
      </c>
      <c r="B1804" s="49" t="n">
        <v>103</v>
      </c>
      <c r="C1804" s="7" t="n">
        <v>0</v>
      </c>
      <c r="D1804" s="7" t="n">
        <v>300</v>
      </c>
    </row>
    <row r="1805" spans="1:10">
      <c r="A1805" t="s">
        <v>4</v>
      </c>
      <c r="B1805" s="4" t="s">
        <v>5</v>
      </c>
      <c r="C1805" s="4" t="s">
        <v>13</v>
      </c>
    </row>
    <row r="1806" spans="1:10">
      <c r="A1806" t="n">
        <v>18006</v>
      </c>
      <c r="B1806" s="50" t="n">
        <v>64</v>
      </c>
      <c r="C1806" s="7" t="n">
        <v>7</v>
      </c>
    </row>
    <row r="1807" spans="1:10">
      <c r="A1807" t="s">
        <v>4</v>
      </c>
      <c r="B1807" s="4" t="s">
        <v>5</v>
      </c>
      <c r="C1807" s="4" t="s">
        <v>13</v>
      </c>
      <c r="D1807" s="4" t="s">
        <v>30</v>
      </c>
      <c r="E1807" s="4" t="s">
        <v>10</v>
      </c>
      <c r="F1807" s="4" t="s">
        <v>13</v>
      </c>
    </row>
    <row r="1808" spans="1:10">
      <c r="A1808" t="n">
        <v>18008</v>
      </c>
      <c r="B1808" s="17" t="n">
        <v>49</v>
      </c>
      <c r="C1808" s="7" t="n">
        <v>3</v>
      </c>
      <c r="D1808" s="7" t="n">
        <v>0.699999988079071</v>
      </c>
      <c r="E1808" s="7" t="n">
        <v>500</v>
      </c>
      <c r="F1808" s="7" t="n">
        <v>0</v>
      </c>
    </row>
    <row r="1809" spans="1:6">
      <c r="A1809" t="s">
        <v>4</v>
      </c>
      <c r="B1809" s="4" t="s">
        <v>5</v>
      </c>
      <c r="C1809" s="4" t="s">
        <v>13</v>
      </c>
      <c r="D1809" s="4" t="s">
        <v>10</v>
      </c>
    </row>
    <row r="1810" spans="1:6">
      <c r="A1810" t="n">
        <v>18017</v>
      </c>
      <c r="B1810" s="27" t="n">
        <v>58</v>
      </c>
      <c r="C1810" s="7" t="n">
        <v>10</v>
      </c>
      <c r="D1810" s="7" t="n">
        <v>300</v>
      </c>
    </row>
    <row r="1811" spans="1:6">
      <c r="A1811" t="s">
        <v>4</v>
      </c>
      <c r="B1811" s="4" t="s">
        <v>5</v>
      </c>
      <c r="C1811" s="4" t="s">
        <v>13</v>
      </c>
      <c r="D1811" s="4" t="s">
        <v>10</v>
      </c>
    </row>
    <row r="1812" spans="1:6">
      <c r="A1812" t="n">
        <v>18021</v>
      </c>
      <c r="B1812" s="27" t="n">
        <v>58</v>
      </c>
      <c r="C1812" s="7" t="n">
        <v>12</v>
      </c>
      <c r="D1812" s="7" t="n">
        <v>0</v>
      </c>
    </row>
    <row r="1813" spans="1:6">
      <c r="A1813" t="s">
        <v>4</v>
      </c>
      <c r="B1813" s="4" t="s">
        <v>5</v>
      </c>
      <c r="C1813" s="4" t="s">
        <v>13</v>
      </c>
      <c r="D1813" s="4" t="s">
        <v>13</v>
      </c>
      <c r="E1813" s="4" t="s">
        <v>13</v>
      </c>
      <c r="F1813" s="4" t="s">
        <v>13</v>
      </c>
    </row>
    <row r="1814" spans="1:6">
      <c r="A1814" t="n">
        <v>18025</v>
      </c>
      <c r="B1814" s="11" t="n">
        <v>14</v>
      </c>
      <c r="C1814" s="7" t="n">
        <v>0</v>
      </c>
      <c r="D1814" s="7" t="n">
        <v>0</v>
      </c>
      <c r="E1814" s="7" t="n">
        <v>0</v>
      </c>
      <c r="F1814" s="7" t="n">
        <v>4</v>
      </c>
    </row>
    <row r="1815" spans="1:6">
      <c r="A1815" t="s">
        <v>4</v>
      </c>
      <c r="B1815" s="4" t="s">
        <v>5</v>
      </c>
      <c r="C1815" s="4" t="s">
        <v>13</v>
      </c>
      <c r="D1815" s="4" t="s">
        <v>10</v>
      </c>
      <c r="E1815" s="4" t="s">
        <v>10</v>
      </c>
      <c r="F1815" s="4" t="s">
        <v>13</v>
      </c>
    </row>
    <row r="1816" spans="1:6">
      <c r="A1816" t="n">
        <v>18030</v>
      </c>
      <c r="B1816" s="30" t="n">
        <v>25</v>
      </c>
      <c r="C1816" s="7" t="n">
        <v>1</v>
      </c>
      <c r="D1816" s="7" t="n">
        <v>160</v>
      </c>
      <c r="E1816" s="7" t="n">
        <v>350</v>
      </c>
      <c r="F1816" s="7" t="n">
        <v>1</v>
      </c>
    </row>
    <row r="1817" spans="1:6">
      <c r="A1817" t="s">
        <v>4</v>
      </c>
      <c r="B1817" s="4" t="s">
        <v>5</v>
      </c>
      <c r="C1817" s="4" t="s">
        <v>13</v>
      </c>
      <c r="D1817" s="4" t="s">
        <v>10</v>
      </c>
      <c r="E1817" s="4" t="s">
        <v>6</v>
      </c>
    </row>
    <row r="1818" spans="1:6">
      <c r="A1818" t="n">
        <v>18037</v>
      </c>
      <c r="B1818" s="51" t="n">
        <v>51</v>
      </c>
      <c r="C1818" s="7" t="n">
        <v>4</v>
      </c>
      <c r="D1818" s="7" t="n">
        <v>18</v>
      </c>
      <c r="E1818" s="7" t="s">
        <v>151</v>
      </c>
    </row>
    <row r="1819" spans="1:6">
      <c r="A1819" t="s">
        <v>4</v>
      </c>
      <c r="B1819" s="4" t="s">
        <v>5</v>
      </c>
      <c r="C1819" s="4" t="s">
        <v>10</v>
      </c>
    </row>
    <row r="1820" spans="1:6">
      <c r="A1820" t="n">
        <v>18050</v>
      </c>
      <c r="B1820" s="25" t="n">
        <v>16</v>
      </c>
      <c r="C1820" s="7" t="n">
        <v>0</v>
      </c>
    </row>
    <row r="1821" spans="1:6">
      <c r="A1821" t="s">
        <v>4</v>
      </c>
      <c r="B1821" s="4" t="s">
        <v>5</v>
      </c>
      <c r="C1821" s="4" t="s">
        <v>10</v>
      </c>
      <c r="D1821" s="4" t="s">
        <v>66</v>
      </c>
      <c r="E1821" s="4" t="s">
        <v>13</v>
      </c>
      <c r="F1821" s="4" t="s">
        <v>13</v>
      </c>
      <c r="G1821" s="4" t="s">
        <v>66</v>
      </c>
      <c r="H1821" s="4" t="s">
        <v>13</v>
      </c>
      <c r="I1821" s="4" t="s">
        <v>13</v>
      </c>
    </row>
    <row r="1822" spans="1:6">
      <c r="A1822" t="n">
        <v>18053</v>
      </c>
      <c r="B1822" s="52" t="n">
        <v>26</v>
      </c>
      <c r="C1822" s="7" t="n">
        <v>18</v>
      </c>
      <c r="D1822" s="7" t="s">
        <v>170</v>
      </c>
      <c r="E1822" s="7" t="n">
        <v>2</v>
      </c>
      <c r="F1822" s="7" t="n">
        <v>3</v>
      </c>
      <c r="G1822" s="7" t="s">
        <v>171</v>
      </c>
      <c r="H1822" s="7" t="n">
        <v>2</v>
      </c>
      <c r="I1822" s="7" t="n">
        <v>0</v>
      </c>
    </row>
    <row r="1823" spans="1:6">
      <c r="A1823" t="s">
        <v>4</v>
      </c>
      <c r="B1823" s="4" t="s">
        <v>5</v>
      </c>
    </row>
    <row r="1824" spans="1:6">
      <c r="A1824" t="n">
        <v>18306</v>
      </c>
      <c r="B1824" s="32" t="n">
        <v>28</v>
      </c>
    </row>
    <row r="1825" spans="1:9">
      <c r="A1825" t="s">
        <v>4</v>
      </c>
      <c r="B1825" s="4" t="s">
        <v>5</v>
      </c>
      <c r="C1825" s="4" t="s">
        <v>13</v>
      </c>
      <c r="D1825" s="4" t="s">
        <v>10</v>
      </c>
      <c r="E1825" s="4" t="s">
        <v>10</v>
      </c>
      <c r="F1825" s="4" t="s">
        <v>13</v>
      </c>
    </row>
    <row r="1826" spans="1:9">
      <c r="A1826" t="n">
        <v>18307</v>
      </c>
      <c r="B1826" s="30" t="n">
        <v>25</v>
      </c>
      <c r="C1826" s="7" t="n">
        <v>1</v>
      </c>
      <c r="D1826" s="7" t="n">
        <v>160</v>
      </c>
      <c r="E1826" s="7" t="n">
        <v>570</v>
      </c>
      <c r="F1826" s="7" t="n">
        <v>2</v>
      </c>
    </row>
    <row r="1827" spans="1:9">
      <c r="A1827" t="s">
        <v>4</v>
      </c>
      <c r="B1827" s="4" t="s">
        <v>5</v>
      </c>
      <c r="C1827" s="4" t="s">
        <v>13</v>
      </c>
      <c r="D1827" s="4" t="s">
        <v>10</v>
      </c>
      <c r="E1827" s="4" t="s">
        <v>6</v>
      </c>
    </row>
    <row r="1828" spans="1:9">
      <c r="A1828" t="n">
        <v>18314</v>
      </c>
      <c r="B1828" s="51" t="n">
        <v>51</v>
      </c>
      <c r="C1828" s="7" t="n">
        <v>4</v>
      </c>
      <c r="D1828" s="7" t="n">
        <v>0</v>
      </c>
      <c r="E1828" s="7" t="s">
        <v>151</v>
      </c>
    </row>
    <row r="1829" spans="1:9">
      <c r="A1829" t="s">
        <v>4</v>
      </c>
      <c r="B1829" s="4" t="s">
        <v>5</v>
      </c>
      <c r="C1829" s="4" t="s">
        <v>10</v>
      </c>
    </row>
    <row r="1830" spans="1:9">
      <c r="A1830" t="n">
        <v>18327</v>
      </c>
      <c r="B1830" s="25" t="n">
        <v>16</v>
      </c>
      <c r="C1830" s="7" t="n">
        <v>0</v>
      </c>
    </row>
    <row r="1831" spans="1:9">
      <c r="A1831" t="s">
        <v>4</v>
      </c>
      <c r="B1831" s="4" t="s">
        <v>5</v>
      </c>
      <c r="C1831" s="4" t="s">
        <v>10</v>
      </c>
      <c r="D1831" s="4" t="s">
        <v>66</v>
      </c>
      <c r="E1831" s="4" t="s">
        <v>13</v>
      </c>
      <c r="F1831" s="4" t="s">
        <v>13</v>
      </c>
      <c r="G1831" s="4" t="s">
        <v>66</v>
      </c>
      <c r="H1831" s="4" t="s">
        <v>13</v>
      </c>
      <c r="I1831" s="4" t="s">
        <v>13</v>
      </c>
    </row>
    <row r="1832" spans="1:9">
      <c r="A1832" t="n">
        <v>18330</v>
      </c>
      <c r="B1832" s="52" t="n">
        <v>26</v>
      </c>
      <c r="C1832" s="7" t="n">
        <v>0</v>
      </c>
      <c r="D1832" s="7" t="s">
        <v>172</v>
      </c>
      <c r="E1832" s="7" t="n">
        <v>2</v>
      </c>
      <c r="F1832" s="7" t="n">
        <v>3</v>
      </c>
      <c r="G1832" s="7" t="s">
        <v>173</v>
      </c>
      <c r="H1832" s="7" t="n">
        <v>2</v>
      </c>
      <c r="I1832" s="7" t="n">
        <v>0</v>
      </c>
    </row>
    <row r="1833" spans="1:9">
      <c r="A1833" t="s">
        <v>4</v>
      </c>
      <c r="B1833" s="4" t="s">
        <v>5</v>
      </c>
    </row>
    <row r="1834" spans="1:9">
      <c r="A1834" t="n">
        <v>18438</v>
      </c>
      <c r="B1834" s="32" t="n">
        <v>28</v>
      </c>
    </row>
    <row r="1835" spans="1:9">
      <c r="A1835" t="s">
        <v>4</v>
      </c>
      <c r="B1835" s="4" t="s">
        <v>5</v>
      </c>
      <c r="C1835" s="4" t="s">
        <v>13</v>
      </c>
      <c r="D1835" s="4" t="s">
        <v>10</v>
      </c>
      <c r="E1835" s="4" t="s">
        <v>10</v>
      </c>
      <c r="F1835" s="4" t="s">
        <v>13</v>
      </c>
    </row>
    <row r="1836" spans="1:9">
      <c r="A1836" t="n">
        <v>18439</v>
      </c>
      <c r="B1836" s="30" t="n">
        <v>25</v>
      </c>
      <c r="C1836" s="7" t="n">
        <v>1</v>
      </c>
      <c r="D1836" s="7" t="n">
        <v>160</v>
      </c>
      <c r="E1836" s="7" t="n">
        <v>350</v>
      </c>
      <c r="F1836" s="7" t="n">
        <v>1</v>
      </c>
    </row>
    <row r="1837" spans="1:9">
      <c r="A1837" t="s">
        <v>4</v>
      </c>
      <c r="B1837" s="4" t="s">
        <v>5</v>
      </c>
      <c r="C1837" s="4" t="s">
        <v>13</v>
      </c>
      <c r="D1837" s="4" t="s">
        <v>10</v>
      </c>
      <c r="E1837" s="4" t="s">
        <v>6</v>
      </c>
    </row>
    <row r="1838" spans="1:9">
      <c r="A1838" t="n">
        <v>18446</v>
      </c>
      <c r="B1838" s="51" t="n">
        <v>51</v>
      </c>
      <c r="C1838" s="7" t="n">
        <v>4</v>
      </c>
      <c r="D1838" s="7" t="n">
        <v>18</v>
      </c>
      <c r="E1838" s="7" t="s">
        <v>174</v>
      </c>
    </row>
    <row r="1839" spans="1:9">
      <c r="A1839" t="s">
        <v>4</v>
      </c>
      <c r="B1839" s="4" t="s">
        <v>5</v>
      </c>
      <c r="C1839" s="4" t="s">
        <v>10</v>
      </c>
    </row>
    <row r="1840" spans="1:9">
      <c r="A1840" t="n">
        <v>18460</v>
      </c>
      <c r="B1840" s="25" t="n">
        <v>16</v>
      </c>
      <c r="C1840" s="7" t="n">
        <v>0</v>
      </c>
    </row>
    <row r="1841" spans="1:9">
      <c r="A1841" t="s">
        <v>4</v>
      </c>
      <c r="B1841" s="4" t="s">
        <v>5</v>
      </c>
      <c r="C1841" s="4" t="s">
        <v>10</v>
      </c>
      <c r="D1841" s="4" t="s">
        <v>66</v>
      </c>
      <c r="E1841" s="4" t="s">
        <v>13</v>
      </c>
      <c r="F1841" s="4" t="s">
        <v>13</v>
      </c>
      <c r="G1841" s="4" t="s">
        <v>66</v>
      </c>
      <c r="H1841" s="4" t="s">
        <v>13</v>
      </c>
      <c r="I1841" s="4" t="s">
        <v>13</v>
      </c>
    </row>
    <row r="1842" spans="1:9">
      <c r="A1842" t="n">
        <v>18463</v>
      </c>
      <c r="B1842" s="52" t="n">
        <v>26</v>
      </c>
      <c r="C1842" s="7" t="n">
        <v>18</v>
      </c>
      <c r="D1842" s="7" t="s">
        <v>175</v>
      </c>
      <c r="E1842" s="7" t="n">
        <v>2</v>
      </c>
      <c r="F1842" s="7" t="n">
        <v>3</v>
      </c>
      <c r="G1842" s="7" t="s">
        <v>176</v>
      </c>
      <c r="H1842" s="7" t="n">
        <v>2</v>
      </c>
      <c r="I1842" s="7" t="n">
        <v>0</v>
      </c>
    </row>
    <row r="1843" spans="1:9">
      <c r="A1843" t="s">
        <v>4</v>
      </c>
      <c r="B1843" s="4" t="s">
        <v>5</v>
      </c>
    </row>
    <row r="1844" spans="1:9">
      <c r="A1844" t="n">
        <v>18663</v>
      </c>
      <c r="B1844" s="32" t="n">
        <v>28</v>
      </c>
    </row>
    <row r="1845" spans="1:9">
      <c r="A1845" t="s">
        <v>4</v>
      </c>
      <c r="B1845" s="4" t="s">
        <v>5</v>
      </c>
      <c r="C1845" s="4" t="s">
        <v>13</v>
      </c>
      <c r="D1845" s="4" t="s">
        <v>10</v>
      </c>
      <c r="E1845" s="4" t="s">
        <v>10</v>
      </c>
      <c r="F1845" s="4" t="s">
        <v>13</v>
      </c>
    </row>
    <row r="1846" spans="1:9">
      <c r="A1846" t="n">
        <v>18664</v>
      </c>
      <c r="B1846" s="30" t="n">
        <v>25</v>
      </c>
      <c r="C1846" s="7" t="n">
        <v>1</v>
      </c>
      <c r="D1846" s="7" t="n">
        <v>60</v>
      </c>
      <c r="E1846" s="7" t="n">
        <v>420</v>
      </c>
      <c r="F1846" s="7" t="n">
        <v>1</v>
      </c>
    </row>
    <row r="1847" spans="1:9">
      <c r="A1847" t="s">
        <v>4</v>
      </c>
      <c r="B1847" s="4" t="s">
        <v>5</v>
      </c>
      <c r="C1847" s="4" t="s">
        <v>13</v>
      </c>
      <c r="D1847" s="4" t="s">
        <v>10</v>
      </c>
      <c r="E1847" s="4" t="s">
        <v>6</v>
      </c>
    </row>
    <row r="1848" spans="1:9">
      <c r="A1848" t="n">
        <v>18671</v>
      </c>
      <c r="B1848" s="51" t="n">
        <v>51</v>
      </c>
      <c r="C1848" s="7" t="n">
        <v>4</v>
      </c>
      <c r="D1848" s="7" t="n">
        <v>7032</v>
      </c>
      <c r="E1848" s="7" t="s">
        <v>143</v>
      </c>
    </row>
    <row r="1849" spans="1:9">
      <c r="A1849" t="s">
        <v>4</v>
      </c>
      <c r="B1849" s="4" t="s">
        <v>5</v>
      </c>
      <c r="C1849" s="4" t="s">
        <v>10</v>
      </c>
    </row>
    <row r="1850" spans="1:9">
      <c r="A1850" t="n">
        <v>18685</v>
      </c>
      <c r="B1850" s="25" t="n">
        <v>16</v>
      </c>
      <c r="C1850" s="7" t="n">
        <v>0</v>
      </c>
    </row>
    <row r="1851" spans="1:9">
      <c r="A1851" t="s">
        <v>4</v>
      </c>
      <c r="B1851" s="4" t="s">
        <v>5</v>
      </c>
      <c r="C1851" s="4" t="s">
        <v>10</v>
      </c>
      <c r="D1851" s="4" t="s">
        <v>66</v>
      </c>
      <c r="E1851" s="4" t="s">
        <v>13</v>
      </c>
      <c r="F1851" s="4" t="s">
        <v>13</v>
      </c>
      <c r="G1851" s="4" t="s">
        <v>66</v>
      </c>
      <c r="H1851" s="4" t="s">
        <v>13</v>
      </c>
      <c r="I1851" s="4" t="s">
        <v>13</v>
      </c>
      <c r="J1851" s="4" t="s">
        <v>66</v>
      </c>
      <c r="K1851" s="4" t="s">
        <v>13</v>
      </c>
      <c r="L1851" s="4" t="s">
        <v>13</v>
      </c>
    </row>
    <row r="1852" spans="1:9">
      <c r="A1852" t="n">
        <v>18688</v>
      </c>
      <c r="B1852" s="52" t="n">
        <v>26</v>
      </c>
      <c r="C1852" s="7" t="n">
        <v>7032</v>
      </c>
      <c r="D1852" s="7" t="s">
        <v>177</v>
      </c>
      <c r="E1852" s="7" t="n">
        <v>2</v>
      </c>
      <c r="F1852" s="7" t="n">
        <v>3</v>
      </c>
      <c r="G1852" s="7" t="s">
        <v>178</v>
      </c>
      <c r="H1852" s="7" t="n">
        <v>2</v>
      </c>
      <c r="I1852" s="7" t="n">
        <v>3</v>
      </c>
      <c r="J1852" s="7" t="s">
        <v>179</v>
      </c>
      <c r="K1852" s="7" t="n">
        <v>2</v>
      </c>
      <c r="L1852" s="7" t="n">
        <v>0</v>
      </c>
    </row>
    <row r="1853" spans="1:9">
      <c r="A1853" t="s">
        <v>4</v>
      </c>
      <c r="B1853" s="4" t="s">
        <v>5</v>
      </c>
    </row>
    <row r="1854" spans="1:9">
      <c r="A1854" t="n">
        <v>18973</v>
      </c>
      <c r="B1854" s="32" t="n">
        <v>28</v>
      </c>
    </row>
    <row r="1855" spans="1:9">
      <c r="A1855" t="s">
        <v>4</v>
      </c>
      <c r="B1855" s="4" t="s">
        <v>5</v>
      </c>
      <c r="C1855" s="4" t="s">
        <v>13</v>
      </c>
      <c r="D1855" s="4" t="s">
        <v>10</v>
      </c>
      <c r="E1855" s="4" t="s">
        <v>10</v>
      </c>
      <c r="F1855" s="4" t="s">
        <v>13</v>
      </c>
    </row>
    <row r="1856" spans="1:9">
      <c r="A1856" t="n">
        <v>18974</v>
      </c>
      <c r="B1856" s="30" t="n">
        <v>25</v>
      </c>
      <c r="C1856" s="7" t="n">
        <v>1</v>
      </c>
      <c r="D1856" s="7" t="n">
        <v>160</v>
      </c>
      <c r="E1856" s="7" t="n">
        <v>350</v>
      </c>
      <c r="F1856" s="7" t="n">
        <v>1</v>
      </c>
    </row>
    <row r="1857" spans="1:12">
      <c r="A1857" t="s">
        <v>4</v>
      </c>
      <c r="B1857" s="4" t="s">
        <v>5</v>
      </c>
      <c r="C1857" s="4" t="s">
        <v>13</v>
      </c>
      <c r="D1857" s="4" t="s">
        <v>10</v>
      </c>
      <c r="E1857" s="4" t="s">
        <v>6</v>
      </c>
    </row>
    <row r="1858" spans="1:12">
      <c r="A1858" t="n">
        <v>18981</v>
      </c>
      <c r="B1858" s="51" t="n">
        <v>51</v>
      </c>
      <c r="C1858" s="7" t="n">
        <v>4</v>
      </c>
      <c r="D1858" s="7" t="n">
        <v>18</v>
      </c>
      <c r="E1858" s="7" t="s">
        <v>180</v>
      </c>
    </row>
    <row r="1859" spans="1:12">
      <c r="A1859" t="s">
        <v>4</v>
      </c>
      <c r="B1859" s="4" t="s">
        <v>5</v>
      </c>
      <c r="C1859" s="4" t="s">
        <v>10</v>
      </c>
    </row>
    <row r="1860" spans="1:12">
      <c r="A1860" t="n">
        <v>18995</v>
      </c>
      <c r="B1860" s="25" t="n">
        <v>16</v>
      </c>
      <c r="C1860" s="7" t="n">
        <v>0</v>
      </c>
    </row>
    <row r="1861" spans="1:12">
      <c r="A1861" t="s">
        <v>4</v>
      </c>
      <c r="B1861" s="4" t="s">
        <v>5</v>
      </c>
      <c r="C1861" s="4" t="s">
        <v>10</v>
      </c>
      <c r="D1861" s="4" t="s">
        <v>66</v>
      </c>
      <c r="E1861" s="4" t="s">
        <v>13</v>
      </c>
      <c r="F1861" s="4" t="s">
        <v>13</v>
      </c>
    </row>
    <row r="1862" spans="1:12">
      <c r="A1862" t="n">
        <v>18998</v>
      </c>
      <c r="B1862" s="52" t="n">
        <v>26</v>
      </c>
      <c r="C1862" s="7" t="n">
        <v>18</v>
      </c>
      <c r="D1862" s="7" t="s">
        <v>181</v>
      </c>
      <c r="E1862" s="7" t="n">
        <v>2</v>
      </c>
      <c r="F1862" s="7" t="n">
        <v>0</v>
      </c>
    </row>
    <row r="1863" spans="1:12">
      <c r="A1863" t="s">
        <v>4</v>
      </c>
      <c r="B1863" s="4" t="s">
        <v>5</v>
      </c>
    </row>
    <row r="1864" spans="1:12">
      <c r="A1864" t="n">
        <v>19017</v>
      </c>
      <c r="B1864" s="32" t="n">
        <v>28</v>
      </c>
    </row>
    <row r="1865" spans="1:12">
      <c r="A1865" t="s">
        <v>4</v>
      </c>
      <c r="B1865" s="4" t="s">
        <v>5</v>
      </c>
      <c r="C1865" s="4" t="s">
        <v>13</v>
      </c>
      <c r="D1865" s="4" t="s">
        <v>10</v>
      </c>
      <c r="E1865" s="4" t="s">
        <v>10</v>
      </c>
      <c r="F1865" s="4" t="s">
        <v>13</v>
      </c>
    </row>
    <row r="1866" spans="1:12">
      <c r="A1866" t="n">
        <v>19018</v>
      </c>
      <c r="B1866" s="30" t="n">
        <v>25</v>
      </c>
      <c r="C1866" s="7" t="n">
        <v>1</v>
      </c>
      <c r="D1866" s="7" t="n">
        <v>160</v>
      </c>
      <c r="E1866" s="7" t="n">
        <v>570</v>
      </c>
      <c r="F1866" s="7" t="n">
        <v>2</v>
      </c>
    </row>
    <row r="1867" spans="1:12">
      <c r="A1867" t="s">
        <v>4</v>
      </c>
      <c r="B1867" s="4" t="s">
        <v>5</v>
      </c>
      <c r="C1867" s="4" t="s">
        <v>13</v>
      </c>
      <c r="D1867" s="4" t="s">
        <v>10</v>
      </c>
      <c r="E1867" s="4" t="s">
        <v>6</v>
      </c>
    </row>
    <row r="1868" spans="1:12">
      <c r="A1868" t="n">
        <v>19025</v>
      </c>
      <c r="B1868" s="51" t="n">
        <v>51</v>
      </c>
      <c r="C1868" s="7" t="n">
        <v>4</v>
      </c>
      <c r="D1868" s="7" t="n">
        <v>0</v>
      </c>
      <c r="E1868" s="7" t="s">
        <v>182</v>
      </c>
    </row>
    <row r="1869" spans="1:12">
      <c r="A1869" t="s">
        <v>4</v>
      </c>
      <c r="B1869" s="4" t="s">
        <v>5</v>
      </c>
      <c r="C1869" s="4" t="s">
        <v>10</v>
      </c>
    </row>
    <row r="1870" spans="1:12">
      <c r="A1870" t="n">
        <v>19038</v>
      </c>
      <c r="B1870" s="25" t="n">
        <v>16</v>
      </c>
      <c r="C1870" s="7" t="n">
        <v>0</v>
      </c>
    </row>
    <row r="1871" spans="1:12">
      <c r="A1871" t="s">
        <v>4</v>
      </c>
      <c r="B1871" s="4" t="s">
        <v>5</v>
      </c>
      <c r="C1871" s="4" t="s">
        <v>10</v>
      </c>
      <c r="D1871" s="4" t="s">
        <v>66</v>
      </c>
      <c r="E1871" s="4" t="s">
        <v>13</v>
      </c>
      <c r="F1871" s="4" t="s">
        <v>13</v>
      </c>
    </row>
    <row r="1872" spans="1:12">
      <c r="A1872" t="n">
        <v>19041</v>
      </c>
      <c r="B1872" s="52" t="n">
        <v>26</v>
      </c>
      <c r="C1872" s="7" t="n">
        <v>0</v>
      </c>
      <c r="D1872" s="7" t="s">
        <v>183</v>
      </c>
      <c r="E1872" s="7" t="n">
        <v>2</v>
      </c>
      <c r="F1872" s="7" t="n">
        <v>0</v>
      </c>
    </row>
    <row r="1873" spans="1:6">
      <c r="A1873" t="s">
        <v>4</v>
      </c>
      <c r="B1873" s="4" t="s">
        <v>5</v>
      </c>
    </row>
    <row r="1874" spans="1:6">
      <c r="A1874" t="n">
        <v>19058</v>
      </c>
      <c r="B1874" s="32" t="n">
        <v>28</v>
      </c>
    </row>
    <row r="1875" spans="1:6">
      <c r="A1875" t="s">
        <v>4</v>
      </c>
      <c r="B1875" s="4" t="s">
        <v>5</v>
      </c>
      <c r="C1875" s="4" t="s">
        <v>13</v>
      </c>
      <c r="D1875" s="4" t="s">
        <v>10</v>
      </c>
      <c r="E1875" s="4" t="s">
        <v>10</v>
      </c>
      <c r="F1875" s="4" t="s">
        <v>13</v>
      </c>
    </row>
    <row r="1876" spans="1:6">
      <c r="A1876" t="n">
        <v>19059</v>
      </c>
      <c r="B1876" s="30" t="n">
        <v>25</v>
      </c>
      <c r="C1876" s="7" t="n">
        <v>1</v>
      </c>
      <c r="D1876" s="7" t="n">
        <v>60</v>
      </c>
      <c r="E1876" s="7" t="n">
        <v>420</v>
      </c>
      <c r="F1876" s="7" t="n">
        <v>1</v>
      </c>
    </row>
    <row r="1877" spans="1:6">
      <c r="A1877" t="s">
        <v>4</v>
      </c>
      <c r="B1877" s="4" t="s">
        <v>5</v>
      </c>
      <c r="C1877" s="4" t="s">
        <v>13</v>
      </c>
      <c r="D1877" s="4" t="s">
        <v>10</v>
      </c>
      <c r="E1877" s="4" t="s">
        <v>6</v>
      </c>
    </row>
    <row r="1878" spans="1:6">
      <c r="A1878" t="n">
        <v>19066</v>
      </c>
      <c r="B1878" s="51" t="n">
        <v>51</v>
      </c>
      <c r="C1878" s="7" t="n">
        <v>4</v>
      </c>
      <c r="D1878" s="7" t="n">
        <v>7032</v>
      </c>
      <c r="E1878" s="7" t="s">
        <v>184</v>
      </c>
    </row>
    <row r="1879" spans="1:6">
      <c r="A1879" t="s">
        <v>4</v>
      </c>
      <c r="B1879" s="4" t="s">
        <v>5</v>
      </c>
      <c r="C1879" s="4" t="s">
        <v>10</v>
      </c>
    </row>
    <row r="1880" spans="1:6">
      <c r="A1880" t="n">
        <v>19080</v>
      </c>
      <c r="B1880" s="25" t="n">
        <v>16</v>
      </c>
      <c r="C1880" s="7" t="n">
        <v>0</v>
      </c>
    </row>
    <row r="1881" spans="1:6">
      <c r="A1881" t="s">
        <v>4</v>
      </c>
      <c r="B1881" s="4" t="s">
        <v>5</v>
      </c>
      <c r="C1881" s="4" t="s">
        <v>10</v>
      </c>
      <c r="D1881" s="4" t="s">
        <v>66</v>
      </c>
      <c r="E1881" s="4" t="s">
        <v>13</v>
      </c>
      <c r="F1881" s="4" t="s">
        <v>13</v>
      </c>
    </row>
    <row r="1882" spans="1:6">
      <c r="A1882" t="n">
        <v>19083</v>
      </c>
      <c r="B1882" s="52" t="n">
        <v>26</v>
      </c>
      <c r="C1882" s="7" t="n">
        <v>7032</v>
      </c>
      <c r="D1882" s="7" t="s">
        <v>185</v>
      </c>
      <c r="E1882" s="7" t="n">
        <v>2</v>
      </c>
      <c r="F1882" s="7" t="n">
        <v>0</v>
      </c>
    </row>
    <row r="1883" spans="1:6">
      <c r="A1883" t="s">
        <v>4</v>
      </c>
      <c r="B1883" s="4" t="s">
        <v>5</v>
      </c>
    </row>
    <row r="1884" spans="1:6">
      <c r="A1884" t="n">
        <v>19163</v>
      </c>
      <c r="B1884" s="32" t="n">
        <v>28</v>
      </c>
    </row>
    <row r="1885" spans="1:6">
      <c r="A1885" t="s">
        <v>4</v>
      </c>
      <c r="B1885" s="4" t="s">
        <v>5</v>
      </c>
      <c r="C1885" s="4" t="s">
        <v>13</v>
      </c>
      <c r="D1885" s="4" t="s">
        <v>10</v>
      </c>
      <c r="E1885" s="4" t="s">
        <v>10</v>
      </c>
      <c r="F1885" s="4" t="s">
        <v>13</v>
      </c>
    </row>
    <row r="1886" spans="1:6">
      <c r="A1886" t="n">
        <v>19164</v>
      </c>
      <c r="B1886" s="30" t="n">
        <v>25</v>
      </c>
      <c r="C1886" s="7" t="n">
        <v>1</v>
      </c>
      <c r="D1886" s="7" t="n">
        <v>160</v>
      </c>
      <c r="E1886" s="7" t="n">
        <v>350</v>
      </c>
      <c r="F1886" s="7" t="n">
        <v>1</v>
      </c>
    </row>
    <row r="1887" spans="1:6">
      <c r="A1887" t="s">
        <v>4</v>
      </c>
      <c r="B1887" s="4" t="s">
        <v>5</v>
      </c>
      <c r="C1887" s="4" t="s">
        <v>13</v>
      </c>
      <c r="D1887" s="4" t="s">
        <v>10</v>
      </c>
      <c r="E1887" s="4" t="s">
        <v>6</v>
      </c>
    </row>
    <row r="1888" spans="1:6">
      <c r="A1888" t="n">
        <v>19171</v>
      </c>
      <c r="B1888" s="51" t="n">
        <v>51</v>
      </c>
      <c r="C1888" s="7" t="n">
        <v>4</v>
      </c>
      <c r="D1888" s="7" t="n">
        <v>18</v>
      </c>
      <c r="E1888" s="7" t="s">
        <v>186</v>
      </c>
    </row>
    <row r="1889" spans="1:6">
      <c r="A1889" t="s">
        <v>4</v>
      </c>
      <c r="B1889" s="4" t="s">
        <v>5</v>
      </c>
      <c r="C1889" s="4" t="s">
        <v>10</v>
      </c>
    </row>
    <row r="1890" spans="1:6">
      <c r="A1890" t="n">
        <v>19185</v>
      </c>
      <c r="B1890" s="25" t="n">
        <v>16</v>
      </c>
      <c r="C1890" s="7" t="n">
        <v>0</v>
      </c>
    </row>
    <row r="1891" spans="1:6">
      <c r="A1891" t="s">
        <v>4</v>
      </c>
      <c r="B1891" s="4" t="s">
        <v>5</v>
      </c>
      <c r="C1891" s="4" t="s">
        <v>10</v>
      </c>
      <c r="D1891" s="4" t="s">
        <v>66</v>
      </c>
      <c r="E1891" s="4" t="s">
        <v>13</v>
      </c>
      <c r="F1891" s="4" t="s">
        <v>13</v>
      </c>
      <c r="G1891" s="4" t="s">
        <v>66</v>
      </c>
      <c r="H1891" s="4" t="s">
        <v>13</v>
      </c>
      <c r="I1891" s="4" t="s">
        <v>13</v>
      </c>
      <c r="J1891" s="4" t="s">
        <v>66</v>
      </c>
      <c r="K1891" s="4" t="s">
        <v>13</v>
      </c>
      <c r="L1891" s="4" t="s">
        <v>13</v>
      </c>
    </row>
    <row r="1892" spans="1:6">
      <c r="A1892" t="n">
        <v>19188</v>
      </c>
      <c r="B1892" s="52" t="n">
        <v>26</v>
      </c>
      <c r="C1892" s="7" t="n">
        <v>18</v>
      </c>
      <c r="D1892" s="7" t="s">
        <v>187</v>
      </c>
      <c r="E1892" s="7" t="n">
        <v>2</v>
      </c>
      <c r="F1892" s="7" t="n">
        <v>3</v>
      </c>
      <c r="G1892" s="7" t="s">
        <v>188</v>
      </c>
      <c r="H1892" s="7" t="n">
        <v>2</v>
      </c>
      <c r="I1892" s="7" t="n">
        <v>3</v>
      </c>
      <c r="J1892" s="7" t="s">
        <v>189</v>
      </c>
      <c r="K1892" s="7" t="n">
        <v>2</v>
      </c>
      <c r="L1892" s="7" t="n">
        <v>0</v>
      </c>
    </row>
    <row r="1893" spans="1:6">
      <c r="A1893" t="s">
        <v>4</v>
      </c>
      <c r="B1893" s="4" t="s">
        <v>5</v>
      </c>
    </row>
    <row r="1894" spans="1:6">
      <c r="A1894" t="n">
        <v>19386</v>
      </c>
      <c r="B1894" s="32" t="n">
        <v>28</v>
      </c>
    </row>
    <row r="1895" spans="1:6">
      <c r="A1895" t="s">
        <v>4</v>
      </c>
      <c r="B1895" s="4" t="s">
        <v>5</v>
      </c>
      <c r="C1895" s="4" t="s">
        <v>13</v>
      </c>
      <c r="D1895" s="4" t="s">
        <v>10</v>
      </c>
      <c r="E1895" s="4" t="s">
        <v>10</v>
      </c>
      <c r="F1895" s="4" t="s">
        <v>13</v>
      </c>
    </row>
    <row r="1896" spans="1:6">
      <c r="A1896" t="n">
        <v>19387</v>
      </c>
      <c r="B1896" s="30" t="n">
        <v>25</v>
      </c>
      <c r="C1896" s="7" t="n">
        <v>1</v>
      </c>
      <c r="D1896" s="7" t="n">
        <v>160</v>
      </c>
      <c r="E1896" s="7" t="n">
        <v>570</v>
      </c>
      <c r="F1896" s="7" t="n">
        <v>2</v>
      </c>
    </row>
    <row r="1897" spans="1:6">
      <c r="A1897" t="s">
        <v>4</v>
      </c>
      <c r="B1897" s="4" t="s">
        <v>5</v>
      </c>
      <c r="C1897" s="4" t="s">
        <v>13</v>
      </c>
      <c r="D1897" s="4" t="s">
        <v>10</v>
      </c>
      <c r="E1897" s="4" t="s">
        <v>6</v>
      </c>
    </row>
    <row r="1898" spans="1:6">
      <c r="A1898" t="n">
        <v>19394</v>
      </c>
      <c r="B1898" s="51" t="n">
        <v>51</v>
      </c>
      <c r="C1898" s="7" t="n">
        <v>4</v>
      </c>
      <c r="D1898" s="7" t="n">
        <v>0</v>
      </c>
      <c r="E1898" s="7" t="s">
        <v>149</v>
      </c>
    </row>
    <row r="1899" spans="1:6">
      <c r="A1899" t="s">
        <v>4</v>
      </c>
      <c r="B1899" s="4" t="s">
        <v>5</v>
      </c>
      <c r="C1899" s="4" t="s">
        <v>10</v>
      </c>
    </row>
    <row r="1900" spans="1:6">
      <c r="A1900" t="n">
        <v>19407</v>
      </c>
      <c r="B1900" s="25" t="n">
        <v>16</v>
      </c>
      <c r="C1900" s="7" t="n">
        <v>0</v>
      </c>
    </row>
    <row r="1901" spans="1:6">
      <c r="A1901" t="s">
        <v>4</v>
      </c>
      <c r="B1901" s="4" t="s">
        <v>5</v>
      </c>
      <c r="C1901" s="4" t="s">
        <v>10</v>
      </c>
      <c r="D1901" s="4" t="s">
        <v>66</v>
      </c>
      <c r="E1901" s="4" t="s">
        <v>13</v>
      </c>
      <c r="F1901" s="4" t="s">
        <v>13</v>
      </c>
    </row>
    <row r="1902" spans="1:6">
      <c r="A1902" t="n">
        <v>19410</v>
      </c>
      <c r="B1902" s="52" t="n">
        <v>26</v>
      </c>
      <c r="C1902" s="7" t="n">
        <v>0</v>
      </c>
      <c r="D1902" s="7" t="s">
        <v>190</v>
      </c>
      <c r="E1902" s="7" t="n">
        <v>2</v>
      </c>
      <c r="F1902" s="7" t="n">
        <v>0</v>
      </c>
    </row>
    <row r="1903" spans="1:6">
      <c r="A1903" t="s">
        <v>4</v>
      </c>
      <c r="B1903" s="4" t="s">
        <v>5</v>
      </c>
    </row>
    <row r="1904" spans="1:6">
      <c r="A1904" t="n">
        <v>19437</v>
      </c>
      <c r="B1904" s="32" t="n">
        <v>28</v>
      </c>
    </row>
    <row r="1905" spans="1:12">
      <c r="A1905" t="s">
        <v>4</v>
      </c>
      <c r="B1905" s="4" t="s">
        <v>5</v>
      </c>
      <c r="C1905" s="4" t="s">
        <v>10</v>
      </c>
    </row>
    <row r="1906" spans="1:12">
      <c r="A1906" t="n">
        <v>19438</v>
      </c>
      <c r="B1906" s="8" t="n">
        <v>12</v>
      </c>
      <c r="C1906" s="7" t="n">
        <v>9352</v>
      </c>
    </row>
    <row r="1907" spans="1:12">
      <c r="A1907" t="s">
        <v>4</v>
      </c>
      <c r="B1907" s="4" t="s">
        <v>5</v>
      </c>
      <c r="C1907" s="4" t="s">
        <v>13</v>
      </c>
      <c r="D1907" s="4" t="s">
        <v>10</v>
      </c>
      <c r="E1907" s="4" t="s">
        <v>10</v>
      </c>
      <c r="F1907" s="4" t="s">
        <v>13</v>
      </c>
    </row>
    <row r="1908" spans="1:12">
      <c r="A1908" t="n">
        <v>19441</v>
      </c>
      <c r="B1908" s="30" t="n">
        <v>25</v>
      </c>
      <c r="C1908" s="7" t="n">
        <v>1</v>
      </c>
      <c r="D1908" s="7" t="n">
        <v>65535</v>
      </c>
      <c r="E1908" s="7" t="n">
        <v>65535</v>
      </c>
      <c r="F1908" s="7" t="n">
        <v>0</v>
      </c>
    </row>
    <row r="1909" spans="1:12">
      <c r="A1909" t="s">
        <v>4</v>
      </c>
      <c r="B1909" s="4" t="s">
        <v>5</v>
      </c>
      <c r="C1909" s="4" t="s">
        <v>9</v>
      </c>
    </row>
    <row r="1910" spans="1:12">
      <c r="A1910" t="n">
        <v>19448</v>
      </c>
      <c r="B1910" s="53" t="n">
        <v>15</v>
      </c>
      <c r="C1910" s="7" t="n">
        <v>67108864</v>
      </c>
    </row>
    <row r="1911" spans="1:12">
      <c r="A1911" t="s">
        <v>4</v>
      </c>
      <c r="B1911" s="4" t="s">
        <v>5</v>
      </c>
      <c r="C1911" s="4" t="s">
        <v>13</v>
      </c>
      <c r="D1911" s="4" t="s">
        <v>10</v>
      </c>
    </row>
    <row r="1912" spans="1:12">
      <c r="A1912" t="n">
        <v>19453</v>
      </c>
      <c r="B1912" s="27" t="n">
        <v>58</v>
      </c>
      <c r="C1912" s="7" t="n">
        <v>105</v>
      </c>
      <c r="D1912" s="7" t="n">
        <v>300</v>
      </c>
    </row>
    <row r="1913" spans="1:12">
      <c r="A1913" t="s">
        <v>4</v>
      </c>
      <c r="B1913" s="4" t="s">
        <v>5</v>
      </c>
      <c r="C1913" s="4" t="s">
        <v>30</v>
      </c>
      <c r="D1913" s="4" t="s">
        <v>10</v>
      </c>
    </row>
    <row r="1914" spans="1:12">
      <c r="A1914" t="n">
        <v>19457</v>
      </c>
      <c r="B1914" s="49" t="n">
        <v>103</v>
      </c>
      <c r="C1914" s="7" t="n">
        <v>1</v>
      </c>
      <c r="D1914" s="7" t="n">
        <v>300</v>
      </c>
    </row>
    <row r="1915" spans="1:12">
      <c r="A1915" t="s">
        <v>4</v>
      </c>
      <c r="B1915" s="4" t="s">
        <v>5</v>
      </c>
      <c r="C1915" s="4" t="s">
        <v>13</v>
      </c>
      <c r="D1915" s="4" t="s">
        <v>30</v>
      </c>
      <c r="E1915" s="4" t="s">
        <v>10</v>
      </c>
      <c r="F1915" s="4" t="s">
        <v>13</v>
      </c>
    </row>
    <row r="1916" spans="1:12">
      <c r="A1916" t="n">
        <v>19464</v>
      </c>
      <c r="B1916" s="17" t="n">
        <v>49</v>
      </c>
      <c r="C1916" s="7" t="n">
        <v>3</v>
      </c>
      <c r="D1916" s="7" t="n">
        <v>1</v>
      </c>
      <c r="E1916" s="7" t="n">
        <v>500</v>
      </c>
      <c r="F1916" s="7" t="n">
        <v>0</v>
      </c>
    </row>
    <row r="1917" spans="1:12">
      <c r="A1917" t="s">
        <v>4</v>
      </c>
      <c r="B1917" s="4" t="s">
        <v>5</v>
      </c>
      <c r="C1917" s="4" t="s">
        <v>13</v>
      </c>
      <c r="D1917" s="4" t="s">
        <v>10</v>
      </c>
    </row>
    <row r="1918" spans="1:12">
      <c r="A1918" t="n">
        <v>19473</v>
      </c>
      <c r="B1918" s="27" t="n">
        <v>58</v>
      </c>
      <c r="C1918" s="7" t="n">
        <v>11</v>
      </c>
      <c r="D1918" s="7" t="n">
        <v>300</v>
      </c>
    </row>
    <row r="1919" spans="1:12">
      <c r="A1919" t="s">
        <v>4</v>
      </c>
      <c r="B1919" s="4" t="s">
        <v>5</v>
      </c>
      <c r="C1919" s="4" t="s">
        <v>13</v>
      </c>
      <c r="D1919" s="4" t="s">
        <v>10</v>
      </c>
    </row>
    <row r="1920" spans="1:12">
      <c r="A1920" t="n">
        <v>19477</v>
      </c>
      <c r="B1920" s="27" t="n">
        <v>58</v>
      </c>
      <c r="C1920" s="7" t="n">
        <v>12</v>
      </c>
      <c r="D1920" s="7" t="n">
        <v>0</v>
      </c>
    </row>
    <row r="1921" spans="1:6">
      <c r="A1921" t="s">
        <v>4</v>
      </c>
      <c r="B1921" s="4" t="s">
        <v>5</v>
      </c>
      <c r="C1921" s="4" t="s">
        <v>13</v>
      </c>
    </row>
    <row r="1922" spans="1:6">
      <c r="A1922" t="n">
        <v>19481</v>
      </c>
      <c r="B1922" s="29" t="n">
        <v>23</v>
      </c>
      <c r="C1922" s="7" t="n">
        <v>10</v>
      </c>
    </row>
    <row r="1923" spans="1:6">
      <c r="A1923" t="s">
        <v>4</v>
      </c>
      <c r="B1923" s="4" t="s">
        <v>5</v>
      </c>
      <c r="C1923" s="4" t="s">
        <v>13</v>
      </c>
      <c r="D1923" s="4" t="s">
        <v>6</v>
      </c>
    </row>
    <row r="1924" spans="1:6">
      <c r="A1924" t="n">
        <v>19483</v>
      </c>
      <c r="B1924" s="9" t="n">
        <v>2</v>
      </c>
      <c r="C1924" s="7" t="n">
        <v>10</v>
      </c>
      <c r="D1924" s="7" t="s">
        <v>62</v>
      </c>
    </row>
    <row r="1925" spans="1:6">
      <c r="A1925" t="s">
        <v>4</v>
      </c>
      <c r="B1925" s="4" t="s">
        <v>5</v>
      </c>
      <c r="C1925" s="4" t="s">
        <v>13</v>
      </c>
    </row>
    <row r="1926" spans="1:6">
      <c r="A1926" t="n">
        <v>19506</v>
      </c>
      <c r="B1926" s="48" t="n">
        <v>74</v>
      </c>
      <c r="C1926" s="7" t="n">
        <v>46</v>
      </c>
    </row>
    <row r="1927" spans="1:6">
      <c r="A1927" t="s">
        <v>4</v>
      </c>
      <c r="B1927" s="4" t="s">
        <v>5</v>
      </c>
      <c r="C1927" s="4" t="s">
        <v>13</v>
      </c>
    </row>
    <row r="1928" spans="1:6">
      <c r="A1928" t="n">
        <v>19508</v>
      </c>
      <c r="B1928" s="48" t="n">
        <v>74</v>
      </c>
      <c r="C1928" s="7" t="n">
        <v>54</v>
      </c>
    </row>
    <row r="1929" spans="1:6">
      <c r="A1929" t="s">
        <v>4</v>
      </c>
      <c r="B1929" s="4" t="s">
        <v>5</v>
      </c>
    </row>
    <row r="1930" spans="1:6">
      <c r="A1930" t="n">
        <v>19510</v>
      </c>
      <c r="B1930" s="5" t="n">
        <v>1</v>
      </c>
    </row>
    <row r="1931" spans="1:6" s="3" customFormat="1" customHeight="0">
      <c r="A1931" s="3" t="s">
        <v>2</v>
      </c>
      <c r="B1931" s="3" t="s">
        <v>191</v>
      </c>
    </row>
    <row r="1932" spans="1:6">
      <c r="A1932" t="s">
        <v>4</v>
      </c>
      <c r="B1932" s="4" t="s">
        <v>5</v>
      </c>
      <c r="C1932" s="4" t="s">
        <v>10</v>
      </c>
      <c r="D1932" s="4" t="s">
        <v>13</v>
      </c>
      <c r="E1932" s="4" t="s">
        <v>13</v>
      </c>
      <c r="F1932" s="4" t="s">
        <v>6</v>
      </c>
    </row>
    <row r="1933" spans="1:6">
      <c r="A1933" t="n">
        <v>19512</v>
      </c>
      <c r="B1933" s="47" t="n">
        <v>20</v>
      </c>
      <c r="C1933" s="7" t="n">
        <v>1</v>
      </c>
      <c r="D1933" s="7" t="n">
        <v>3</v>
      </c>
      <c r="E1933" s="7" t="n">
        <v>10</v>
      </c>
      <c r="F1933" s="7" t="s">
        <v>132</v>
      </c>
    </row>
    <row r="1934" spans="1:6">
      <c r="A1934" t="s">
        <v>4</v>
      </c>
      <c r="B1934" s="4" t="s">
        <v>5</v>
      </c>
      <c r="C1934" s="4" t="s">
        <v>10</v>
      </c>
    </row>
    <row r="1935" spans="1:6">
      <c r="A1935" t="n">
        <v>19533</v>
      </c>
      <c r="B1935" s="25" t="n">
        <v>16</v>
      </c>
      <c r="C1935" s="7" t="n">
        <v>0</v>
      </c>
    </row>
    <row r="1936" spans="1:6">
      <c r="A1936" t="s">
        <v>4</v>
      </c>
      <c r="B1936" s="4" t="s">
        <v>5</v>
      </c>
      <c r="C1936" s="4" t="s">
        <v>10</v>
      </c>
      <c r="D1936" s="4" t="s">
        <v>9</v>
      </c>
    </row>
    <row r="1937" spans="1:6">
      <c r="A1937" t="n">
        <v>19536</v>
      </c>
      <c r="B1937" s="37" t="n">
        <v>43</v>
      </c>
      <c r="C1937" s="7" t="n">
        <v>1</v>
      </c>
      <c r="D1937" s="7" t="n">
        <v>1088</v>
      </c>
    </row>
    <row r="1938" spans="1:6">
      <c r="A1938" t="s">
        <v>4</v>
      </c>
      <c r="B1938" s="4" t="s">
        <v>5</v>
      </c>
      <c r="C1938" s="4" t="s">
        <v>10</v>
      </c>
      <c r="D1938" s="4" t="s">
        <v>13</v>
      </c>
      <c r="E1938" s="4" t="s">
        <v>13</v>
      </c>
      <c r="F1938" s="4" t="s">
        <v>6</v>
      </c>
    </row>
    <row r="1939" spans="1:6">
      <c r="A1939" t="n">
        <v>19543</v>
      </c>
      <c r="B1939" s="47" t="n">
        <v>20</v>
      </c>
      <c r="C1939" s="7" t="n">
        <v>110</v>
      </c>
      <c r="D1939" s="7" t="n">
        <v>3</v>
      </c>
      <c r="E1939" s="7" t="n">
        <v>10</v>
      </c>
      <c r="F1939" s="7" t="s">
        <v>132</v>
      </c>
    </row>
    <row r="1940" spans="1:6">
      <c r="A1940" t="s">
        <v>4</v>
      </c>
      <c r="B1940" s="4" t="s">
        <v>5</v>
      </c>
      <c r="C1940" s="4" t="s">
        <v>10</v>
      </c>
    </row>
    <row r="1941" spans="1:6">
      <c r="A1941" t="n">
        <v>19564</v>
      </c>
      <c r="B1941" s="25" t="n">
        <v>16</v>
      </c>
      <c r="C1941" s="7" t="n">
        <v>0</v>
      </c>
    </row>
    <row r="1942" spans="1:6">
      <c r="A1942" t="s">
        <v>4</v>
      </c>
      <c r="B1942" s="4" t="s">
        <v>5</v>
      </c>
      <c r="C1942" s="4" t="s">
        <v>10</v>
      </c>
      <c r="D1942" s="4" t="s">
        <v>9</v>
      </c>
    </row>
    <row r="1943" spans="1:6">
      <c r="A1943" t="n">
        <v>19567</v>
      </c>
      <c r="B1943" s="37" t="n">
        <v>43</v>
      </c>
      <c r="C1943" s="7" t="n">
        <v>110</v>
      </c>
      <c r="D1943" s="7" t="n">
        <v>1088</v>
      </c>
    </row>
    <row r="1944" spans="1:6">
      <c r="A1944" t="s">
        <v>4</v>
      </c>
      <c r="B1944" s="4" t="s">
        <v>5</v>
      </c>
      <c r="C1944" s="4" t="s">
        <v>13</v>
      </c>
      <c r="D1944" s="4" t="s">
        <v>10</v>
      </c>
    </row>
    <row r="1945" spans="1:6">
      <c r="A1945" t="n">
        <v>19574</v>
      </c>
      <c r="B1945" s="23" t="n">
        <v>22</v>
      </c>
      <c r="C1945" s="7" t="n">
        <v>11</v>
      </c>
      <c r="D1945" s="7" t="n">
        <v>0</v>
      </c>
    </row>
    <row r="1946" spans="1:6">
      <c r="A1946" t="s">
        <v>4</v>
      </c>
      <c r="B1946" s="4" t="s">
        <v>5</v>
      </c>
      <c r="C1946" s="4" t="s">
        <v>13</v>
      </c>
      <c r="D1946" s="4" t="s">
        <v>10</v>
      </c>
      <c r="E1946" s="4" t="s">
        <v>6</v>
      </c>
    </row>
    <row r="1947" spans="1:6">
      <c r="A1947" t="n">
        <v>19578</v>
      </c>
      <c r="B1947" s="51" t="n">
        <v>51</v>
      </c>
      <c r="C1947" s="7" t="n">
        <v>4</v>
      </c>
      <c r="D1947" s="7" t="n">
        <v>1</v>
      </c>
      <c r="E1947" s="7" t="s">
        <v>174</v>
      </c>
    </row>
    <row r="1948" spans="1:6">
      <c r="A1948" t="s">
        <v>4</v>
      </c>
      <c r="B1948" s="4" t="s">
        <v>5</v>
      </c>
      <c r="C1948" s="4" t="s">
        <v>10</v>
      </c>
    </row>
    <row r="1949" spans="1:6">
      <c r="A1949" t="n">
        <v>19592</v>
      </c>
      <c r="B1949" s="25" t="n">
        <v>16</v>
      </c>
      <c r="C1949" s="7" t="n">
        <v>0</v>
      </c>
    </row>
    <row r="1950" spans="1:6">
      <c r="A1950" t="s">
        <v>4</v>
      </c>
      <c r="B1950" s="4" t="s">
        <v>5</v>
      </c>
      <c r="C1950" s="4" t="s">
        <v>10</v>
      </c>
      <c r="D1950" s="4" t="s">
        <v>66</v>
      </c>
      <c r="E1950" s="4" t="s">
        <v>13</v>
      </c>
      <c r="F1950" s="4" t="s">
        <v>13</v>
      </c>
      <c r="G1950" s="4" t="s">
        <v>66</v>
      </c>
      <c r="H1950" s="4" t="s">
        <v>13</v>
      </c>
      <c r="I1950" s="4" t="s">
        <v>13</v>
      </c>
    </row>
    <row r="1951" spans="1:6">
      <c r="A1951" t="n">
        <v>19595</v>
      </c>
      <c r="B1951" s="52" t="n">
        <v>26</v>
      </c>
      <c r="C1951" s="7" t="n">
        <v>1</v>
      </c>
      <c r="D1951" s="7" t="s">
        <v>192</v>
      </c>
      <c r="E1951" s="7" t="n">
        <v>2</v>
      </c>
      <c r="F1951" s="7" t="n">
        <v>3</v>
      </c>
      <c r="G1951" s="7" t="s">
        <v>193</v>
      </c>
      <c r="H1951" s="7" t="n">
        <v>2</v>
      </c>
      <c r="I1951" s="7" t="n">
        <v>0</v>
      </c>
    </row>
    <row r="1952" spans="1:6">
      <c r="A1952" t="s">
        <v>4</v>
      </c>
      <c r="B1952" s="4" t="s">
        <v>5</v>
      </c>
    </row>
    <row r="1953" spans="1:9">
      <c r="A1953" t="n">
        <v>19709</v>
      </c>
      <c r="B1953" s="32" t="n">
        <v>28</v>
      </c>
    </row>
    <row r="1954" spans="1:9">
      <c r="A1954" t="s">
        <v>4</v>
      </c>
      <c r="B1954" s="4" t="s">
        <v>5</v>
      </c>
      <c r="C1954" s="4" t="s">
        <v>13</v>
      </c>
      <c r="D1954" s="4" t="s">
        <v>10</v>
      </c>
      <c r="E1954" s="4" t="s">
        <v>6</v>
      </c>
    </row>
    <row r="1955" spans="1:9">
      <c r="A1955" t="n">
        <v>19710</v>
      </c>
      <c r="B1955" s="51" t="n">
        <v>51</v>
      </c>
      <c r="C1955" s="7" t="n">
        <v>4</v>
      </c>
      <c r="D1955" s="7" t="n">
        <v>110</v>
      </c>
      <c r="E1955" s="7" t="s">
        <v>151</v>
      </c>
    </row>
    <row r="1956" spans="1:9">
      <c r="A1956" t="s">
        <v>4</v>
      </c>
      <c r="B1956" s="4" t="s">
        <v>5</v>
      </c>
      <c r="C1956" s="4" t="s">
        <v>10</v>
      </c>
    </row>
    <row r="1957" spans="1:9">
      <c r="A1957" t="n">
        <v>19723</v>
      </c>
      <c r="B1957" s="25" t="n">
        <v>16</v>
      </c>
      <c r="C1957" s="7" t="n">
        <v>0</v>
      </c>
    </row>
    <row r="1958" spans="1:9">
      <c r="A1958" t="s">
        <v>4</v>
      </c>
      <c r="B1958" s="4" t="s">
        <v>5</v>
      </c>
      <c r="C1958" s="4" t="s">
        <v>10</v>
      </c>
      <c r="D1958" s="4" t="s">
        <v>66</v>
      </c>
      <c r="E1958" s="4" t="s">
        <v>13</v>
      </c>
      <c r="F1958" s="4" t="s">
        <v>13</v>
      </c>
    </row>
    <row r="1959" spans="1:9">
      <c r="A1959" t="n">
        <v>19726</v>
      </c>
      <c r="B1959" s="52" t="n">
        <v>26</v>
      </c>
      <c r="C1959" s="7" t="n">
        <v>110</v>
      </c>
      <c r="D1959" s="7" t="s">
        <v>194</v>
      </c>
      <c r="E1959" s="7" t="n">
        <v>2</v>
      </c>
      <c r="F1959" s="7" t="n">
        <v>0</v>
      </c>
    </row>
    <row r="1960" spans="1:9">
      <c r="A1960" t="s">
        <v>4</v>
      </c>
      <c r="B1960" s="4" t="s">
        <v>5</v>
      </c>
    </row>
    <row r="1961" spans="1:9">
      <c r="A1961" t="n">
        <v>19840</v>
      </c>
      <c r="B1961" s="32" t="n">
        <v>28</v>
      </c>
    </row>
    <row r="1962" spans="1:9">
      <c r="A1962" t="s">
        <v>4</v>
      </c>
      <c r="B1962" s="4" t="s">
        <v>5</v>
      </c>
      <c r="C1962" s="4" t="s">
        <v>13</v>
      </c>
      <c r="D1962" s="4" t="s">
        <v>10</v>
      </c>
      <c r="E1962" s="4" t="s">
        <v>6</v>
      </c>
    </row>
    <row r="1963" spans="1:9">
      <c r="A1963" t="n">
        <v>19841</v>
      </c>
      <c r="B1963" s="51" t="n">
        <v>51</v>
      </c>
      <c r="C1963" s="7" t="n">
        <v>4</v>
      </c>
      <c r="D1963" s="7" t="n">
        <v>1</v>
      </c>
      <c r="E1963" s="7" t="s">
        <v>174</v>
      </c>
    </row>
    <row r="1964" spans="1:9">
      <c r="A1964" t="s">
        <v>4</v>
      </c>
      <c r="B1964" s="4" t="s">
        <v>5</v>
      </c>
      <c r="C1964" s="4" t="s">
        <v>10</v>
      </c>
    </row>
    <row r="1965" spans="1:9">
      <c r="A1965" t="n">
        <v>19855</v>
      </c>
      <c r="B1965" s="25" t="n">
        <v>16</v>
      </c>
      <c r="C1965" s="7" t="n">
        <v>0</v>
      </c>
    </row>
    <row r="1966" spans="1:9">
      <c r="A1966" t="s">
        <v>4</v>
      </c>
      <c r="B1966" s="4" t="s">
        <v>5</v>
      </c>
      <c r="C1966" s="4" t="s">
        <v>10</v>
      </c>
      <c r="D1966" s="4" t="s">
        <v>66</v>
      </c>
      <c r="E1966" s="4" t="s">
        <v>13</v>
      </c>
      <c r="F1966" s="4" t="s">
        <v>13</v>
      </c>
    </row>
    <row r="1967" spans="1:9">
      <c r="A1967" t="n">
        <v>19858</v>
      </c>
      <c r="B1967" s="52" t="n">
        <v>26</v>
      </c>
      <c r="C1967" s="7" t="n">
        <v>1</v>
      </c>
      <c r="D1967" s="7" t="s">
        <v>195</v>
      </c>
      <c r="E1967" s="7" t="n">
        <v>2</v>
      </c>
      <c r="F1967" s="7" t="n">
        <v>0</v>
      </c>
    </row>
    <row r="1968" spans="1:9">
      <c r="A1968" t="s">
        <v>4</v>
      </c>
      <c r="B1968" s="4" t="s">
        <v>5</v>
      </c>
    </row>
    <row r="1969" spans="1:6">
      <c r="A1969" t="n">
        <v>19877</v>
      </c>
      <c r="B1969" s="32" t="n">
        <v>28</v>
      </c>
    </row>
    <row r="1970" spans="1:6">
      <c r="A1970" t="s">
        <v>4</v>
      </c>
      <c r="B1970" s="4" t="s">
        <v>5</v>
      </c>
      <c r="C1970" s="4" t="s">
        <v>10</v>
      </c>
    </row>
    <row r="1971" spans="1:6">
      <c r="A1971" t="n">
        <v>19878</v>
      </c>
      <c r="B1971" s="8" t="n">
        <v>12</v>
      </c>
      <c r="C1971" s="7" t="n">
        <v>7169</v>
      </c>
    </row>
    <row r="1972" spans="1:6">
      <c r="A1972" t="s">
        <v>4</v>
      </c>
      <c r="B1972" s="4" t="s">
        <v>5</v>
      </c>
      <c r="C1972" s="4" t="s">
        <v>10</v>
      </c>
    </row>
    <row r="1973" spans="1:6">
      <c r="A1973" t="n">
        <v>19881</v>
      </c>
      <c r="B1973" s="8" t="n">
        <v>12</v>
      </c>
      <c r="C1973" s="7" t="n">
        <v>7201</v>
      </c>
    </row>
    <row r="1974" spans="1:6">
      <c r="A1974" t="s">
        <v>4</v>
      </c>
      <c r="B1974" s="4" t="s">
        <v>5</v>
      </c>
    </row>
    <row r="1975" spans="1:6">
      <c r="A1975" t="n">
        <v>19884</v>
      </c>
      <c r="B1975" s="5" t="n">
        <v>1</v>
      </c>
    </row>
    <row r="1976" spans="1:6" s="3" customFormat="1" customHeight="0">
      <c r="A1976" s="3" t="s">
        <v>2</v>
      </c>
      <c r="B1976" s="3" t="s">
        <v>196</v>
      </c>
    </row>
    <row r="1977" spans="1:6">
      <c r="A1977" t="s">
        <v>4</v>
      </c>
      <c r="B1977" s="4" t="s">
        <v>5</v>
      </c>
      <c r="C1977" s="4" t="s">
        <v>10</v>
      </c>
      <c r="D1977" s="4" t="s">
        <v>13</v>
      </c>
      <c r="E1977" s="4" t="s">
        <v>13</v>
      </c>
      <c r="F1977" s="4" t="s">
        <v>6</v>
      </c>
    </row>
    <row r="1978" spans="1:6">
      <c r="A1978" t="n">
        <v>19888</v>
      </c>
      <c r="B1978" s="47" t="n">
        <v>20</v>
      </c>
      <c r="C1978" s="7" t="n">
        <v>1</v>
      </c>
      <c r="D1978" s="7" t="n">
        <v>3</v>
      </c>
      <c r="E1978" s="7" t="n">
        <v>10</v>
      </c>
      <c r="F1978" s="7" t="s">
        <v>132</v>
      </c>
    </row>
    <row r="1979" spans="1:6">
      <c r="A1979" t="s">
        <v>4</v>
      </c>
      <c r="B1979" s="4" t="s">
        <v>5</v>
      </c>
      <c r="C1979" s="4" t="s">
        <v>10</v>
      </c>
    </row>
    <row r="1980" spans="1:6">
      <c r="A1980" t="n">
        <v>19909</v>
      </c>
      <c r="B1980" s="25" t="n">
        <v>16</v>
      </c>
      <c r="C1980" s="7" t="n">
        <v>0</v>
      </c>
    </row>
    <row r="1981" spans="1:6">
      <c r="A1981" t="s">
        <v>4</v>
      </c>
      <c r="B1981" s="4" t="s">
        <v>5</v>
      </c>
      <c r="C1981" s="4" t="s">
        <v>10</v>
      </c>
      <c r="D1981" s="4" t="s">
        <v>9</v>
      </c>
    </row>
    <row r="1982" spans="1:6">
      <c r="A1982" t="n">
        <v>19912</v>
      </c>
      <c r="B1982" s="37" t="n">
        <v>43</v>
      </c>
      <c r="C1982" s="7" t="n">
        <v>1</v>
      </c>
      <c r="D1982" s="7" t="n">
        <v>1088</v>
      </c>
    </row>
    <row r="1983" spans="1:6">
      <c r="A1983" t="s">
        <v>4</v>
      </c>
      <c r="B1983" s="4" t="s">
        <v>5</v>
      </c>
      <c r="C1983" s="4" t="s">
        <v>10</v>
      </c>
      <c r="D1983" s="4" t="s">
        <v>13</v>
      </c>
      <c r="E1983" s="4" t="s">
        <v>13</v>
      </c>
      <c r="F1983" s="4" t="s">
        <v>6</v>
      </c>
    </row>
    <row r="1984" spans="1:6">
      <c r="A1984" t="n">
        <v>19919</v>
      </c>
      <c r="B1984" s="47" t="n">
        <v>20</v>
      </c>
      <c r="C1984" s="7" t="n">
        <v>18</v>
      </c>
      <c r="D1984" s="7" t="n">
        <v>3</v>
      </c>
      <c r="E1984" s="7" t="n">
        <v>10</v>
      </c>
      <c r="F1984" s="7" t="s">
        <v>132</v>
      </c>
    </row>
    <row r="1985" spans="1:6">
      <c r="A1985" t="s">
        <v>4</v>
      </c>
      <c r="B1985" s="4" t="s">
        <v>5</v>
      </c>
      <c r="C1985" s="4" t="s">
        <v>10</v>
      </c>
    </row>
    <row r="1986" spans="1:6">
      <c r="A1986" t="n">
        <v>19940</v>
      </c>
      <c r="B1986" s="25" t="n">
        <v>16</v>
      </c>
      <c r="C1986" s="7" t="n">
        <v>0</v>
      </c>
    </row>
    <row r="1987" spans="1:6">
      <c r="A1987" t="s">
        <v>4</v>
      </c>
      <c r="B1987" s="4" t="s">
        <v>5</v>
      </c>
      <c r="C1987" s="4" t="s">
        <v>10</v>
      </c>
      <c r="D1987" s="4" t="s">
        <v>9</v>
      </c>
    </row>
    <row r="1988" spans="1:6">
      <c r="A1988" t="n">
        <v>19943</v>
      </c>
      <c r="B1988" s="37" t="n">
        <v>43</v>
      </c>
      <c r="C1988" s="7" t="n">
        <v>18</v>
      </c>
      <c r="D1988" s="7" t="n">
        <v>1088</v>
      </c>
    </row>
    <row r="1989" spans="1:6">
      <c r="A1989" t="s">
        <v>4</v>
      </c>
      <c r="B1989" s="4" t="s">
        <v>5</v>
      </c>
      <c r="C1989" s="4" t="s">
        <v>13</v>
      </c>
      <c r="D1989" s="4" t="s">
        <v>10</v>
      </c>
    </row>
    <row r="1990" spans="1:6">
      <c r="A1990" t="n">
        <v>19950</v>
      </c>
      <c r="B1990" s="23" t="n">
        <v>22</v>
      </c>
      <c r="C1990" s="7" t="n">
        <v>11</v>
      </c>
      <c r="D1990" s="7" t="n">
        <v>0</v>
      </c>
    </row>
    <row r="1991" spans="1:6">
      <c r="A1991" t="s">
        <v>4</v>
      </c>
      <c r="B1991" s="4" t="s">
        <v>5</v>
      </c>
      <c r="C1991" s="4" t="s">
        <v>13</v>
      </c>
      <c r="D1991" s="4" t="s">
        <v>10</v>
      </c>
    </row>
    <row r="1992" spans="1:6">
      <c r="A1992" t="n">
        <v>19954</v>
      </c>
      <c r="B1992" s="27" t="n">
        <v>58</v>
      </c>
      <c r="C1992" s="7" t="n">
        <v>5</v>
      </c>
      <c r="D1992" s="7" t="n">
        <v>300</v>
      </c>
    </row>
    <row r="1993" spans="1:6">
      <c r="A1993" t="s">
        <v>4</v>
      </c>
      <c r="B1993" s="4" t="s">
        <v>5</v>
      </c>
      <c r="C1993" s="4" t="s">
        <v>30</v>
      </c>
      <c r="D1993" s="4" t="s">
        <v>10</v>
      </c>
    </row>
    <row r="1994" spans="1:6">
      <c r="A1994" t="n">
        <v>19958</v>
      </c>
      <c r="B1994" s="49" t="n">
        <v>103</v>
      </c>
      <c r="C1994" s="7" t="n">
        <v>0</v>
      </c>
      <c r="D1994" s="7" t="n">
        <v>300</v>
      </c>
    </row>
    <row r="1995" spans="1:6">
      <c r="A1995" t="s">
        <v>4</v>
      </c>
      <c r="B1995" s="4" t="s">
        <v>5</v>
      </c>
      <c r="C1995" s="4" t="s">
        <v>13</v>
      </c>
    </row>
    <row r="1996" spans="1:6">
      <c r="A1996" t="n">
        <v>19965</v>
      </c>
      <c r="B1996" s="50" t="n">
        <v>64</v>
      </c>
      <c r="C1996" s="7" t="n">
        <v>7</v>
      </c>
    </row>
    <row r="1997" spans="1:6">
      <c r="A1997" t="s">
        <v>4</v>
      </c>
      <c r="B1997" s="4" t="s">
        <v>5</v>
      </c>
      <c r="C1997" s="4" t="s">
        <v>13</v>
      </c>
      <c r="D1997" s="4" t="s">
        <v>30</v>
      </c>
      <c r="E1997" s="4" t="s">
        <v>10</v>
      </c>
      <c r="F1997" s="4" t="s">
        <v>13</v>
      </c>
    </row>
    <row r="1998" spans="1:6">
      <c r="A1998" t="n">
        <v>19967</v>
      </c>
      <c r="B1998" s="17" t="n">
        <v>49</v>
      </c>
      <c r="C1998" s="7" t="n">
        <v>3</v>
      </c>
      <c r="D1998" s="7" t="n">
        <v>0.699999988079071</v>
      </c>
      <c r="E1998" s="7" t="n">
        <v>500</v>
      </c>
      <c r="F1998" s="7" t="n">
        <v>0</v>
      </c>
    </row>
    <row r="1999" spans="1:6">
      <c r="A1999" t="s">
        <v>4</v>
      </c>
      <c r="B1999" s="4" t="s">
        <v>5</v>
      </c>
      <c r="C1999" s="4" t="s">
        <v>13</v>
      </c>
      <c r="D1999" s="4" t="s">
        <v>10</v>
      </c>
    </row>
    <row r="2000" spans="1:6">
      <c r="A2000" t="n">
        <v>19976</v>
      </c>
      <c r="B2000" s="27" t="n">
        <v>58</v>
      </c>
      <c r="C2000" s="7" t="n">
        <v>10</v>
      </c>
      <c r="D2000" s="7" t="n">
        <v>300</v>
      </c>
    </row>
    <row r="2001" spans="1:6">
      <c r="A2001" t="s">
        <v>4</v>
      </c>
      <c r="B2001" s="4" t="s">
        <v>5</v>
      </c>
      <c r="C2001" s="4" t="s">
        <v>13</v>
      </c>
      <c r="D2001" s="4" t="s">
        <v>10</v>
      </c>
    </row>
    <row r="2002" spans="1:6">
      <c r="A2002" t="n">
        <v>19980</v>
      </c>
      <c r="B2002" s="27" t="n">
        <v>58</v>
      </c>
      <c r="C2002" s="7" t="n">
        <v>12</v>
      </c>
      <c r="D2002" s="7" t="n">
        <v>0</v>
      </c>
    </row>
    <row r="2003" spans="1:6">
      <c r="A2003" t="s">
        <v>4</v>
      </c>
      <c r="B2003" s="4" t="s">
        <v>5</v>
      </c>
      <c r="C2003" s="4" t="s">
        <v>13</v>
      </c>
      <c r="D2003" s="4" t="s">
        <v>13</v>
      </c>
      <c r="E2003" s="4" t="s">
        <v>13</v>
      </c>
      <c r="F2003" s="4" t="s">
        <v>13</v>
      </c>
    </row>
    <row r="2004" spans="1:6">
      <c r="A2004" t="n">
        <v>19984</v>
      </c>
      <c r="B2004" s="11" t="n">
        <v>14</v>
      </c>
      <c r="C2004" s="7" t="n">
        <v>0</v>
      </c>
      <c r="D2004" s="7" t="n">
        <v>0</v>
      </c>
      <c r="E2004" s="7" t="n">
        <v>0</v>
      </c>
      <c r="F2004" s="7" t="n">
        <v>4</v>
      </c>
    </row>
    <row r="2005" spans="1:6">
      <c r="A2005" t="s">
        <v>4</v>
      </c>
      <c r="B2005" s="4" t="s">
        <v>5</v>
      </c>
      <c r="C2005" s="4" t="s">
        <v>13</v>
      </c>
      <c r="D2005" s="4" t="s">
        <v>10</v>
      </c>
      <c r="E2005" s="4" t="s">
        <v>10</v>
      </c>
      <c r="F2005" s="4" t="s">
        <v>13</v>
      </c>
    </row>
    <row r="2006" spans="1:6">
      <c r="A2006" t="n">
        <v>19989</v>
      </c>
      <c r="B2006" s="30" t="n">
        <v>25</v>
      </c>
      <c r="C2006" s="7" t="n">
        <v>1</v>
      </c>
      <c r="D2006" s="7" t="n">
        <v>160</v>
      </c>
      <c r="E2006" s="7" t="n">
        <v>350</v>
      </c>
      <c r="F2006" s="7" t="n">
        <v>1</v>
      </c>
    </row>
    <row r="2007" spans="1:6">
      <c r="A2007" t="s">
        <v>4</v>
      </c>
      <c r="B2007" s="4" t="s">
        <v>5</v>
      </c>
      <c r="C2007" s="4" t="s">
        <v>13</v>
      </c>
      <c r="D2007" s="4" t="s">
        <v>10</v>
      </c>
      <c r="E2007" s="4" t="s">
        <v>6</v>
      </c>
    </row>
    <row r="2008" spans="1:6">
      <c r="A2008" t="n">
        <v>19996</v>
      </c>
      <c r="B2008" s="51" t="n">
        <v>51</v>
      </c>
      <c r="C2008" s="7" t="n">
        <v>4</v>
      </c>
      <c r="D2008" s="7" t="n">
        <v>18</v>
      </c>
      <c r="E2008" s="7" t="s">
        <v>143</v>
      </c>
    </row>
    <row r="2009" spans="1:6">
      <c r="A2009" t="s">
        <v>4</v>
      </c>
      <c r="B2009" s="4" t="s">
        <v>5</v>
      </c>
      <c r="C2009" s="4" t="s">
        <v>10</v>
      </c>
    </row>
    <row r="2010" spans="1:6">
      <c r="A2010" t="n">
        <v>20010</v>
      </c>
      <c r="B2010" s="25" t="n">
        <v>16</v>
      </c>
      <c r="C2010" s="7" t="n">
        <v>0</v>
      </c>
    </row>
    <row r="2011" spans="1:6">
      <c r="A2011" t="s">
        <v>4</v>
      </c>
      <c r="B2011" s="4" t="s">
        <v>5</v>
      </c>
      <c r="C2011" s="4" t="s">
        <v>10</v>
      </c>
      <c r="D2011" s="4" t="s">
        <v>66</v>
      </c>
      <c r="E2011" s="4" t="s">
        <v>13</v>
      </c>
      <c r="F2011" s="4" t="s">
        <v>13</v>
      </c>
      <c r="G2011" s="4" t="s">
        <v>66</v>
      </c>
      <c r="H2011" s="4" t="s">
        <v>13</v>
      </c>
      <c r="I2011" s="4" t="s">
        <v>13</v>
      </c>
    </row>
    <row r="2012" spans="1:6">
      <c r="A2012" t="n">
        <v>20013</v>
      </c>
      <c r="B2012" s="52" t="n">
        <v>26</v>
      </c>
      <c r="C2012" s="7" t="n">
        <v>18</v>
      </c>
      <c r="D2012" s="7" t="s">
        <v>197</v>
      </c>
      <c r="E2012" s="7" t="n">
        <v>2</v>
      </c>
      <c r="F2012" s="7" t="n">
        <v>3</v>
      </c>
      <c r="G2012" s="7" t="s">
        <v>198</v>
      </c>
      <c r="H2012" s="7" t="n">
        <v>2</v>
      </c>
      <c r="I2012" s="7" t="n">
        <v>0</v>
      </c>
    </row>
    <row r="2013" spans="1:6">
      <c r="A2013" t="s">
        <v>4</v>
      </c>
      <c r="B2013" s="4" t="s">
        <v>5</v>
      </c>
    </row>
    <row r="2014" spans="1:6">
      <c r="A2014" t="n">
        <v>20175</v>
      </c>
      <c r="B2014" s="32" t="n">
        <v>28</v>
      </c>
    </row>
    <row r="2015" spans="1:6">
      <c r="A2015" t="s">
        <v>4</v>
      </c>
      <c r="B2015" s="4" t="s">
        <v>5</v>
      </c>
      <c r="C2015" s="4" t="s">
        <v>13</v>
      </c>
      <c r="D2015" s="4" t="s">
        <v>10</v>
      </c>
      <c r="E2015" s="4" t="s">
        <v>10</v>
      </c>
      <c r="F2015" s="4" t="s">
        <v>13</v>
      </c>
    </row>
    <row r="2016" spans="1:6">
      <c r="A2016" t="n">
        <v>20176</v>
      </c>
      <c r="B2016" s="30" t="n">
        <v>25</v>
      </c>
      <c r="C2016" s="7" t="n">
        <v>1</v>
      </c>
      <c r="D2016" s="7" t="n">
        <v>160</v>
      </c>
      <c r="E2016" s="7" t="n">
        <v>350</v>
      </c>
      <c r="F2016" s="7" t="n">
        <v>2</v>
      </c>
    </row>
    <row r="2017" spans="1:9">
      <c r="A2017" t="s">
        <v>4</v>
      </c>
      <c r="B2017" s="4" t="s">
        <v>5</v>
      </c>
      <c r="C2017" s="4" t="s">
        <v>13</v>
      </c>
      <c r="D2017" s="4" t="s">
        <v>10</v>
      </c>
      <c r="E2017" s="4" t="s">
        <v>6</v>
      </c>
    </row>
    <row r="2018" spans="1:9">
      <c r="A2018" t="n">
        <v>20183</v>
      </c>
      <c r="B2018" s="51" t="n">
        <v>51</v>
      </c>
      <c r="C2018" s="7" t="n">
        <v>4</v>
      </c>
      <c r="D2018" s="7" t="n">
        <v>1</v>
      </c>
      <c r="E2018" s="7" t="s">
        <v>149</v>
      </c>
    </row>
    <row r="2019" spans="1:9">
      <c r="A2019" t="s">
        <v>4</v>
      </c>
      <c r="B2019" s="4" t="s">
        <v>5</v>
      </c>
      <c r="C2019" s="4" t="s">
        <v>10</v>
      </c>
    </row>
    <row r="2020" spans="1:9">
      <c r="A2020" t="n">
        <v>20196</v>
      </c>
      <c r="B2020" s="25" t="n">
        <v>16</v>
      </c>
      <c r="C2020" s="7" t="n">
        <v>0</v>
      </c>
    </row>
    <row r="2021" spans="1:9">
      <c r="A2021" t="s">
        <v>4</v>
      </c>
      <c r="B2021" s="4" t="s">
        <v>5</v>
      </c>
      <c r="C2021" s="4" t="s">
        <v>10</v>
      </c>
      <c r="D2021" s="4" t="s">
        <v>66</v>
      </c>
      <c r="E2021" s="4" t="s">
        <v>13</v>
      </c>
      <c r="F2021" s="4" t="s">
        <v>13</v>
      </c>
      <c r="G2021" s="4" t="s">
        <v>66</v>
      </c>
      <c r="H2021" s="4" t="s">
        <v>13</v>
      </c>
      <c r="I2021" s="4" t="s">
        <v>13</v>
      </c>
      <c r="J2021" s="4" t="s">
        <v>66</v>
      </c>
      <c r="K2021" s="4" t="s">
        <v>13</v>
      </c>
      <c r="L2021" s="4" t="s">
        <v>13</v>
      </c>
    </row>
    <row r="2022" spans="1:9">
      <c r="A2022" t="n">
        <v>20199</v>
      </c>
      <c r="B2022" s="52" t="n">
        <v>26</v>
      </c>
      <c r="C2022" s="7" t="n">
        <v>1</v>
      </c>
      <c r="D2022" s="7" t="s">
        <v>199</v>
      </c>
      <c r="E2022" s="7" t="n">
        <v>2</v>
      </c>
      <c r="F2022" s="7" t="n">
        <v>3</v>
      </c>
      <c r="G2022" s="7" t="s">
        <v>200</v>
      </c>
      <c r="H2022" s="7" t="n">
        <v>2</v>
      </c>
      <c r="I2022" s="7" t="n">
        <v>3</v>
      </c>
      <c r="J2022" s="7" t="s">
        <v>201</v>
      </c>
      <c r="K2022" s="7" t="n">
        <v>2</v>
      </c>
      <c r="L2022" s="7" t="n">
        <v>0</v>
      </c>
    </row>
    <row r="2023" spans="1:9">
      <c r="A2023" t="s">
        <v>4</v>
      </c>
      <c r="B2023" s="4" t="s">
        <v>5</v>
      </c>
    </row>
    <row r="2024" spans="1:9">
      <c r="A2024" t="n">
        <v>20445</v>
      </c>
      <c r="B2024" s="32" t="n">
        <v>28</v>
      </c>
    </row>
    <row r="2025" spans="1:9">
      <c r="A2025" t="s">
        <v>4</v>
      </c>
      <c r="B2025" s="4" t="s">
        <v>5</v>
      </c>
      <c r="C2025" s="4" t="s">
        <v>13</v>
      </c>
      <c r="D2025" s="4" t="s">
        <v>10</v>
      </c>
      <c r="E2025" s="4" t="s">
        <v>10</v>
      </c>
      <c r="F2025" s="4" t="s">
        <v>13</v>
      </c>
    </row>
    <row r="2026" spans="1:9">
      <c r="A2026" t="n">
        <v>20446</v>
      </c>
      <c r="B2026" s="30" t="n">
        <v>25</v>
      </c>
      <c r="C2026" s="7" t="n">
        <v>1</v>
      </c>
      <c r="D2026" s="7" t="n">
        <v>160</v>
      </c>
      <c r="E2026" s="7" t="n">
        <v>350</v>
      </c>
      <c r="F2026" s="7" t="n">
        <v>1</v>
      </c>
    </row>
    <row r="2027" spans="1:9">
      <c r="A2027" t="s">
        <v>4</v>
      </c>
      <c r="B2027" s="4" t="s">
        <v>5</v>
      </c>
      <c r="C2027" s="4" t="s">
        <v>13</v>
      </c>
      <c r="D2027" s="4" t="s">
        <v>10</v>
      </c>
      <c r="E2027" s="4" t="s">
        <v>6</v>
      </c>
    </row>
    <row r="2028" spans="1:9">
      <c r="A2028" t="n">
        <v>20453</v>
      </c>
      <c r="B2028" s="51" t="n">
        <v>51</v>
      </c>
      <c r="C2028" s="7" t="n">
        <v>4</v>
      </c>
      <c r="D2028" s="7" t="n">
        <v>18</v>
      </c>
      <c r="E2028" s="7" t="s">
        <v>174</v>
      </c>
    </row>
    <row r="2029" spans="1:9">
      <c r="A2029" t="s">
        <v>4</v>
      </c>
      <c r="B2029" s="4" t="s">
        <v>5</v>
      </c>
      <c r="C2029" s="4" t="s">
        <v>10</v>
      </c>
    </row>
    <row r="2030" spans="1:9">
      <c r="A2030" t="n">
        <v>20467</v>
      </c>
      <c r="B2030" s="25" t="n">
        <v>16</v>
      </c>
      <c r="C2030" s="7" t="n">
        <v>0</v>
      </c>
    </row>
    <row r="2031" spans="1:9">
      <c r="A2031" t="s">
        <v>4</v>
      </c>
      <c r="B2031" s="4" t="s">
        <v>5</v>
      </c>
      <c r="C2031" s="4" t="s">
        <v>10</v>
      </c>
      <c r="D2031" s="4" t="s">
        <v>66</v>
      </c>
      <c r="E2031" s="4" t="s">
        <v>13</v>
      </c>
      <c r="F2031" s="4" t="s">
        <v>13</v>
      </c>
      <c r="G2031" s="4" t="s">
        <v>66</v>
      </c>
      <c r="H2031" s="4" t="s">
        <v>13</v>
      </c>
      <c r="I2031" s="4" t="s">
        <v>13</v>
      </c>
    </row>
    <row r="2032" spans="1:9">
      <c r="A2032" t="n">
        <v>20470</v>
      </c>
      <c r="B2032" s="52" t="n">
        <v>26</v>
      </c>
      <c r="C2032" s="7" t="n">
        <v>18</v>
      </c>
      <c r="D2032" s="7" t="s">
        <v>202</v>
      </c>
      <c r="E2032" s="7" t="n">
        <v>2</v>
      </c>
      <c r="F2032" s="7" t="n">
        <v>3</v>
      </c>
      <c r="G2032" s="7" t="s">
        <v>203</v>
      </c>
      <c r="H2032" s="7" t="n">
        <v>2</v>
      </c>
      <c r="I2032" s="7" t="n">
        <v>0</v>
      </c>
    </row>
    <row r="2033" spans="1:12">
      <c r="A2033" t="s">
        <v>4</v>
      </c>
      <c r="B2033" s="4" t="s">
        <v>5</v>
      </c>
    </row>
    <row r="2034" spans="1:12">
      <c r="A2034" t="n">
        <v>20667</v>
      </c>
      <c r="B2034" s="32" t="n">
        <v>28</v>
      </c>
    </row>
    <row r="2035" spans="1:12">
      <c r="A2035" t="s">
        <v>4</v>
      </c>
      <c r="B2035" s="4" t="s">
        <v>5</v>
      </c>
      <c r="C2035" s="4" t="s">
        <v>10</v>
      </c>
      <c r="D2035" s="4" t="s">
        <v>10</v>
      </c>
      <c r="E2035" s="4" t="s">
        <v>10</v>
      </c>
    </row>
    <row r="2036" spans="1:12">
      <c r="A2036" t="n">
        <v>20668</v>
      </c>
      <c r="B2036" s="43" t="n">
        <v>61</v>
      </c>
      <c r="C2036" s="7" t="n">
        <v>18</v>
      </c>
      <c r="D2036" s="7" t="n">
        <v>0</v>
      </c>
      <c r="E2036" s="7" t="n">
        <v>1000</v>
      </c>
    </row>
    <row r="2037" spans="1:12">
      <c r="A2037" t="s">
        <v>4</v>
      </c>
      <c r="B2037" s="4" t="s">
        <v>5</v>
      </c>
      <c r="C2037" s="4" t="s">
        <v>10</v>
      </c>
    </row>
    <row r="2038" spans="1:12">
      <c r="A2038" t="n">
        <v>20675</v>
      </c>
      <c r="B2038" s="25" t="n">
        <v>16</v>
      </c>
      <c r="C2038" s="7" t="n">
        <v>500</v>
      </c>
    </row>
    <row r="2039" spans="1:12">
      <c r="A2039" t="s">
        <v>4</v>
      </c>
      <c r="B2039" s="4" t="s">
        <v>5</v>
      </c>
      <c r="C2039" s="4" t="s">
        <v>13</v>
      </c>
      <c r="D2039" s="4" t="s">
        <v>10</v>
      </c>
      <c r="E2039" s="4" t="s">
        <v>10</v>
      </c>
      <c r="F2039" s="4" t="s">
        <v>13</v>
      </c>
    </row>
    <row r="2040" spans="1:12">
      <c r="A2040" t="n">
        <v>20678</v>
      </c>
      <c r="B2040" s="30" t="n">
        <v>25</v>
      </c>
      <c r="C2040" s="7" t="n">
        <v>1</v>
      </c>
      <c r="D2040" s="7" t="n">
        <v>160</v>
      </c>
      <c r="E2040" s="7" t="n">
        <v>350</v>
      </c>
      <c r="F2040" s="7" t="n">
        <v>1</v>
      </c>
    </row>
    <row r="2041" spans="1:12">
      <c r="A2041" t="s">
        <v>4</v>
      </c>
      <c r="B2041" s="4" t="s">
        <v>5</v>
      </c>
      <c r="C2041" s="4" t="s">
        <v>13</v>
      </c>
      <c r="D2041" s="4" t="s">
        <v>10</v>
      </c>
      <c r="E2041" s="4" t="s">
        <v>6</v>
      </c>
    </row>
    <row r="2042" spans="1:12">
      <c r="A2042" t="n">
        <v>20685</v>
      </c>
      <c r="B2042" s="51" t="n">
        <v>51</v>
      </c>
      <c r="C2042" s="7" t="n">
        <v>4</v>
      </c>
      <c r="D2042" s="7" t="n">
        <v>18</v>
      </c>
      <c r="E2042" s="7" t="s">
        <v>174</v>
      </c>
    </row>
    <row r="2043" spans="1:12">
      <c r="A2043" t="s">
        <v>4</v>
      </c>
      <c r="B2043" s="4" t="s">
        <v>5</v>
      </c>
      <c r="C2043" s="4" t="s">
        <v>10</v>
      </c>
    </row>
    <row r="2044" spans="1:12">
      <c r="A2044" t="n">
        <v>20699</v>
      </c>
      <c r="B2044" s="25" t="n">
        <v>16</v>
      </c>
      <c r="C2044" s="7" t="n">
        <v>0</v>
      </c>
    </row>
    <row r="2045" spans="1:12">
      <c r="A2045" t="s">
        <v>4</v>
      </c>
      <c r="B2045" s="4" t="s">
        <v>5</v>
      </c>
      <c r="C2045" s="4" t="s">
        <v>10</v>
      </c>
      <c r="D2045" s="4" t="s">
        <v>66</v>
      </c>
      <c r="E2045" s="4" t="s">
        <v>13</v>
      </c>
      <c r="F2045" s="4" t="s">
        <v>13</v>
      </c>
    </row>
    <row r="2046" spans="1:12">
      <c r="A2046" t="n">
        <v>20702</v>
      </c>
      <c r="B2046" s="52" t="n">
        <v>26</v>
      </c>
      <c r="C2046" s="7" t="n">
        <v>18</v>
      </c>
      <c r="D2046" s="7" t="s">
        <v>204</v>
      </c>
      <c r="E2046" s="7" t="n">
        <v>2</v>
      </c>
      <c r="F2046" s="7" t="n">
        <v>0</v>
      </c>
    </row>
    <row r="2047" spans="1:12">
      <c r="A2047" t="s">
        <v>4</v>
      </c>
      <c r="B2047" s="4" t="s">
        <v>5</v>
      </c>
    </row>
    <row r="2048" spans="1:12">
      <c r="A2048" t="n">
        <v>20748</v>
      </c>
      <c r="B2048" s="32" t="n">
        <v>28</v>
      </c>
    </row>
    <row r="2049" spans="1:6">
      <c r="A2049" t="s">
        <v>4</v>
      </c>
      <c r="B2049" s="4" t="s">
        <v>5</v>
      </c>
      <c r="C2049" s="4" t="s">
        <v>13</v>
      </c>
      <c r="D2049" s="4" t="s">
        <v>10</v>
      </c>
      <c r="E2049" s="4" t="s">
        <v>10</v>
      </c>
      <c r="F2049" s="4" t="s">
        <v>13</v>
      </c>
    </row>
    <row r="2050" spans="1:6">
      <c r="A2050" t="n">
        <v>20749</v>
      </c>
      <c r="B2050" s="30" t="n">
        <v>25</v>
      </c>
      <c r="C2050" s="7" t="n">
        <v>1</v>
      </c>
      <c r="D2050" s="7" t="n">
        <v>160</v>
      </c>
      <c r="E2050" s="7" t="n">
        <v>570</v>
      </c>
      <c r="F2050" s="7" t="n">
        <v>2</v>
      </c>
    </row>
    <row r="2051" spans="1:6">
      <c r="A2051" t="s">
        <v>4</v>
      </c>
      <c r="B2051" s="4" t="s">
        <v>5</v>
      </c>
      <c r="C2051" s="4" t="s">
        <v>13</v>
      </c>
      <c r="D2051" s="4" t="s">
        <v>10</v>
      </c>
      <c r="E2051" s="4" t="s">
        <v>6</v>
      </c>
    </row>
    <row r="2052" spans="1:6">
      <c r="A2052" t="n">
        <v>20756</v>
      </c>
      <c r="B2052" s="51" t="n">
        <v>51</v>
      </c>
      <c r="C2052" s="7" t="n">
        <v>4</v>
      </c>
      <c r="D2052" s="7" t="n">
        <v>0</v>
      </c>
      <c r="E2052" s="7" t="s">
        <v>205</v>
      </c>
    </row>
    <row r="2053" spans="1:6">
      <c r="A2053" t="s">
        <v>4</v>
      </c>
      <c r="B2053" s="4" t="s">
        <v>5</v>
      </c>
      <c r="C2053" s="4" t="s">
        <v>10</v>
      </c>
    </row>
    <row r="2054" spans="1:6">
      <c r="A2054" t="n">
        <v>20770</v>
      </c>
      <c r="B2054" s="25" t="n">
        <v>16</v>
      </c>
      <c r="C2054" s="7" t="n">
        <v>0</v>
      </c>
    </row>
    <row r="2055" spans="1:6">
      <c r="A2055" t="s">
        <v>4</v>
      </c>
      <c r="B2055" s="4" t="s">
        <v>5</v>
      </c>
      <c r="C2055" s="4" t="s">
        <v>10</v>
      </c>
      <c r="D2055" s="4" t="s">
        <v>66</v>
      </c>
      <c r="E2055" s="4" t="s">
        <v>13</v>
      </c>
      <c r="F2055" s="4" t="s">
        <v>13</v>
      </c>
    </row>
    <row r="2056" spans="1:6">
      <c r="A2056" t="n">
        <v>20773</v>
      </c>
      <c r="B2056" s="52" t="n">
        <v>26</v>
      </c>
      <c r="C2056" s="7" t="n">
        <v>0</v>
      </c>
      <c r="D2056" s="7" t="s">
        <v>206</v>
      </c>
      <c r="E2056" s="7" t="n">
        <v>2</v>
      </c>
      <c r="F2056" s="7" t="n">
        <v>0</v>
      </c>
    </row>
    <row r="2057" spans="1:6">
      <c r="A2057" t="s">
        <v>4</v>
      </c>
      <c r="B2057" s="4" t="s">
        <v>5</v>
      </c>
    </row>
    <row r="2058" spans="1:6">
      <c r="A2058" t="n">
        <v>20797</v>
      </c>
      <c r="B2058" s="32" t="n">
        <v>28</v>
      </c>
    </row>
    <row r="2059" spans="1:6">
      <c r="A2059" t="s">
        <v>4</v>
      </c>
      <c r="B2059" s="4" t="s">
        <v>5</v>
      </c>
      <c r="C2059" s="4" t="s">
        <v>13</v>
      </c>
      <c r="D2059" s="4" t="s">
        <v>10</v>
      </c>
      <c r="E2059" s="4" t="s">
        <v>10</v>
      </c>
      <c r="F2059" s="4" t="s">
        <v>13</v>
      </c>
    </row>
    <row r="2060" spans="1:6">
      <c r="A2060" t="n">
        <v>20798</v>
      </c>
      <c r="B2060" s="30" t="n">
        <v>25</v>
      </c>
      <c r="C2060" s="7" t="n">
        <v>1</v>
      </c>
      <c r="D2060" s="7" t="n">
        <v>160</v>
      </c>
      <c r="E2060" s="7" t="n">
        <v>350</v>
      </c>
      <c r="F2060" s="7" t="n">
        <v>2</v>
      </c>
    </row>
    <row r="2061" spans="1:6">
      <c r="A2061" t="s">
        <v>4</v>
      </c>
      <c r="B2061" s="4" t="s">
        <v>5</v>
      </c>
      <c r="C2061" s="4" t="s">
        <v>13</v>
      </c>
      <c r="D2061" s="4" t="s">
        <v>10</v>
      </c>
      <c r="E2061" s="4" t="s">
        <v>6</v>
      </c>
    </row>
    <row r="2062" spans="1:6">
      <c r="A2062" t="n">
        <v>20805</v>
      </c>
      <c r="B2062" s="51" t="n">
        <v>51</v>
      </c>
      <c r="C2062" s="7" t="n">
        <v>4</v>
      </c>
      <c r="D2062" s="7" t="n">
        <v>1</v>
      </c>
      <c r="E2062" s="7" t="s">
        <v>207</v>
      </c>
    </row>
    <row r="2063" spans="1:6">
      <c r="A2063" t="s">
        <v>4</v>
      </c>
      <c r="B2063" s="4" t="s">
        <v>5</v>
      </c>
      <c r="C2063" s="4" t="s">
        <v>10</v>
      </c>
    </row>
    <row r="2064" spans="1:6">
      <c r="A2064" t="n">
        <v>20823</v>
      </c>
      <c r="B2064" s="25" t="n">
        <v>16</v>
      </c>
      <c r="C2064" s="7" t="n">
        <v>0</v>
      </c>
    </row>
    <row r="2065" spans="1:6">
      <c r="A2065" t="s">
        <v>4</v>
      </c>
      <c r="B2065" s="4" t="s">
        <v>5</v>
      </c>
      <c r="C2065" s="4" t="s">
        <v>10</v>
      </c>
      <c r="D2065" s="4" t="s">
        <v>66</v>
      </c>
      <c r="E2065" s="4" t="s">
        <v>13</v>
      </c>
      <c r="F2065" s="4" t="s">
        <v>13</v>
      </c>
    </row>
    <row r="2066" spans="1:6">
      <c r="A2066" t="n">
        <v>20826</v>
      </c>
      <c r="B2066" s="52" t="n">
        <v>26</v>
      </c>
      <c r="C2066" s="7" t="n">
        <v>1</v>
      </c>
      <c r="D2066" s="7" t="s">
        <v>208</v>
      </c>
      <c r="E2066" s="7" t="n">
        <v>2</v>
      </c>
      <c r="F2066" s="7" t="n">
        <v>0</v>
      </c>
    </row>
    <row r="2067" spans="1:6">
      <c r="A2067" t="s">
        <v>4</v>
      </c>
      <c r="B2067" s="4" t="s">
        <v>5</v>
      </c>
    </row>
    <row r="2068" spans="1:6">
      <c r="A2068" t="n">
        <v>20880</v>
      </c>
      <c r="B2068" s="32" t="n">
        <v>28</v>
      </c>
    </row>
    <row r="2069" spans="1:6">
      <c r="A2069" t="s">
        <v>4</v>
      </c>
      <c r="B2069" s="4" t="s">
        <v>5</v>
      </c>
      <c r="C2069" s="4" t="s">
        <v>13</v>
      </c>
      <c r="D2069" s="4" t="s">
        <v>10</v>
      </c>
      <c r="E2069" s="4" t="s">
        <v>10</v>
      </c>
      <c r="F2069" s="4" t="s">
        <v>13</v>
      </c>
    </row>
    <row r="2070" spans="1:6">
      <c r="A2070" t="n">
        <v>20881</v>
      </c>
      <c r="B2070" s="30" t="n">
        <v>25</v>
      </c>
      <c r="C2070" s="7" t="n">
        <v>1</v>
      </c>
      <c r="D2070" s="7" t="n">
        <v>160</v>
      </c>
      <c r="E2070" s="7" t="n">
        <v>570</v>
      </c>
      <c r="F2070" s="7" t="n">
        <v>2</v>
      </c>
    </row>
    <row r="2071" spans="1:6">
      <c r="A2071" t="s">
        <v>4</v>
      </c>
      <c r="B2071" s="4" t="s">
        <v>5</v>
      </c>
      <c r="C2071" s="4" t="s">
        <v>13</v>
      </c>
      <c r="D2071" s="4" t="s">
        <v>10</v>
      </c>
      <c r="E2071" s="4" t="s">
        <v>6</v>
      </c>
    </row>
    <row r="2072" spans="1:6">
      <c r="A2072" t="n">
        <v>20888</v>
      </c>
      <c r="B2072" s="51" t="n">
        <v>51</v>
      </c>
      <c r="C2072" s="7" t="n">
        <v>4</v>
      </c>
      <c r="D2072" s="7" t="n">
        <v>0</v>
      </c>
      <c r="E2072" s="7" t="s">
        <v>209</v>
      </c>
    </row>
    <row r="2073" spans="1:6">
      <c r="A2073" t="s">
        <v>4</v>
      </c>
      <c r="B2073" s="4" t="s">
        <v>5</v>
      </c>
      <c r="C2073" s="4" t="s">
        <v>10</v>
      </c>
    </row>
    <row r="2074" spans="1:6">
      <c r="A2074" t="n">
        <v>20903</v>
      </c>
      <c r="B2074" s="25" t="n">
        <v>16</v>
      </c>
      <c r="C2074" s="7" t="n">
        <v>0</v>
      </c>
    </row>
    <row r="2075" spans="1:6">
      <c r="A2075" t="s">
        <v>4</v>
      </c>
      <c r="B2075" s="4" t="s">
        <v>5</v>
      </c>
      <c r="C2075" s="4" t="s">
        <v>10</v>
      </c>
      <c r="D2075" s="4" t="s">
        <v>66</v>
      </c>
      <c r="E2075" s="4" t="s">
        <v>13</v>
      </c>
      <c r="F2075" s="4" t="s">
        <v>13</v>
      </c>
    </row>
    <row r="2076" spans="1:6">
      <c r="A2076" t="n">
        <v>20906</v>
      </c>
      <c r="B2076" s="52" t="n">
        <v>26</v>
      </c>
      <c r="C2076" s="7" t="n">
        <v>0</v>
      </c>
      <c r="D2076" s="7" t="s">
        <v>210</v>
      </c>
      <c r="E2076" s="7" t="n">
        <v>2</v>
      </c>
      <c r="F2076" s="7" t="n">
        <v>0</v>
      </c>
    </row>
    <row r="2077" spans="1:6">
      <c r="A2077" t="s">
        <v>4</v>
      </c>
      <c r="B2077" s="4" t="s">
        <v>5</v>
      </c>
    </row>
    <row r="2078" spans="1:6">
      <c r="A2078" t="n">
        <v>21015</v>
      </c>
      <c r="B2078" s="32" t="n">
        <v>28</v>
      </c>
    </row>
    <row r="2079" spans="1:6">
      <c r="A2079" t="s">
        <v>4</v>
      </c>
      <c r="B2079" s="4" t="s">
        <v>5</v>
      </c>
      <c r="C2079" s="4" t="s">
        <v>10</v>
      </c>
      <c r="D2079" s="4" t="s">
        <v>10</v>
      </c>
      <c r="E2079" s="4" t="s">
        <v>10</v>
      </c>
    </row>
    <row r="2080" spans="1:6">
      <c r="A2080" t="n">
        <v>21016</v>
      </c>
      <c r="B2080" s="43" t="n">
        <v>61</v>
      </c>
      <c r="C2080" s="7" t="n">
        <v>18</v>
      </c>
      <c r="D2080" s="7" t="n">
        <v>65533</v>
      </c>
      <c r="E2080" s="7" t="n">
        <v>1000</v>
      </c>
    </row>
    <row r="2081" spans="1:6">
      <c r="A2081" t="s">
        <v>4</v>
      </c>
      <c r="B2081" s="4" t="s">
        <v>5</v>
      </c>
      <c r="C2081" s="4" t="s">
        <v>10</v>
      </c>
    </row>
    <row r="2082" spans="1:6">
      <c r="A2082" t="n">
        <v>21023</v>
      </c>
      <c r="B2082" s="8" t="n">
        <v>12</v>
      </c>
      <c r="C2082" s="7" t="n">
        <v>9334</v>
      </c>
    </row>
    <row r="2083" spans="1:6">
      <c r="A2083" t="s">
        <v>4</v>
      </c>
      <c r="B2083" s="4" t="s">
        <v>5</v>
      </c>
      <c r="C2083" s="4" t="s">
        <v>13</v>
      </c>
      <c r="D2083" s="4" t="s">
        <v>10</v>
      </c>
      <c r="E2083" s="4" t="s">
        <v>10</v>
      </c>
      <c r="F2083" s="4" t="s">
        <v>13</v>
      </c>
    </row>
    <row r="2084" spans="1:6">
      <c r="A2084" t="n">
        <v>21026</v>
      </c>
      <c r="B2084" s="30" t="n">
        <v>25</v>
      </c>
      <c r="C2084" s="7" t="n">
        <v>1</v>
      </c>
      <c r="D2084" s="7" t="n">
        <v>65535</v>
      </c>
      <c r="E2084" s="7" t="n">
        <v>65535</v>
      </c>
      <c r="F2084" s="7" t="n">
        <v>0</v>
      </c>
    </row>
    <row r="2085" spans="1:6">
      <c r="A2085" t="s">
        <v>4</v>
      </c>
      <c r="B2085" s="4" t="s">
        <v>5</v>
      </c>
      <c r="C2085" s="4" t="s">
        <v>9</v>
      </c>
    </row>
    <row r="2086" spans="1:6">
      <c r="A2086" t="n">
        <v>21033</v>
      </c>
      <c r="B2086" s="53" t="n">
        <v>15</v>
      </c>
      <c r="C2086" s="7" t="n">
        <v>67108864</v>
      </c>
    </row>
    <row r="2087" spans="1:6">
      <c r="A2087" t="s">
        <v>4</v>
      </c>
      <c r="B2087" s="4" t="s">
        <v>5</v>
      </c>
      <c r="C2087" s="4" t="s">
        <v>13</v>
      </c>
      <c r="D2087" s="4" t="s">
        <v>10</v>
      </c>
    </row>
    <row r="2088" spans="1:6">
      <c r="A2088" t="n">
        <v>21038</v>
      </c>
      <c r="B2088" s="27" t="n">
        <v>58</v>
      </c>
      <c r="C2088" s="7" t="n">
        <v>105</v>
      </c>
      <c r="D2088" s="7" t="n">
        <v>300</v>
      </c>
    </row>
    <row r="2089" spans="1:6">
      <c r="A2089" t="s">
        <v>4</v>
      </c>
      <c r="B2089" s="4" t="s">
        <v>5</v>
      </c>
      <c r="C2089" s="4" t="s">
        <v>30</v>
      </c>
      <c r="D2089" s="4" t="s">
        <v>10</v>
      </c>
    </row>
    <row r="2090" spans="1:6">
      <c r="A2090" t="n">
        <v>21042</v>
      </c>
      <c r="B2090" s="49" t="n">
        <v>103</v>
      </c>
      <c r="C2090" s="7" t="n">
        <v>1</v>
      </c>
      <c r="D2090" s="7" t="n">
        <v>300</v>
      </c>
    </row>
    <row r="2091" spans="1:6">
      <c r="A2091" t="s">
        <v>4</v>
      </c>
      <c r="B2091" s="4" t="s">
        <v>5</v>
      </c>
      <c r="C2091" s="4" t="s">
        <v>13</v>
      </c>
      <c r="D2091" s="4" t="s">
        <v>30</v>
      </c>
      <c r="E2091" s="4" t="s">
        <v>10</v>
      </c>
      <c r="F2091" s="4" t="s">
        <v>13</v>
      </c>
    </row>
    <row r="2092" spans="1:6">
      <c r="A2092" t="n">
        <v>21049</v>
      </c>
      <c r="B2092" s="17" t="n">
        <v>49</v>
      </c>
      <c r="C2092" s="7" t="n">
        <v>3</v>
      </c>
      <c r="D2092" s="7" t="n">
        <v>1</v>
      </c>
      <c r="E2092" s="7" t="n">
        <v>500</v>
      </c>
      <c r="F2092" s="7" t="n">
        <v>0</v>
      </c>
    </row>
    <row r="2093" spans="1:6">
      <c r="A2093" t="s">
        <v>4</v>
      </c>
      <c r="B2093" s="4" t="s">
        <v>5</v>
      </c>
      <c r="C2093" s="4" t="s">
        <v>13</v>
      </c>
      <c r="D2093" s="4" t="s">
        <v>10</v>
      </c>
    </row>
    <row r="2094" spans="1:6">
      <c r="A2094" t="n">
        <v>21058</v>
      </c>
      <c r="B2094" s="27" t="n">
        <v>58</v>
      </c>
      <c r="C2094" s="7" t="n">
        <v>11</v>
      </c>
      <c r="D2094" s="7" t="n">
        <v>300</v>
      </c>
    </row>
    <row r="2095" spans="1:6">
      <c r="A2095" t="s">
        <v>4</v>
      </c>
      <c r="B2095" s="4" t="s">
        <v>5</v>
      </c>
      <c r="C2095" s="4" t="s">
        <v>13</v>
      </c>
      <c r="D2095" s="4" t="s">
        <v>10</v>
      </c>
    </row>
    <row r="2096" spans="1:6">
      <c r="A2096" t="n">
        <v>21062</v>
      </c>
      <c r="B2096" s="27" t="n">
        <v>58</v>
      </c>
      <c r="C2096" s="7" t="n">
        <v>12</v>
      </c>
      <c r="D2096" s="7" t="n">
        <v>0</v>
      </c>
    </row>
    <row r="2097" spans="1:6">
      <c r="A2097" t="s">
        <v>4</v>
      </c>
      <c r="B2097" s="4" t="s">
        <v>5</v>
      </c>
      <c r="C2097" s="4" t="s">
        <v>13</v>
      </c>
    </row>
    <row r="2098" spans="1:6">
      <c r="A2098" t="n">
        <v>21066</v>
      </c>
      <c r="B2098" s="29" t="n">
        <v>23</v>
      </c>
      <c r="C2098" s="7" t="n">
        <v>10</v>
      </c>
    </row>
    <row r="2099" spans="1:6">
      <c r="A2099" t="s">
        <v>4</v>
      </c>
      <c r="B2099" s="4" t="s">
        <v>5</v>
      </c>
      <c r="C2099" s="4" t="s">
        <v>13</v>
      </c>
      <c r="D2099" s="4" t="s">
        <v>6</v>
      </c>
    </row>
    <row r="2100" spans="1:6">
      <c r="A2100" t="n">
        <v>21068</v>
      </c>
      <c r="B2100" s="9" t="n">
        <v>2</v>
      </c>
      <c r="C2100" s="7" t="n">
        <v>10</v>
      </c>
      <c r="D2100" s="7" t="s">
        <v>62</v>
      </c>
    </row>
    <row r="2101" spans="1:6">
      <c r="A2101" t="s">
        <v>4</v>
      </c>
      <c r="B2101" s="4" t="s">
        <v>5</v>
      </c>
      <c r="C2101" s="4" t="s">
        <v>13</v>
      </c>
    </row>
    <row r="2102" spans="1:6">
      <c r="A2102" t="n">
        <v>21091</v>
      </c>
      <c r="B2102" s="48" t="n">
        <v>74</v>
      </c>
      <c r="C2102" s="7" t="n">
        <v>46</v>
      </c>
    </row>
    <row r="2103" spans="1:6">
      <c r="A2103" t="s">
        <v>4</v>
      </c>
      <c r="B2103" s="4" t="s">
        <v>5</v>
      </c>
      <c r="C2103" s="4" t="s">
        <v>13</v>
      </c>
    </row>
    <row r="2104" spans="1:6">
      <c r="A2104" t="n">
        <v>21093</v>
      </c>
      <c r="B2104" s="48" t="n">
        <v>74</v>
      </c>
      <c r="C2104" s="7" t="n">
        <v>54</v>
      </c>
    </row>
    <row r="2105" spans="1:6">
      <c r="A2105" t="s">
        <v>4</v>
      </c>
      <c r="B2105" s="4" t="s">
        <v>5</v>
      </c>
    </row>
    <row r="2106" spans="1:6">
      <c r="A2106" t="n">
        <v>21095</v>
      </c>
      <c r="B2106" s="5" t="n">
        <v>1</v>
      </c>
    </row>
    <row r="2107" spans="1:6" s="3" customFormat="1" customHeight="0">
      <c r="A2107" s="3" t="s">
        <v>2</v>
      </c>
      <c r="B2107" s="3" t="s">
        <v>211</v>
      </c>
    </row>
    <row r="2108" spans="1:6">
      <c r="A2108" t="s">
        <v>4</v>
      </c>
      <c r="B2108" s="4" t="s">
        <v>5</v>
      </c>
      <c r="C2108" s="4" t="s">
        <v>13</v>
      </c>
      <c r="D2108" s="4" t="s">
        <v>10</v>
      </c>
      <c r="E2108" s="4" t="s">
        <v>13</v>
      </c>
      <c r="F2108" s="4" t="s">
        <v>13</v>
      </c>
      <c r="G2108" s="4" t="s">
        <v>13</v>
      </c>
      <c r="H2108" s="4" t="s">
        <v>10</v>
      </c>
      <c r="I2108" s="4" t="s">
        <v>29</v>
      </c>
      <c r="J2108" s="4" t="s">
        <v>29</v>
      </c>
    </row>
    <row r="2109" spans="1:6">
      <c r="A2109" t="n">
        <v>21096</v>
      </c>
      <c r="B2109" s="35" t="n">
        <v>6</v>
      </c>
      <c r="C2109" s="7" t="n">
        <v>33</v>
      </c>
      <c r="D2109" s="7" t="n">
        <v>65534</v>
      </c>
      <c r="E2109" s="7" t="n">
        <v>9</v>
      </c>
      <c r="F2109" s="7" t="n">
        <v>1</v>
      </c>
      <c r="G2109" s="7" t="n">
        <v>1</v>
      </c>
      <c r="H2109" s="7" t="n">
        <v>18</v>
      </c>
      <c r="I2109" s="15" t="n">
        <f t="normal" ca="1">A2111</f>
        <v>0</v>
      </c>
      <c r="J2109" s="15" t="n">
        <f t="normal" ca="1">A2117</f>
        <v>0</v>
      </c>
    </row>
    <row r="2110" spans="1:6">
      <c r="A2110" t="s">
        <v>4</v>
      </c>
      <c r="B2110" s="4" t="s">
        <v>5</v>
      </c>
      <c r="C2110" s="4" t="s">
        <v>10</v>
      </c>
      <c r="D2110" s="4" t="s">
        <v>30</v>
      </c>
      <c r="E2110" s="4" t="s">
        <v>30</v>
      </c>
      <c r="F2110" s="4" t="s">
        <v>30</v>
      </c>
      <c r="G2110" s="4" t="s">
        <v>30</v>
      </c>
    </row>
    <row r="2111" spans="1:6">
      <c r="A2111" t="n">
        <v>21113</v>
      </c>
      <c r="B2111" s="38" t="n">
        <v>46</v>
      </c>
      <c r="C2111" s="7" t="n">
        <v>65534</v>
      </c>
      <c r="D2111" s="7" t="n">
        <v>-10.1199998855591</v>
      </c>
      <c r="E2111" s="7" t="n">
        <v>0</v>
      </c>
      <c r="F2111" s="7" t="n">
        <v>-7.25</v>
      </c>
      <c r="G2111" s="7" t="n">
        <v>263.100006103516</v>
      </c>
    </row>
    <row r="2112" spans="1:6">
      <c r="A2112" t="s">
        <v>4</v>
      </c>
      <c r="B2112" s="4" t="s">
        <v>5</v>
      </c>
      <c r="C2112" s="4" t="s">
        <v>10</v>
      </c>
      <c r="D2112" s="4" t="s">
        <v>13</v>
      </c>
      <c r="E2112" s="4" t="s">
        <v>13</v>
      </c>
      <c r="F2112" s="4" t="s">
        <v>6</v>
      </c>
    </row>
    <row r="2113" spans="1:10">
      <c r="A2113" t="n">
        <v>21132</v>
      </c>
      <c r="B2113" s="39" t="n">
        <v>47</v>
      </c>
      <c r="C2113" s="7" t="n">
        <v>65534</v>
      </c>
      <c r="D2113" s="7" t="n">
        <v>0</v>
      </c>
      <c r="E2113" s="7" t="n">
        <v>1</v>
      </c>
      <c r="F2113" s="7" t="s">
        <v>120</v>
      </c>
    </row>
    <row r="2114" spans="1:10">
      <c r="A2114" t="s">
        <v>4</v>
      </c>
      <c r="B2114" s="4" t="s">
        <v>5</v>
      </c>
      <c r="C2114" s="4" t="s">
        <v>29</v>
      </c>
    </row>
    <row r="2115" spans="1:10">
      <c r="A2115" t="n">
        <v>21153</v>
      </c>
      <c r="B2115" s="18" t="n">
        <v>3</v>
      </c>
      <c r="C2115" s="15" t="n">
        <f t="normal" ca="1">A2117</f>
        <v>0</v>
      </c>
    </row>
    <row r="2116" spans="1:10">
      <c r="A2116" t="s">
        <v>4</v>
      </c>
      <c r="B2116" s="4" t="s">
        <v>5</v>
      </c>
    </row>
    <row r="2117" spans="1:10">
      <c r="A2117" t="n">
        <v>21158</v>
      </c>
      <c r="B2117" s="5" t="n">
        <v>1</v>
      </c>
    </row>
    <row r="2118" spans="1:10" s="3" customFormat="1" customHeight="0">
      <c r="A2118" s="3" t="s">
        <v>2</v>
      </c>
      <c r="B2118" s="3" t="s">
        <v>212</v>
      </c>
    </row>
    <row r="2119" spans="1:10">
      <c r="A2119" t="s">
        <v>4</v>
      </c>
      <c r="B2119" s="4" t="s">
        <v>5</v>
      </c>
      <c r="C2119" s="4" t="s">
        <v>13</v>
      </c>
      <c r="D2119" s="4" t="s">
        <v>10</v>
      </c>
      <c r="E2119" s="4" t="s">
        <v>13</v>
      </c>
      <c r="F2119" s="4" t="s">
        <v>29</v>
      </c>
    </row>
    <row r="2120" spans="1:10">
      <c r="A2120" t="n">
        <v>21160</v>
      </c>
      <c r="B2120" s="14" t="n">
        <v>5</v>
      </c>
      <c r="C2120" s="7" t="n">
        <v>30</v>
      </c>
      <c r="D2120" s="7" t="n">
        <v>10225</v>
      </c>
      <c r="E2120" s="7" t="n">
        <v>1</v>
      </c>
      <c r="F2120" s="15" t="n">
        <f t="normal" ca="1">A2138</f>
        <v>0</v>
      </c>
    </row>
    <row r="2121" spans="1:10">
      <c r="A2121" t="s">
        <v>4</v>
      </c>
      <c r="B2121" s="4" t="s">
        <v>5</v>
      </c>
      <c r="C2121" s="4" t="s">
        <v>10</v>
      </c>
      <c r="D2121" s="4" t="s">
        <v>13</v>
      </c>
      <c r="E2121" s="4" t="s">
        <v>13</v>
      </c>
      <c r="F2121" s="4" t="s">
        <v>6</v>
      </c>
    </row>
    <row r="2122" spans="1:10">
      <c r="A2122" t="n">
        <v>21169</v>
      </c>
      <c r="B2122" s="47" t="n">
        <v>20</v>
      </c>
      <c r="C2122" s="7" t="n">
        <v>65534</v>
      </c>
      <c r="D2122" s="7" t="n">
        <v>3</v>
      </c>
      <c r="E2122" s="7" t="n">
        <v>10</v>
      </c>
      <c r="F2122" s="7" t="s">
        <v>132</v>
      </c>
    </row>
    <row r="2123" spans="1:10">
      <c r="A2123" t="s">
        <v>4</v>
      </c>
      <c r="B2123" s="4" t="s">
        <v>5</v>
      </c>
      <c r="C2123" s="4" t="s">
        <v>10</v>
      </c>
    </row>
    <row r="2124" spans="1:10">
      <c r="A2124" t="n">
        <v>21190</v>
      </c>
      <c r="B2124" s="25" t="n">
        <v>16</v>
      </c>
      <c r="C2124" s="7" t="n">
        <v>0</v>
      </c>
    </row>
    <row r="2125" spans="1:10">
      <c r="A2125" t="s">
        <v>4</v>
      </c>
      <c r="B2125" s="4" t="s">
        <v>5</v>
      </c>
      <c r="C2125" s="4" t="s">
        <v>13</v>
      </c>
      <c r="D2125" s="4" t="s">
        <v>10</v>
      </c>
    </row>
    <row r="2126" spans="1:10">
      <c r="A2126" t="n">
        <v>21193</v>
      </c>
      <c r="B2126" s="23" t="n">
        <v>22</v>
      </c>
      <c r="C2126" s="7" t="n">
        <v>10</v>
      </c>
      <c r="D2126" s="7" t="n">
        <v>0</v>
      </c>
    </row>
    <row r="2127" spans="1:10">
      <c r="A2127" t="s">
        <v>4</v>
      </c>
      <c r="B2127" s="4" t="s">
        <v>5</v>
      </c>
      <c r="C2127" s="4" t="s">
        <v>13</v>
      </c>
      <c r="D2127" s="4" t="s">
        <v>10</v>
      </c>
      <c r="E2127" s="4" t="s">
        <v>6</v>
      </c>
    </row>
    <row r="2128" spans="1:10">
      <c r="A2128" t="n">
        <v>21197</v>
      </c>
      <c r="B2128" s="51" t="n">
        <v>51</v>
      </c>
      <c r="C2128" s="7" t="n">
        <v>4</v>
      </c>
      <c r="D2128" s="7" t="n">
        <v>65534</v>
      </c>
      <c r="E2128" s="7" t="s">
        <v>151</v>
      </c>
    </row>
    <row r="2129" spans="1:6">
      <c r="A2129" t="s">
        <v>4</v>
      </c>
      <c r="B2129" s="4" t="s">
        <v>5</v>
      </c>
      <c r="C2129" s="4" t="s">
        <v>10</v>
      </c>
    </row>
    <row r="2130" spans="1:6">
      <c r="A2130" t="n">
        <v>21210</v>
      </c>
      <c r="B2130" s="25" t="n">
        <v>16</v>
      </c>
      <c r="C2130" s="7" t="n">
        <v>0</v>
      </c>
    </row>
    <row r="2131" spans="1:6">
      <c r="A2131" t="s">
        <v>4</v>
      </c>
      <c r="B2131" s="4" t="s">
        <v>5</v>
      </c>
      <c r="C2131" s="4" t="s">
        <v>10</v>
      </c>
      <c r="D2131" s="4" t="s">
        <v>66</v>
      </c>
      <c r="E2131" s="4" t="s">
        <v>13</v>
      </c>
      <c r="F2131" s="4" t="s">
        <v>13</v>
      </c>
      <c r="G2131" s="4" t="s">
        <v>66</v>
      </c>
      <c r="H2131" s="4" t="s">
        <v>13</v>
      </c>
      <c r="I2131" s="4" t="s">
        <v>13</v>
      </c>
    </row>
    <row r="2132" spans="1:6">
      <c r="A2132" t="n">
        <v>21213</v>
      </c>
      <c r="B2132" s="52" t="n">
        <v>26</v>
      </c>
      <c r="C2132" s="7" t="n">
        <v>65534</v>
      </c>
      <c r="D2132" s="7" t="s">
        <v>213</v>
      </c>
      <c r="E2132" s="7" t="n">
        <v>2</v>
      </c>
      <c r="F2132" s="7" t="n">
        <v>3</v>
      </c>
      <c r="G2132" s="7" t="s">
        <v>214</v>
      </c>
      <c r="H2132" s="7" t="n">
        <v>2</v>
      </c>
      <c r="I2132" s="7" t="n">
        <v>0</v>
      </c>
    </row>
    <row r="2133" spans="1:6">
      <c r="A2133" t="s">
        <v>4</v>
      </c>
      <c r="B2133" s="4" t="s">
        <v>5</v>
      </c>
    </row>
    <row r="2134" spans="1:6">
      <c r="A2134" t="n">
        <v>21440</v>
      </c>
      <c r="B2134" s="32" t="n">
        <v>28</v>
      </c>
    </row>
    <row r="2135" spans="1:6">
      <c r="A2135" t="s">
        <v>4</v>
      </c>
      <c r="B2135" s="4" t="s">
        <v>5</v>
      </c>
      <c r="C2135" s="4" t="s">
        <v>29</v>
      </c>
    </row>
    <row r="2136" spans="1:6">
      <c r="A2136" t="n">
        <v>21441</v>
      </c>
      <c r="B2136" s="18" t="n">
        <v>3</v>
      </c>
      <c r="C2136" s="15" t="n">
        <f t="normal" ca="1">A2140</f>
        <v>0</v>
      </c>
    </row>
    <row r="2137" spans="1:6">
      <c r="A2137" t="s">
        <v>4</v>
      </c>
      <c r="B2137" s="4" t="s">
        <v>5</v>
      </c>
      <c r="C2137" s="4" t="s">
        <v>13</v>
      </c>
      <c r="D2137" s="4" t="s">
        <v>10</v>
      </c>
      <c r="E2137" s="4" t="s">
        <v>13</v>
      </c>
      <c r="F2137" s="4" t="s">
        <v>29</v>
      </c>
    </row>
    <row r="2138" spans="1:6">
      <c r="A2138" t="n">
        <v>21446</v>
      </c>
      <c r="B2138" s="14" t="n">
        <v>5</v>
      </c>
      <c r="C2138" s="7" t="n">
        <v>30</v>
      </c>
      <c r="D2138" s="7" t="n">
        <v>10224</v>
      </c>
      <c r="E2138" s="7" t="n">
        <v>1</v>
      </c>
      <c r="F2138" s="15" t="n">
        <f t="normal" ca="1">A2140</f>
        <v>0</v>
      </c>
    </row>
    <row r="2139" spans="1:6">
      <c r="A2139" t="s">
        <v>4</v>
      </c>
      <c r="B2139" s="4" t="s">
        <v>5</v>
      </c>
      <c r="C2139" s="4" t="s">
        <v>13</v>
      </c>
    </row>
    <row r="2140" spans="1:6">
      <c r="A2140" t="n">
        <v>21455</v>
      </c>
      <c r="B2140" s="29" t="n">
        <v>23</v>
      </c>
      <c r="C2140" s="7" t="n">
        <v>10</v>
      </c>
    </row>
    <row r="2141" spans="1:6">
      <c r="A2141" t="s">
        <v>4</v>
      </c>
      <c r="B2141" s="4" t="s">
        <v>5</v>
      </c>
      <c r="C2141" s="4" t="s">
        <v>13</v>
      </c>
      <c r="D2141" s="4" t="s">
        <v>6</v>
      </c>
    </row>
    <row r="2142" spans="1:6">
      <c r="A2142" t="n">
        <v>21457</v>
      </c>
      <c r="B2142" s="9" t="n">
        <v>2</v>
      </c>
      <c r="C2142" s="7" t="n">
        <v>10</v>
      </c>
      <c r="D2142" s="7" t="s">
        <v>62</v>
      </c>
    </row>
    <row r="2143" spans="1:6">
      <c r="A2143" t="s">
        <v>4</v>
      </c>
      <c r="B2143" s="4" t="s">
        <v>5</v>
      </c>
      <c r="C2143" s="4" t="s">
        <v>13</v>
      </c>
    </row>
    <row r="2144" spans="1:6">
      <c r="A2144" t="n">
        <v>21480</v>
      </c>
      <c r="B2144" s="48" t="n">
        <v>74</v>
      </c>
      <c r="C2144" s="7" t="n">
        <v>46</v>
      </c>
    </row>
    <row r="2145" spans="1:9">
      <c r="A2145" t="s">
        <v>4</v>
      </c>
      <c r="B2145" s="4" t="s">
        <v>5</v>
      </c>
      <c r="C2145" s="4" t="s">
        <v>13</v>
      </c>
    </row>
    <row r="2146" spans="1:9">
      <c r="A2146" t="n">
        <v>21482</v>
      </c>
      <c r="B2146" s="48" t="n">
        <v>74</v>
      </c>
      <c r="C2146" s="7" t="n">
        <v>54</v>
      </c>
    </row>
    <row r="2147" spans="1:9">
      <c r="A2147" t="s">
        <v>4</v>
      </c>
      <c r="B2147" s="4" t="s">
        <v>5</v>
      </c>
    </row>
    <row r="2148" spans="1:9">
      <c r="A2148" t="n">
        <v>21484</v>
      </c>
      <c r="B2148" s="5" t="n">
        <v>1</v>
      </c>
    </row>
    <row r="2149" spans="1:9" s="3" customFormat="1" customHeight="0">
      <c r="A2149" s="3" t="s">
        <v>2</v>
      </c>
      <c r="B2149" s="3" t="s">
        <v>215</v>
      </c>
    </row>
    <row r="2150" spans="1:9">
      <c r="A2150" t="s">
        <v>4</v>
      </c>
      <c r="B2150" s="4" t="s">
        <v>5</v>
      </c>
      <c r="C2150" s="4" t="s">
        <v>13</v>
      </c>
      <c r="D2150" s="4" t="s">
        <v>10</v>
      </c>
      <c r="E2150" s="4" t="s">
        <v>13</v>
      </c>
      <c r="F2150" s="4" t="s">
        <v>13</v>
      </c>
      <c r="G2150" s="4" t="s">
        <v>13</v>
      </c>
      <c r="H2150" s="4" t="s">
        <v>10</v>
      </c>
      <c r="I2150" s="4" t="s">
        <v>29</v>
      </c>
      <c r="J2150" s="4" t="s">
        <v>29</v>
      </c>
    </row>
    <row r="2151" spans="1:9">
      <c r="A2151" t="n">
        <v>21488</v>
      </c>
      <c r="B2151" s="35" t="n">
        <v>6</v>
      </c>
      <c r="C2151" s="7" t="n">
        <v>33</v>
      </c>
      <c r="D2151" s="7" t="n">
        <v>65534</v>
      </c>
      <c r="E2151" s="7" t="n">
        <v>9</v>
      </c>
      <c r="F2151" s="7" t="n">
        <v>1</v>
      </c>
      <c r="G2151" s="7" t="n">
        <v>1</v>
      </c>
      <c r="H2151" s="7" t="n">
        <v>18</v>
      </c>
      <c r="I2151" s="15" t="n">
        <f t="normal" ca="1">A2153</f>
        <v>0</v>
      </c>
      <c r="J2151" s="15" t="n">
        <f t="normal" ca="1">A2165</f>
        <v>0</v>
      </c>
    </row>
    <row r="2152" spans="1:9">
      <c r="A2152" t="s">
        <v>4</v>
      </c>
      <c r="B2152" s="4" t="s">
        <v>5</v>
      </c>
      <c r="C2152" s="4" t="s">
        <v>10</v>
      </c>
      <c r="D2152" s="4" t="s">
        <v>30</v>
      </c>
      <c r="E2152" s="4" t="s">
        <v>30</v>
      </c>
      <c r="F2152" s="4" t="s">
        <v>30</v>
      </c>
      <c r="G2152" s="4" t="s">
        <v>30</v>
      </c>
    </row>
    <row r="2153" spans="1:9">
      <c r="A2153" t="n">
        <v>21505</v>
      </c>
      <c r="B2153" s="38" t="n">
        <v>46</v>
      </c>
      <c r="C2153" s="7" t="n">
        <v>65534</v>
      </c>
      <c r="D2153" s="7" t="n">
        <v>-11.3699998855591</v>
      </c>
      <c r="E2153" s="7" t="n">
        <v>0</v>
      </c>
      <c r="F2153" s="7" t="n">
        <v>-7.34000015258789</v>
      </c>
      <c r="G2153" s="7" t="n">
        <v>83.1999969482422</v>
      </c>
    </row>
    <row r="2154" spans="1:9">
      <c r="A2154" t="s">
        <v>4</v>
      </c>
      <c r="B2154" s="4" t="s">
        <v>5</v>
      </c>
      <c r="C2154" s="4" t="s">
        <v>13</v>
      </c>
      <c r="D2154" s="4" t="s">
        <v>10</v>
      </c>
      <c r="E2154" s="4" t="s">
        <v>13</v>
      </c>
      <c r="F2154" s="4" t="s">
        <v>6</v>
      </c>
      <c r="G2154" s="4" t="s">
        <v>6</v>
      </c>
      <c r="H2154" s="4" t="s">
        <v>6</v>
      </c>
      <c r="I2154" s="4" t="s">
        <v>6</v>
      </c>
      <c r="J2154" s="4" t="s">
        <v>6</v>
      </c>
      <c r="K2154" s="4" t="s">
        <v>6</v>
      </c>
      <c r="L2154" s="4" t="s">
        <v>6</v>
      </c>
      <c r="M2154" s="4" t="s">
        <v>6</v>
      </c>
      <c r="N2154" s="4" t="s">
        <v>6</v>
      </c>
      <c r="O2154" s="4" t="s">
        <v>6</v>
      </c>
      <c r="P2154" s="4" t="s">
        <v>6</v>
      </c>
      <c r="Q2154" s="4" t="s">
        <v>6</v>
      </c>
      <c r="R2154" s="4" t="s">
        <v>6</v>
      </c>
      <c r="S2154" s="4" t="s">
        <v>6</v>
      </c>
      <c r="T2154" s="4" t="s">
        <v>6</v>
      </c>
      <c r="U2154" s="4" t="s">
        <v>6</v>
      </c>
    </row>
    <row r="2155" spans="1:9">
      <c r="A2155" t="n">
        <v>21524</v>
      </c>
      <c r="B2155" s="42" t="n">
        <v>36</v>
      </c>
      <c r="C2155" s="7" t="n">
        <v>8</v>
      </c>
      <c r="D2155" s="7" t="n">
        <v>65534</v>
      </c>
      <c r="E2155" s="7" t="n">
        <v>0</v>
      </c>
      <c r="F2155" s="7" t="s">
        <v>126</v>
      </c>
      <c r="G2155" s="7" t="s">
        <v>12</v>
      </c>
      <c r="H2155" s="7" t="s">
        <v>12</v>
      </c>
      <c r="I2155" s="7" t="s">
        <v>12</v>
      </c>
      <c r="J2155" s="7" t="s">
        <v>12</v>
      </c>
      <c r="K2155" s="7" t="s">
        <v>12</v>
      </c>
      <c r="L2155" s="7" t="s">
        <v>12</v>
      </c>
      <c r="M2155" s="7" t="s">
        <v>12</v>
      </c>
      <c r="N2155" s="7" t="s">
        <v>12</v>
      </c>
      <c r="O2155" s="7" t="s">
        <v>12</v>
      </c>
      <c r="P2155" s="7" t="s">
        <v>12</v>
      </c>
      <c r="Q2155" s="7" t="s">
        <v>12</v>
      </c>
      <c r="R2155" s="7" t="s">
        <v>12</v>
      </c>
      <c r="S2155" s="7" t="s">
        <v>12</v>
      </c>
      <c r="T2155" s="7" t="s">
        <v>12</v>
      </c>
      <c r="U2155" s="7" t="s">
        <v>12</v>
      </c>
    </row>
    <row r="2156" spans="1:9">
      <c r="A2156" t="s">
        <v>4</v>
      </c>
      <c r="B2156" s="4" t="s">
        <v>5</v>
      </c>
      <c r="C2156" s="4" t="s">
        <v>10</v>
      </c>
      <c r="D2156" s="4" t="s">
        <v>13</v>
      </c>
      <c r="E2156" s="4" t="s">
        <v>6</v>
      </c>
      <c r="F2156" s="4" t="s">
        <v>30</v>
      </c>
      <c r="G2156" s="4" t="s">
        <v>30</v>
      </c>
      <c r="H2156" s="4" t="s">
        <v>30</v>
      </c>
    </row>
    <row r="2157" spans="1:9">
      <c r="A2157" t="n">
        <v>21557</v>
      </c>
      <c r="B2157" s="40" t="n">
        <v>48</v>
      </c>
      <c r="C2157" s="7" t="n">
        <v>65534</v>
      </c>
      <c r="D2157" s="7" t="n">
        <v>0</v>
      </c>
      <c r="E2157" s="7" t="s">
        <v>126</v>
      </c>
      <c r="F2157" s="7" t="n">
        <v>0</v>
      </c>
      <c r="G2157" s="7" t="n">
        <v>1</v>
      </c>
      <c r="H2157" s="7" t="n">
        <v>1.40129846432482e-45</v>
      </c>
    </row>
    <row r="2158" spans="1:9">
      <c r="A2158" t="s">
        <v>4</v>
      </c>
      <c r="B2158" s="4" t="s">
        <v>5</v>
      </c>
      <c r="C2158" s="4" t="s">
        <v>10</v>
      </c>
      <c r="D2158" s="4" t="s">
        <v>9</v>
      </c>
    </row>
    <row r="2159" spans="1:9">
      <c r="A2159" t="n">
        <v>21586</v>
      </c>
      <c r="B2159" s="37" t="n">
        <v>43</v>
      </c>
      <c r="C2159" s="7" t="n">
        <v>65534</v>
      </c>
      <c r="D2159" s="7" t="n">
        <v>64</v>
      </c>
    </row>
    <row r="2160" spans="1:9">
      <c r="A2160" t="s">
        <v>4</v>
      </c>
      <c r="B2160" s="4" t="s">
        <v>5</v>
      </c>
      <c r="C2160" s="4" t="s">
        <v>10</v>
      </c>
      <c r="D2160" s="4" t="s">
        <v>13</v>
      </c>
      <c r="E2160" s="4" t="s">
        <v>13</v>
      </c>
      <c r="F2160" s="4" t="s">
        <v>6</v>
      </c>
    </row>
    <row r="2161" spans="1:21">
      <c r="A2161" t="n">
        <v>21593</v>
      </c>
      <c r="B2161" s="39" t="n">
        <v>47</v>
      </c>
      <c r="C2161" s="7" t="n">
        <v>65534</v>
      </c>
      <c r="D2161" s="7" t="n">
        <v>0</v>
      </c>
      <c r="E2161" s="7" t="n">
        <v>1</v>
      </c>
      <c r="F2161" s="7" t="s">
        <v>120</v>
      </c>
    </row>
    <row r="2162" spans="1:21">
      <c r="A2162" t="s">
        <v>4</v>
      </c>
      <c r="B2162" s="4" t="s">
        <v>5</v>
      </c>
      <c r="C2162" s="4" t="s">
        <v>29</v>
      </c>
    </row>
    <row r="2163" spans="1:21">
      <c r="A2163" t="n">
        <v>21614</v>
      </c>
      <c r="B2163" s="18" t="n">
        <v>3</v>
      </c>
      <c r="C2163" s="15" t="n">
        <f t="normal" ca="1">A2165</f>
        <v>0</v>
      </c>
    </row>
    <row r="2164" spans="1:21">
      <c r="A2164" t="s">
        <v>4</v>
      </c>
      <c r="B2164" s="4" t="s">
        <v>5</v>
      </c>
    </row>
    <row r="2165" spans="1:21">
      <c r="A2165" t="n">
        <v>21619</v>
      </c>
      <c r="B2165" s="5" t="n">
        <v>1</v>
      </c>
    </row>
    <row r="2166" spans="1:21" s="3" customFormat="1" customHeight="0">
      <c r="A2166" s="3" t="s">
        <v>2</v>
      </c>
      <c r="B2166" s="3" t="s">
        <v>216</v>
      </c>
    </row>
    <row r="2167" spans="1:21">
      <c r="A2167" t="s">
        <v>4</v>
      </c>
      <c r="B2167" s="4" t="s">
        <v>5</v>
      </c>
      <c r="C2167" s="4" t="s">
        <v>13</v>
      </c>
      <c r="D2167" s="4" t="s">
        <v>10</v>
      </c>
      <c r="E2167" s="4" t="s">
        <v>13</v>
      </c>
      <c r="F2167" s="4" t="s">
        <v>29</v>
      </c>
    </row>
    <row r="2168" spans="1:21">
      <c r="A2168" t="n">
        <v>21620</v>
      </c>
      <c r="B2168" s="14" t="n">
        <v>5</v>
      </c>
      <c r="C2168" s="7" t="n">
        <v>30</v>
      </c>
      <c r="D2168" s="7" t="n">
        <v>10225</v>
      </c>
      <c r="E2168" s="7" t="n">
        <v>1</v>
      </c>
      <c r="F2168" s="15" t="n">
        <f t="normal" ca="1">A2186</f>
        <v>0</v>
      </c>
    </row>
    <row r="2169" spans="1:21">
      <c r="A2169" t="s">
        <v>4</v>
      </c>
      <c r="B2169" s="4" t="s">
        <v>5</v>
      </c>
      <c r="C2169" s="4" t="s">
        <v>10</v>
      </c>
      <c r="D2169" s="4" t="s">
        <v>13</v>
      </c>
      <c r="E2169" s="4" t="s">
        <v>13</v>
      </c>
      <c r="F2169" s="4" t="s">
        <v>6</v>
      </c>
    </row>
    <row r="2170" spans="1:21">
      <c r="A2170" t="n">
        <v>21629</v>
      </c>
      <c r="B2170" s="47" t="n">
        <v>20</v>
      </c>
      <c r="C2170" s="7" t="n">
        <v>65534</v>
      </c>
      <c r="D2170" s="7" t="n">
        <v>3</v>
      </c>
      <c r="E2170" s="7" t="n">
        <v>10</v>
      </c>
      <c r="F2170" s="7" t="s">
        <v>132</v>
      </c>
    </row>
    <row r="2171" spans="1:21">
      <c r="A2171" t="s">
        <v>4</v>
      </c>
      <c r="B2171" s="4" t="s">
        <v>5</v>
      </c>
      <c r="C2171" s="4" t="s">
        <v>10</v>
      </c>
    </row>
    <row r="2172" spans="1:21">
      <c r="A2172" t="n">
        <v>21650</v>
      </c>
      <c r="B2172" s="25" t="n">
        <v>16</v>
      </c>
      <c r="C2172" s="7" t="n">
        <v>0</v>
      </c>
    </row>
    <row r="2173" spans="1:21">
      <c r="A2173" t="s">
        <v>4</v>
      </c>
      <c r="B2173" s="4" t="s">
        <v>5</v>
      </c>
      <c r="C2173" s="4" t="s">
        <v>13</v>
      </c>
      <c r="D2173" s="4" t="s">
        <v>10</v>
      </c>
    </row>
    <row r="2174" spans="1:21">
      <c r="A2174" t="n">
        <v>21653</v>
      </c>
      <c r="B2174" s="23" t="n">
        <v>22</v>
      </c>
      <c r="C2174" s="7" t="n">
        <v>10</v>
      </c>
      <c r="D2174" s="7" t="n">
        <v>0</v>
      </c>
    </row>
    <row r="2175" spans="1:21">
      <c r="A2175" t="s">
        <v>4</v>
      </c>
      <c r="B2175" s="4" t="s">
        <v>5</v>
      </c>
      <c r="C2175" s="4" t="s">
        <v>13</v>
      </c>
      <c r="D2175" s="4" t="s">
        <v>10</v>
      </c>
      <c r="E2175" s="4" t="s">
        <v>6</v>
      </c>
    </row>
    <row r="2176" spans="1:21">
      <c r="A2176" t="n">
        <v>21657</v>
      </c>
      <c r="B2176" s="51" t="n">
        <v>51</v>
      </c>
      <c r="C2176" s="7" t="n">
        <v>4</v>
      </c>
      <c r="D2176" s="7" t="n">
        <v>65534</v>
      </c>
      <c r="E2176" s="7" t="s">
        <v>151</v>
      </c>
    </row>
    <row r="2177" spans="1:6">
      <c r="A2177" t="s">
        <v>4</v>
      </c>
      <c r="B2177" s="4" t="s">
        <v>5</v>
      </c>
      <c r="C2177" s="4" t="s">
        <v>10</v>
      </c>
    </row>
    <row r="2178" spans="1:6">
      <c r="A2178" t="n">
        <v>21670</v>
      </c>
      <c r="B2178" s="25" t="n">
        <v>16</v>
      </c>
      <c r="C2178" s="7" t="n">
        <v>0</v>
      </c>
    </row>
    <row r="2179" spans="1:6">
      <c r="A2179" t="s">
        <v>4</v>
      </c>
      <c r="B2179" s="4" t="s">
        <v>5</v>
      </c>
      <c r="C2179" s="4" t="s">
        <v>10</v>
      </c>
      <c r="D2179" s="4" t="s">
        <v>66</v>
      </c>
      <c r="E2179" s="4" t="s">
        <v>13</v>
      </c>
      <c r="F2179" s="4" t="s">
        <v>13</v>
      </c>
      <c r="G2179" s="4" t="s">
        <v>66</v>
      </c>
      <c r="H2179" s="4" t="s">
        <v>13</v>
      </c>
      <c r="I2179" s="4" t="s">
        <v>13</v>
      </c>
    </row>
    <row r="2180" spans="1:6">
      <c r="A2180" t="n">
        <v>21673</v>
      </c>
      <c r="B2180" s="52" t="n">
        <v>26</v>
      </c>
      <c r="C2180" s="7" t="n">
        <v>65534</v>
      </c>
      <c r="D2180" s="7" t="s">
        <v>217</v>
      </c>
      <c r="E2180" s="7" t="n">
        <v>2</v>
      </c>
      <c r="F2180" s="7" t="n">
        <v>3</v>
      </c>
      <c r="G2180" s="7" t="s">
        <v>218</v>
      </c>
      <c r="H2180" s="7" t="n">
        <v>2</v>
      </c>
      <c r="I2180" s="7" t="n">
        <v>0</v>
      </c>
    </row>
    <row r="2181" spans="1:6">
      <c r="A2181" t="s">
        <v>4</v>
      </c>
      <c r="B2181" s="4" t="s">
        <v>5</v>
      </c>
    </row>
    <row r="2182" spans="1:6">
      <c r="A2182" t="n">
        <v>21807</v>
      </c>
      <c r="B2182" s="32" t="n">
        <v>28</v>
      </c>
    </row>
    <row r="2183" spans="1:6">
      <c r="A2183" t="s">
        <v>4</v>
      </c>
      <c r="B2183" s="4" t="s">
        <v>5</v>
      </c>
      <c r="C2183" s="4" t="s">
        <v>29</v>
      </c>
    </row>
    <row r="2184" spans="1:6">
      <c r="A2184" t="n">
        <v>21808</v>
      </c>
      <c r="B2184" s="18" t="n">
        <v>3</v>
      </c>
      <c r="C2184" s="15" t="n">
        <f t="normal" ca="1">A2188</f>
        <v>0</v>
      </c>
    </row>
    <row r="2185" spans="1:6">
      <c r="A2185" t="s">
        <v>4</v>
      </c>
      <c r="B2185" s="4" t="s">
        <v>5</v>
      </c>
      <c r="C2185" s="4" t="s">
        <v>13</v>
      </c>
      <c r="D2185" s="4" t="s">
        <v>10</v>
      </c>
      <c r="E2185" s="4" t="s">
        <v>13</v>
      </c>
      <c r="F2185" s="4" t="s">
        <v>29</v>
      </c>
    </row>
    <row r="2186" spans="1:6">
      <c r="A2186" t="n">
        <v>21813</v>
      </c>
      <c r="B2186" s="14" t="n">
        <v>5</v>
      </c>
      <c r="C2186" s="7" t="n">
        <v>30</v>
      </c>
      <c r="D2186" s="7" t="n">
        <v>10224</v>
      </c>
      <c r="E2186" s="7" t="n">
        <v>1</v>
      </c>
      <c r="F2186" s="15" t="n">
        <f t="normal" ca="1">A2188</f>
        <v>0</v>
      </c>
    </row>
    <row r="2187" spans="1:6">
      <c r="A2187" t="s">
        <v>4</v>
      </c>
      <c r="B2187" s="4" t="s">
        <v>5</v>
      </c>
      <c r="C2187" s="4" t="s">
        <v>13</v>
      </c>
    </row>
    <row r="2188" spans="1:6">
      <c r="A2188" t="n">
        <v>21822</v>
      </c>
      <c r="B2188" s="29" t="n">
        <v>23</v>
      </c>
      <c r="C2188" s="7" t="n">
        <v>10</v>
      </c>
    </row>
    <row r="2189" spans="1:6">
      <c r="A2189" t="s">
        <v>4</v>
      </c>
      <c r="B2189" s="4" t="s">
        <v>5</v>
      </c>
      <c r="C2189" s="4" t="s">
        <v>13</v>
      </c>
      <c r="D2189" s="4" t="s">
        <v>6</v>
      </c>
    </row>
    <row r="2190" spans="1:6">
      <c r="A2190" t="n">
        <v>21824</v>
      </c>
      <c r="B2190" s="9" t="n">
        <v>2</v>
      </c>
      <c r="C2190" s="7" t="n">
        <v>10</v>
      </c>
      <c r="D2190" s="7" t="s">
        <v>62</v>
      </c>
    </row>
    <row r="2191" spans="1:6">
      <c r="A2191" t="s">
        <v>4</v>
      </c>
      <c r="B2191" s="4" t="s">
        <v>5</v>
      </c>
      <c r="C2191" s="4" t="s">
        <v>13</v>
      </c>
    </row>
    <row r="2192" spans="1:6">
      <c r="A2192" t="n">
        <v>21847</v>
      </c>
      <c r="B2192" s="48" t="n">
        <v>74</v>
      </c>
      <c r="C2192" s="7" t="n">
        <v>46</v>
      </c>
    </row>
    <row r="2193" spans="1:9">
      <c r="A2193" t="s">
        <v>4</v>
      </c>
      <c r="B2193" s="4" t="s">
        <v>5</v>
      </c>
      <c r="C2193" s="4" t="s">
        <v>13</v>
      </c>
    </row>
    <row r="2194" spans="1:9">
      <c r="A2194" t="n">
        <v>21849</v>
      </c>
      <c r="B2194" s="48" t="n">
        <v>74</v>
      </c>
      <c r="C2194" s="7" t="n">
        <v>54</v>
      </c>
    </row>
    <row r="2195" spans="1:9">
      <c r="A2195" t="s">
        <v>4</v>
      </c>
      <c r="B2195" s="4" t="s">
        <v>5</v>
      </c>
    </row>
    <row r="2196" spans="1:9">
      <c r="A2196" t="n">
        <v>21851</v>
      </c>
      <c r="B2196" s="5" t="n">
        <v>1</v>
      </c>
    </row>
    <row r="2197" spans="1:9" s="3" customFormat="1" customHeight="0">
      <c r="A2197" s="3" t="s">
        <v>2</v>
      </c>
      <c r="B2197" s="3" t="s">
        <v>219</v>
      </c>
    </row>
    <row r="2198" spans="1:9">
      <c r="A2198" t="s">
        <v>4</v>
      </c>
      <c r="B2198" s="4" t="s">
        <v>5</v>
      </c>
      <c r="C2198" s="4" t="s">
        <v>13</v>
      </c>
      <c r="D2198" s="4" t="s">
        <v>10</v>
      </c>
      <c r="E2198" s="4" t="s">
        <v>13</v>
      </c>
      <c r="F2198" s="4" t="s">
        <v>13</v>
      </c>
      <c r="G2198" s="4" t="s">
        <v>13</v>
      </c>
      <c r="H2198" s="4" t="s">
        <v>10</v>
      </c>
      <c r="I2198" s="4" t="s">
        <v>29</v>
      </c>
      <c r="J2198" s="4" t="s">
        <v>29</v>
      </c>
    </row>
    <row r="2199" spans="1:9">
      <c r="A2199" t="n">
        <v>21852</v>
      </c>
      <c r="B2199" s="35" t="n">
        <v>6</v>
      </c>
      <c r="C2199" s="7" t="n">
        <v>33</v>
      </c>
      <c r="D2199" s="7" t="n">
        <v>65534</v>
      </c>
      <c r="E2199" s="7" t="n">
        <v>9</v>
      </c>
      <c r="F2199" s="7" t="n">
        <v>1</v>
      </c>
      <c r="G2199" s="7" t="n">
        <v>1</v>
      </c>
      <c r="H2199" s="7" t="n">
        <v>18</v>
      </c>
      <c r="I2199" s="15" t="n">
        <f t="normal" ca="1">A2201</f>
        <v>0</v>
      </c>
      <c r="J2199" s="15" t="n">
        <f t="normal" ca="1">A2207</f>
        <v>0</v>
      </c>
    </row>
    <row r="2200" spans="1:9">
      <c r="A2200" t="s">
        <v>4</v>
      </c>
      <c r="B2200" s="4" t="s">
        <v>5</v>
      </c>
      <c r="C2200" s="4" t="s">
        <v>10</v>
      </c>
      <c r="D2200" s="4" t="s">
        <v>30</v>
      </c>
      <c r="E2200" s="4" t="s">
        <v>30</v>
      </c>
      <c r="F2200" s="4" t="s">
        <v>30</v>
      </c>
      <c r="G2200" s="4" t="s">
        <v>30</v>
      </c>
    </row>
    <row r="2201" spans="1:9">
      <c r="A2201" t="n">
        <v>21869</v>
      </c>
      <c r="B2201" s="38" t="n">
        <v>46</v>
      </c>
      <c r="C2201" s="7" t="n">
        <v>65534</v>
      </c>
      <c r="D2201" s="7" t="n">
        <v>1.04999995231628</v>
      </c>
      <c r="E2201" s="7" t="n">
        <v>0</v>
      </c>
      <c r="F2201" s="7" t="n">
        <v>21.1800003051758</v>
      </c>
      <c r="G2201" s="7" t="n">
        <v>356.200012207031</v>
      </c>
    </row>
    <row r="2202" spans="1:9">
      <c r="A2202" t="s">
        <v>4</v>
      </c>
      <c r="B2202" s="4" t="s">
        <v>5</v>
      </c>
      <c r="C2202" s="4" t="s">
        <v>10</v>
      </c>
      <c r="D2202" s="4" t="s">
        <v>13</v>
      </c>
      <c r="E2202" s="4" t="s">
        <v>13</v>
      </c>
      <c r="F2202" s="4" t="s">
        <v>6</v>
      </c>
    </row>
    <row r="2203" spans="1:9">
      <c r="A2203" t="n">
        <v>21888</v>
      </c>
      <c r="B2203" s="39" t="n">
        <v>47</v>
      </c>
      <c r="C2203" s="7" t="n">
        <v>65534</v>
      </c>
      <c r="D2203" s="7" t="n">
        <v>0</v>
      </c>
      <c r="E2203" s="7" t="n">
        <v>1</v>
      </c>
      <c r="F2203" s="7" t="s">
        <v>120</v>
      </c>
    </row>
    <row r="2204" spans="1:9">
      <c r="A2204" t="s">
        <v>4</v>
      </c>
      <c r="B2204" s="4" t="s">
        <v>5</v>
      </c>
      <c r="C2204" s="4" t="s">
        <v>29</v>
      </c>
    </row>
    <row r="2205" spans="1:9">
      <c r="A2205" t="n">
        <v>21909</v>
      </c>
      <c r="B2205" s="18" t="n">
        <v>3</v>
      </c>
      <c r="C2205" s="15" t="n">
        <f t="normal" ca="1">A2207</f>
        <v>0</v>
      </c>
    </row>
    <row r="2206" spans="1:9">
      <c r="A2206" t="s">
        <v>4</v>
      </c>
      <c r="B2206" s="4" t="s">
        <v>5</v>
      </c>
    </row>
    <row r="2207" spans="1:9">
      <c r="A2207" t="n">
        <v>21914</v>
      </c>
      <c r="B2207" s="5" t="n">
        <v>1</v>
      </c>
    </row>
    <row r="2208" spans="1:9" s="3" customFormat="1" customHeight="0">
      <c r="A2208" s="3" t="s">
        <v>2</v>
      </c>
      <c r="B2208" s="3" t="s">
        <v>220</v>
      </c>
    </row>
    <row r="2209" spans="1:10">
      <c r="A2209" t="s">
        <v>4</v>
      </c>
      <c r="B2209" s="4" t="s">
        <v>5</v>
      </c>
      <c r="C2209" s="4" t="s">
        <v>13</v>
      </c>
      <c r="D2209" s="4" t="s">
        <v>10</v>
      </c>
      <c r="E2209" s="4" t="s">
        <v>13</v>
      </c>
      <c r="F2209" s="4" t="s">
        <v>29</v>
      </c>
    </row>
    <row r="2210" spans="1:10">
      <c r="A2210" t="n">
        <v>21916</v>
      </c>
      <c r="B2210" s="14" t="n">
        <v>5</v>
      </c>
      <c r="C2210" s="7" t="n">
        <v>30</v>
      </c>
      <c r="D2210" s="7" t="n">
        <v>10225</v>
      </c>
      <c r="E2210" s="7" t="n">
        <v>1</v>
      </c>
      <c r="F2210" s="15" t="n">
        <f t="normal" ca="1">A2226</f>
        <v>0</v>
      </c>
    </row>
    <row r="2211" spans="1:10">
      <c r="A2211" t="s">
        <v>4</v>
      </c>
      <c r="B2211" s="4" t="s">
        <v>5</v>
      </c>
      <c r="C2211" s="4" t="s">
        <v>10</v>
      </c>
      <c r="D2211" s="4" t="s">
        <v>13</v>
      </c>
      <c r="E2211" s="4" t="s">
        <v>13</v>
      </c>
      <c r="F2211" s="4" t="s">
        <v>6</v>
      </c>
    </row>
    <row r="2212" spans="1:10">
      <c r="A2212" t="n">
        <v>21925</v>
      </c>
      <c r="B2212" s="47" t="n">
        <v>20</v>
      </c>
      <c r="C2212" s="7" t="n">
        <v>65534</v>
      </c>
      <c r="D2212" s="7" t="n">
        <v>3</v>
      </c>
      <c r="E2212" s="7" t="n">
        <v>10</v>
      </c>
      <c r="F2212" s="7" t="s">
        <v>132</v>
      </c>
    </row>
    <row r="2213" spans="1:10">
      <c r="A2213" t="s">
        <v>4</v>
      </c>
      <c r="B2213" s="4" t="s">
        <v>5</v>
      </c>
      <c r="C2213" s="4" t="s">
        <v>10</v>
      </c>
    </row>
    <row r="2214" spans="1:10">
      <c r="A2214" t="n">
        <v>21946</v>
      </c>
      <c r="B2214" s="25" t="n">
        <v>16</v>
      </c>
      <c r="C2214" s="7" t="n">
        <v>0</v>
      </c>
    </row>
    <row r="2215" spans="1:10">
      <c r="A2215" t="s">
        <v>4</v>
      </c>
      <c r="B2215" s="4" t="s">
        <v>5</v>
      </c>
      <c r="C2215" s="4" t="s">
        <v>13</v>
      </c>
      <c r="D2215" s="4" t="s">
        <v>10</v>
      </c>
    </row>
    <row r="2216" spans="1:10">
      <c r="A2216" t="n">
        <v>21949</v>
      </c>
      <c r="B2216" s="23" t="n">
        <v>22</v>
      </c>
      <c r="C2216" s="7" t="n">
        <v>10</v>
      </c>
      <c r="D2216" s="7" t="n">
        <v>0</v>
      </c>
    </row>
    <row r="2217" spans="1:10">
      <c r="A2217" t="s">
        <v>4</v>
      </c>
      <c r="B2217" s="4" t="s">
        <v>5</v>
      </c>
      <c r="C2217" s="4" t="s">
        <v>13</v>
      </c>
      <c r="D2217" s="4" t="s">
        <v>10</v>
      </c>
      <c r="E2217" s="4" t="s">
        <v>6</v>
      </c>
    </row>
    <row r="2218" spans="1:10">
      <c r="A2218" t="n">
        <v>21953</v>
      </c>
      <c r="B2218" s="51" t="n">
        <v>51</v>
      </c>
      <c r="C2218" s="7" t="n">
        <v>4</v>
      </c>
      <c r="D2218" s="7" t="n">
        <v>65534</v>
      </c>
      <c r="E2218" s="7" t="s">
        <v>151</v>
      </c>
    </row>
    <row r="2219" spans="1:10">
      <c r="A2219" t="s">
        <v>4</v>
      </c>
      <c r="B2219" s="4" t="s">
        <v>5</v>
      </c>
      <c r="C2219" s="4" t="s">
        <v>10</v>
      </c>
    </row>
    <row r="2220" spans="1:10">
      <c r="A2220" t="n">
        <v>21966</v>
      </c>
      <c r="B2220" s="25" t="n">
        <v>16</v>
      </c>
      <c r="C2220" s="7" t="n">
        <v>0</v>
      </c>
    </row>
    <row r="2221" spans="1:10">
      <c r="A2221" t="s">
        <v>4</v>
      </c>
      <c r="B2221" s="4" t="s">
        <v>5</v>
      </c>
      <c r="C2221" s="4" t="s">
        <v>10</v>
      </c>
      <c r="D2221" s="4" t="s">
        <v>66</v>
      </c>
      <c r="E2221" s="4" t="s">
        <v>13</v>
      </c>
      <c r="F2221" s="4" t="s">
        <v>13</v>
      </c>
      <c r="G2221" s="4" t="s">
        <v>66</v>
      </c>
      <c r="H2221" s="4" t="s">
        <v>13</v>
      </c>
      <c r="I2221" s="4" t="s">
        <v>13</v>
      </c>
    </row>
    <row r="2222" spans="1:10">
      <c r="A2222" t="n">
        <v>21969</v>
      </c>
      <c r="B2222" s="52" t="n">
        <v>26</v>
      </c>
      <c r="C2222" s="7" t="n">
        <v>65534</v>
      </c>
      <c r="D2222" s="7" t="s">
        <v>221</v>
      </c>
      <c r="E2222" s="7" t="n">
        <v>2</v>
      </c>
      <c r="F2222" s="7" t="n">
        <v>3</v>
      </c>
      <c r="G2222" s="7" t="s">
        <v>222</v>
      </c>
      <c r="H2222" s="7" t="n">
        <v>2</v>
      </c>
      <c r="I2222" s="7" t="n">
        <v>0</v>
      </c>
    </row>
    <row r="2223" spans="1:10">
      <c r="A2223" t="s">
        <v>4</v>
      </c>
      <c r="B2223" s="4" t="s">
        <v>5</v>
      </c>
    </row>
    <row r="2224" spans="1:10">
      <c r="A2224" t="n">
        <v>22109</v>
      </c>
      <c r="B2224" s="32" t="n">
        <v>28</v>
      </c>
    </row>
    <row r="2225" spans="1:9">
      <c r="A2225" t="s">
        <v>4</v>
      </c>
      <c r="B2225" s="4" t="s">
        <v>5</v>
      </c>
      <c r="C2225" s="4" t="s">
        <v>13</v>
      </c>
    </row>
    <row r="2226" spans="1:9">
      <c r="A2226" t="n">
        <v>22110</v>
      </c>
      <c r="B2226" s="29" t="n">
        <v>23</v>
      </c>
      <c r="C2226" s="7" t="n">
        <v>10</v>
      </c>
    </row>
    <row r="2227" spans="1:9">
      <c r="A2227" t="s">
        <v>4</v>
      </c>
      <c r="B2227" s="4" t="s">
        <v>5</v>
      </c>
      <c r="C2227" s="4" t="s">
        <v>13</v>
      </c>
      <c r="D2227" s="4" t="s">
        <v>6</v>
      </c>
    </row>
    <row r="2228" spans="1:9">
      <c r="A2228" t="n">
        <v>22112</v>
      </c>
      <c r="B2228" s="9" t="n">
        <v>2</v>
      </c>
      <c r="C2228" s="7" t="n">
        <v>10</v>
      </c>
      <c r="D2228" s="7" t="s">
        <v>62</v>
      </c>
    </row>
    <row r="2229" spans="1:9">
      <c r="A2229" t="s">
        <v>4</v>
      </c>
      <c r="B2229" s="4" t="s">
        <v>5</v>
      </c>
      <c r="C2229" s="4" t="s">
        <v>13</v>
      </c>
    </row>
    <row r="2230" spans="1:9">
      <c r="A2230" t="n">
        <v>22135</v>
      </c>
      <c r="B2230" s="48" t="n">
        <v>74</v>
      </c>
      <c r="C2230" s="7" t="n">
        <v>46</v>
      </c>
    </row>
    <row r="2231" spans="1:9">
      <c r="A2231" t="s">
        <v>4</v>
      </c>
      <c r="B2231" s="4" t="s">
        <v>5</v>
      </c>
      <c r="C2231" s="4" t="s">
        <v>13</v>
      </c>
    </row>
    <row r="2232" spans="1:9">
      <c r="A2232" t="n">
        <v>22137</v>
      </c>
      <c r="B2232" s="48" t="n">
        <v>74</v>
      </c>
      <c r="C2232" s="7" t="n">
        <v>54</v>
      </c>
    </row>
    <row r="2233" spans="1:9">
      <c r="A2233" t="s">
        <v>4</v>
      </c>
      <c r="B2233" s="4" t="s">
        <v>5</v>
      </c>
    </row>
    <row r="2234" spans="1:9">
      <c r="A2234" t="n">
        <v>22139</v>
      </c>
      <c r="B2234" s="5" t="n">
        <v>1</v>
      </c>
    </row>
    <row r="2235" spans="1:9" s="3" customFormat="1" customHeight="0">
      <c r="A2235" s="3" t="s">
        <v>2</v>
      </c>
      <c r="B2235" s="3" t="s">
        <v>223</v>
      </c>
    </row>
    <row r="2236" spans="1:9">
      <c r="A2236" t="s">
        <v>4</v>
      </c>
      <c r="B2236" s="4" t="s">
        <v>5</v>
      </c>
    </row>
    <row r="2237" spans="1:9">
      <c r="A2237" t="n">
        <v>22140</v>
      </c>
      <c r="B2237" s="5" t="n">
        <v>1</v>
      </c>
    </row>
    <row r="2238" spans="1:9" s="3" customFormat="1" customHeight="0">
      <c r="A2238" s="3" t="s">
        <v>2</v>
      </c>
      <c r="B2238" s="3" t="s">
        <v>224</v>
      </c>
    </row>
    <row r="2239" spans="1:9">
      <c r="A2239" t="s">
        <v>4</v>
      </c>
      <c r="B2239" s="4" t="s">
        <v>5</v>
      </c>
      <c r="C2239" s="4" t="s">
        <v>13</v>
      </c>
      <c r="D2239" s="4" t="s">
        <v>13</v>
      </c>
      <c r="E2239" s="4" t="s">
        <v>13</v>
      </c>
      <c r="F2239" s="4" t="s">
        <v>13</v>
      </c>
    </row>
    <row r="2240" spans="1:9">
      <c r="A2240" t="n">
        <v>22144</v>
      </c>
      <c r="B2240" s="11" t="n">
        <v>14</v>
      </c>
      <c r="C2240" s="7" t="n">
        <v>2</v>
      </c>
      <c r="D2240" s="7" t="n">
        <v>0</v>
      </c>
      <c r="E2240" s="7" t="n">
        <v>0</v>
      </c>
      <c r="F2240" s="7" t="n">
        <v>0</v>
      </c>
    </row>
    <row r="2241" spans="1:6">
      <c r="A2241" t="s">
        <v>4</v>
      </c>
      <c r="B2241" s="4" t="s">
        <v>5</v>
      </c>
      <c r="C2241" s="4" t="s">
        <v>13</v>
      </c>
      <c r="D2241" s="54" t="s">
        <v>225</v>
      </c>
      <c r="E2241" s="4" t="s">
        <v>5</v>
      </c>
      <c r="F2241" s="4" t="s">
        <v>13</v>
      </c>
      <c r="G2241" s="4" t="s">
        <v>10</v>
      </c>
      <c r="H2241" s="54" t="s">
        <v>226</v>
      </c>
      <c r="I2241" s="4" t="s">
        <v>13</v>
      </c>
      <c r="J2241" s="4" t="s">
        <v>9</v>
      </c>
      <c r="K2241" s="4" t="s">
        <v>13</v>
      </c>
      <c r="L2241" s="4" t="s">
        <v>13</v>
      </c>
      <c r="M2241" s="54" t="s">
        <v>225</v>
      </c>
      <c r="N2241" s="4" t="s">
        <v>5</v>
      </c>
      <c r="O2241" s="4" t="s">
        <v>13</v>
      </c>
      <c r="P2241" s="4" t="s">
        <v>10</v>
      </c>
      <c r="Q2241" s="54" t="s">
        <v>226</v>
      </c>
      <c r="R2241" s="4" t="s">
        <v>13</v>
      </c>
      <c r="S2241" s="4" t="s">
        <v>9</v>
      </c>
      <c r="T2241" s="4" t="s">
        <v>13</v>
      </c>
      <c r="U2241" s="4" t="s">
        <v>13</v>
      </c>
      <c r="V2241" s="4" t="s">
        <v>13</v>
      </c>
      <c r="W2241" s="4" t="s">
        <v>29</v>
      </c>
    </row>
    <row r="2242" spans="1:6">
      <c r="A2242" t="n">
        <v>22149</v>
      </c>
      <c r="B2242" s="14" t="n">
        <v>5</v>
      </c>
      <c r="C2242" s="7" t="n">
        <v>28</v>
      </c>
      <c r="D2242" s="54" t="s">
        <v>3</v>
      </c>
      <c r="E2242" s="10" t="n">
        <v>162</v>
      </c>
      <c r="F2242" s="7" t="n">
        <v>3</v>
      </c>
      <c r="G2242" s="7" t="n">
        <v>28772</v>
      </c>
      <c r="H2242" s="54" t="s">
        <v>3</v>
      </c>
      <c r="I2242" s="7" t="n">
        <v>0</v>
      </c>
      <c r="J2242" s="7" t="n">
        <v>1</v>
      </c>
      <c r="K2242" s="7" t="n">
        <v>2</v>
      </c>
      <c r="L2242" s="7" t="n">
        <v>28</v>
      </c>
      <c r="M2242" s="54" t="s">
        <v>3</v>
      </c>
      <c r="N2242" s="10" t="n">
        <v>162</v>
      </c>
      <c r="O2242" s="7" t="n">
        <v>3</v>
      </c>
      <c r="P2242" s="7" t="n">
        <v>28772</v>
      </c>
      <c r="Q2242" s="54" t="s">
        <v>3</v>
      </c>
      <c r="R2242" s="7" t="n">
        <v>0</v>
      </c>
      <c r="S2242" s="7" t="n">
        <v>2</v>
      </c>
      <c r="T2242" s="7" t="n">
        <v>2</v>
      </c>
      <c r="U2242" s="7" t="n">
        <v>11</v>
      </c>
      <c r="V2242" s="7" t="n">
        <v>1</v>
      </c>
      <c r="W2242" s="15" t="n">
        <f t="normal" ca="1">A2246</f>
        <v>0</v>
      </c>
    </row>
    <row r="2243" spans="1:6">
      <c r="A2243" t="s">
        <v>4</v>
      </c>
      <c r="B2243" s="4" t="s">
        <v>5</v>
      </c>
      <c r="C2243" s="4" t="s">
        <v>13</v>
      </c>
      <c r="D2243" s="4" t="s">
        <v>10</v>
      </c>
      <c r="E2243" s="4" t="s">
        <v>30</v>
      </c>
    </row>
    <row r="2244" spans="1:6">
      <c r="A2244" t="n">
        <v>22178</v>
      </c>
      <c r="B2244" s="27" t="n">
        <v>58</v>
      </c>
      <c r="C2244" s="7" t="n">
        <v>0</v>
      </c>
      <c r="D2244" s="7" t="n">
        <v>0</v>
      </c>
      <c r="E2244" s="7" t="n">
        <v>1</v>
      </c>
    </row>
    <row r="2245" spans="1:6">
      <c r="A2245" t="s">
        <v>4</v>
      </c>
      <c r="B2245" s="4" t="s">
        <v>5</v>
      </c>
      <c r="C2245" s="4" t="s">
        <v>13</v>
      </c>
      <c r="D2245" s="54" t="s">
        <v>225</v>
      </c>
      <c r="E2245" s="4" t="s">
        <v>5</v>
      </c>
      <c r="F2245" s="4" t="s">
        <v>13</v>
      </c>
      <c r="G2245" s="4" t="s">
        <v>10</v>
      </c>
      <c r="H2245" s="54" t="s">
        <v>226</v>
      </c>
      <c r="I2245" s="4" t="s">
        <v>13</v>
      </c>
      <c r="J2245" s="4" t="s">
        <v>9</v>
      </c>
      <c r="K2245" s="4" t="s">
        <v>13</v>
      </c>
      <c r="L2245" s="4" t="s">
        <v>13</v>
      </c>
      <c r="M2245" s="54" t="s">
        <v>225</v>
      </c>
      <c r="N2245" s="4" t="s">
        <v>5</v>
      </c>
      <c r="O2245" s="4" t="s">
        <v>13</v>
      </c>
      <c r="P2245" s="4" t="s">
        <v>10</v>
      </c>
      <c r="Q2245" s="54" t="s">
        <v>226</v>
      </c>
      <c r="R2245" s="4" t="s">
        <v>13</v>
      </c>
      <c r="S2245" s="4" t="s">
        <v>9</v>
      </c>
      <c r="T2245" s="4" t="s">
        <v>13</v>
      </c>
      <c r="U2245" s="4" t="s">
        <v>13</v>
      </c>
      <c r="V2245" s="4" t="s">
        <v>13</v>
      </c>
      <c r="W2245" s="4" t="s">
        <v>29</v>
      </c>
    </row>
    <row r="2246" spans="1:6">
      <c r="A2246" t="n">
        <v>22186</v>
      </c>
      <c r="B2246" s="14" t="n">
        <v>5</v>
      </c>
      <c r="C2246" s="7" t="n">
        <v>28</v>
      </c>
      <c r="D2246" s="54" t="s">
        <v>3</v>
      </c>
      <c r="E2246" s="10" t="n">
        <v>162</v>
      </c>
      <c r="F2246" s="7" t="n">
        <v>3</v>
      </c>
      <c r="G2246" s="7" t="n">
        <v>28772</v>
      </c>
      <c r="H2246" s="54" t="s">
        <v>3</v>
      </c>
      <c r="I2246" s="7" t="n">
        <v>0</v>
      </c>
      <c r="J2246" s="7" t="n">
        <v>1</v>
      </c>
      <c r="K2246" s="7" t="n">
        <v>3</v>
      </c>
      <c r="L2246" s="7" t="n">
        <v>28</v>
      </c>
      <c r="M2246" s="54" t="s">
        <v>3</v>
      </c>
      <c r="N2246" s="10" t="n">
        <v>162</v>
      </c>
      <c r="O2246" s="7" t="n">
        <v>3</v>
      </c>
      <c r="P2246" s="7" t="n">
        <v>28772</v>
      </c>
      <c r="Q2246" s="54" t="s">
        <v>3</v>
      </c>
      <c r="R2246" s="7" t="n">
        <v>0</v>
      </c>
      <c r="S2246" s="7" t="n">
        <v>2</v>
      </c>
      <c r="T2246" s="7" t="n">
        <v>3</v>
      </c>
      <c r="U2246" s="7" t="n">
        <v>9</v>
      </c>
      <c r="V2246" s="7" t="n">
        <v>1</v>
      </c>
      <c r="W2246" s="15" t="n">
        <f t="normal" ca="1">A2256</f>
        <v>0</v>
      </c>
    </row>
    <row r="2247" spans="1:6">
      <c r="A2247" t="s">
        <v>4</v>
      </c>
      <c r="B2247" s="4" t="s">
        <v>5</v>
      </c>
      <c r="C2247" s="4" t="s">
        <v>13</v>
      </c>
      <c r="D2247" s="54" t="s">
        <v>225</v>
      </c>
      <c r="E2247" s="4" t="s">
        <v>5</v>
      </c>
      <c r="F2247" s="4" t="s">
        <v>10</v>
      </c>
      <c r="G2247" s="4" t="s">
        <v>13</v>
      </c>
      <c r="H2247" s="4" t="s">
        <v>13</v>
      </c>
      <c r="I2247" s="4" t="s">
        <v>6</v>
      </c>
      <c r="J2247" s="54" t="s">
        <v>226</v>
      </c>
      <c r="K2247" s="4" t="s">
        <v>13</v>
      </c>
      <c r="L2247" s="4" t="s">
        <v>13</v>
      </c>
      <c r="M2247" s="54" t="s">
        <v>225</v>
      </c>
      <c r="N2247" s="4" t="s">
        <v>5</v>
      </c>
      <c r="O2247" s="4" t="s">
        <v>13</v>
      </c>
      <c r="P2247" s="54" t="s">
        <v>226</v>
      </c>
      <c r="Q2247" s="4" t="s">
        <v>13</v>
      </c>
      <c r="R2247" s="4" t="s">
        <v>9</v>
      </c>
      <c r="S2247" s="4" t="s">
        <v>13</v>
      </c>
      <c r="T2247" s="4" t="s">
        <v>13</v>
      </c>
      <c r="U2247" s="4" t="s">
        <v>13</v>
      </c>
      <c r="V2247" s="54" t="s">
        <v>225</v>
      </c>
      <c r="W2247" s="4" t="s">
        <v>5</v>
      </c>
      <c r="X2247" s="4" t="s">
        <v>13</v>
      </c>
      <c r="Y2247" s="54" t="s">
        <v>226</v>
      </c>
      <c r="Z2247" s="4" t="s">
        <v>13</v>
      </c>
      <c r="AA2247" s="4" t="s">
        <v>9</v>
      </c>
      <c r="AB2247" s="4" t="s">
        <v>13</v>
      </c>
      <c r="AC2247" s="4" t="s">
        <v>13</v>
      </c>
      <c r="AD2247" s="4" t="s">
        <v>13</v>
      </c>
      <c r="AE2247" s="4" t="s">
        <v>29</v>
      </c>
    </row>
    <row r="2248" spans="1:6">
      <c r="A2248" t="n">
        <v>22215</v>
      </c>
      <c r="B2248" s="14" t="n">
        <v>5</v>
      </c>
      <c r="C2248" s="7" t="n">
        <v>28</v>
      </c>
      <c r="D2248" s="54" t="s">
        <v>3</v>
      </c>
      <c r="E2248" s="39" t="n">
        <v>47</v>
      </c>
      <c r="F2248" s="7" t="n">
        <v>61456</v>
      </c>
      <c r="G2248" s="7" t="n">
        <v>2</v>
      </c>
      <c r="H2248" s="7" t="n">
        <v>0</v>
      </c>
      <c r="I2248" s="7" t="s">
        <v>227</v>
      </c>
      <c r="J2248" s="54" t="s">
        <v>3</v>
      </c>
      <c r="K2248" s="7" t="n">
        <v>8</v>
      </c>
      <c r="L2248" s="7" t="n">
        <v>28</v>
      </c>
      <c r="M2248" s="54" t="s">
        <v>3</v>
      </c>
      <c r="N2248" s="48" t="n">
        <v>74</v>
      </c>
      <c r="O2248" s="7" t="n">
        <v>65</v>
      </c>
      <c r="P2248" s="54" t="s">
        <v>3</v>
      </c>
      <c r="Q2248" s="7" t="n">
        <v>0</v>
      </c>
      <c r="R2248" s="7" t="n">
        <v>1</v>
      </c>
      <c r="S2248" s="7" t="n">
        <v>3</v>
      </c>
      <c r="T2248" s="7" t="n">
        <v>9</v>
      </c>
      <c r="U2248" s="7" t="n">
        <v>28</v>
      </c>
      <c r="V2248" s="54" t="s">
        <v>3</v>
      </c>
      <c r="W2248" s="48" t="n">
        <v>74</v>
      </c>
      <c r="X2248" s="7" t="n">
        <v>65</v>
      </c>
      <c r="Y2248" s="54" t="s">
        <v>3</v>
      </c>
      <c r="Z2248" s="7" t="n">
        <v>0</v>
      </c>
      <c r="AA2248" s="7" t="n">
        <v>2</v>
      </c>
      <c r="AB2248" s="7" t="n">
        <v>3</v>
      </c>
      <c r="AC2248" s="7" t="n">
        <v>9</v>
      </c>
      <c r="AD2248" s="7" t="n">
        <v>1</v>
      </c>
      <c r="AE2248" s="15" t="n">
        <f t="normal" ca="1">A2252</f>
        <v>0</v>
      </c>
    </row>
    <row r="2249" spans="1:6">
      <c r="A2249" t="s">
        <v>4</v>
      </c>
      <c r="B2249" s="4" t="s">
        <v>5</v>
      </c>
      <c r="C2249" s="4" t="s">
        <v>10</v>
      </c>
      <c r="D2249" s="4" t="s">
        <v>13</v>
      </c>
      <c r="E2249" s="4" t="s">
        <v>13</v>
      </c>
      <c r="F2249" s="4" t="s">
        <v>6</v>
      </c>
    </row>
    <row r="2250" spans="1:6">
      <c r="A2250" t="n">
        <v>22263</v>
      </c>
      <c r="B2250" s="39" t="n">
        <v>47</v>
      </c>
      <c r="C2250" s="7" t="n">
        <v>61456</v>
      </c>
      <c r="D2250" s="7" t="n">
        <v>0</v>
      </c>
      <c r="E2250" s="7" t="n">
        <v>0</v>
      </c>
      <c r="F2250" s="7" t="s">
        <v>103</v>
      </c>
    </row>
    <row r="2251" spans="1:6">
      <c r="A2251" t="s">
        <v>4</v>
      </c>
      <c r="B2251" s="4" t="s">
        <v>5</v>
      </c>
      <c r="C2251" s="4" t="s">
        <v>13</v>
      </c>
      <c r="D2251" s="4" t="s">
        <v>10</v>
      </c>
      <c r="E2251" s="4" t="s">
        <v>30</v>
      </c>
    </row>
    <row r="2252" spans="1:6">
      <c r="A2252" t="n">
        <v>22276</v>
      </c>
      <c r="B2252" s="27" t="n">
        <v>58</v>
      </c>
      <c r="C2252" s="7" t="n">
        <v>0</v>
      </c>
      <c r="D2252" s="7" t="n">
        <v>300</v>
      </c>
      <c r="E2252" s="7" t="n">
        <v>1</v>
      </c>
    </row>
    <row r="2253" spans="1:6">
      <c r="A2253" t="s">
        <v>4</v>
      </c>
      <c r="B2253" s="4" t="s">
        <v>5</v>
      </c>
      <c r="C2253" s="4" t="s">
        <v>13</v>
      </c>
      <c r="D2253" s="4" t="s">
        <v>10</v>
      </c>
    </row>
    <row r="2254" spans="1:6">
      <c r="A2254" t="n">
        <v>22284</v>
      </c>
      <c r="B2254" s="27" t="n">
        <v>58</v>
      </c>
      <c r="C2254" s="7" t="n">
        <v>255</v>
      </c>
      <c r="D2254" s="7" t="n">
        <v>0</v>
      </c>
    </row>
    <row r="2255" spans="1:6">
      <c r="A2255" t="s">
        <v>4</v>
      </c>
      <c r="B2255" s="4" t="s">
        <v>5</v>
      </c>
      <c r="C2255" s="4" t="s">
        <v>13</v>
      </c>
      <c r="D2255" s="4" t="s">
        <v>13</v>
      </c>
      <c r="E2255" s="4" t="s">
        <v>13</v>
      </c>
      <c r="F2255" s="4" t="s">
        <v>13</v>
      </c>
    </row>
    <row r="2256" spans="1:6">
      <c r="A2256" t="n">
        <v>22288</v>
      </c>
      <c r="B2256" s="11" t="n">
        <v>14</v>
      </c>
      <c r="C2256" s="7" t="n">
        <v>0</v>
      </c>
      <c r="D2256" s="7" t="n">
        <v>0</v>
      </c>
      <c r="E2256" s="7" t="n">
        <v>0</v>
      </c>
      <c r="F2256" s="7" t="n">
        <v>64</v>
      </c>
    </row>
    <row r="2257" spans="1:31">
      <c r="A2257" t="s">
        <v>4</v>
      </c>
      <c r="B2257" s="4" t="s">
        <v>5</v>
      </c>
      <c r="C2257" s="4" t="s">
        <v>13</v>
      </c>
      <c r="D2257" s="4" t="s">
        <v>10</v>
      </c>
    </row>
    <row r="2258" spans="1:31">
      <c r="A2258" t="n">
        <v>22293</v>
      </c>
      <c r="B2258" s="23" t="n">
        <v>22</v>
      </c>
      <c r="C2258" s="7" t="n">
        <v>0</v>
      </c>
      <c r="D2258" s="7" t="n">
        <v>28772</v>
      </c>
    </row>
    <row r="2259" spans="1:31">
      <c r="A2259" t="s">
        <v>4</v>
      </c>
      <c r="B2259" s="4" t="s">
        <v>5</v>
      </c>
      <c r="C2259" s="4" t="s">
        <v>13</v>
      </c>
      <c r="D2259" s="4" t="s">
        <v>10</v>
      </c>
    </row>
    <row r="2260" spans="1:31">
      <c r="A2260" t="n">
        <v>22297</v>
      </c>
      <c r="B2260" s="27" t="n">
        <v>58</v>
      </c>
      <c r="C2260" s="7" t="n">
        <v>5</v>
      </c>
      <c r="D2260" s="7" t="n">
        <v>300</v>
      </c>
    </row>
    <row r="2261" spans="1:31">
      <c r="A2261" t="s">
        <v>4</v>
      </c>
      <c r="B2261" s="4" t="s">
        <v>5</v>
      </c>
      <c r="C2261" s="4" t="s">
        <v>30</v>
      </c>
      <c r="D2261" s="4" t="s">
        <v>10</v>
      </c>
    </row>
    <row r="2262" spans="1:31">
      <c r="A2262" t="n">
        <v>22301</v>
      </c>
      <c r="B2262" s="49" t="n">
        <v>103</v>
      </c>
      <c r="C2262" s="7" t="n">
        <v>0</v>
      </c>
      <c r="D2262" s="7" t="n">
        <v>300</v>
      </c>
    </row>
    <row r="2263" spans="1:31">
      <c r="A2263" t="s">
        <v>4</v>
      </c>
      <c r="B2263" s="4" t="s">
        <v>5</v>
      </c>
      <c r="C2263" s="4" t="s">
        <v>13</v>
      </c>
    </row>
    <row r="2264" spans="1:31">
      <c r="A2264" t="n">
        <v>22308</v>
      </c>
      <c r="B2264" s="50" t="n">
        <v>64</v>
      </c>
      <c r="C2264" s="7" t="n">
        <v>7</v>
      </c>
    </row>
    <row r="2265" spans="1:31">
      <c r="A2265" t="s">
        <v>4</v>
      </c>
      <c r="B2265" s="4" t="s">
        <v>5</v>
      </c>
      <c r="C2265" s="4" t="s">
        <v>13</v>
      </c>
      <c r="D2265" s="4" t="s">
        <v>10</v>
      </c>
    </row>
    <row r="2266" spans="1:31">
      <c r="A2266" t="n">
        <v>22310</v>
      </c>
      <c r="B2266" s="55" t="n">
        <v>72</v>
      </c>
      <c r="C2266" s="7" t="n">
        <v>5</v>
      </c>
      <c r="D2266" s="7" t="n">
        <v>0</v>
      </c>
    </row>
    <row r="2267" spans="1:31">
      <c r="A2267" t="s">
        <v>4</v>
      </c>
      <c r="B2267" s="4" t="s">
        <v>5</v>
      </c>
      <c r="C2267" s="4" t="s">
        <v>13</v>
      </c>
      <c r="D2267" s="54" t="s">
        <v>225</v>
      </c>
      <c r="E2267" s="4" t="s">
        <v>5</v>
      </c>
      <c r="F2267" s="4" t="s">
        <v>13</v>
      </c>
      <c r="G2267" s="4" t="s">
        <v>10</v>
      </c>
      <c r="H2267" s="54" t="s">
        <v>226</v>
      </c>
      <c r="I2267" s="4" t="s">
        <v>13</v>
      </c>
      <c r="J2267" s="4" t="s">
        <v>9</v>
      </c>
      <c r="K2267" s="4" t="s">
        <v>13</v>
      </c>
      <c r="L2267" s="4" t="s">
        <v>13</v>
      </c>
      <c r="M2267" s="4" t="s">
        <v>29</v>
      </c>
    </row>
    <row r="2268" spans="1:31">
      <c r="A2268" t="n">
        <v>22314</v>
      </c>
      <c r="B2268" s="14" t="n">
        <v>5</v>
      </c>
      <c r="C2268" s="7" t="n">
        <v>28</v>
      </c>
      <c r="D2268" s="54" t="s">
        <v>3</v>
      </c>
      <c r="E2268" s="10" t="n">
        <v>162</v>
      </c>
      <c r="F2268" s="7" t="n">
        <v>4</v>
      </c>
      <c r="G2268" s="7" t="n">
        <v>28772</v>
      </c>
      <c r="H2268" s="54" t="s">
        <v>3</v>
      </c>
      <c r="I2268" s="7" t="n">
        <v>0</v>
      </c>
      <c r="J2268" s="7" t="n">
        <v>1</v>
      </c>
      <c r="K2268" s="7" t="n">
        <v>2</v>
      </c>
      <c r="L2268" s="7" t="n">
        <v>1</v>
      </c>
      <c r="M2268" s="15" t="n">
        <f t="normal" ca="1">A2274</f>
        <v>0</v>
      </c>
    </row>
    <row r="2269" spans="1:31">
      <c r="A2269" t="s">
        <v>4</v>
      </c>
      <c r="B2269" s="4" t="s">
        <v>5</v>
      </c>
      <c r="C2269" s="4" t="s">
        <v>13</v>
      </c>
      <c r="D2269" s="4" t="s">
        <v>6</v>
      </c>
    </row>
    <row r="2270" spans="1:31">
      <c r="A2270" t="n">
        <v>22331</v>
      </c>
      <c r="B2270" s="9" t="n">
        <v>2</v>
      </c>
      <c r="C2270" s="7" t="n">
        <v>10</v>
      </c>
      <c r="D2270" s="7" t="s">
        <v>228</v>
      </c>
    </row>
    <row r="2271" spans="1:31">
      <c r="A2271" t="s">
        <v>4</v>
      </c>
      <c r="B2271" s="4" t="s">
        <v>5</v>
      </c>
      <c r="C2271" s="4" t="s">
        <v>10</v>
      </c>
    </row>
    <row r="2272" spans="1:31">
      <c r="A2272" t="n">
        <v>22348</v>
      </c>
      <c r="B2272" s="25" t="n">
        <v>16</v>
      </c>
      <c r="C2272" s="7" t="n">
        <v>0</v>
      </c>
    </row>
    <row r="2273" spans="1:13">
      <c r="A2273" t="s">
        <v>4</v>
      </c>
      <c r="B2273" s="4" t="s">
        <v>5</v>
      </c>
      <c r="C2273" s="4" t="s">
        <v>13</v>
      </c>
      <c r="D2273" s="4" t="s">
        <v>10</v>
      </c>
      <c r="E2273" s="4" t="s">
        <v>13</v>
      </c>
      <c r="F2273" s="4" t="s">
        <v>6</v>
      </c>
    </row>
    <row r="2274" spans="1:13">
      <c r="A2274" t="n">
        <v>22351</v>
      </c>
      <c r="B2274" s="13" t="n">
        <v>39</v>
      </c>
      <c r="C2274" s="7" t="n">
        <v>10</v>
      </c>
      <c r="D2274" s="7" t="n">
        <v>65533</v>
      </c>
      <c r="E2274" s="7" t="n">
        <v>200</v>
      </c>
      <c r="F2274" s="7" t="s">
        <v>229</v>
      </c>
    </row>
    <row r="2275" spans="1:13">
      <c r="A2275" t="s">
        <v>4</v>
      </c>
      <c r="B2275" s="4" t="s">
        <v>5</v>
      </c>
      <c r="C2275" s="4" t="s">
        <v>13</v>
      </c>
      <c r="D2275" s="4" t="s">
        <v>10</v>
      </c>
      <c r="E2275" s="4" t="s">
        <v>13</v>
      </c>
      <c r="F2275" s="4" t="s">
        <v>6</v>
      </c>
    </row>
    <row r="2276" spans="1:13">
      <c r="A2276" t="n">
        <v>22375</v>
      </c>
      <c r="B2276" s="13" t="n">
        <v>39</v>
      </c>
      <c r="C2276" s="7" t="n">
        <v>10</v>
      </c>
      <c r="D2276" s="7" t="n">
        <v>65533</v>
      </c>
      <c r="E2276" s="7" t="n">
        <v>201</v>
      </c>
      <c r="F2276" s="7" t="s">
        <v>230</v>
      </c>
    </row>
    <row r="2277" spans="1:13">
      <c r="A2277" t="s">
        <v>4</v>
      </c>
      <c r="B2277" s="4" t="s">
        <v>5</v>
      </c>
      <c r="C2277" s="4" t="s">
        <v>10</v>
      </c>
      <c r="D2277" s="4" t="s">
        <v>6</v>
      </c>
      <c r="E2277" s="4" t="s">
        <v>6</v>
      </c>
      <c r="F2277" s="4" t="s">
        <v>6</v>
      </c>
      <c r="G2277" s="4" t="s">
        <v>13</v>
      </c>
      <c r="H2277" s="4" t="s">
        <v>9</v>
      </c>
      <c r="I2277" s="4" t="s">
        <v>30</v>
      </c>
      <c r="J2277" s="4" t="s">
        <v>30</v>
      </c>
      <c r="K2277" s="4" t="s">
        <v>30</v>
      </c>
      <c r="L2277" s="4" t="s">
        <v>30</v>
      </c>
      <c r="M2277" s="4" t="s">
        <v>30</v>
      </c>
      <c r="N2277" s="4" t="s">
        <v>30</v>
      </c>
      <c r="O2277" s="4" t="s">
        <v>30</v>
      </c>
      <c r="P2277" s="4" t="s">
        <v>6</v>
      </c>
      <c r="Q2277" s="4" t="s">
        <v>6</v>
      </c>
      <c r="R2277" s="4" t="s">
        <v>9</v>
      </c>
      <c r="S2277" s="4" t="s">
        <v>13</v>
      </c>
      <c r="T2277" s="4" t="s">
        <v>9</v>
      </c>
      <c r="U2277" s="4" t="s">
        <v>9</v>
      </c>
      <c r="V2277" s="4" t="s">
        <v>10</v>
      </c>
    </row>
    <row r="2278" spans="1:13">
      <c r="A2278" t="n">
        <v>22399</v>
      </c>
      <c r="B2278" s="56" t="n">
        <v>19</v>
      </c>
      <c r="C2278" s="7" t="n">
        <v>13</v>
      </c>
      <c r="D2278" s="7" t="s">
        <v>231</v>
      </c>
      <c r="E2278" s="7" t="s">
        <v>232</v>
      </c>
      <c r="F2278" s="7" t="s">
        <v>12</v>
      </c>
      <c r="G2278" s="7" t="n">
        <v>0</v>
      </c>
      <c r="H2278" s="7" t="n">
        <v>1</v>
      </c>
      <c r="I2278" s="7" t="n">
        <v>0</v>
      </c>
      <c r="J2278" s="7" t="n">
        <v>0</v>
      </c>
      <c r="K2278" s="7" t="n">
        <v>0</v>
      </c>
      <c r="L2278" s="7" t="n">
        <v>0</v>
      </c>
      <c r="M2278" s="7" t="n">
        <v>1</v>
      </c>
      <c r="N2278" s="7" t="n">
        <v>1.60000002384186</v>
      </c>
      <c r="O2278" s="7" t="n">
        <v>0.0900000035762787</v>
      </c>
      <c r="P2278" s="7" t="s">
        <v>12</v>
      </c>
      <c r="Q2278" s="7" t="s">
        <v>12</v>
      </c>
      <c r="R2278" s="7" t="n">
        <v>-1</v>
      </c>
      <c r="S2278" s="7" t="n">
        <v>0</v>
      </c>
      <c r="T2278" s="7" t="n">
        <v>0</v>
      </c>
      <c r="U2278" s="7" t="n">
        <v>0</v>
      </c>
      <c r="V2278" s="7" t="n">
        <v>0</v>
      </c>
    </row>
    <row r="2279" spans="1:13">
      <c r="A2279" t="s">
        <v>4</v>
      </c>
      <c r="B2279" s="4" t="s">
        <v>5</v>
      </c>
      <c r="C2279" s="4" t="s">
        <v>10</v>
      </c>
      <c r="D2279" s="4" t="s">
        <v>6</v>
      </c>
      <c r="E2279" s="4" t="s">
        <v>6</v>
      </c>
      <c r="F2279" s="4" t="s">
        <v>6</v>
      </c>
      <c r="G2279" s="4" t="s">
        <v>13</v>
      </c>
      <c r="H2279" s="4" t="s">
        <v>9</v>
      </c>
      <c r="I2279" s="4" t="s">
        <v>30</v>
      </c>
      <c r="J2279" s="4" t="s">
        <v>30</v>
      </c>
      <c r="K2279" s="4" t="s">
        <v>30</v>
      </c>
      <c r="L2279" s="4" t="s">
        <v>30</v>
      </c>
      <c r="M2279" s="4" t="s">
        <v>30</v>
      </c>
      <c r="N2279" s="4" t="s">
        <v>30</v>
      </c>
      <c r="O2279" s="4" t="s">
        <v>30</v>
      </c>
      <c r="P2279" s="4" t="s">
        <v>6</v>
      </c>
      <c r="Q2279" s="4" t="s">
        <v>6</v>
      </c>
      <c r="R2279" s="4" t="s">
        <v>9</v>
      </c>
      <c r="S2279" s="4" t="s">
        <v>13</v>
      </c>
      <c r="T2279" s="4" t="s">
        <v>9</v>
      </c>
      <c r="U2279" s="4" t="s">
        <v>9</v>
      </c>
      <c r="V2279" s="4" t="s">
        <v>10</v>
      </c>
    </row>
    <row r="2280" spans="1:13">
      <c r="A2280" t="n">
        <v>22486</v>
      </c>
      <c r="B2280" s="56" t="n">
        <v>19</v>
      </c>
      <c r="C2280" s="7" t="n">
        <v>12</v>
      </c>
      <c r="D2280" s="7" t="s">
        <v>233</v>
      </c>
      <c r="E2280" s="7" t="s">
        <v>234</v>
      </c>
      <c r="F2280" s="7" t="s">
        <v>12</v>
      </c>
      <c r="G2280" s="7" t="n">
        <v>0</v>
      </c>
      <c r="H2280" s="7" t="n">
        <v>1</v>
      </c>
      <c r="I2280" s="7" t="n">
        <v>0</v>
      </c>
      <c r="J2280" s="7" t="n">
        <v>0</v>
      </c>
      <c r="K2280" s="7" t="n">
        <v>0</v>
      </c>
      <c r="L2280" s="7" t="n">
        <v>0</v>
      </c>
      <c r="M2280" s="7" t="n">
        <v>1</v>
      </c>
      <c r="N2280" s="7" t="n">
        <v>1.60000002384186</v>
      </c>
      <c r="O2280" s="7" t="n">
        <v>0.0900000035762787</v>
      </c>
      <c r="P2280" s="7" t="s">
        <v>12</v>
      </c>
      <c r="Q2280" s="7" t="s">
        <v>12</v>
      </c>
      <c r="R2280" s="7" t="n">
        <v>-1</v>
      </c>
      <c r="S2280" s="7" t="n">
        <v>0</v>
      </c>
      <c r="T2280" s="7" t="n">
        <v>0</v>
      </c>
      <c r="U2280" s="7" t="n">
        <v>0</v>
      </c>
      <c r="V2280" s="7" t="n">
        <v>0</v>
      </c>
    </row>
    <row r="2281" spans="1:13">
      <c r="A2281" t="s">
        <v>4</v>
      </c>
      <c r="B2281" s="4" t="s">
        <v>5</v>
      </c>
      <c r="C2281" s="4" t="s">
        <v>10</v>
      </c>
      <c r="D2281" s="4" t="s">
        <v>6</v>
      </c>
      <c r="E2281" s="4" t="s">
        <v>6</v>
      </c>
      <c r="F2281" s="4" t="s">
        <v>6</v>
      </c>
      <c r="G2281" s="4" t="s">
        <v>13</v>
      </c>
      <c r="H2281" s="4" t="s">
        <v>9</v>
      </c>
      <c r="I2281" s="4" t="s">
        <v>30</v>
      </c>
      <c r="J2281" s="4" t="s">
        <v>30</v>
      </c>
      <c r="K2281" s="4" t="s">
        <v>30</v>
      </c>
      <c r="L2281" s="4" t="s">
        <v>30</v>
      </c>
      <c r="M2281" s="4" t="s">
        <v>30</v>
      </c>
      <c r="N2281" s="4" t="s">
        <v>30</v>
      </c>
      <c r="O2281" s="4" t="s">
        <v>30</v>
      </c>
      <c r="P2281" s="4" t="s">
        <v>6</v>
      </c>
      <c r="Q2281" s="4" t="s">
        <v>6</v>
      </c>
      <c r="R2281" s="4" t="s">
        <v>9</v>
      </c>
      <c r="S2281" s="4" t="s">
        <v>13</v>
      </c>
      <c r="T2281" s="4" t="s">
        <v>9</v>
      </c>
      <c r="U2281" s="4" t="s">
        <v>9</v>
      </c>
      <c r="V2281" s="4" t="s">
        <v>10</v>
      </c>
    </row>
    <row r="2282" spans="1:13">
      <c r="A2282" t="n">
        <v>22558</v>
      </c>
      <c r="B2282" s="56" t="n">
        <v>19</v>
      </c>
      <c r="C2282" s="7" t="n">
        <v>80</v>
      </c>
      <c r="D2282" s="7" t="s">
        <v>235</v>
      </c>
      <c r="E2282" s="7" t="s">
        <v>236</v>
      </c>
      <c r="F2282" s="7" t="s">
        <v>12</v>
      </c>
      <c r="G2282" s="7" t="n">
        <v>0</v>
      </c>
      <c r="H2282" s="7" t="n">
        <v>1</v>
      </c>
      <c r="I2282" s="7" t="n">
        <v>0</v>
      </c>
      <c r="J2282" s="7" t="n">
        <v>0</v>
      </c>
      <c r="K2282" s="7" t="n">
        <v>0</v>
      </c>
      <c r="L2282" s="7" t="n">
        <v>0</v>
      </c>
      <c r="M2282" s="7" t="n">
        <v>1</v>
      </c>
      <c r="N2282" s="7" t="n">
        <v>1.60000002384186</v>
      </c>
      <c r="O2282" s="7" t="n">
        <v>0.0900000035762787</v>
      </c>
      <c r="P2282" s="7" t="s">
        <v>12</v>
      </c>
      <c r="Q2282" s="7" t="s">
        <v>12</v>
      </c>
      <c r="R2282" s="7" t="n">
        <v>-1</v>
      </c>
      <c r="S2282" s="7" t="n">
        <v>0</v>
      </c>
      <c r="T2282" s="7" t="n">
        <v>0</v>
      </c>
      <c r="U2282" s="7" t="n">
        <v>0</v>
      </c>
      <c r="V2282" s="7" t="n">
        <v>0</v>
      </c>
    </row>
    <row r="2283" spans="1:13">
      <c r="A2283" t="s">
        <v>4</v>
      </c>
      <c r="B2283" s="4" t="s">
        <v>5</v>
      </c>
      <c r="C2283" s="4" t="s">
        <v>13</v>
      </c>
      <c r="D2283" s="54" t="s">
        <v>225</v>
      </c>
      <c r="E2283" s="4" t="s">
        <v>5</v>
      </c>
      <c r="F2283" s="4" t="s">
        <v>13</v>
      </c>
      <c r="G2283" s="4" t="s">
        <v>10</v>
      </c>
      <c r="H2283" s="54" t="s">
        <v>226</v>
      </c>
      <c r="I2283" s="4" t="s">
        <v>13</v>
      </c>
      <c r="J2283" s="4" t="s">
        <v>13</v>
      </c>
      <c r="K2283" s="4" t="s">
        <v>29</v>
      </c>
    </row>
    <row r="2284" spans="1:13">
      <c r="A2284" t="n">
        <v>22628</v>
      </c>
      <c r="B2284" s="14" t="n">
        <v>5</v>
      </c>
      <c r="C2284" s="7" t="n">
        <v>28</v>
      </c>
      <c r="D2284" s="54" t="s">
        <v>3</v>
      </c>
      <c r="E2284" s="50" t="n">
        <v>64</v>
      </c>
      <c r="F2284" s="7" t="n">
        <v>10</v>
      </c>
      <c r="G2284" s="7" t="n">
        <v>2</v>
      </c>
      <c r="H2284" s="54" t="s">
        <v>3</v>
      </c>
      <c r="I2284" s="7" t="n">
        <v>8</v>
      </c>
      <c r="J2284" s="7" t="n">
        <v>1</v>
      </c>
      <c r="K2284" s="15" t="n">
        <f t="normal" ca="1">A2288</f>
        <v>0</v>
      </c>
    </row>
    <row r="2285" spans="1:13">
      <c r="A2285" t="s">
        <v>4</v>
      </c>
      <c r="B2285" s="4" t="s">
        <v>5</v>
      </c>
      <c r="C2285" s="4" t="s">
        <v>10</v>
      </c>
      <c r="D2285" s="4" t="s">
        <v>6</v>
      </c>
      <c r="E2285" s="4" t="s">
        <v>6</v>
      </c>
      <c r="F2285" s="4" t="s">
        <v>6</v>
      </c>
      <c r="G2285" s="4" t="s">
        <v>13</v>
      </c>
      <c r="H2285" s="4" t="s">
        <v>9</v>
      </c>
      <c r="I2285" s="4" t="s">
        <v>30</v>
      </c>
      <c r="J2285" s="4" t="s">
        <v>30</v>
      </c>
      <c r="K2285" s="4" t="s">
        <v>30</v>
      </c>
      <c r="L2285" s="4" t="s">
        <v>30</v>
      </c>
      <c r="M2285" s="4" t="s">
        <v>30</v>
      </c>
      <c r="N2285" s="4" t="s">
        <v>30</v>
      </c>
      <c r="O2285" s="4" t="s">
        <v>30</v>
      </c>
      <c r="P2285" s="4" t="s">
        <v>6</v>
      </c>
      <c r="Q2285" s="4" t="s">
        <v>6</v>
      </c>
      <c r="R2285" s="4" t="s">
        <v>9</v>
      </c>
      <c r="S2285" s="4" t="s">
        <v>13</v>
      </c>
      <c r="T2285" s="4" t="s">
        <v>9</v>
      </c>
      <c r="U2285" s="4" t="s">
        <v>9</v>
      </c>
      <c r="V2285" s="4" t="s">
        <v>10</v>
      </c>
    </row>
    <row r="2286" spans="1:13">
      <c r="A2286" t="n">
        <v>22640</v>
      </c>
      <c r="B2286" s="56" t="n">
        <v>19</v>
      </c>
      <c r="C2286" s="7" t="n">
        <v>2</v>
      </c>
      <c r="D2286" s="7" t="s">
        <v>237</v>
      </c>
      <c r="E2286" s="7" t="s">
        <v>238</v>
      </c>
      <c r="F2286" s="7" t="s">
        <v>12</v>
      </c>
      <c r="G2286" s="7" t="n">
        <v>0</v>
      </c>
      <c r="H2286" s="7" t="n">
        <v>1</v>
      </c>
      <c r="I2286" s="7" t="n">
        <v>0</v>
      </c>
      <c r="J2286" s="7" t="n">
        <v>0</v>
      </c>
      <c r="K2286" s="7" t="n">
        <v>0</v>
      </c>
      <c r="L2286" s="7" t="n">
        <v>0</v>
      </c>
      <c r="M2286" s="7" t="n">
        <v>1</v>
      </c>
      <c r="N2286" s="7" t="n">
        <v>1.60000002384186</v>
      </c>
      <c r="O2286" s="7" t="n">
        <v>0.0900000035762787</v>
      </c>
      <c r="P2286" s="7" t="s">
        <v>12</v>
      </c>
      <c r="Q2286" s="7" t="s">
        <v>12</v>
      </c>
      <c r="R2286" s="7" t="n">
        <v>-1</v>
      </c>
      <c r="S2286" s="7" t="n">
        <v>0</v>
      </c>
      <c r="T2286" s="7" t="n">
        <v>0</v>
      </c>
      <c r="U2286" s="7" t="n">
        <v>0</v>
      </c>
      <c r="V2286" s="7" t="n">
        <v>0</v>
      </c>
    </row>
    <row r="2287" spans="1:13">
      <c r="A2287" t="s">
        <v>4</v>
      </c>
      <c r="B2287" s="4" t="s">
        <v>5</v>
      </c>
      <c r="C2287" s="4" t="s">
        <v>13</v>
      </c>
      <c r="D2287" s="54" t="s">
        <v>225</v>
      </c>
      <c r="E2287" s="4" t="s">
        <v>5</v>
      </c>
      <c r="F2287" s="4" t="s">
        <v>13</v>
      </c>
      <c r="G2287" s="4" t="s">
        <v>10</v>
      </c>
      <c r="H2287" s="54" t="s">
        <v>226</v>
      </c>
      <c r="I2287" s="4" t="s">
        <v>13</v>
      </c>
      <c r="J2287" s="4" t="s">
        <v>13</v>
      </c>
      <c r="K2287" s="4" t="s">
        <v>29</v>
      </c>
    </row>
    <row r="2288" spans="1:13">
      <c r="A2288" t="n">
        <v>22714</v>
      </c>
      <c r="B2288" s="14" t="n">
        <v>5</v>
      </c>
      <c r="C2288" s="7" t="n">
        <v>28</v>
      </c>
      <c r="D2288" s="54" t="s">
        <v>3</v>
      </c>
      <c r="E2288" s="50" t="n">
        <v>64</v>
      </c>
      <c r="F2288" s="7" t="n">
        <v>10</v>
      </c>
      <c r="G2288" s="7" t="n">
        <v>4</v>
      </c>
      <c r="H2288" s="54" t="s">
        <v>3</v>
      </c>
      <c r="I2288" s="7" t="n">
        <v>8</v>
      </c>
      <c r="J2288" s="7" t="n">
        <v>1</v>
      </c>
      <c r="K2288" s="15" t="n">
        <f t="normal" ca="1">A2292</f>
        <v>0</v>
      </c>
    </row>
    <row r="2289" spans="1:22">
      <c r="A2289" t="s">
        <v>4</v>
      </c>
      <c r="B2289" s="4" t="s">
        <v>5</v>
      </c>
      <c r="C2289" s="4" t="s">
        <v>10</v>
      </c>
      <c r="D2289" s="4" t="s">
        <v>6</v>
      </c>
      <c r="E2289" s="4" t="s">
        <v>6</v>
      </c>
      <c r="F2289" s="4" t="s">
        <v>6</v>
      </c>
      <c r="G2289" s="4" t="s">
        <v>13</v>
      </c>
      <c r="H2289" s="4" t="s">
        <v>9</v>
      </c>
      <c r="I2289" s="4" t="s">
        <v>30</v>
      </c>
      <c r="J2289" s="4" t="s">
        <v>30</v>
      </c>
      <c r="K2289" s="4" t="s">
        <v>30</v>
      </c>
      <c r="L2289" s="4" t="s">
        <v>30</v>
      </c>
      <c r="M2289" s="4" t="s">
        <v>30</v>
      </c>
      <c r="N2289" s="4" t="s">
        <v>30</v>
      </c>
      <c r="O2289" s="4" t="s">
        <v>30</v>
      </c>
      <c r="P2289" s="4" t="s">
        <v>6</v>
      </c>
      <c r="Q2289" s="4" t="s">
        <v>6</v>
      </c>
      <c r="R2289" s="4" t="s">
        <v>9</v>
      </c>
      <c r="S2289" s="4" t="s">
        <v>13</v>
      </c>
      <c r="T2289" s="4" t="s">
        <v>9</v>
      </c>
      <c r="U2289" s="4" t="s">
        <v>9</v>
      </c>
      <c r="V2289" s="4" t="s">
        <v>10</v>
      </c>
    </row>
    <row r="2290" spans="1:22">
      <c r="A2290" t="n">
        <v>22726</v>
      </c>
      <c r="B2290" s="56" t="n">
        <v>19</v>
      </c>
      <c r="C2290" s="7" t="n">
        <v>4</v>
      </c>
      <c r="D2290" s="7" t="s">
        <v>239</v>
      </c>
      <c r="E2290" s="7" t="s">
        <v>240</v>
      </c>
      <c r="F2290" s="7" t="s">
        <v>12</v>
      </c>
      <c r="G2290" s="7" t="n">
        <v>0</v>
      </c>
      <c r="H2290" s="7" t="n">
        <v>1</v>
      </c>
      <c r="I2290" s="7" t="n">
        <v>0</v>
      </c>
      <c r="J2290" s="7" t="n">
        <v>0</v>
      </c>
      <c r="K2290" s="7" t="n">
        <v>0</v>
      </c>
      <c r="L2290" s="7" t="n">
        <v>0</v>
      </c>
      <c r="M2290" s="7" t="n">
        <v>1</v>
      </c>
      <c r="N2290" s="7" t="n">
        <v>1.60000002384186</v>
      </c>
      <c r="O2290" s="7" t="n">
        <v>0.0900000035762787</v>
      </c>
      <c r="P2290" s="7" t="s">
        <v>12</v>
      </c>
      <c r="Q2290" s="7" t="s">
        <v>12</v>
      </c>
      <c r="R2290" s="7" t="n">
        <v>-1</v>
      </c>
      <c r="S2290" s="7" t="n">
        <v>0</v>
      </c>
      <c r="T2290" s="7" t="n">
        <v>0</v>
      </c>
      <c r="U2290" s="7" t="n">
        <v>0</v>
      </c>
      <c r="V2290" s="7" t="n">
        <v>0</v>
      </c>
    </row>
    <row r="2291" spans="1:22">
      <c r="A2291" t="s">
        <v>4</v>
      </c>
      <c r="B2291" s="4" t="s">
        <v>5</v>
      </c>
      <c r="C2291" s="4" t="s">
        <v>13</v>
      </c>
      <c r="D2291" s="54" t="s">
        <v>225</v>
      </c>
      <c r="E2291" s="4" t="s">
        <v>5</v>
      </c>
      <c r="F2291" s="4" t="s">
        <v>13</v>
      </c>
      <c r="G2291" s="4" t="s">
        <v>10</v>
      </c>
      <c r="H2291" s="54" t="s">
        <v>226</v>
      </c>
      <c r="I2291" s="4" t="s">
        <v>13</v>
      </c>
      <c r="J2291" s="4" t="s">
        <v>13</v>
      </c>
      <c r="K2291" s="4" t="s">
        <v>29</v>
      </c>
    </row>
    <row r="2292" spans="1:22">
      <c r="A2292" t="n">
        <v>22801</v>
      </c>
      <c r="B2292" s="14" t="n">
        <v>5</v>
      </c>
      <c r="C2292" s="7" t="n">
        <v>28</v>
      </c>
      <c r="D2292" s="54" t="s">
        <v>3</v>
      </c>
      <c r="E2292" s="50" t="n">
        <v>64</v>
      </c>
      <c r="F2292" s="7" t="n">
        <v>10</v>
      </c>
      <c r="G2292" s="7" t="n">
        <v>6</v>
      </c>
      <c r="H2292" s="54" t="s">
        <v>3</v>
      </c>
      <c r="I2292" s="7" t="n">
        <v>8</v>
      </c>
      <c r="J2292" s="7" t="n">
        <v>1</v>
      </c>
      <c r="K2292" s="15" t="n">
        <f t="normal" ca="1">A2296</f>
        <v>0</v>
      </c>
    </row>
    <row r="2293" spans="1:22">
      <c r="A2293" t="s">
        <v>4</v>
      </c>
      <c r="B2293" s="4" t="s">
        <v>5</v>
      </c>
      <c r="C2293" s="4" t="s">
        <v>10</v>
      </c>
      <c r="D2293" s="4" t="s">
        <v>6</v>
      </c>
      <c r="E2293" s="4" t="s">
        <v>6</v>
      </c>
      <c r="F2293" s="4" t="s">
        <v>6</v>
      </c>
      <c r="G2293" s="4" t="s">
        <v>13</v>
      </c>
      <c r="H2293" s="4" t="s">
        <v>9</v>
      </c>
      <c r="I2293" s="4" t="s">
        <v>30</v>
      </c>
      <c r="J2293" s="4" t="s">
        <v>30</v>
      </c>
      <c r="K2293" s="4" t="s">
        <v>30</v>
      </c>
      <c r="L2293" s="4" t="s">
        <v>30</v>
      </c>
      <c r="M2293" s="4" t="s">
        <v>30</v>
      </c>
      <c r="N2293" s="4" t="s">
        <v>30</v>
      </c>
      <c r="O2293" s="4" t="s">
        <v>30</v>
      </c>
      <c r="P2293" s="4" t="s">
        <v>6</v>
      </c>
      <c r="Q2293" s="4" t="s">
        <v>6</v>
      </c>
      <c r="R2293" s="4" t="s">
        <v>9</v>
      </c>
      <c r="S2293" s="4" t="s">
        <v>13</v>
      </c>
      <c r="T2293" s="4" t="s">
        <v>9</v>
      </c>
      <c r="U2293" s="4" t="s">
        <v>9</v>
      </c>
      <c r="V2293" s="4" t="s">
        <v>10</v>
      </c>
    </row>
    <row r="2294" spans="1:22">
      <c r="A2294" t="n">
        <v>22813</v>
      </c>
      <c r="B2294" s="56" t="n">
        <v>19</v>
      </c>
      <c r="C2294" s="7" t="n">
        <v>6</v>
      </c>
      <c r="D2294" s="7" t="s">
        <v>241</v>
      </c>
      <c r="E2294" s="7" t="s">
        <v>242</v>
      </c>
      <c r="F2294" s="7" t="s">
        <v>12</v>
      </c>
      <c r="G2294" s="7" t="n">
        <v>0</v>
      </c>
      <c r="H2294" s="7" t="n">
        <v>1</v>
      </c>
      <c r="I2294" s="7" t="n">
        <v>0</v>
      </c>
      <c r="J2294" s="7" t="n">
        <v>0</v>
      </c>
      <c r="K2294" s="7" t="n">
        <v>0</v>
      </c>
      <c r="L2294" s="7" t="n">
        <v>0</v>
      </c>
      <c r="M2294" s="7" t="n">
        <v>1</v>
      </c>
      <c r="N2294" s="7" t="n">
        <v>1.60000002384186</v>
      </c>
      <c r="O2294" s="7" t="n">
        <v>0.0900000035762787</v>
      </c>
      <c r="P2294" s="7" t="s">
        <v>12</v>
      </c>
      <c r="Q2294" s="7" t="s">
        <v>12</v>
      </c>
      <c r="R2294" s="7" t="n">
        <v>-1</v>
      </c>
      <c r="S2294" s="7" t="n">
        <v>0</v>
      </c>
      <c r="T2294" s="7" t="n">
        <v>0</v>
      </c>
      <c r="U2294" s="7" t="n">
        <v>0</v>
      </c>
      <c r="V2294" s="7" t="n">
        <v>0</v>
      </c>
    </row>
    <row r="2295" spans="1:22">
      <c r="A2295" t="s">
        <v>4</v>
      </c>
      <c r="B2295" s="4" t="s">
        <v>5</v>
      </c>
      <c r="C2295" s="4" t="s">
        <v>13</v>
      </c>
      <c r="D2295" s="54" t="s">
        <v>225</v>
      </c>
      <c r="E2295" s="4" t="s">
        <v>5</v>
      </c>
      <c r="F2295" s="4" t="s">
        <v>13</v>
      </c>
      <c r="G2295" s="4" t="s">
        <v>10</v>
      </c>
      <c r="H2295" s="54" t="s">
        <v>226</v>
      </c>
      <c r="I2295" s="4" t="s">
        <v>13</v>
      </c>
      <c r="J2295" s="4" t="s">
        <v>13</v>
      </c>
      <c r="K2295" s="4" t="s">
        <v>29</v>
      </c>
    </row>
    <row r="2296" spans="1:22">
      <c r="A2296" t="n">
        <v>22886</v>
      </c>
      <c r="B2296" s="14" t="n">
        <v>5</v>
      </c>
      <c r="C2296" s="7" t="n">
        <v>28</v>
      </c>
      <c r="D2296" s="54" t="s">
        <v>3</v>
      </c>
      <c r="E2296" s="50" t="n">
        <v>64</v>
      </c>
      <c r="F2296" s="7" t="n">
        <v>10</v>
      </c>
      <c r="G2296" s="7" t="n">
        <v>8</v>
      </c>
      <c r="H2296" s="54" t="s">
        <v>3</v>
      </c>
      <c r="I2296" s="7" t="n">
        <v>8</v>
      </c>
      <c r="J2296" s="7" t="n">
        <v>1</v>
      </c>
      <c r="K2296" s="15" t="n">
        <f t="normal" ca="1">A2300</f>
        <v>0</v>
      </c>
    </row>
    <row r="2297" spans="1:22">
      <c r="A2297" t="s">
        <v>4</v>
      </c>
      <c r="B2297" s="4" t="s">
        <v>5</v>
      </c>
      <c r="C2297" s="4" t="s">
        <v>10</v>
      </c>
      <c r="D2297" s="4" t="s">
        <v>6</v>
      </c>
      <c r="E2297" s="4" t="s">
        <v>6</v>
      </c>
      <c r="F2297" s="4" t="s">
        <v>6</v>
      </c>
      <c r="G2297" s="4" t="s">
        <v>13</v>
      </c>
      <c r="H2297" s="4" t="s">
        <v>9</v>
      </c>
      <c r="I2297" s="4" t="s">
        <v>30</v>
      </c>
      <c r="J2297" s="4" t="s">
        <v>30</v>
      </c>
      <c r="K2297" s="4" t="s">
        <v>30</v>
      </c>
      <c r="L2297" s="4" t="s">
        <v>30</v>
      </c>
      <c r="M2297" s="4" t="s">
        <v>30</v>
      </c>
      <c r="N2297" s="4" t="s">
        <v>30</v>
      </c>
      <c r="O2297" s="4" t="s">
        <v>30</v>
      </c>
      <c r="P2297" s="4" t="s">
        <v>6</v>
      </c>
      <c r="Q2297" s="4" t="s">
        <v>6</v>
      </c>
      <c r="R2297" s="4" t="s">
        <v>9</v>
      </c>
      <c r="S2297" s="4" t="s">
        <v>13</v>
      </c>
      <c r="T2297" s="4" t="s">
        <v>9</v>
      </c>
      <c r="U2297" s="4" t="s">
        <v>9</v>
      </c>
      <c r="V2297" s="4" t="s">
        <v>10</v>
      </c>
    </row>
    <row r="2298" spans="1:22">
      <c r="A2298" t="n">
        <v>22898</v>
      </c>
      <c r="B2298" s="56" t="n">
        <v>19</v>
      </c>
      <c r="C2298" s="7" t="n">
        <v>8</v>
      </c>
      <c r="D2298" s="7" t="s">
        <v>243</v>
      </c>
      <c r="E2298" s="7" t="s">
        <v>244</v>
      </c>
      <c r="F2298" s="7" t="s">
        <v>12</v>
      </c>
      <c r="G2298" s="7" t="n">
        <v>0</v>
      </c>
      <c r="H2298" s="7" t="n">
        <v>1</v>
      </c>
      <c r="I2298" s="7" t="n">
        <v>0</v>
      </c>
      <c r="J2298" s="7" t="n">
        <v>0</v>
      </c>
      <c r="K2298" s="7" t="n">
        <v>0</v>
      </c>
      <c r="L2298" s="7" t="n">
        <v>0</v>
      </c>
      <c r="M2298" s="7" t="n">
        <v>1</v>
      </c>
      <c r="N2298" s="7" t="n">
        <v>1.60000002384186</v>
      </c>
      <c r="O2298" s="7" t="n">
        <v>0.0900000035762787</v>
      </c>
      <c r="P2298" s="7" t="s">
        <v>12</v>
      </c>
      <c r="Q2298" s="7" t="s">
        <v>12</v>
      </c>
      <c r="R2298" s="7" t="n">
        <v>-1</v>
      </c>
      <c r="S2298" s="7" t="n">
        <v>0</v>
      </c>
      <c r="T2298" s="7" t="n">
        <v>0</v>
      </c>
      <c r="U2298" s="7" t="n">
        <v>0</v>
      </c>
      <c r="V2298" s="7" t="n">
        <v>0</v>
      </c>
    </row>
    <row r="2299" spans="1:22">
      <c r="A2299" t="s">
        <v>4</v>
      </c>
      <c r="B2299" s="4" t="s">
        <v>5</v>
      </c>
      <c r="C2299" s="4" t="s">
        <v>13</v>
      </c>
      <c r="D2299" s="54" t="s">
        <v>225</v>
      </c>
      <c r="E2299" s="4" t="s">
        <v>5</v>
      </c>
      <c r="F2299" s="4" t="s">
        <v>13</v>
      </c>
      <c r="G2299" s="4" t="s">
        <v>10</v>
      </c>
      <c r="H2299" s="54" t="s">
        <v>226</v>
      </c>
      <c r="I2299" s="4" t="s">
        <v>13</v>
      </c>
      <c r="J2299" s="4" t="s">
        <v>13</v>
      </c>
      <c r="K2299" s="4" t="s">
        <v>29</v>
      </c>
    </row>
    <row r="2300" spans="1:22">
      <c r="A2300" t="n">
        <v>22971</v>
      </c>
      <c r="B2300" s="14" t="n">
        <v>5</v>
      </c>
      <c r="C2300" s="7" t="n">
        <v>28</v>
      </c>
      <c r="D2300" s="54" t="s">
        <v>3</v>
      </c>
      <c r="E2300" s="50" t="n">
        <v>64</v>
      </c>
      <c r="F2300" s="7" t="n">
        <v>10</v>
      </c>
      <c r="G2300" s="7" t="n">
        <v>83</v>
      </c>
      <c r="H2300" s="54" t="s">
        <v>3</v>
      </c>
      <c r="I2300" s="7" t="n">
        <v>8</v>
      </c>
      <c r="J2300" s="7" t="n">
        <v>1</v>
      </c>
      <c r="K2300" s="15" t="n">
        <f t="normal" ca="1">A2314</f>
        <v>0</v>
      </c>
    </row>
    <row r="2301" spans="1:22">
      <c r="A2301" t="s">
        <v>4</v>
      </c>
      <c r="B2301" s="4" t="s">
        <v>5</v>
      </c>
      <c r="C2301" s="4" t="s">
        <v>13</v>
      </c>
      <c r="D2301" s="4" t="s">
        <v>10</v>
      </c>
      <c r="E2301" s="4" t="s">
        <v>13</v>
      </c>
      <c r="F2301" s="4" t="s">
        <v>29</v>
      </c>
    </row>
    <row r="2302" spans="1:22">
      <c r="A2302" t="n">
        <v>22983</v>
      </c>
      <c r="B2302" s="14" t="n">
        <v>5</v>
      </c>
      <c r="C2302" s="7" t="n">
        <v>30</v>
      </c>
      <c r="D2302" s="7" t="n">
        <v>6679</v>
      </c>
      <c r="E2302" s="7" t="n">
        <v>1</v>
      </c>
      <c r="F2302" s="15" t="n">
        <f t="normal" ca="1">A2312</f>
        <v>0</v>
      </c>
    </row>
    <row r="2303" spans="1:22">
      <c r="A2303" t="s">
        <v>4</v>
      </c>
      <c r="B2303" s="4" t="s">
        <v>5</v>
      </c>
      <c r="C2303" s="4" t="s">
        <v>10</v>
      </c>
    </row>
    <row r="2304" spans="1:22">
      <c r="A2304" t="n">
        <v>22992</v>
      </c>
      <c r="B2304" s="16" t="n">
        <v>13</v>
      </c>
      <c r="C2304" s="7" t="n">
        <v>6679</v>
      </c>
    </row>
    <row r="2305" spans="1:22">
      <c r="A2305" t="s">
        <v>4</v>
      </c>
      <c r="B2305" s="4" t="s">
        <v>5</v>
      </c>
      <c r="C2305" s="4" t="s">
        <v>10</v>
      </c>
      <c r="D2305" s="4" t="s">
        <v>6</v>
      </c>
      <c r="E2305" s="4" t="s">
        <v>6</v>
      </c>
      <c r="F2305" s="4" t="s">
        <v>6</v>
      </c>
      <c r="G2305" s="4" t="s">
        <v>13</v>
      </c>
      <c r="H2305" s="4" t="s">
        <v>9</v>
      </c>
      <c r="I2305" s="4" t="s">
        <v>30</v>
      </c>
      <c r="J2305" s="4" t="s">
        <v>30</v>
      </c>
      <c r="K2305" s="4" t="s">
        <v>30</v>
      </c>
      <c r="L2305" s="4" t="s">
        <v>30</v>
      </c>
      <c r="M2305" s="4" t="s">
        <v>30</v>
      </c>
      <c r="N2305" s="4" t="s">
        <v>30</v>
      </c>
      <c r="O2305" s="4" t="s">
        <v>30</v>
      </c>
      <c r="P2305" s="4" t="s">
        <v>6</v>
      </c>
      <c r="Q2305" s="4" t="s">
        <v>6</v>
      </c>
      <c r="R2305" s="4" t="s">
        <v>9</v>
      </c>
      <c r="S2305" s="4" t="s">
        <v>13</v>
      </c>
      <c r="T2305" s="4" t="s">
        <v>9</v>
      </c>
      <c r="U2305" s="4" t="s">
        <v>9</v>
      </c>
      <c r="V2305" s="4" t="s">
        <v>10</v>
      </c>
    </row>
    <row r="2306" spans="1:22">
      <c r="A2306" t="n">
        <v>22995</v>
      </c>
      <c r="B2306" s="56" t="n">
        <v>19</v>
      </c>
      <c r="C2306" s="7" t="n">
        <v>83</v>
      </c>
      <c r="D2306" s="7" t="s">
        <v>245</v>
      </c>
      <c r="E2306" s="7" t="s">
        <v>246</v>
      </c>
      <c r="F2306" s="7" t="s">
        <v>12</v>
      </c>
      <c r="G2306" s="7" t="n">
        <v>0</v>
      </c>
      <c r="H2306" s="7" t="n">
        <v>1</v>
      </c>
      <c r="I2306" s="7" t="n">
        <v>0</v>
      </c>
      <c r="J2306" s="7" t="n">
        <v>0</v>
      </c>
      <c r="K2306" s="7" t="n">
        <v>0</v>
      </c>
      <c r="L2306" s="7" t="n">
        <v>0</v>
      </c>
      <c r="M2306" s="7" t="n">
        <v>1</v>
      </c>
      <c r="N2306" s="7" t="n">
        <v>1.60000002384186</v>
      </c>
      <c r="O2306" s="7" t="n">
        <v>0.0900000035762787</v>
      </c>
      <c r="P2306" s="7" t="s">
        <v>12</v>
      </c>
      <c r="Q2306" s="7" t="s">
        <v>12</v>
      </c>
      <c r="R2306" s="7" t="n">
        <v>-1</v>
      </c>
      <c r="S2306" s="7" t="n">
        <v>0</v>
      </c>
      <c r="T2306" s="7" t="n">
        <v>0</v>
      </c>
      <c r="U2306" s="7" t="n">
        <v>0</v>
      </c>
      <c r="V2306" s="7" t="n">
        <v>0</v>
      </c>
    </row>
    <row r="2307" spans="1:22">
      <c r="A2307" t="s">
        <v>4</v>
      </c>
      <c r="B2307" s="4" t="s">
        <v>5</v>
      </c>
      <c r="C2307" s="4" t="s">
        <v>10</v>
      </c>
    </row>
    <row r="2308" spans="1:22">
      <c r="A2308" t="n">
        <v>23076</v>
      </c>
      <c r="B2308" s="8" t="n">
        <v>12</v>
      </c>
      <c r="C2308" s="7" t="n">
        <v>6679</v>
      </c>
    </row>
    <row r="2309" spans="1:22">
      <c r="A2309" t="s">
        <v>4</v>
      </c>
      <c r="B2309" s="4" t="s">
        <v>5</v>
      </c>
      <c r="C2309" s="4" t="s">
        <v>29</v>
      </c>
    </row>
    <row r="2310" spans="1:22">
      <c r="A2310" t="n">
        <v>23079</v>
      </c>
      <c r="B2310" s="18" t="n">
        <v>3</v>
      </c>
      <c r="C2310" s="15" t="n">
        <f t="normal" ca="1">A2314</f>
        <v>0</v>
      </c>
    </row>
    <row r="2311" spans="1:22">
      <c r="A2311" t="s">
        <v>4</v>
      </c>
      <c r="B2311" s="4" t="s">
        <v>5</v>
      </c>
      <c r="C2311" s="4" t="s">
        <v>10</v>
      </c>
      <c r="D2311" s="4" t="s">
        <v>6</v>
      </c>
      <c r="E2311" s="4" t="s">
        <v>6</v>
      </c>
      <c r="F2311" s="4" t="s">
        <v>6</v>
      </c>
      <c r="G2311" s="4" t="s">
        <v>13</v>
      </c>
      <c r="H2311" s="4" t="s">
        <v>9</v>
      </c>
      <c r="I2311" s="4" t="s">
        <v>30</v>
      </c>
      <c r="J2311" s="4" t="s">
        <v>30</v>
      </c>
      <c r="K2311" s="4" t="s">
        <v>30</v>
      </c>
      <c r="L2311" s="4" t="s">
        <v>30</v>
      </c>
      <c r="M2311" s="4" t="s">
        <v>30</v>
      </c>
      <c r="N2311" s="4" t="s">
        <v>30</v>
      </c>
      <c r="O2311" s="4" t="s">
        <v>30</v>
      </c>
      <c r="P2311" s="4" t="s">
        <v>6</v>
      </c>
      <c r="Q2311" s="4" t="s">
        <v>6</v>
      </c>
      <c r="R2311" s="4" t="s">
        <v>9</v>
      </c>
      <c r="S2311" s="4" t="s">
        <v>13</v>
      </c>
      <c r="T2311" s="4" t="s">
        <v>9</v>
      </c>
      <c r="U2311" s="4" t="s">
        <v>9</v>
      </c>
      <c r="V2311" s="4" t="s">
        <v>10</v>
      </c>
    </row>
    <row r="2312" spans="1:22">
      <c r="A2312" t="n">
        <v>23084</v>
      </c>
      <c r="B2312" s="56" t="n">
        <v>19</v>
      </c>
      <c r="C2312" s="7" t="n">
        <v>83</v>
      </c>
      <c r="D2312" s="7" t="s">
        <v>245</v>
      </c>
      <c r="E2312" s="7" t="s">
        <v>246</v>
      </c>
      <c r="F2312" s="7" t="s">
        <v>12</v>
      </c>
      <c r="G2312" s="7" t="n">
        <v>0</v>
      </c>
      <c r="H2312" s="7" t="n">
        <v>1</v>
      </c>
      <c r="I2312" s="7" t="n">
        <v>0</v>
      </c>
      <c r="J2312" s="7" t="n">
        <v>0</v>
      </c>
      <c r="K2312" s="7" t="n">
        <v>0</v>
      </c>
      <c r="L2312" s="7" t="n">
        <v>0</v>
      </c>
      <c r="M2312" s="7" t="n">
        <v>1</v>
      </c>
      <c r="N2312" s="7" t="n">
        <v>1.60000002384186</v>
      </c>
      <c r="O2312" s="7" t="n">
        <v>0.0900000035762787</v>
      </c>
      <c r="P2312" s="7" t="s">
        <v>12</v>
      </c>
      <c r="Q2312" s="7" t="s">
        <v>12</v>
      </c>
      <c r="R2312" s="7" t="n">
        <v>-1</v>
      </c>
      <c r="S2312" s="7" t="n">
        <v>0</v>
      </c>
      <c r="T2312" s="7" t="n">
        <v>0</v>
      </c>
      <c r="U2312" s="7" t="n">
        <v>0</v>
      </c>
      <c r="V2312" s="7" t="n">
        <v>0</v>
      </c>
    </row>
    <row r="2313" spans="1:22">
      <c r="A2313" t="s">
        <v>4</v>
      </c>
      <c r="B2313" s="4" t="s">
        <v>5</v>
      </c>
      <c r="C2313" s="4" t="s">
        <v>13</v>
      </c>
      <c r="D2313" s="54" t="s">
        <v>225</v>
      </c>
      <c r="E2313" s="4" t="s">
        <v>5</v>
      </c>
      <c r="F2313" s="4" t="s">
        <v>13</v>
      </c>
      <c r="G2313" s="4" t="s">
        <v>10</v>
      </c>
      <c r="H2313" s="54" t="s">
        <v>226</v>
      </c>
      <c r="I2313" s="4" t="s">
        <v>13</v>
      </c>
      <c r="J2313" s="4" t="s">
        <v>13</v>
      </c>
      <c r="K2313" s="4" t="s">
        <v>29</v>
      </c>
    </row>
    <row r="2314" spans="1:22">
      <c r="A2314" t="n">
        <v>23165</v>
      </c>
      <c r="B2314" s="14" t="n">
        <v>5</v>
      </c>
      <c r="C2314" s="7" t="n">
        <v>28</v>
      </c>
      <c r="D2314" s="54" t="s">
        <v>3</v>
      </c>
      <c r="E2314" s="50" t="n">
        <v>64</v>
      </c>
      <c r="F2314" s="7" t="n">
        <v>10</v>
      </c>
      <c r="G2314" s="7" t="n">
        <v>11</v>
      </c>
      <c r="H2314" s="54" t="s">
        <v>3</v>
      </c>
      <c r="I2314" s="7" t="n">
        <v>8</v>
      </c>
      <c r="J2314" s="7" t="n">
        <v>1</v>
      </c>
      <c r="K2314" s="15" t="n">
        <f t="normal" ca="1">A2318</f>
        <v>0</v>
      </c>
    </row>
    <row r="2315" spans="1:22">
      <c r="A2315" t="s">
        <v>4</v>
      </c>
      <c r="B2315" s="4" t="s">
        <v>5</v>
      </c>
      <c r="C2315" s="4" t="s">
        <v>10</v>
      </c>
      <c r="D2315" s="4" t="s">
        <v>6</v>
      </c>
      <c r="E2315" s="4" t="s">
        <v>6</v>
      </c>
      <c r="F2315" s="4" t="s">
        <v>6</v>
      </c>
      <c r="G2315" s="4" t="s">
        <v>13</v>
      </c>
      <c r="H2315" s="4" t="s">
        <v>9</v>
      </c>
      <c r="I2315" s="4" t="s">
        <v>30</v>
      </c>
      <c r="J2315" s="4" t="s">
        <v>30</v>
      </c>
      <c r="K2315" s="4" t="s">
        <v>30</v>
      </c>
      <c r="L2315" s="4" t="s">
        <v>30</v>
      </c>
      <c r="M2315" s="4" t="s">
        <v>30</v>
      </c>
      <c r="N2315" s="4" t="s">
        <v>30</v>
      </c>
      <c r="O2315" s="4" t="s">
        <v>30</v>
      </c>
      <c r="P2315" s="4" t="s">
        <v>6</v>
      </c>
      <c r="Q2315" s="4" t="s">
        <v>6</v>
      </c>
      <c r="R2315" s="4" t="s">
        <v>9</v>
      </c>
      <c r="S2315" s="4" t="s">
        <v>13</v>
      </c>
      <c r="T2315" s="4" t="s">
        <v>9</v>
      </c>
      <c r="U2315" s="4" t="s">
        <v>9</v>
      </c>
      <c r="V2315" s="4" t="s">
        <v>10</v>
      </c>
    </row>
    <row r="2316" spans="1:22">
      <c r="A2316" t="n">
        <v>23177</v>
      </c>
      <c r="B2316" s="56" t="n">
        <v>19</v>
      </c>
      <c r="C2316" s="7" t="n">
        <v>11</v>
      </c>
      <c r="D2316" s="7" t="s">
        <v>247</v>
      </c>
      <c r="E2316" s="7" t="s">
        <v>248</v>
      </c>
      <c r="F2316" s="7" t="s">
        <v>12</v>
      </c>
      <c r="G2316" s="7" t="n">
        <v>0</v>
      </c>
      <c r="H2316" s="7" t="n">
        <v>1</v>
      </c>
      <c r="I2316" s="7" t="n">
        <v>0</v>
      </c>
      <c r="J2316" s="7" t="n">
        <v>0</v>
      </c>
      <c r="K2316" s="7" t="n">
        <v>0</v>
      </c>
      <c r="L2316" s="7" t="n">
        <v>0</v>
      </c>
      <c r="M2316" s="7" t="n">
        <v>1</v>
      </c>
      <c r="N2316" s="7" t="n">
        <v>1.60000002384186</v>
      </c>
      <c r="O2316" s="7" t="n">
        <v>0.0900000035762787</v>
      </c>
      <c r="P2316" s="7" t="s">
        <v>12</v>
      </c>
      <c r="Q2316" s="7" t="s">
        <v>12</v>
      </c>
      <c r="R2316" s="7" t="n">
        <v>-1</v>
      </c>
      <c r="S2316" s="7" t="n">
        <v>0</v>
      </c>
      <c r="T2316" s="7" t="n">
        <v>0</v>
      </c>
      <c r="U2316" s="7" t="n">
        <v>0</v>
      </c>
      <c r="V2316" s="7" t="n">
        <v>0</v>
      </c>
    </row>
    <row r="2317" spans="1:22">
      <c r="A2317" t="s">
        <v>4</v>
      </c>
      <c r="B2317" s="4" t="s">
        <v>5</v>
      </c>
      <c r="C2317" s="4" t="s">
        <v>13</v>
      </c>
      <c r="D2317" s="54" t="s">
        <v>225</v>
      </c>
      <c r="E2317" s="4" t="s">
        <v>5</v>
      </c>
      <c r="F2317" s="4" t="s">
        <v>13</v>
      </c>
      <c r="G2317" s="4" t="s">
        <v>10</v>
      </c>
      <c r="H2317" s="54" t="s">
        <v>226</v>
      </c>
      <c r="I2317" s="4" t="s">
        <v>13</v>
      </c>
      <c r="J2317" s="4" t="s">
        <v>13</v>
      </c>
      <c r="K2317" s="4" t="s">
        <v>29</v>
      </c>
    </row>
    <row r="2318" spans="1:22">
      <c r="A2318" t="n">
        <v>23256</v>
      </c>
      <c r="B2318" s="14" t="n">
        <v>5</v>
      </c>
      <c r="C2318" s="7" t="n">
        <v>28</v>
      </c>
      <c r="D2318" s="54" t="s">
        <v>3</v>
      </c>
      <c r="E2318" s="50" t="n">
        <v>64</v>
      </c>
      <c r="F2318" s="7" t="n">
        <v>10</v>
      </c>
      <c r="G2318" s="7" t="n">
        <v>18</v>
      </c>
      <c r="H2318" s="54" t="s">
        <v>3</v>
      </c>
      <c r="I2318" s="7" t="n">
        <v>8</v>
      </c>
      <c r="J2318" s="7" t="n">
        <v>1</v>
      </c>
      <c r="K2318" s="15" t="n">
        <f t="normal" ca="1">A2322</f>
        <v>0</v>
      </c>
    </row>
    <row r="2319" spans="1:22">
      <c r="A2319" t="s">
        <v>4</v>
      </c>
      <c r="B2319" s="4" t="s">
        <v>5</v>
      </c>
      <c r="C2319" s="4" t="s">
        <v>10</v>
      </c>
      <c r="D2319" s="4" t="s">
        <v>6</v>
      </c>
      <c r="E2319" s="4" t="s">
        <v>6</v>
      </c>
      <c r="F2319" s="4" t="s">
        <v>6</v>
      </c>
      <c r="G2319" s="4" t="s">
        <v>13</v>
      </c>
      <c r="H2319" s="4" t="s">
        <v>9</v>
      </c>
      <c r="I2319" s="4" t="s">
        <v>30</v>
      </c>
      <c r="J2319" s="4" t="s">
        <v>30</v>
      </c>
      <c r="K2319" s="4" t="s">
        <v>30</v>
      </c>
      <c r="L2319" s="4" t="s">
        <v>30</v>
      </c>
      <c r="M2319" s="4" t="s">
        <v>30</v>
      </c>
      <c r="N2319" s="4" t="s">
        <v>30</v>
      </c>
      <c r="O2319" s="4" t="s">
        <v>30</v>
      </c>
      <c r="P2319" s="4" t="s">
        <v>6</v>
      </c>
      <c r="Q2319" s="4" t="s">
        <v>6</v>
      </c>
      <c r="R2319" s="4" t="s">
        <v>9</v>
      </c>
      <c r="S2319" s="4" t="s">
        <v>13</v>
      </c>
      <c r="T2319" s="4" t="s">
        <v>9</v>
      </c>
      <c r="U2319" s="4" t="s">
        <v>9</v>
      </c>
      <c r="V2319" s="4" t="s">
        <v>10</v>
      </c>
    </row>
    <row r="2320" spans="1:22">
      <c r="A2320" t="n">
        <v>23268</v>
      </c>
      <c r="B2320" s="56" t="n">
        <v>19</v>
      </c>
      <c r="C2320" s="7" t="n">
        <v>18</v>
      </c>
      <c r="D2320" s="7" t="s">
        <v>249</v>
      </c>
      <c r="E2320" s="7" t="s">
        <v>250</v>
      </c>
      <c r="F2320" s="7" t="s">
        <v>12</v>
      </c>
      <c r="G2320" s="7" t="n">
        <v>0</v>
      </c>
      <c r="H2320" s="7" t="n">
        <v>1</v>
      </c>
      <c r="I2320" s="7" t="n">
        <v>0</v>
      </c>
      <c r="J2320" s="7" t="n">
        <v>0</v>
      </c>
      <c r="K2320" s="7" t="n">
        <v>0</v>
      </c>
      <c r="L2320" s="7" t="n">
        <v>0</v>
      </c>
      <c r="M2320" s="7" t="n">
        <v>1</v>
      </c>
      <c r="N2320" s="7" t="n">
        <v>1.60000002384186</v>
      </c>
      <c r="O2320" s="7" t="n">
        <v>0.0900000035762787</v>
      </c>
      <c r="P2320" s="7" t="s">
        <v>12</v>
      </c>
      <c r="Q2320" s="7" t="s">
        <v>12</v>
      </c>
      <c r="R2320" s="7" t="n">
        <v>-1</v>
      </c>
      <c r="S2320" s="7" t="n">
        <v>0</v>
      </c>
      <c r="T2320" s="7" t="n">
        <v>0</v>
      </c>
      <c r="U2320" s="7" t="n">
        <v>0</v>
      </c>
      <c r="V2320" s="7" t="n">
        <v>0</v>
      </c>
    </row>
    <row r="2321" spans="1:22">
      <c r="A2321" t="s">
        <v>4</v>
      </c>
      <c r="B2321" s="4" t="s">
        <v>5</v>
      </c>
      <c r="C2321" s="4" t="s">
        <v>13</v>
      </c>
      <c r="D2321" s="54" t="s">
        <v>225</v>
      </c>
      <c r="E2321" s="4" t="s">
        <v>5</v>
      </c>
      <c r="F2321" s="4" t="s">
        <v>13</v>
      </c>
      <c r="G2321" s="4" t="s">
        <v>10</v>
      </c>
      <c r="H2321" s="54" t="s">
        <v>226</v>
      </c>
      <c r="I2321" s="4" t="s">
        <v>13</v>
      </c>
      <c r="J2321" s="4" t="s">
        <v>13</v>
      </c>
      <c r="K2321" s="4" t="s">
        <v>29</v>
      </c>
    </row>
    <row r="2322" spans="1:22">
      <c r="A2322" t="n">
        <v>23346</v>
      </c>
      <c r="B2322" s="14" t="n">
        <v>5</v>
      </c>
      <c r="C2322" s="7" t="n">
        <v>28</v>
      </c>
      <c r="D2322" s="54" t="s">
        <v>3</v>
      </c>
      <c r="E2322" s="50" t="n">
        <v>64</v>
      </c>
      <c r="F2322" s="7" t="n">
        <v>10</v>
      </c>
      <c r="G2322" s="7" t="n">
        <v>1</v>
      </c>
      <c r="H2322" s="54" t="s">
        <v>3</v>
      </c>
      <c r="I2322" s="7" t="n">
        <v>8</v>
      </c>
      <c r="J2322" s="7" t="n">
        <v>1</v>
      </c>
      <c r="K2322" s="15" t="n">
        <f t="normal" ca="1">A2326</f>
        <v>0</v>
      </c>
    </row>
    <row r="2323" spans="1:22">
      <c r="A2323" t="s">
        <v>4</v>
      </c>
      <c r="B2323" s="4" t="s">
        <v>5</v>
      </c>
      <c r="C2323" s="4" t="s">
        <v>10</v>
      </c>
      <c r="D2323" s="4" t="s">
        <v>6</v>
      </c>
      <c r="E2323" s="4" t="s">
        <v>6</v>
      </c>
      <c r="F2323" s="4" t="s">
        <v>6</v>
      </c>
      <c r="G2323" s="4" t="s">
        <v>13</v>
      </c>
      <c r="H2323" s="4" t="s">
        <v>9</v>
      </c>
      <c r="I2323" s="4" t="s">
        <v>30</v>
      </c>
      <c r="J2323" s="4" t="s">
        <v>30</v>
      </c>
      <c r="K2323" s="4" t="s">
        <v>30</v>
      </c>
      <c r="L2323" s="4" t="s">
        <v>30</v>
      </c>
      <c r="M2323" s="4" t="s">
        <v>30</v>
      </c>
      <c r="N2323" s="4" t="s">
        <v>30</v>
      </c>
      <c r="O2323" s="4" t="s">
        <v>30</v>
      </c>
      <c r="P2323" s="4" t="s">
        <v>6</v>
      </c>
      <c r="Q2323" s="4" t="s">
        <v>6</v>
      </c>
      <c r="R2323" s="4" t="s">
        <v>9</v>
      </c>
      <c r="S2323" s="4" t="s">
        <v>13</v>
      </c>
      <c r="T2323" s="4" t="s">
        <v>9</v>
      </c>
      <c r="U2323" s="4" t="s">
        <v>9</v>
      </c>
      <c r="V2323" s="4" t="s">
        <v>10</v>
      </c>
    </row>
    <row r="2324" spans="1:22">
      <c r="A2324" t="n">
        <v>23358</v>
      </c>
      <c r="B2324" s="56" t="n">
        <v>19</v>
      </c>
      <c r="C2324" s="7" t="n">
        <v>1</v>
      </c>
      <c r="D2324" s="7" t="s">
        <v>251</v>
      </c>
      <c r="E2324" s="7" t="s">
        <v>252</v>
      </c>
      <c r="F2324" s="7" t="s">
        <v>12</v>
      </c>
      <c r="G2324" s="7" t="n">
        <v>0</v>
      </c>
      <c r="H2324" s="7" t="n">
        <v>1</v>
      </c>
      <c r="I2324" s="7" t="n">
        <v>0</v>
      </c>
      <c r="J2324" s="7" t="n">
        <v>0</v>
      </c>
      <c r="K2324" s="7" t="n">
        <v>0</v>
      </c>
      <c r="L2324" s="7" t="n">
        <v>0</v>
      </c>
      <c r="M2324" s="7" t="n">
        <v>1</v>
      </c>
      <c r="N2324" s="7" t="n">
        <v>1.60000002384186</v>
      </c>
      <c r="O2324" s="7" t="n">
        <v>0.0900000035762787</v>
      </c>
      <c r="P2324" s="7" t="s">
        <v>12</v>
      </c>
      <c r="Q2324" s="7" t="s">
        <v>12</v>
      </c>
      <c r="R2324" s="7" t="n">
        <v>-1</v>
      </c>
      <c r="S2324" s="7" t="n">
        <v>0</v>
      </c>
      <c r="T2324" s="7" t="n">
        <v>0</v>
      </c>
      <c r="U2324" s="7" t="n">
        <v>0</v>
      </c>
      <c r="V2324" s="7" t="n">
        <v>0</v>
      </c>
    </row>
    <row r="2325" spans="1:22">
      <c r="A2325" t="s">
        <v>4</v>
      </c>
      <c r="B2325" s="4" t="s">
        <v>5</v>
      </c>
      <c r="C2325" s="4" t="s">
        <v>13</v>
      </c>
      <c r="D2325" s="54" t="s">
        <v>225</v>
      </c>
      <c r="E2325" s="4" t="s">
        <v>5</v>
      </c>
      <c r="F2325" s="4" t="s">
        <v>13</v>
      </c>
      <c r="G2325" s="4" t="s">
        <v>10</v>
      </c>
      <c r="H2325" s="54" t="s">
        <v>226</v>
      </c>
      <c r="I2325" s="4" t="s">
        <v>13</v>
      </c>
      <c r="J2325" s="4" t="s">
        <v>13</v>
      </c>
      <c r="K2325" s="4" t="s">
        <v>29</v>
      </c>
    </row>
    <row r="2326" spans="1:22">
      <c r="A2326" t="n">
        <v>23431</v>
      </c>
      <c r="B2326" s="14" t="n">
        <v>5</v>
      </c>
      <c r="C2326" s="7" t="n">
        <v>28</v>
      </c>
      <c r="D2326" s="54" t="s">
        <v>3</v>
      </c>
      <c r="E2326" s="50" t="n">
        <v>64</v>
      </c>
      <c r="F2326" s="7" t="n">
        <v>10</v>
      </c>
      <c r="G2326" s="7" t="n">
        <v>3</v>
      </c>
      <c r="H2326" s="54" t="s">
        <v>3</v>
      </c>
      <c r="I2326" s="7" t="n">
        <v>8</v>
      </c>
      <c r="J2326" s="7" t="n">
        <v>1</v>
      </c>
      <c r="K2326" s="15" t="n">
        <f t="normal" ca="1">A2330</f>
        <v>0</v>
      </c>
    </row>
    <row r="2327" spans="1:22">
      <c r="A2327" t="s">
        <v>4</v>
      </c>
      <c r="B2327" s="4" t="s">
        <v>5</v>
      </c>
      <c r="C2327" s="4" t="s">
        <v>10</v>
      </c>
      <c r="D2327" s="4" t="s">
        <v>6</v>
      </c>
      <c r="E2327" s="4" t="s">
        <v>6</v>
      </c>
      <c r="F2327" s="4" t="s">
        <v>6</v>
      </c>
      <c r="G2327" s="4" t="s">
        <v>13</v>
      </c>
      <c r="H2327" s="4" t="s">
        <v>9</v>
      </c>
      <c r="I2327" s="4" t="s">
        <v>30</v>
      </c>
      <c r="J2327" s="4" t="s">
        <v>30</v>
      </c>
      <c r="K2327" s="4" t="s">
        <v>30</v>
      </c>
      <c r="L2327" s="4" t="s">
        <v>30</v>
      </c>
      <c r="M2327" s="4" t="s">
        <v>30</v>
      </c>
      <c r="N2327" s="4" t="s">
        <v>30</v>
      </c>
      <c r="O2327" s="4" t="s">
        <v>30</v>
      </c>
      <c r="P2327" s="4" t="s">
        <v>6</v>
      </c>
      <c r="Q2327" s="4" t="s">
        <v>6</v>
      </c>
      <c r="R2327" s="4" t="s">
        <v>9</v>
      </c>
      <c r="S2327" s="4" t="s">
        <v>13</v>
      </c>
      <c r="T2327" s="4" t="s">
        <v>9</v>
      </c>
      <c r="U2327" s="4" t="s">
        <v>9</v>
      </c>
      <c r="V2327" s="4" t="s">
        <v>10</v>
      </c>
    </row>
    <row r="2328" spans="1:22">
      <c r="A2328" t="n">
        <v>23443</v>
      </c>
      <c r="B2328" s="56" t="n">
        <v>19</v>
      </c>
      <c r="C2328" s="7" t="n">
        <v>3</v>
      </c>
      <c r="D2328" s="7" t="s">
        <v>253</v>
      </c>
      <c r="E2328" s="7" t="s">
        <v>254</v>
      </c>
      <c r="F2328" s="7" t="s">
        <v>12</v>
      </c>
      <c r="G2328" s="7" t="n">
        <v>0</v>
      </c>
      <c r="H2328" s="7" t="n">
        <v>1</v>
      </c>
      <c r="I2328" s="7" t="n">
        <v>0</v>
      </c>
      <c r="J2328" s="7" t="n">
        <v>0</v>
      </c>
      <c r="K2328" s="7" t="n">
        <v>0</v>
      </c>
      <c r="L2328" s="7" t="n">
        <v>0</v>
      </c>
      <c r="M2328" s="7" t="n">
        <v>1</v>
      </c>
      <c r="N2328" s="7" t="n">
        <v>1.60000002384186</v>
      </c>
      <c r="O2328" s="7" t="n">
        <v>0.0900000035762787</v>
      </c>
      <c r="P2328" s="7" t="s">
        <v>12</v>
      </c>
      <c r="Q2328" s="7" t="s">
        <v>12</v>
      </c>
      <c r="R2328" s="7" t="n">
        <v>-1</v>
      </c>
      <c r="S2328" s="7" t="n">
        <v>0</v>
      </c>
      <c r="T2328" s="7" t="n">
        <v>0</v>
      </c>
      <c r="U2328" s="7" t="n">
        <v>0</v>
      </c>
      <c r="V2328" s="7" t="n">
        <v>0</v>
      </c>
    </row>
    <row r="2329" spans="1:22">
      <c r="A2329" t="s">
        <v>4</v>
      </c>
      <c r="B2329" s="4" t="s">
        <v>5</v>
      </c>
      <c r="C2329" s="4" t="s">
        <v>13</v>
      </c>
      <c r="D2329" s="54" t="s">
        <v>225</v>
      </c>
      <c r="E2329" s="4" t="s">
        <v>5</v>
      </c>
      <c r="F2329" s="4" t="s">
        <v>13</v>
      </c>
      <c r="G2329" s="4" t="s">
        <v>10</v>
      </c>
      <c r="H2329" s="54" t="s">
        <v>226</v>
      </c>
      <c r="I2329" s="4" t="s">
        <v>13</v>
      </c>
      <c r="J2329" s="4" t="s">
        <v>13</v>
      </c>
      <c r="K2329" s="4" t="s">
        <v>29</v>
      </c>
    </row>
    <row r="2330" spans="1:22">
      <c r="A2330" t="n">
        <v>23516</v>
      </c>
      <c r="B2330" s="14" t="n">
        <v>5</v>
      </c>
      <c r="C2330" s="7" t="n">
        <v>28</v>
      </c>
      <c r="D2330" s="54" t="s">
        <v>3</v>
      </c>
      <c r="E2330" s="50" t="n">
        <v>64</v>
      </c>
      <c r="F2330" s="7" t="n">
        <v>10</v>
      </c>
      <c r="G2330" s="7" t="n">
        <v>5</v>
      </c>
      <c r="H2330" s="54" t="s">
        <v>3</v>
      </c>
      <c r="I2330" s="7" t="n">
        <v>8</v>
      </c>
      <c r="J2330" s="7" t="n">
        <v>1</v>
      </c>
      <c r="K2330" s="15" t="n">
        <f t="normal" ca="1">A2334</f>
        <v>0</v>
      </c>
    </row>
    <row r="2331" spans="1:22">
      <c r="A2331" t="s">
        <v>4</v>
      </c>
      <c r="B2331" s="4" t="s">
        <v>5</v>
      </c>
      <c r="C2331" s="4" t="s">
        <v>10</v>
      </c>
      <c r="D2331" s="4" t="s">
        <v>6</v>
      </c>
      <c r="E2331" s="4" t="s">
        <v>6</v>
      </c>
      <c r="F2331" s="4" t="s">
        <v>6</v>
      </c>
      <c r="G2331" s="4" t="s">
        <v>13</v>
      </c>
      <c r="H2331" s="4" t="s">
        <v>9</v>
      </c>
      <c r="I2331" s="4" t="s">
        <v>30</v>
      </c>
      <c r="J2331" s="4" t="s">
        <v>30</v>
      </c>
      <c r="K2331" s="4" t="s">
        <v>30</v>
      </c>
      <c r="L2331" s="4" t="s">
        <v>30</v>
      </c>
      <c r="M2331" s="4" t="s">
        <v>30</v>
      </c>
      <c r="N2331" s="4" t="s">
        <v>30</v>
      </c>
      <c r="O2331" s="4" t="s">
        <v>30</v>
      </c>
      <c r="P2331" s="4" t="s">
        <v>6</v>
      </c>
      <c r="Q2331" s="4" t="s">
        <v>6</v>
      </c>
      <c r="R2331" s="4" t="s">
        <v>9</v>
      </c>
      <c r="S2331" s="4" t="s">
        <v>13</v>
      </c>
      <c r="T2331" s="4" t="s">
        <v>9</v>
      </c>
      <c r="U2331" s="4" t="s">
        <v>9</v>
      </c>
      <c r="V2331" s="4" t="s">
        <v>10</v>
      </c>
    </row>
    <row r="2332" spans="1:22">
      <c r="A2332" t="n">
        <v>23528</v>
      </c>
      <c r="B2332" s="56" t="n">
        <v>19</v>
      </c>
      <c r="C2332" s="7" t="n">
        <v>5</v>
      </c>
      <c r="D2332" s="7" t="s">
        <v>255</v>
      </c>
      <c r="E2332" s="7" t="s">
        <v>256</v>
      </c>
      <c r="F2332" s="7" t="s">
        <v>12</v>
      </c>
      <c r="G2332" s="7" t="n">
        <v>0</v>
      </c>
      <c r="H2332" s="7" t="n">
        <v>1</v>
      </c>
      <c r="I2332" s="7" t="n">
        <v>0</v>
      </c>
      <c r="J2332" s="7" t="n">
        <v>0</v>
      </c>
      <c r="K2332" s="7" t="n">
        <v>0</v>
      </c>
      <c r="L2332" s="7" t="n">
        <v>0</v>
      </c>
      <c r="M2332" s="7" t="n">
        <v>1</v>
      </c>
      <c r="N2332" s="7" t="n">
        <v>1.60000002384186</v>
      </c>
      <c r="O2332" s="7" t="n">
        <v>0.0900000035762787</v>
      </c>
      <c r="P2332" s="7" t="s">
        <v>12</v>
      </c>
      <c r="Q2332" s="7" t="s">
        <v>12</v>
      </c>
      <c r="R2332" s="7" t="n">
        <v>-1</v>
      </c>
      <c r="S2332" s="7" t="n">
        <v>0</v>
      </c>
      <c r="T2332" s="7" t="n">
        <v>0</v>
      </c>
      <c r="U2332" s="7" t="n">
        <v>0</v>
      </c>
      <c r="V2332" s="7" t="n">
        <v>0</v>
      </c>
    </row>
    <row r="2333" spans="1:22">
      <c r="A2333" t="s">
        <v>4</v>
      </c>
      <c r="B2333" s="4" t="s">
        <v>5</v>
      </c>
      <c r="C2333" s="4" t="s">
        <v>13</v>
      </c>
      <c r="D2333" s="54" t="s">
        <v>225</v>
      </c>
      <c r="E2333" s="4" t="s">
        <v>5</v>
      </c>
      <c r="F2333" s="4" t="s">
        <v>13</v>
      </c>
      <c r="G2333" s="4" t="s">
        <v>10</v>
      </c>
      <c r="H2333" s="54" t="s">
        <v>226</v>
      </c>
      <c r="I2333" s="4" t="s">
        <v>13</v>
      </c>
      <c r="J2333" s="4" t="s">
        <v>13</v>
      </c>
      <c r="K2333" s="4" t="s">
        <v>29</v>
      </c>
    </row>
    <row r="2334" spans="1:22">
      <c r="A2334" t="n">
        <v>23600</v>
      </c>
      <c r="B2334" s="14" t="n">
        <v>5</v>
      </c>
      <c r="C2334" s="7" t="n">
        <v>28</v>
      </c>
      <c r="D2334" s="54" t="s">
        <v>3</v>
      </c>
      <c r="E2334" s="50" t="n">
        <v>64</v>
      </c>
      <c r="F2334" s="7" t="n">
        <v>10</v>
      </c>
      <c r="G2334" s="7" t="n">
        <v>7</v>
      </c>
      <c r="H2334" s="54" t="s">
        <v>3</v>
      </c>
      <c r="I2334" s="7" t="n">
        <v>8</v>
      </c>
      <c r="J2334" s="7" t="n">
        <v>1</v>
      </c>
      <c r="K2334" s="15" t="n">
        <f t="normal" ca="1">A2338</f>
        <v>0</v>
      </c>
    </row>
    <row r="2335" spans="1:22">
      <c r="A2335" t="s">
        <v>4</v>
      </c>
      <c r="B2335" s="4" t="s">
        <v>5</v>
      </c>
      <c r="C2335" s="4" t="s">
        <v>10</v>
      </c>
      <c r="D2335" s="4" t="s">
        <v>6</v>
      </c>
      <c r="E2335" s="4" t="s">
        <v>6</v>
      </c>
      <c r="F2335" s="4" t="s">
        <v>6</v>
      </c>
      <c r="G2335" s="4" t="s">
        <v>13</v>
      </c>
      <c r="H2335" s="4" t="s">
        <v>9</v>
      </c>
      <c r="I2335" s="4" t="s">
        <v>30</v>
      </c>
      <c r="J2335" s="4" t="s">
        <v>30</v>
      </c>
      <c r="K2335" s="4" t="s">
        <v>30</v>
      </c>
      <c r="L2335" s="4" t="s">
        <v>30</v>
      </c>
      <c r="M2335" s="4" t="s">
        <v>30</v>
      </c>
      <c r="N2335" s="4" t="s">
        <v>30</v>
      </c>
      <c r="O2335" s="4" t="s">
        <v>30</v>
      </c>
      <c r="P2335" s="4" t="s">
        <v>6</v>
      </c>
      <c r="Q2335" s="4" t="s">
        <v>6</v>
      </c>
      <c r="R2335" s="4" t="s">
        <v>9</v>
      </c>
      <c r="S2335" s="4" t="s">
        <v>13</v>
      </c>
      <c r="T2335" s="4" t="s">
        <v>9</v>
      </c>
      <c r="U2335" s="4" t="s">
        <v>9</v>
      </c>
      <c r="V2335" s="4" t="s">
        <v>10</v>
      </c>
    </row>
    <row r="2336" spans="1:22">
      <c r="A2336" t="n">
        <v>23612</v>
      </c>
      <c r="B2336" s="56" t="n">
        <v>19</v>
      </c>
      <c r="C2336" s="7" t="n">
        <v>7</v>
      </c>
      <c r="D2336" s="7" t="s">
        <v>257</v>
      </c>
      <c r="E2336" s="7" t="s">
        <v>258</v>
      </c>
      <c r="F2336" s="7" t="s">
        <v>12</v>
      </c>
      <c r="G2336" s="7" t="n">
        <v>0</v>
      </c>
      <c r="H2336" s="7" t="n">
        <v>1</v>
      </c>
      <c r="I2336" s="7" t="n">
        <v>0</v>
      </c>
      <c r="J2336" s="7" t="n">
        <v>0</v>
      </c>
      <c r="K2336" s="7" t="n">
        <v>0</v>
      </c>
      <c r="L2336" s="7" t="n">
        <v>0</v>
      </c>
      <c r="M2336" s="7" t="n">
        <v>1</v>
      </c>
      <c r="N2336" s="7" t="n">
        <v>1.60000002384186</v>
      </c>
      <c r="O2336" s="7" t="n">
        <v>0.0900000035762787</v>
      </c>
      <c r="P2336" s="7" t="s">
        <v>12</v>
      </c>
      <c r="Q2336" s="7" t="s">
        <v>12</v>
      </c>
      <c r="R2336" s="7" t="n">
        <v>-1</v>
      </c>
      <c r="S2336" s="7" t="n">
        <v>0</v>
      </c>
      <c r="T2336" s="7" t="n">
        <v>0</v>
      </c>
      <c r="U2336" s="7" t="n">
        <v>0</v>
      </c>
      <c r="V2336" s="7" t="n">
        <v>0</v>
      </c>
    </row>
    <row r="2337" spans="1:22">
      <c r="A2337" t="s">
        <v>4</v>
      </c>
      <c r="B2337" s="4" t="s">
        <v>5</v>
      </c>
      <c r="C2337" s="4" t="s">
        <v>13</v>
      </c>
      <c r="D2337" s="54" t="s">
        <v>225</v>
      </c>
      <c r="E2337" s="4" t="s">
        <v>5</v>
      </c>
      <c r="F2337" s="4" t="s">
        <v>13</v>
      </c>
      <c r="G2337" s="4" t="s">
        <v>10</v>
      </c>
      <c r="H2337" s="54" t="s">
        <v>226</v>
      </c>
      <c r="I2337" s="4" t="s">
        <v>13</v>
      </c>
      <c r="J2337" s="4" t="s">
        <v>13</v>
      </c>
      <c r="K2337" s="4" t="s">
        <v>29</v>
      </c>
    </row>
    <row r="2338" spans="1:22">
      <c r="A2338" t="n">
        <v>23683</v>
      </c>
      <c r="B2338" s="14" t="n">
        <v>5</v>
      </c>
      <c r="C2338" s="7" t="n">
        <v>28</v>
      </c>
      <c r="D2338" s="54" t="s">
        <v>3</v>
      </c>
      <c r="E2338" s="50" t="n">
        <v>64</v>
      </c>
      <c r="F2338" s="7" t="n">
        <v>10</v>
      </c>
      <c r="G2338" s="7" t="n">
        <v>9</v>
      </c>
      <c r="H2338" s="54" t="s">
        <v>3</v>
      </c>
      <c r="I2338" s="7" t="n">
        <v>8</v>
      </c>
      <c r="J2338" s="7" t="n">
        <v>1</v>
      </c>
      <c r="K2338" s="15" t="n">
        <f t="normal" ca="1">A2342</f>
        <v>0</v>
      </c>
    </row>
    <row r="2339" spans="1:22">
      <c r="A2339" t="s">
        <v>4</v>
      </c>
      <c r="B2339" s="4" t="s">
        <v>5</v>
      </c>
      <c r="C2339" s="4" t="s">
        <v>10</v>
      </c>
      <c r="D2339" s="4" t="s">
        <v>6</v>
      </c>
      <c r="E2339" s="4" t="s">
        <v>6</v>
      </c>
      <c r="F2339" s="4" t="s">
        <v>6</v>
      </c>
      <c r="G2339" s="4" t="s">
        <v>13</v>
      </c>
      <c r="H2339" s="4" t="s">
        <v>9</v>
      </c>
      <c r="I2339" s="4" t="s">
        <v>30</v>
      </c>
      <c r="J2339" s="4" t="s">
        <v>30</v>
      </c>
      <c r="K2339" s="4" t="s">
        <v>30</v>
      </c>
      <c r="L2339" s="4" t="s">
        <v>30</v>
      </c>
      <c r="M2339" s="4" t="s">
        <v>30</v>
      </c>
      <c r="N2339" s="4" t="s">
        <v>30</v>
      </c>
      <c r="O2339" s="4" t="s">
        <v>30</v>
      </c>
      <c r="P2339" s="4" t="s">
        <v>6</v>
      </c>
      <c r="Q2339" s="4" t="s">
        <v>6</v>
      </c>
      <c r="R2339" s="4" t="s">
        <v>9</v>
      </c>
      <c r="S2339" s="4" t="s">
        <v>13</v>
      </c>
      <c r="T2339" s="4" t="s">
        <v>9</v>
      </c>
      <c r="U2339" s="4" t="s">
        <v>9</v>
      </c>
      <c r="V2339" s="4" t="s">
        <v>10</v>
      </c>
    </row>
    <row r="2340" spans="1:22">
      <c r="A2340" t="n">
        <v>23695</v>
      </c>
      <c r="B2340" s="56" t="n">
        <v>19</v>
      </c>
      <c r="C2340" s="7" t="n">
        <v>9</v>
      </c>
      <c r="D2340" s="7" t="s">
        <v>259</v>
      </c>
      <c r="E2340" s="7" t="s">
        <v>260</v>
      </c>
      <c r="F2340" s="7" t="s">
        <v>12</v>
      </c>
      <c r="G2340" s="7" t="n">
        <v>0</v>
      </c>
      <c r="H2340" s="7" t="n">
        <v>1</v>
      </c>
      <c r="I2340" s="7" t="n">
        <v>0</v>
      </c>
      <c r="J2340" s="7" t="n">
        <v>0</v>
      </c>
      <c r="K2340" s="7" t="n">
        <v>0</v>
      </c>
      <c r="L2340" s="7" t="n">
        <v>0</v>
      </c>
      <c r="M2340" s="7" t="n">
        <v>1</v>
      </c>
      <c r="N2340" s="7" t="n">
        <v>1.60000002384186</v>
      </c>
      <c r="O2340" s="7" t="n">
        <v>0.0900000035762787</v>
      </c>
      <c r="P2340" s="7" t="s">
        <v>12</v>
      </c>
      <c r="Q2340" s="7" t="s">
        <v>12</v>
      </c>
      <c r="R2340" s="7" t="n">
        <v>-1</v>
      </c>
      <c r="S2340" s="7" t="n">
        <v>0</v>
      </c>
      <c r="T2340" s="7" t="n">
        <v>0</v>
      </c>
      <c r="U2340" s="7" t="n">
        <v>0</v>
      </c>
      <c r="V2340" s="7" t="n">
        <v>0</v>
      </c>
    </row>
    <row r="2341" spans="1:22">
      <c r="A2341" t="s">
        <v>4</v>
      </c>
      <c r="B2341" s="4" t="s">
        <v>5</v>
      </c>
      <c r="C2341" s="4" t="s">
        <v>10</v>
      </c>
      <c r="D2341" s="4" t="s">
        <v>9</v>
      </c>
    </row>
    <row r="2342" spans="1:22">
      <c r="A2342" t="n">
        <v>23770</v>
      </c>
      <c r="B2342" s="57" t="n">
        <v>44</v>
      </c>
      <c r="C2342" s="7" t="n">
        <v>2</v>
      </c>
      <c r="D2342" s="7" t="n">
        <v>16</v>
      </c>
    </row>
    <row r="2343" spans="1:22">
      <c r="A2343" t="s">
        <v>4</v>
      </c>
      <c r="B2343" s="4" t="s">
        <v>5</v>
      </c>
      <c r="C2343" s="4" t="s">
        <v>10</v>
      </c>
      <c r="D2343" s="4" t="s">
        <v>13</v>
      </c>
      <c r="E2343" s="4" t="s">
        <v>13</v>
      </c>
      <c r="F2343" s="4" t="s">
        <v>6</v>
      </c>
    </row>
    <row r="2344" spans="1:22">
      <c r="A2344" t="n">
        <v>23777</v>
      </c>
      <c r="B2344" s="39" t="n">
        <v>47</v>
      </c>
      <c r="C2344" s="7" t="n">
        <v>2</v>
      </c>
      <c r="D2344" s="7" t="n">
        <v>0</v>
      </c>
      <c r="E2344" s="7" t="n">
        <v>0</v>
      </c>
      <c r="F2344" s="7" t="s">
        <v>261</v>
      </c>
    </row>
    <row r="2345" spans="1:22">
      <c r="A2345" t="s">
        <v>4</v>
      </c>
      <c r="B2345" s="4" t="s">
        <v>5</v>
      </c>
      <c r="C2345" s="4" t="s">
        <v>10</v>
      </c>
      <c r="D2345" s="4" t="s">
        <v>9</v>
      </c>
    </row>
    <row r="2346" spans="1:22">
      <c r="A2346" t="n">
        <v>23799</v>
      </c>
      <c r="B2346" s="57" t="n">
        <v>44</v>
      </c>
      <c r="C2346" s="7" t="n">
        <v>4</v>
      </c>
      <c r="D2346" s="7" t="n">
        <v>16</v>
      </c>
    </row>
    <row r="2347" spans="1:22">
      <c r="A2347" t="s">
        <v>4</v>
      </c>
      <c r="B2347" s="4" t="s">
        <v>5</v>
      </c>
      <c r="C2347" s="4" t="s">
        <v>10</v>
      </c>
      <c r="D2347" s="4" t="s">
        <v>13</v>
      </c>
      <c r="E2347" s="4" t="s">
        <v>13</v>
      </c>
      <c r="F2347" s="4" t="s">
        <v>6</v>
      </c>
    </row>
    <row r="2348" spans="1:22">
      <c r="A2348" t="n">
        <v>23806</v>
      </c>
      <c r="B2348" s="39" t="n">
        <v>47</v>
      </c>
      <c r="C2348" s="7" t="n">
        <v>4</v>
      </c>
      <c r="D2348" s="7" t="n">
        <v>0</v>
      </c>
      <c r="E2348" s="7" t="n">
        <v>0</v>
      </c>
      <c r="F2348" s="7" t="s">
        <v>261</v>
      </c>
    </row>
    <row r="2349" spans="1:22">
      <c r="A2349" t="s">
        <v>4</v>
      </c>
      <c r="B2349" s="4" t="s">
        <v>5</v>
      </c>
      <c r="C2349" s="4" t="s">
        <v>10</v>
      </c>
      <c r="D2349" s="4" t="s">
        <v>9</v>
      </c>
    </row>
    <row r="2350" spans="1:22">
      <c r="A2350" t="n">
        <v>23828</v>
      </c>
      <c r="B2350" s="57" t="n">
        <v>44</v>
      </c>
      <c r="C2350" s="7" t="n">
        <v>8</v>
      </c>
      <c r="D2350" s="7" t="n">
        <v>16</v>
      </c>
    </row>
    <row r="2351" spans="1:22">
      <c r="A2351" t="s">
        <v>4</v>
      </c>
      <c r="B2351" s="4" t="s">
        <v>5</v>
      </c>
      <c r="C2351" s="4" t="s">
        <v>10</v>
      </c>
      <c r="D2351" s="4" t="s">
        <v>13</v>
      </c>
      <c r="E2351" s="4" t="s">
        <v>13</v>
      </c>
      <c r="F2351" s="4" t="s">
        <v>6</v>
      </c>
    </row>
    <row r="2352" spans="1:22">
      <c r="A2352" t="n">
        <v>23835</v>
      </c>
      <c r="B2352" s="39" t="n">
        <v>47</v>
      </c>
      <c r="C2352" s="7" t="n">
        <v>8</v>
      </c>
      <c r="D2352" s="7" t="n">
        <v>0</v>
      </c>
      <c r="E2352" s="7" t="n">
        <v>0</v>
      </c>
      <c r="F2352" s="7" t="s">
        <v>261</v>
      </c>
    </row>
    <row r="2353" spans="1:22">
      <c r="A2353" t="s">
        <v>4</v>
      </c>
      <c r="B2353" s="4" t="s">
        <v>5</v>
      </c>
      <c r="C2353" s="4" t="s">
        <v>10</v>
      </c>
      <c r="D2353" s="4" t="s">
        <v>9</v>
      </c>
    </row>
    <row r="2354" spans="1:22">
      <c r="A2354" t="n">
        <v>23857</v>
      </c>
      <c r="B2354" s="57" t="n">
        <v>44</v>
      </c>
      <c r="C2354" s="7" t="n">
        <v>6</v>
      </c>
      <c r="D2354" s="7" t="n">
        <v>16</v>
      </c>
    </row>
    <row r="2355" spans="1:22">
      <c r="A2355" t="s">
        <v>4</v>
      </c>
      <c r="B2355" s="4" t="s">
        <v>5</v>
      </c>
      <c r="C2355" s="4" t="s">
        <v>10</v>
      </c>
      <c r="D2355" s="4" t="s">
        <v>13</v>
      </c>
      <c r="E2355" s="4" t="s">
        <v>13</v>
      </c>
      <c r="F2355" s="4" t="s">
        <v>6</v>
      </c>
    </row>
    <row r="2356" spans="1:22">
      <c r="A2356" t="n">
        <v>23864</v>
      </c>
      <c r="B2356" s="39" t="n">
        <v>47</v>
      </c>
      <c r="C2356" s="7" t="n">
        <v>6</v>
      </c>
      <c r="D2356" s="7" t="n">
        <v>0</v>
      </c>
      <c r="E2356" s="7" t="n">
        <v>0</v>
      </c>
      <c r="F2356" s="7" t="s">
        <v>261</v>
      </c>
    </row>
    <row r="2357" spans="1:22">
      <c r="A2357" t="s">
        <v>4</v>
      </c>
      <c r="B2357" s="4" t="s">
        <v>5</v>
      </c>
      <c r="C2357" s="4" t="s">
        <v>10</v>
      </c>
      <c r="D2357" s="4" t="s">
        <v>9</v>
      </c>
    </row>
    <row r="2358" spans="1:22">
      <c r="A2358" t="n">
        <v>23886</v>
      </c>
      <c r="B2358" s="57" t="n">
        <v>44</v>
      </c>
      <c r="C2358" s="7" t="n">
        <v>1</v>
      </c>
      <c r="D2358" s="7" t="n">
        <v>16</v>
      </c>
    </row>
    <row r="2359" spans="1:22">
      <c r="A2359" t="s">
        <v>4</v>
      </c>
      <c r="B2359" s="4" t="s">
        <v>5</v>
      </c>
      <c r="C2359" s="4" t="s">
        <v>10</v>
      </c>
      <c r="D2359" s="4" t="s">
        <v>13</v>
      </c>
      <c r="E2359" s="4" t="s">
        <v>13</v>
      </c>
      <c r="F2359" s="4" t="s">
        <v>6</v>
      </c>
    </row>
    <row r="2360" spans="1:22">
      <c r="A2360" t="n">
        <v>23893</v>
      </c>
      <c r="B2360" s="39" t="n">
        <v>47</v>
      </c>
      <c r="C2360" s="7" t="n">
        <v>1</v>
      </c>
      <c r="D2360" s="7" t="n">
        <v>0</v>
      </c>
      <c r="E2360" s="7" t="n">
        <v>0</v>
      </c>
      <c r="F2360" s="7" t="s">
        <v>261</v>
      </c>
    </row>
    <row r="2361" spans="1:22">
      <c r="A2361" t="s">
        <v>4</v>
      </c>
      <c r="B2361" s="4" t="s">
        <v>5</v>
      </c>
      <c r="C2361" s="4" t="s">
        <v>10</v>
      </c>
      <c r="D2361" s="4" t="s">
        <v>9</v>
      </c>
    </row>
    <row r="2362" spans="1:22">
      <c r="A2362" t="n">
        <v>23915</v>
      </c>
      <c r="B2362" s="57" t="n">
        <v>44</v>
      </c>
      <c r="C2362" s="7" t="n">
        <v>3</v>
      </c>
      <c r="D2362" s="7" t="n">
        <v>16</v>
      </c>
    </row>
    <row r="2363" spans="1:22">
      <c r="A2363" t="s">
        <v>4</v>
      </c>
      <c r="B2363" s="4" t="s">
        <v>5</v>
      </c>
      <c r="C2363" s="4" t="s">
        <v>10</v>
      </c>
      <c r="D2363" s="4" t="s">
        <v>13</v>
      </c>
      <c r="E2363" s="4" t="s">
        <v>13</v>
      </c>
      <c r="F2363" s="4" t="s">
        <v>6</v>
      </c>
    </row>
    <row r="2364" spans="1:22">
      <c r="A2364" t="n">
        <v>23922</v>
      </c>
      <c r="B2364" s="39" t="n">
        <v>47</v>
      </c>
      <c r="C2364" s="7" t="n">
        <v>3</v>
      </c>
      <c r="D2364" s="7" t="n">
        <v>0</v>
      </c>
      <c r="E2364" s="7" t="n">
        <v>0</v>
      </c>
      <c r="F2364" s="7" t="s">
        <v>261</v>
      </c>
    </row>
    <row r="2365" spans="1:22">
      <c r="A2365" t="s">
        <v>4</v>
      </c>
      <c r="B2365" s="4" t="s">
        <v>5</v>
      </c>
      <c r="C2365" s="4" t="s">
        <v>10</v>
      </c>
      <c r="D2365" s="4" t="s">
        <v>9</v>
      </c>
    </row>
    <row r="2366" spans="1:22">
      <c r="A2366" t="n">
        <v>23944</v>
      </c>
      <c r="B2366" s="57" t="n">
        <v>44</v>
      </c>
      <c r="C2366" s="7" t="n">
        <v>5</v>
      </c>
      <c r="D2366" s="7" t="n">
        <v>16</v>
      </c>
    </row>
    <row r="2367" spans="1:22">
      <c r="A2367" t="s">
        <v>4</v>
      </c>
      <c r="B2367" s="4" t="s">
        <v>5</v>
      </c>
      <c r="C2367" s="4" t="s">
        <v>10</v>
      </c>
      <c r="D2367" s="4" t="s">
        <v>13</v>
      </c>
      <c r="E2367" s="4" t="s">
        <v>13</v>
      </c>
      <c r="F2367" s="4" t="s">
        <v>6</v>
      </c>
    </row>
    <row r="2368" spans="1:22">
      <c r="A2368" t="n">
        <v>23951</v>
      </c>
      <c r="B2368" s="39" t="n">
        <v>47</v>
      </c>
      <c r="C2368" s="7" t="n">
        <v>5</v>
      </c>
      <c r="D2368" s="7" t="n">
        <v>0</v>
      </c>
      <c r="E2368" s="7" t="n">
        <v>0</v>
      </c>
      <c r="F2368" s="7" t="s">
        <v>261</v>
      </c>
    </row>
    <row r="2369" spans="1:6">
      <c r="A2369" t="s">
        <v>4</v>
      </c>
      <c r="B2369" s="4" t="s">
        <v>5</v>
      </c>
      <c r="C2369" s="4" t="s">
        <v>10</v>
      </c>
      <c r="D2369" s="4" t="s">
        <v>6</v>
      </c>
      <c r="E2369" s="4" t="s">
        <v>6</v>
      </c>
      <c r="F2369" s="4" t="s">
        <v>6</v>
      </c>
      <c r="G2369" s="4" t="s">
        <v>13</v>
      </c>
      <c r="H2369" s="4" t="s">
        <v>9</v>
      </c>
      <c r="I2369" s="4" t="s">
        <v>30</v>
      </c>
      <c r="J2369" s="4" t="s">
        <v>30</v>
      </c>
      <c r="K2369" s="4" t="s">
        <v>30</v>
      </c>
      <c r="L2369" s="4" t="s">
        <v>30</v>
      </c>
      <c r="M2369" s="4" t="s">
        <v>30</v>
      </c>
      <c r="N2369" s="4" t="s">
        <v>30</v>
      </c>
      <c r="O2369" s="4" t="s">
        <v>30</v>
      </c>
      <c r="P2369" s="4" t="s">
        <v>6</v>
      </c>
      <c r="Q2369" s="4" t="s">
        <v>6</v>
      </c>
      <c r="R2369" s="4" t="s">
        <v>9</v>
      </c>
      <c r="S2369" s="4" t="s">
        <v>13</v>
      </c>
      <c r="T2369" s="4" t="s">
        <v>9</v>
      </c>
      <c r="U2369" s="4" t="s">
        <v>9</v>
      </c>
      <c r="V2369" s="4" t="s">
        <v>10</v>
      </c>
    </row>
    <row r="2370" spans="1:6">
      <c r="A2370" t="n">
        <v>23973</v>
      </c>
      <c r="B2370" s="56" t="n">
        <v>19</v>
      </c>
      <c r="C2370" s="7" t="n">
        <v>7032</v>
      </c>
      <c r="D2370" s="7" t="s">
        <v>262</v>
      </c>
      <c r="E2370" s="7" t="s">
        <v>263</v>
      </c>
      <c r="F2370" s="7" t="s">
        <v>12</v>
      </c>
      <c r="G2370" s="7" t="n">
        <v>0</v>
      </c>
      <c r="H2370" s="7" t="n">
        <v>1</v>
      </c>
      <c r="I2370" s="7" t="n">
        <v>0</v>
      </c>
      <c r="J2370" s="7" t="n">
        <v>0</v>
      </c>
      <c r="K2370" s="7" t="n">
        <v>0</v>
      </c>
      <c r="L2370" s="7" t="n">
        <v>0</v>
      </c>
      <c r="M2370" s="7" t="n">
        <v>1</v>
      </c>
      <c r="N2370" s="7" t="n">
        <v>1.60000002384186</v>
      </c>
      <c r="O2370" s="7" t="n">
        <v>0.0900000035762787</v>
      </c>
      <c r="P2370" s="7" t="s">
        <v>12</v>
      </c>
      <c r="Q2370" s="7" t="s">
        <v>12</v>
      </c>
      <c r="R2370" s="7" t="n">
        <v>-1</v>
      </c>
      <c r="S2370" s="7" t="n">
        <v>0</v>
      </c>
      <c r="T2370" s="7" t="n">
        <v>0</v>
      </c>
      <c r="U2370" s="7" t="n">
        <v>0</v>
      </c>
      <c r="V2370" s="7" t="n">
        <v>0</v>
      </c>
    </row>
    <row r="2371" spans="1:6">
      <c r="A2371" t="s">
        <v>4</v>
      </c>
      <c r="B2371" s="4" t="s">
        <v>5</v>
      </c>
      <c r="C2371" s="4" t="s">
        <v>10</v>
      </c>
      <c r="D2371" s="4" t="s">
        <v>6</v>
      </c>
      <c r="E2371" s="4" t="s">
        <v>6</v>
      </c>
      <c r="F2371" s="4" t="s">
        <v>6</v>
      </c>
      <c r="G2371" s="4" t="s">
        <v>13</v>
      </c>
      <c r="H2371" s="4" t="s">
        <v>9</v>
      </c>
      <c r="I2371" s="4" t="s">
        <v>30</v>
      </c>
      <c r="J2371" s="4" t="s">
        <v>30</v>
      </c>
      <c r="K2371" s="4" t="s">
        <v>30</v>
      </c>
      <c r="L2371" s="4" t="s">
        <v>30</v>
      </c>
      <c r="M2371" s="4" t="s">
        <v>30</v>
      </c>
      <c r="N2371" s="4" t="s">
        <v>30</v>
      </c>
      <c r="O2371" s="4" t="s">
        <v>30</v>
      </c>
      <c r="P2371" s="4" t="s">
        <v>6</v>
      </c>
      <c r="Q2371" s="4" t="s">
        <v>6</v>
      </c>
      <c r="R2371" s="4" t="s">
        <v>9</v>
      </c>
      <c r="S2371" s="4" t="s">
        <v>13</v>
      </c>
      <c r="T2371" s="4" t="s">
        <v>9</v>
      </c>
      <c r="U2371" s="4" t="s">
        <v>9</v>
      </c>
      <c r="V2371" s="4" t="s">
        <v>10</v>
      </c>
    </row>
    <row r="2372" spans="1:6">
      <c r="A2372" t="n">
        <v>24043</v>
      </c>
      <c r="B2372" s="56" t="n">
        <v>19</v>
      </c>
      <c r="C2372" s="7" t="n">
        <v>28</v>
      </c>
      <c r="D2372" s="7" t="s">
        <v>264</v>
      </c>
      <c r="E2372" s="7" t="s">
        <v>265</v>
      </c>
      <c r="F2372" s="7" t="s">
        <v>12</v>
      </c>
      <c r="G2372" s="7" t="n">
        <v>0</v>
      </c>
      <c r="H2372" s="7" t="n">
        <v>1</v>
      </c>
      <c r="I2372" s="7" t="n">
        <v>0</v>
      </c>
      <c r="J2372" s="7" t="n">
        <v>0</v>
      </c>
      <c r="K2372" s="7" t="n">
        <v>0</v>
      </c>
      <c r="L2372" s="7" t="n">
        <v>0</v>
      </c>
      <c r="M2372" s="7" t="n">
        <v>1</v>
      </c>
      <c r="N2372" s="7" t="n">
        <v>1.60000002384186</v>
      </c>
      <c r="O2372" s="7" t="n">
        <v>0.0900000035762787</v>
      </c>
      <c r="P2372" s="7" t="s">
        <v>12</v>
      </c>
      <c r="Q2372" s="7" t="s">
        <v>12</v>
      </c>
      <c r="R2372" s="7" t="n">
        <v>-1</v>
      </c>
      <c r="S2372" s="7" t="n">
        <v>0</v>
      </c>
      <c r="T2372" s="7" t="n">
        <v>0</v>
      </c>
      <c r="U2372" s="7" t="n">
        <v>0</v>
      </c>
      <c r="V2372" s="7" t="n">
        <v>0</v>
      </c>
    </row>
    <row r="2373" spans="1:6">
      <c r="A2373" t="s">
        <v>4</v>
      </c>
      <c r="B2373" s="4" t="s">
        <v>5</v>
      </c>
      <c r="C2373" s="4" t="s">
        <v>10</v>
      </c>
      <c r="D2373" s="4" t="s">
        <v>13</v>
      </c>
      <c r="E2373" s="4" t="s">
        <v>13</v>
      </c>
      <c r="F2373" s="4" t="s">
        <v>6</v>
      </c>
    </row>
    <row r="2374" spans="1:6">
      <c r="A2374" t="n">
        <v>24116</v>
      </c>
      <c r="B2374" s="47" t="n">
        <v>20</v>
      </c>
      <c r="C2374" s="7" t="n">
        <v>13</v>
      </c>
      <c r="D2374" s="7" t="n">
        <v>3</v>
      </c>
      <c r="E2374" s="7" t="n">
        <v>10</v>
      </c>
      <c r="F2374" s="7" t="s">
        <v>266</v>
      </c>
    </row>
    <row r="2375" spans="1:6">
      <c r="A2375" t="s">
        <v>4</v>
      </c>
      <c r="B2375" s="4" t="s">
        <v>5</v>
      </c>
      <c r="C2375" s="4" t="s">
        <v>10</v>
      </c>
    </row>
    <row r="2376" spans="1:6">
      <c r="A2376" t="n">
        <v>24134</v>
      </c>
      <c r="B2376" s="25" t="n">
        <v>16</v>
      </c>
      <c r="C2376" s="7" t="n">
        <v>0</v>
      </c>
    </row>
    <row r="2377" spans="1:6">
      <c r="A2377" t="s">
        <v>4</v>
      </c>
      <c r="B2377" s="4" t="s">
        <v>5</v>
      </c>
      <c r="C2377" s="4" t="s">
        <v>10</v>
      </c>
      <c r="D2377" s="4" t="s">
        <v>13</v>
      </c>
      <c r="E2377" s="4" t="s">
        <v>13</v>
      </c>
      <c r="F2377" s="4" t="s">
        <v>6</v>
      </c>
    </row>
    <row r="2378" spans="1:6">
      <c r="A2378" t="n">
        <v>24137</v>
      </c>
      <c r="B2378" s="47" t="n">
        <v>20</v>
      </c>
      <c r="C2378" s="7" t="n">
        <v>12</v>
      </c>
      <c r="D2378" s="7" t="n">
        <v>3</v>
      </c>
      <c r="E2378" s="7" t="n">
        <v>10</v>
      </c>
      <c r="F2378" s="7" t="s">
        <v>266</v>
      </c>
    </row>
    <row r="2379" spans="1:6">
      <c r="A2379" t="s">
        <v>4</v>
      </c>
      <c r="B2379" s="4" t="s">
        <v>5</v>
      </c>
      <c r="C2379" s="4" t="s">
        <v>10</v>
      </c>
    </row>
    <row r="2380" spans="1:6">
      <c r="A2380" t="n">
        <v>24155</v>
      </c>
      <c r="B2380" s="25" t="n">
        <v>16</v>
      </c>
      <c r="C2380" s="7" t="n">
        <v>0</v>
      </c>
    </row>
    <row r="2381" spans="1:6">
      <c r="A2381" t="s">
        <v>4</v>
      </c>
      <c r="B2381" s="4" t="s">
        <v>5</v>
      </c>
      <c r="C2381" s="4" t="s">
        <v>10</v>
      </c>
      <c r="D2381" s="4" t="s">
        <v>13</v>
      </c>
      <c r="E2381" s="4" t="s">
        <v>13</v>
      </c>
      <c r="F2381" s="4" t="s">
        <v>6</v>
      </c>
    </row>
    <row r="2382" spans="1:6">
      <c r="A2382" t="n">
        <v>24158</v>
      </c>
      <c r="B2382" s="47" t="n">
        <v>20</v>
      </c>
      <c r="C2382" s="7" t="n">
        <v>80</v>
      </c>
      <c r="D2382" s="7" t="n">
        <v>3</v>
      </c>
      <c r="E2382" s="7" t="n">
        <v>10</v>
      </c>
      <c r="F2382" s="7" t="s">
        <v>266</v>
      </c>
    </row>
    <row r="2383" spans="1:6">
      <c r="A2383" t="s">
        <v>4</v>
      </c>
      <c r="B2383" s="4" t="s">
        <v>5</v>
      </c>
      <c r="C2383" s="4" t="s">
        <v>10</v>
      </c>
    </row>
    <row r="2384" spans="1:6">
      <c r="A2384" t="n">
        <v>24176</v>
      </c>
      <c r="B2384" s="25" t="n">
        <v>16</v>
      </c>
      <c r="C2384" s="7" t="n">
        <v>0</v>
      </c>
    </row>
    <row r="2385" spans="1:22">
      <c r="A2385" t="s">
        <v>4</v>
      </c>
      <c r="B2385" s="4" t="s">
        <v>5</v>
      </c>
      <c r="C2385" s="4" t="s">
        <v>10</v>
      </c>
      <c r="D2385" s="4" t="s">
        <v>13</v>
      </c>
      <c r="E2385" s="4" t="s">
        <v>13</v>
      </c>
      <c r="F2385" s="4" t="s">
        <v>6</v>
      </c>
    </row>
    <row r="2386" spans="1:22">
      <c r="A2386" t="n">
        <v>24179</v>
      </c>
      <c r="B2386" s="47" t="n">
        <v>20</v>
      </c>
      <c r="C2386" s="7" t="n">
        <v>0</v>
      </c>
      <c r="D2386" s="7" t="n">
        <v>3</v>
      </c>
      <c r="E2386" s="7" t="n">
        <v>10</v>
      </c>
      <c r="F2386" s="7" t="s">
        <v>266</v>
      </c>
    </row>
    <row r="2387" spans="1:22">
      <c r="A2387" t="s">
        <v>4</v>
      </c>
      <c r="B2387" s="4" t="s">
        <v>5</v>
      </c>
      <c r="C2387" s="4" t="s">
        <v>10</v>
      </c>
    </row>
    <row r="2388" spans="1:22">
      <c r="A2388" t="n">
        <v>24197</v>
      </c>
      <c r="B2388" s="25" t="n">
        <v>16</v>
      </c>
      <c r="C2388" s="7" t="n">
        <v>0</v>
      </c>
    </row>
    <row r="2389" spans="1:22">
      <c r="A2389" t="s">
        <v>4</v>
      </c>
      <c r="B2389" s="4" t="s">
        <v>5</v>
      </c>
      <c r="C2389" s="4" t="s">
        <v>10</v>
      </c>
      <c r="D2389" s="4" t="s">
        <v>13</v>
      </c>
      <c r="E2389" s="4" t="s">
        <v>13</v>
      </c>
      <c r="F2389" s="4" t="s">
        <v>6</v>
      </c>
    </row>
    <row r="2390" spans="1:22">
      <c r="A2390" t="n">
        <v>24200</v>
      </c>
      <c r="B2390" s="47" t="n">
        <v>20</v>
      </c>
      <c r="C2390" s="7" t="n">
        <v>2</v>
      </c>
      <c r="D2390" s="7" t="n">
        <v>3</v>
      </c>
      <c r="E2390" s="7" t="n">
        <v>10</v>
      </c>
      <c r="F2390" s="7" t="s">
        <v>266</v>
      </c>
    </row>
    <row r="2391" spans="1:22">
      <c r="A2391" t="s">
        <v>4</v>
      </c>
      <c r="B2391" s="4" t="s">
        <v>5</v>
      </c>
      <c r="C2391" s="4" t="s">
        <v>10</v>
      </c>
    </row>
    <row r="2392" spans="1:22">
      <c r="A2392" t="n">
        <v>24218</v>
      </c>
      <c r="B2392" s="25" t="n">
        <v>16</v>
      </c>
      <c r="C2392" s="7" t="n">
        <v>0</v>
      </c>
    </row>
    <row r="2393" spans="1:22">
      <c r="A2393" t="s">
        <v>4</v>
      </c>
      <c r="B2393" s="4" t="s">
        <v>5</v>
      </c>
      <c r="C2393" s="4" t="s">
        <v>10</v>
      </c>
      <c r="D2393" s="4" t="s">
        <v>13</v>
      </c>
      <c r="E2393" s="4" t="s">
        <v>13</v>
      </c>
      <c r="F2393" s="4" t="s">
        <v>6</v>
      </c>
    </row>
    <row r="2394" spans="1:22">
      <c r="A2394" t="n">
        <v>24221</v>
      </c>
      <c r="B2394" s="47" t="n">
        <v>20</v>
      </c>
      <c r="C2394" s="7" t="n">
        <v>4</v>
      </c>
      <c r="D2394" s="7" t="n">
        <v>3</v>
      </c>
      <c r="E2394" s="7" t="n">
        <v>10</v>
      </c>
      <c r="F2394" s="7" t="s">
        <v>266</v>
      </c>
    </row>
    <row r="2395" spans="1:22">
      <c r="A2395" t="s">
        <v>4</v>
      </c>
      <c r="B2395" s="4" t="s">
        <v>5</v>
      </c>
      <c r="C2395" s="4" t="s">
        <v>10</v>
      </c>
    </row>
    <row r="2396" spans="1:22">
      <c r="A2396" t="n">
        <v>24239</v>
      </c>
      <c r="B2396" s="25" t="n">
        <v>16</v>
      </c>
      <c r="C2396" s="7" t="n">
        <v>0</v>
      </c>
    </row>
    <row r="2397" spans="1:22">
      <c r="A2397" t="s">
        <v>4</v>
      </c>
      <c r="B2397" s="4" t="s">
        <v>5</v>
      </c>
      <c r="C2397" s="4" t="s">
        <v>10</v>
      </c>
      <c r="D2397" s="4" t="s">
        <v>13</v>
      </c>
      <c r="E2397" s="4" t="s">
        <v>13</v>
      </c>
      <c r="F2397" s="4" t="s">
        <v>6</v>
      </c>
    </row>
    <row r="2398" spans="1:22">
      <c r="A2398" t="n">
        <v>24242</v>
      </c>
      <c r="B2398" s="47" t="n">
        <v>20</v>
      </c>
      <c r="C2398" s="7" t="n">
        <v>8</v>
      </c>
      <c r="D2398" s="7" t="n">
        <v>3</v>
      </c>
      <c r="E2398" s="7" t="n">
        <v>10</v>
      </c>
      <c r="F2398" s="7" t="s">
        <v>266</v>
      </c>
    </row>
    <row r="2399" spans="1:22">
      <c r="A2399" t="s">
        <v>4</v>
      </c>
      <c r="B2399" s="4" t="s">
        <v>5</v>
      </c>
      <c r="C2399" s="4" t="s">
        <v>10</v>
      </c>
    </row>
    <row r="2400" spans="1:22">
      <c r="A2400" t="n">
        <v>24260</v>
      </c>
      <c r="B2400" s="25" t="n">
        <v>16</v>
      </c>
      <c r="C2400" s="7" t="n">
        <v>0</v>
      </c>
    </row>
    <row r="2401" spans="1:6">
      <c r="A2401" t="s">
        <v>4</v>
      </c>
      <c r="B2401" s="4" t="s">
        <v>5</v>
      </c>
      <c r="C2401" s="4" t="s">
        <v>10</v>
      </c>
      <c r="D2401" s="4" t="s">
        <v>13</v>
      </c>
      <c r="E2401" s="4" t="s">
        <v>13</v>
      </c>
      <c r="F2401" s="4" t="s">
        <v>6</v>
      </c>
    </row>
    <row r="2402" spans="1:6">
      <c r="A2402" t="n">
        <v>24263</v>
      </c>
      <c r="B2402" s="47" t="n">
        <v>20</v>
      </c>
      <c r="C2402" s="7" t="n">
        <v>6</v>
      </c>
      <c r="D2402" s="7" t="n">
        <v>3</v>
      </c>
      <c r="E2402" s="7" t="n">
        <v>10</v>
      </c>
      <c r="F2402" s="7" t="s">
        <v>266</v>
      </c>
    </row>
    <row r="2403" spans="1:6">
      <c r="A2403" t="s">
        <v>4</v>
      </c>
      <c r="B2403" s="4" t="s">
        <v>5</v>
      </c>
      <c r="C2403" s="4" t="s">
        <v>10</v>
      </c>
    </row>
    <row r="2404" spans="1:6">
      <c r="A2404" t="n">
        <v>24281</v>
      </c>
      <c r="B2404" s="25" t="n">
        <v>16</v>
      </c>
      <c r="C2404" s="7" t="n">
        <v>0</v>
      </c>
    </row>
    <row r="2405" spans="1:6">
      <c r="A2405" t="s">
        <v>4</v>
      </c>
      <c r="B2405" s="4" t="s">
        <v>5</v>
      </c>
      <c r="C2405" s="4" t="s">
        <v>10</v>
      </c>
      <c r="D2405" s="4" t="s">
        <v>13</v>
      </c>
      <c r="E2405" s="4" t="s">
        <v>13</v>
      </c>
      <c r="F2405" s="4" t="s">
        <v>6</v>
      </c>
    </row>
    <row r="2406" spans="1:6">
      <c r="A2406" t="n">
        <v>24284</v>
      </c>
      <c r="B2406" s="47" t="n">
        <v>20</v>
      </c>
      <c r="C2406" s="7" t="n">
        <v>83</v>
      </c>
      <c r="D2406" s="7" t="n">
        <v>3</v>
      </c>
      <c r="E2406" s="7" t="n">
        <v>10</v>
      </c>
      <c r="F2406" s="7" t="s">
        <v>266</v>
      </c>
    </row>
    <row r="2407" spans="1:6">
      <c r="A2407" t="s">
        <v>4</v>
      </c>
      <c r="B2407" s="4" t="s">
        <v>5</v>
      </c>
      <c r="C2407" s="4" t="s">
        <v>10</v>
      </c>
    </row>
    <row r="2408" spans="1:6">
      <c r="A2408" t="n">
        <v>24302</v>
      </c>
      <c r="B2408" s="25" t="n">
        <v>16</v>
      </c>
      <c r="C2408" s="7" t="n">
        <v>0</v>
      </c>
    </row>
    <row r="2409" spans="1:6">
      <c r="A2409" t="s">
        <v>4</v>
      </c>
      <c r="B2409" s="4" t="s">
        <v>5</v>
      </c>
      <c r="C2409" s="4" t="s">
        <v>10</v>
      </c>
      <c r="D2409" s="4" t="s">
        <v>13</v>
      </c>
      <c r="E2409" s="4" t="s">
        <v>13</v>
      </c>
      <c r="F2409" s="4" t="s">
        <v>6</v>
      </c>
    </row>
    <row r="2410" spans="1:6">
      <c r="A2410" t="n">
        <v>24305</v>
      </c>
      <c r="B2410" s="47" t="n">
        <v>20</v>
      </c>
      <c r="C2410" s="7" t="n">
        <v>11</v>
      </c>
      <c r="D2410" s="7" t="n">
        <v>3</v>
      </c>
      <c r="E2410" s="7" t="n">
        <v>10</v>
      </c>
      <c r="F2410" s="7" t="s">
        <v>266</v>
      </c>
    </row>
    <row r="2411" spans="1:6">
      <c r="A2411" t="s">
        <v>4</v>
      </c>
      <c r="B2411" s="4" t="s">
        <v>5</v>
      </c>
      <c r="C2411" s="4" t="s">
        <v>10</v>
      </c>
    </row>
    <row r="2412" spans="1:6">
      <c r="A2412" t="n">
        <v>24323</v>
      </c>
      <c r="B2412" s="25" t="n">
        <v>16</v>
      </c>
      <c r="C2412" s="7" t="n">
        <v>0</v>
      </c>
    </row>
    <row r="2413" spans="1:6">
      <c r="A2413" t="s">
        <v>4</v>
      </c>
      <c r="B2413" s="4" t="s">
        <v>5</v>
      </c>
      <c r="C2413" s="4" t="s">
        <v>10</v>
      </c>
      <c r="D2413" s="4" t="s">
        <v>13</v>
      </c>
      <c r="E2413" s="4" t="s">
        <v>13</v>
      </c>
      <c r="F2413" s="4" t="s">
        <v>6</v>
      </c>
    </row>
    <row r="2414" spans="1:6">
      <c r="A2414" t="n">
        <v>24326</v>
      </c>
      <c r="B2414" s="47" t="n">
        <v>20</v>
      </c>
      <c r="C2414" s="7" t="n">
        <v>9</v>
      </c>
      <c r="D2414" s="7" t="n">
        <v>3</v>
      </c>
      <c r="E2414" s="7" t="n">
        <v>10</v>
      </c>
      <c r="F2414" s="7" t="s">
        <v>266</v>
      </c>
    </row>
    <row r="2415" spans="1:6">
      <c r="A2415" t="s">
        <v>4</v>
      </c>
      <c r="B2415" s="4" t="s">
        <v>5</v>
      </c>
      <c r="C2415" s="4" t="s">
        <v>10</v>
      </c>
    </row>
    <row r="2416" spans="1:6">
      <c r="A2416" t="n">
        <v>24344</v>
      </c>
      <c r="B2416" s="25" t="n">
        <v>16</v>
      </c>
      <c r="C2416" s="7" t="n">
        <v>0</v>
      </c>
    </row>
    <row r="2417" spans="1:6">
      <c r="A2417" t="s">
        <v>4</v>
      </c>
      <c r="B2417" s="4" t="s">
        <v>5</v>
      </c>
      <c r="C2417" s="4" t="s">
        <v>10</v>
      </c>
      <c r="D2417" s="4" t="s">
        <v>13</v>
      </c>
      <c r="E2417" s="4" t="s">
        <v>13</v>
      </c>
      <c r="F2417" s="4" t="s">
        <v>6</v>
      </c>
    </row>
    <row r="2418" spans="1:6">
      <c r="A2418" t="n">
        <v>24347</v>
      </c>
      <c r="B2418" s="47" t="n">
        <v>20</v>
      </c>
      <c r="C2418" s="7" t="n">
        <v>7</v>
      </c>
      <c r="D2418" s="7" t="n">
        <v>3</v>
      </c>
      <c r="E2418" s="7" t="n">
        <v>10</v>
      </c>
      <c r="F2418" s="7" t="s">
        <v>266</v>
      </c>
    </row>
    <row r="2419" spans="1:6">
      <c r="A2419" t="s">
        <v>4</v>
      </c>
      <c r="B2419" s="4" t="s">
        <v>5</v>
      </c>
      <c r="C2419" s="4" t="s">
        <v>10</v>
      </c>
    </row>
    <row r="2420" spans="1:6">
      <c r="A2420" t="n">
        <v>24365</v>
      </c>
      <c r="B2420" s="25" t="n">
        <v>16</v>
      </c>
      <c r="C2420" s="7" t="n">
        <v>0</v>
      </c>
    </row>
    <row r="2421" spans="1:6">
      <c r="A2421" t="s">
        <v>4</v>
      </c>
      <c r="B2421" s="4" t="s">
        <v>5</v>
      </c>
      <c r="C2421" s="4" t="s">
        <v>10</v>
      </c>
      <c r="D2421" s="4" t="s">
        <v>13</v>
      </c>
      <c r="E2421" s="4" t="s">
        <v>13</v>
      </c>
      <c r="F2421" s="4" t="s">
        <v>6</v>
      </c>
    </row>
    <row r="2422" spans="1:6">
      <c r="A2422" t="n">
        <v>24368</v>
      </c>
      <c r="B2422" s="47" t="n">
        <v>20</v>
      </c>
      <c r="C2422" s="7" t="n">
        <v>5</v>
      </c>
      <c r="D2422" s="7" t="n">
        <v>3</v>
      </c>
      <c r="E2422" s="7" t="n">
        <v>10</v>
      </c>
      <c r="F2422" s="7" t="s">
        <v>266</v>
      </c>
    </row>
    <row r="2423" spans="1:6">
      <c r="A2423" t="s">
        <v>4</v>
      </c>
      <c r="B2423" s="4" t="s">
        <v>5</v>
      </c>
      <c r="C2423" s="4" t="s">
        <v>10</v>
      </c>
    </row>
    <row r="2424" spans="1:6">
      <c r="A2424" t="n">
        <v>24386</v>
      </c>
      <c r="B2424" s="25" t="n">
        <v>16</v>
      </c>
      <c r="C2424" s="7" t="n">
        <v>0</v>
      </c>
    </row>
    <row r="2425" spans="1:6">
      <c r="A2425" t="s">
        <v>4</v>
      </c>
      <c r="B2425" s="4" t="s">
        <v>5</v>
      </c>
      <c r="C2425" s="4" t="s">
        <v>10</v>
      </c>
      <c r="D2425" s="4" t="s">
        <v>13</v>
      </c>
      <c r="E2425" s="4" t="s">
        <v>13</v>
      </c>
      <c r="F2425" s="4" t="s">
        <v>6</v>
      </c>
    </row>
    <row r="2426" spans="1:6">
      <c r="A2426" t="n">
        <v>24389</v>
      </c>
      <c r="B2426" s="47" t="n">
        <v>20</v>
      </c>
      <c r="C2426" s="7" t="n">
        <v>3</v>
      </c>
      <c r="D2426" s="7" t="n">
        <v>3</v>
      </c>
      <c r="E2426" s="7" t="n">
        <v>10</v>
      </c>
      <c r="F2426" s="7" t="s">
        <v>266</v>
      </c>
    </row>
    <row r="2427" spans="1:6">
      <c r="A2427" t="s">
        <v>4</v>
      </c>
      <c r="B2427" s="4" t="s">
        <v>5</v>
      </c>
      <c r="C2427" s="4" t="s">
        <v>10</v>
      </c>
    </row>
    <row r="2428" spans="1:6">
      <c r="A2428" t="n">
        <v>24407</v>
      </c>
      <c r="B2428" s="25" t="n">
        <v>16</v>
      </c>
      <c r="C2428" s="7" t="n">
        <v>0</v>
      </c>
    </row>
    <row r="2429" spans="1:6">
      <c r="A2429" t="s">
        <v>4</v>
      </c>
      <c r="B2429" s="4" t="s">
        <v>5</v>
      </c>
      <c r="C2429" s="4" t="s">
        <v>10</v>
      </c>
      <c r="D2429" s="4" t="s">
        <v>13</v>
      </c>
      <c r="E2429" s="4" t="s">
        <v>13</v>
      </c>
      <c r="F2429" s="4" t="s">
        <v>6</v>
      </c>
    </row>
    <row r="2430" spans="1:6">
      <c r="A2430" t="n">
        <v>24410</v>
      </c>
      <c r="B2430" s="47" t="n">
        <v>20</v>
      </c>
      <c r="C2430" s="7" t="n">
        <v>1</v>
      </c>
      <c r="D2430" s="7" t="n">
        <v>3</v>
      </c>
      <c r="E2430" s="7" t="n">
        <v>10</v>
      </c>
      <c r="F2430" s="7" t="s">
        <v>266</v>
      </c>
    </row>
    <row r="2431" spans="1:6">
      <c r="A2431" t="s">
        <v>4</v>
      </c>
      <c r="B2431" s="4" t="s">
        <v>5</v>
      </c>
      <c r="C2431" s="4" t="s">
        <v>10</v>
      </c>
    </row>
    <row r="2432" spans="1:6">
      <c r="A2432" t="n">
        <v>24428</v>
      </c>
      <c r="B2432" s="25" t="n">
        <v>16</v>
      </c>
      <c r="C2432" s="7" t="n">
        <v>0</v>
      </c>
    </row>
    <row r="2433" spans="1:6">
      <c r="A2433" t="s">
        <v>4</v>
      </c>
      <c r="B2433" s="4" t="s">
        <v>5</v>
      </c>
      <c r="C2433" s="4" t="s">
        <v>10</v>
      </c>
      <c r="D2433" s="4" t="s">
        <v>13</v>
      </c>
      <c r="E2433" s="4" t="s">
        <v>13</v>
      </c>
      <c r="F2433" s="4" t="s">
        <v>6</v>
      </c>
    </row>
    <row r="2434" spans="1:6">
      <c r="A2434" t="n">
        <v>24431</v>
      </c>
      <c r="B2434" s="47" t="n">
        <v>20</v>
      </c>
      <c r="C2434" s="7" t="n">
        <v>18</v>
      </c>
      <c r="D2434" s="7" t="n">
        <v>3</v>
      </c>
      <c r="E2434" s="7" t="n">
        <v>10</v>
      </c>
      <c r="F2434" s="7" t="s">
        <v>266</v>
      </c>
    </row>
    <row r="2435" spans="1:6">
      <c r="A2435" t="s">
        <v>4</v>
      </c>
      <c r="B2435" s="4" t="s">
        <v>5</v>
      </c>
      <c r="C2435" s="4" t="s">
        <v>10</v>
      </c>
    </row>
    <row r="2436" spans="1:6">
      <c r="A2436" t="n">
        <v>24449</v>
      </c>
      <c r="B2436" s="25" t="n">
        <v>16</v>
      </c>
      <c r="C2436" s="7" t="n">
        <v>0</v>
      </c>
    </row>
    <row r="2437" spans="1:6">
      <c r="A2437" t="s">
        <v>4</v>
      </c>
      <c r="B2437" s="4" t="s">
        <v>5</v>
      </c>
      <c r="C2437" s="4" t="s">
        <v>10</v>
      </c>
      <c r="D2437" s="4" t="s">
        <v>13</v>
      </c>
      <c r="E2437" s="4" t="s">
        <v>13</v>
      </c>
      <c r="F2437" s="4" t="s">
        <v>6</v>
      </c>
    </row>
    <row r="2438" spans="1:6">
      <c r="A2438" t="n">
        <v>24452</v>
      </c>
      <c r="B2438" s="47" t="n">
        <v>20</v>
      </c>
      <c r="C2438" s="7" t="n">
        <v>7032</v>
      </c>
      <c r="D2438" s="7" t="n">
        <v>3</v>
      </c>
      <c r="E2438" s="7" t="n">
        <v>10</v>
      </c>
      <c r="F2438" s="7" t="s">
        <v>266</v>
      </c>
    </row>
    <row r="2439" spans="1:6">
      <c r="A2439" t="s">
        <v>4</v>
      </c>
      <c r="B2439" s="4" t="s">
        <v>5</v>
      </c>
      <c r="C2439" s="4" t="s">
        <v>10</v>
      </c>
    </row>
    <row r="2440" spans="1:6">
      <c r="A2440" t="n">
        <v>24470</v>
      </c>
      <c r="B2440" s="25" t="n">
        <v>16</v>
      </c>
      <c r="C2440" s="7" t="n">
        <v>0</v>
      </c>
    </row>
    <row r="2441" spans="1:6">
      <c r="A2441" t="s">
        <v>4</v>
      </c>
      <c r="B2441" s="4" t="s">
        <v>5</v>
      </c>
      <c r="C2441" s="4" t="s">
        <v>10</v>
      </c>
      <c r="D2441" s="4" t="s">
        <v>13</v>
      </c>
      <c r="E2441" s="4" t="s">
        <v>13</v>
      </c>
      <c r="F2441" s="4" t="s">
        <v>6</v>
      </c>
    </row>
    <row r="2442" spans="1:6">
      <c r="A2442" t="n">
        <v>24473</v>
      </c>
      <c r="B2442" s="47" t="n">
        <v>20</v>
      </c>
      <c r="C2442" s="7" t="n">
        <v>28</v>
      </c>
      <c r="D2442" s="7" t="n">
        <v>3</v>
      </c>
      <c r="E2442" s="7" t="n">
        <v>10</v>
      </c>
      <c r="F2442" s="7" t="s">
        <v>266</v>
      </c>
    </row>
    <row r="2443" spans="1:6">
      <c r="A2443" t="s">
        <v>4</v>
      </c>
      <c r="B2443" s="4" t="s">
        <v>5</v>
      </c>
      <c r="C2443" s="4" t="s">
        <v>10</v>
      </c>
    </row>
    <row r="2444" spans="1:6">
      <c r="A2444" t="n">
        <v>24491</v>
      </c>
      <c r="B2444" s="25" t="n">
        <v>16</v>
      </c>
      <c r="C2444" s="7" t="n">
        <v>0</v>
      </c>
    </row>
    <row r="2445" spans="1:6">
      <c r="A2445" t="s">
        <v>4</v>
      </c>
      <c r="B2445" s="4" t="s">
        <v>5</v>
      </c>
      <c r="C2445" s="4" t="s">
        <v>13</v>
      </c>
      <c r="D2445" s="4" t="s">
        <v>10</v>
      </c>
      <c r="E2445" s="4" t="s">
        <v>13</v>
      </c>
      <c r="F2445" s="4" t="s">
        <v>6</v>
      </c>
      <c r="G2445" s="4" t="s">
        <v>6</v>
      </c>
      <c r="H2445" s="4" t="s">
        <v>6</v>
      </c>
      <c r="I2445" s="4" t="s">
        <v>6</v>
      </c>
      <c r="J2445" s="4" t="s">
        <v>6</v>
      </c>
      <c r="K2445" s="4" t="s">
        <v>6</v>
      </c>
      <c r="L2445" s="4" t="s">
        <v>6</v>
      </c>
      <c r="M2445" s="4" t="s">
        <v>6</v>
      </c>
      <c r="N2445" s="4" t="s">
        <v>6</v>
      </c>
      <c r="O2445" s="4" t="s">
        <v>6</v>
      </c>
      <c r="P2445" s="4" t="s">
        <v>6</v>
      </c>
      <c r="Q2445" s="4" t="s">
        <v>6</v>
      </c>
      <c r="R2445" s="4" t="s">
        <v>6</v>
      </c>
      <c r="S2445" s="4" t="s">
        <v>6</v>
      </c>
      <c r="T2445" s="4" t="s">
        <v>6</v>
      </c>
      <c r="U2445" s="4" t="s">
        <v>6</v>
      </c>
    </row>
    <row r="2446" spans="1:6">
      <c r="A2446" t="n">
        <v>24494</v>
      </c>
      <c r="B2446" s="42" t="n">
        <v>36</v>
      </c>
      <c r="C2446" s="7" t="n">
        <v>8</v>
      </c>
      <c r="D2446" s="7" t="n">
        <v>1</v>
      </c>
      <c r="E2446" s="7" t="n">
        <v>0</v>
      </c>
      <c r="F2446" s="7" t="s">
        <v>105</v>
      </c>
      <c r="G2446" s="7" t="s">
        <v>12</v>
      </c>
      <c r="H2446" s="7" t="s">
        <v>12</v>
      </c>
      <c r="I2446" s="7" t="s">
        <v>12</v>
      </c>
      <c r="J2446" s="7" t="s">
        <v>12</v>
      </c>
      <c r="K2446" s="7" t="s">
        <v>12</v>
      </c>
      <c r="L2446" s="7" t="s">
        <v>12</v>
      </c>
      <c r="M2446" s="7" t="s">
        <v>12</v>
      </c>
      <c r="N2446" s="7" t="s">
        <v>12</v>
      </c>
      <c r="O2446" s="7" t="s">
        <v>12</v>
      </c>
      <c r="P2446" s="7" t="s">
        <v>12</v>
      </c>
      <c r="Q2446" s="7" t="s">
        <v>12</v>
      </c>
      <c r="R2446" s="7" t="s">
        <v>12</v>
      </c>
      <c r="S2446" s="7" t="s">
        <v>12</v>
      </c>
      <c r="T2446" s="7" t="s">
        <v>12</v>
      </c>
      <c r="U2446" s="7" t="s">
        <v>12</v>
      </c>
    </row>
    <row r="2447" spans="1:6">
      <c r="A2447" t="s">
        <v>4</v>
      </c>
      <c r="B2447" s="4" t="s">
        <v>5</v>
      </c>
      <c r="C2447" s="4" t="s">
        <v>13</v>
      </c>
      <c r="D2447" s="4" t="s">
        <v>10</v>
      </c>
      <c r="E2447" s="4" t="s">
        <v>13</v>
      </c>
      <c r="F2447" s="4" t="s">
        <v>6</v>
      </c>
      <c r="G2447" s="4" t="s">
        <v>6</v>
      </c>
      <c r="H2447" s="4" t="s">
        <v>6</v>
      </c>
      <c r="I2447" s="4" t="s">
        <v>6</v>
      </c>
      <c r="J2447" s="4" t="s">
        <v>6</v>
      </c>
      <c r="K2447" s="4" t="s">
        <v>6</v>
      </c>
      <c r="L2447" s="4" t="s">
        <v>6</v>
      </c>
      <c r="M2447" s="4" t="s">
        <v>6</v>
      </c>
      <c r="N2447" s="4" t="s">
        <v>6</v>
      </c>
      <c r="O2447" s="4" t="s">
        <v>6</v>
      </c>
      <c r="P2447" s="4" t="s">
        <v>6</v>
      </c>
      <c r="Q2447" s="4" t="s">
        <v>6</v>
      </c>
      <c r="R2447" s="4" t="s">
        <v>6</v>
      </c>
      <c r="S2447" s="4" t="s">
        <v>6</v>
      </c>
      <c r="T2447" s="4" t="s">
        <v>6</v>
      </c>
      <c r="U2447" s="4" t="s">
        <v>6</v>
      </c>
    </row>
    <row r="2448" spans="1:6">
      <c r="A2448" t="n">
        <v>24525</v>
      </c>
      <c r="B2448" s="42" t="n">
        <v>36</v>
      </c>
      <c r="C2448" s="7" t="n">
        <v>8</v>
      </c>
      <c r="D2448" s="7" t="n">
        <v>18</v>
      </c>
      <c r="E2448" s="7" t="n">
        <v>0</v>
      </c>
      <c r="F2448" s="7" t="s">
        <v>105</v>
      </c>
      <c r="G2448" s="7" t="s">
        <v>12</v>
      </c>
      <c r="H2448" s="7" t="s">
        <v>12</v>
      </c>
      <c r="I2448" s="7" t="s">
        <v>12</v>
      </c>
      <c r="J2448" s="7" t="s">
        <v>12</v>
      </c>
      <c r="K2448" s="7" t="s">
        <v>12</v>
      </c>
      <c r="L2448" s="7" t="s">
        <v>12</v>
      </c>
      <c r="M2448" s="7" t="s">
        <v>12</v>
      </c>
      <c r="N2448" s="7" t="s">
        <v>12</v>
      </c>
      <c r="O2448" s="7" t="s">
        <v>12</v>
      </c>
      <c r="P2448" s="7" t="s">
        <v>12</v>
      </c>
      <c r="Q2448" s="7" t="s">
        <v>12</v>
      </c>
      <c r="R2448" s="7" t="s">
        <v>12</v>
      </c>
      <c r="S2448" s="7" t="s">
        <v>12</v>
      </c>
      <c r="T2448" s="7" t="s">
        <v>12</v>
      </c>
      <c r="U2448" s="7" t="s">
        <v>12</v>
      </c>
    </row>
    <row r="2449" spans="1:21">
      <c r="A2449" t="s">
        <v>4</v>
      </c>
      <c r="B2449" s="4" t="s">
        <v>5</v>
      </c>
      <c r="C2449" s="4" t="s">
        <v>13</v>
      </c>
      <c r="D2449" s="4" t="s">
        <v>10</v>
      </c>
      <c r="E2449" s="4" t="s">
        <v>13</v>
      </c>
      <c r="F2449" s="4" t="s">
        <v>6</v>
      </c>
      <c r="G2449" s="4" t="s">
        <v>6</v>
      </c>
      <c r="H2449" s="4" t="s">
        <v>6</v>
      </c>
      <c r="I2449" s="4" t="s">
        <v>6</v>
      </c>
      <c r="J2449" s="4" t="s">
        <v>6</v>
      </c>
      <c r="K2449" s="4" t="s">
        <v>6</v>
      </c>
      <c r="L2449" s="4" t="s">
        <v>6</v>
      </c>
      <c r="M2449" s="4" t="s">
        <v>6</v>
      </c>
      <c r="N2449" s="4" t="s">
        <v>6</v>
      </c>
      <c r="O2449" s="4" t="s">
        <v>6</v>
      </c>
      <c r="P2449" s="4" t="s">
        <v>6</v>
      </c>
      <c r="Q2449" s="4" t="s">
        <v>6</v>
      </c>
      <c r="R2449" s="4" t="s">
        <v>6</v>
      </c>
      <c r="S2449" s="4" t="s">
        <v>6</v>
      </c>
      <c r="T2449" s="4" t="s">
        <v>6</v>
      </c>
      <c r="U2449" s="4" t="s">
        <v>6</v>
      </c>
    </row>
    <row r="2450" spans="1:21">
      <c r="A2450" t="n">
        <v>24556</v>
      </c>
      <c r="B2450" s="42" t="n">
        <v>36</v>
      </c>
      <c r="C2450" s="7" t="n">
        <v>8</v>
      </c>
      <c r="D2450" s="7" t="n">
        <v>13</v>
      </c>
      <c r="E2450" s="7" t="n">
        <v>0</v>
      </c>
      <c r="F2450" s="7" t="s">
        <v>105</v>
      </c>
      <c r="G2450" s="7" t="s">
        <v>12</v>
      </c>
      <c r="H2450" s="7" t="s">
        <v>12</v>
      </c>
      <c r="I2450" s="7" t="s">
        <v>12</v>
      </c>
      <c r="J2450" s="7" t="s">
        <v>12</v>
      </c>
      <c r="K2450" s="7" t="s">
        <v>12</v>
      </c>
      <c r="L2450" s="7" t="s">
        <v>12</v>
      </c>
      <c r="M2450" s="7" t="s">
        <v>12</v>
      </c>
      <c r="N2450" s="7" t="s">
        <v>12</v>
      </c>
      <c r="O2450" s="7" t="s">
        <v>12</v>
      </c>
      <c r="P2450" s="7" t="s">
        <v>12</v>
      </c>
      <c r="Q2450" s="7" t="s">
        <v>12</v>
      </c>
      <c r="R2450" s="7" t="s">
        <v>12</v>
      </c>
      <c r="S2450" s="7" t="s">
        <v>12</v>
      </c>
      <c r="T2450" s="7" t="s">
        <v>12</v>
      </c>
      <c r="U2450" s="7" t="s">
        <v>12</v>
      </c>
    </row>
    <row r="2451" spans="1:21">
      <c r="A2451" t="s">
        <v>4</v>
      </c>
      <c r="B2451" s="4" t="s">
        <v>5</v>
      </c>
      <c r="C2451" s="4" t="s">
        <v>13</v>
      </c>
      <c r="D2451" s="4" t="s">
        <v>10</v>
      </c>
      <c r="E2451" s="4" t="s">
        <v>13</v>
      </c>
      <c r="F2451" s="4" t="s">
        <v>6</v>
      </c>
      <c r="G2451" s="4" t="s">
        <v>6</v>
      </c>
      <c r="H2451" s="4" t="s">
        <v>6</v>
      </c>
      <c r="I2451" s="4" t="s">
        <v>6</v>
      </c>
      <c r="J2451" s="4" t="s">
        <v>6</v>
      </c>
      <c r="K2451" s="4" t="s">
        <v>6</v>
      </c>
      <c r="L2451" s="4" t="s">
        <v>6</v>
      </c>
      <c r="M2451" s="4" t="s">
        <v>6</v>
      </c>
      <c r="N2451" s="4" t="s">
        <v>6</v>
      </c>
      <c r="O2451" s="4" t="s">
        <v>6</v>
      </c>
      <c r="P2451" s="4" t="s">
        <v>6</v>
      </c>
      <c r="Q2451" s="4" t="s">
        <v>6</v>
      </c>
      <c r="R2451" s="4" t="s">
        <v>6</v>
      </c>
      <c r="S2451" s="4" t="s">
        <v>6</v>
      </c>
      <c r="T2451" s="4" t="s">
        <v>6</v>
      </c>
      <c r="U2451" s="4" t="s">
        <v>6</v>
      </c>
    </row>
    <row r="2452" spans="1:21">
      <c r="A2452" t="n">
        <v>24587</v>
      </c>
      <c r="B2452" s="42" t="n">
        <v>36</v>
      </c>
      <c r="C2452" s="7" t="n">
        <v>8</v>
      </c>
      <c r="D2452" s="7" t="n">
        <v>80</v>
      </c>
      <c r="E2452" s="7" t="n">
        <v>0</v>
      </c>
      <c r="F2452" s="7" t="s">
        <v>105</v>
      </c>
      <c r="G2452" s="7" t="s">
        <v>12</v>
      </c>
      <c r="H2452" s="7" t="s">
        <v>12</v>
      </c>
      <c r="I2452" s="7" t="s">
        <v>12</v>
      </c>
      <c r="J2452" s="7" t="s">
        <v>12</v>
      </c>
      <c r="K2452" s="7" t="s">
        <v>12</v>
      </c>
      <c r="L2452" s="7" t="s">
        <v>12</v>
      </c>
      <c r="M2452" s="7" t="s">
        <v>12</v>
      </c>
      <c r="N2452" s="7" t="s">
        <v>12</v>
      </c>
      <c r="O2452" s="7" t="s">
        <v>12</v>
      </c>
      <c r="P2452" s="7" t="s">
        <v>12</v>
      </c>
      <c r="Q2452" s="7" t="s">
        <v>12</v>
      </c>
      <c r="R2452" s="7" t="s">
        <v>12</v>
      </c>
      <c r="S2452" s="7" t="s">
        <v>12</v>
      </c>
      <c r="T2452" s="7" t="s">
        <v>12</v>
      </c>
      <c r="U2452" s="7" t="s">
        <v>12</v>
      </c>
    </row>
    <row r="2453" spans="1:21">
      <c r="A2453" t="s">
        <v>4</v>
      </c>
      <c r="B2453" s="4" t="s">
        <v>5</v>
      </c>
      <c r="C2453" s="4" t="s">
        <v>13</v>
      </c>
      <c r="D2453" s="4" t="s">
        <v>10</v>
      </c>
      <c r="E2453" s="4" t="s">
        <v>13</v>
      </c>
      <c r="F2453" s="4" t="s">
        <v>6</v>
      </c>
      <c r="G2453" s="4" t="s">
        <v>6</v>
      </c>
      <c r="H2453" s="4" t="s">
        <v>6</v>
      </c>
      <c r="I2453" s="4" t="s">
        <v>6</v>
      </c>
      <c r="J2453" s="4" t="s">
        <v>6</v>
      </c>
      <c r="K2453" s="4" t="s">
        <v>6</v>
      </c>
      <c r="L2453" s="4" t="s">
        <v>6</v>
      </c>
      <c r="M2453" s="4" t="s">
        <v>6</v>
      </c>
      <c r="N2453" s="4" t="s">
        <v>6</v>
      </c>
      <c r="O2453" s="4" t="s">
        <v>6</v>
      </c>
      <c r="P2453" s="4" t="s">
        <v>6</v>
      </c>
      <c r="Q2453" s="4" t="s">
        <v>6</v>
      </c>
      <c r="R2453" s="4" t="s">
        <v>6</v>
      </c>
      <c r="S2453" s="4" t="s">
        <v>6</v>
      </c>
      <c r="T2453" s="4" t="s">
        <v>6</v>
      </c>
      <c r="U2453" s="4" t="s">
        <v>6</v>
      </c>
    </row>
    <row r="2454" spans="1:21">
      <c r="A2454" t="n">
        <v>24618</v>
      </c>
      <c r="B2454" s="42" t="n">
        <v>36</v>
      </c>
      <c r="C2454" s="7" t="n">
        <v>8</v>
      </c>
      <c r="D2454" s="7" t="n">
        <v>0</v>
      </c>
      <c r="E2454" s="7" t="n">
        <v>0</v>
      </c>
      <c r="F2454" s="7" t="s">
        <v>105</v>
      </c>
      <c r="G2454" s="7" t="s">
        <v>267</v>
      </c>
      <c r="H2454" s="7" t="s">
        <v>268</v>
      </c>
      <c r="I2454" s="7" t="s">
        <v>12</v>
      </c>
      <c r="J2454" s="7" t="s">
        <v>12</v>
      </c>
      <c r="K2454" s="7" t="s">
        <v>12</v>
      </c>
      <c r="L2454" s="7" t="s">
        <v>12</v>
      </c>
      <c r="M2454" s="7" t="s">
        <v>12</v>
      </c>
      <c r="N2454" s="7" t="s">
        <v>12</v>
      </c>
      <c r="O2454" s="7" t="s">
        <v>12</v>
      </c>
      <c r="P2454" s="7" t="s">
        <v>12</v>
      </c>
      <c r="Q2454" s="7" t="s">
        <v>12</v>
      </c>
      <c r="R2454" s="7" t="s">
        <v>12</v>
      </c>
      <c r="S2454" s="7" t="s">
        <v>12</v>
      </c>
      <c r="T2454" s="7" t="s">
        <v>12</v>
      </c>
      <c r="U2454" s="7" t="s">
        <v>12</v>
      </c>
    </row>
    <row r="2455" spans="1:21">
      <c r="A2455" t="s">
        <v>4</v>
      </c>
      <c r="B2455" s="4" t="s">
        <v>5</v>
      </c>
      <c r="C2455" s="4" t="s">
        <v>13</v>
      </c>
      <c r="D2455" s="4" t="s">
        <v>10</v>
      </c>
      <c r="E2455" s="4" t="s">
        <v>13</v>
      </c>
      <c r="F2455" s="4" t="s">
        <v>6</v>
      </c>
      <c r="G2455" s="4" t="s">
        <v>6</v>
      </c>
      <c r="H2455" s="4" t="s">
        <v>6</v>
      </c>
      <c r="I2455" s="4" t="s">
        <v>6</v>
      </c>
      <c r="J2455" s="4" t="s">
        <v>6</v>
      </c>
      <c r="K2455" s="4" t="s">
        <v>6</v>
      </c>
      <c r="L2455" s="4" t="s">
        <v>6</v>
      </c>
      <c r="M2455" s="4" t="s">
        <v>6</v>
      </c>
      <c r="N2455" s="4" t="s">
        <v>6</v>
      </c>
      <c r="O2455" s="4" t="s">
        <v>6</v>
      </c>
      <c r="P2455" s="4" t="s">
        <v>6</v>
      </c>
      <c r="Q2455" s="4" t="s">
        <v>6</v>
      </c>
      <c r="R2455" s="4" t="s">
        <v>6</v>
      </c>
      <c r="S2455" s="4" t="s">
        <v>6</v>
      </c>
      <c r="T2455" s="4" t="s">
        <v>6</v>
      </c>
      <c r="U2455" s="4" t="s">
        <v>6</v>
      </c>
    </row>
    <row r="2456" spans="1:21">
      <c r="A2456" t="n">
        <v>24679</v>
      </c>
      <c r="B2456" s="42" t="n">
        <v>36</v>
      </c>
      <c r="C2456" s="7" t="n">
        <v>8</v>
      </c>
      <c r="D2456" s="7" t="n">
        <v>2</v>
      </c>
      <c r="E2456" s="7" t="n">
        <v>0</v>
      </c>
      <c r="F2456" s="7" t="s">
        <v>105</v>
      </c>
      <c r="G2456" s="7" t="s">
        <v>267</v>
      </c>
      <c r="H2456" s="7" t="s">
        <v>12</v>
      </c>
      <c r="I2456" s="7" t="s">
        <v>12</v>
      </c>
      <c r="J2456" s="7" t="s">
        <v>12</v>
      </c>
      <c r="K2456" s="7" t="s">
        <v>12</v>
      </c>
      <c r="L2456" s="7" t="s">
        <v>12</v>
      </c>
      <c r="M2456" s="7" t="s">
        <v>12</v>
      </c>
      <c r="N2456" s="7" t="s">
        <v>12</v>
      </c>
      <c r="O2456" s="7" t="s">
        <v>12</v>
      </c>
      <c r="P2456" s="7" t="s">
        <v>12</v>
      </c>
      <c r="Q2456" s="7" t="s">
        <v>12</v>
      </c>
      <c r="R2456" s="7" t="s">
        <v>12</v>
      </c>
      <c r="S2456" s="7" t="s">
        <v>12</v>
      </c>
      <c r="T2456" s="7" t="s">
        <v>12</v>
      </c>
      <c r="U2456" s="7" t="s">
        <v>12</v>
      </c>
    </row>
    <row r="2457" spans="1:21">
      <c r="A2457" t="s">
        <v>4</v>
      </c>
      <c r="B2457" s="4" t="s">
        <v>5</v>
      </c>
      <c r="C2457" s="4" t="s">
        <v>13</v>
      </c>
      <c r="D2457" s="4" t="s">
        <v>10</v>
      </c>
      <c r="E2457" s="4" t="s">
        <v>13</v>
      </c>
      <c r="F2457" s="4" t="s">
        <v>6</v>
      </c>
      <c r="G2457" s="4" t="s">
        <v>6</v>
      </c>
      <c r="H2457" s="4" t="s">
        <v>6</v>
      </c>
      <c r="I2457" s="4" t="s">
        <v>6</v>
      </c>
      <c r="J2457" s="4" t="s">
        <v>6</v>
      </c>
      <c r="K2457" s="4" t="s">
        <v>6</v>
      </c>
      <c r="L2457" s="4" t="s">
        <v>6</v>
      </c>
      <c r="M2457" s="4" t="s">
        <v>6</v>
      </c>
      <c r="N2457" s="4" t="s">
        <v>6</v>
      </c>
      <c r="O2457" s="4" t="s">
        <v>6</v>
      </c>
      <c r="P2457" s="4" t="s">
        <v>6</v>
      </c>
      <c r="Q2457" s="4" t="s">
        <v>6</v>
      </c>
      <c r="R2457" s="4" t="s">
        <v>6</v>
      </c>
      <c r="S2457" s="4" t="s">
        <v>6</v>
      </c>
      <c r="T2457" s="4" t="s">
        <v>6</v>
      </c>
      <c r="U2457" s="4" t="s">
        <v>6</v>
      </c>
    </row>
    <row r="2458" spans="1:21">
      <c r="A2458" t="n">
        <v>24722</v>
      </c>
      <c r="B2458" s="42" t="n">
        <v>36</v>
      </c>
      <c r="C2458" s="7" t="n">
        <v>8</v>
      </c>
      <c r="D2458" s="7" t="n">
        <v>4</v>
      </c>
      <c r="E2458" s="7" t="n">
        <v>0</v>
      </c>
      <c r="F2458" s="7" t="s">
        <v>105</v>
      </c>
      <c r="G2458" s="7" t="s">
        <v>269</v>
      </c>
      <c r="H2458" s="7" t="s">
        <v>270</v>
      </c>
      <c r="I2458" s="7" t="s">
        <v>271</v>
      </c>
      <c r="J2458" s="7" t="s">
        <v>12</v>
      </c>
      <c r="K2458" s="7" t="s">
        <v>12</v>
      </c>
      <c r="L2458" s="7" t="s">
        <v>12</v>
      </c>
      <c r="M2458" s="7" t="s">
        <v>12</v>
      </c>
      <c r="N2458" s="7" t="s">
        <v>12</v>
      </c>
      <c r="O2458" s="7" t="s">
        <v>12</v>
      </c>
      <c r="P2458" s="7" t="s">
        <v>12</v>
      </c>
      <c r="Q2458" s="7" t="s">
        <v>12</v>
      </c>
      <c r="R2458" s="7" t="s">
        <v>12</v>
      </c>
      <c r="S2458" s="7" t="s">
        <v>12</v>
      </c>
      <c r="T2458" s="7" t="s">
        <v>12</v>
      </c>
      <c r="U2458" s="7" t="s">
        <v>12</v>
      </c>
    </row>
    <row r="2459" spans="1:21">
      <c r="A2459" t="s">
        <v>4</v>
      </c>
      <c r="B2459" s="4" t="s">
        <v>5</v>
      </c>
      <c r="C2459" s="4" t="s">
        <v>13</v>
      </c>
      <c r="D2459" s="4" t="s">
        <v>10</v>
      </c>
      <c r="E2459" s="4" t="s">
        <v>13</v>
      </c>
      <c r="F2459" s="4" t="s">
        <v>6</v>
      </c>
      <c r="G2459" s="4" t="s">
        <v>6</v>
      </c>
      <c r="H2459" s="4" t="s">
        <v>6</v>
      </c>
      <c r="I2459" s="4" t="s">
        <v>6</v>
      </c>
      <c r="J2459" s="4" t="s">
        <v>6</v>
      </c>
      <c r="K2459" s="4" t="s">
        <v>6</v>
      </c>
      <c r="L2459" s="4" t="s">
        <v>6</v>
      </c>
      <c r="M2459" s="4" t="s">
        <v>6</v>
      </c>
      <c r="N2459" s="4" t="s">
        <v>6</v>
      </c>
      <c r="O2459" s="4" t="s">
        <v>6</v>
      </c>
      <c r="P2459" s="4" t="s">
        <v>6</v>
      </c>
      <c r="Q2459" s="4" t="s">
        <v>6</v>
      </c>
      <c r="R2459" s="4" t="s">
        <v>6</v>
      </c>
      <c r="S2459" s="4" t="s">
        <v>6</v>
      </c>
      <c r="T2459" s="4" t="s">
        <v>6</v>
      </c>
      <c r="U2459" s="4" t="s">
        <v>6</v>
      </c>
    </row>
    <row r="2460" spans="1:21">
      <c r="A2460" t="n">
        <v>24785</v>
      </c>
      <c r="B2460" s="42" t="n">
        <v>36</v>
      </c>
      <c r="C2460" s="7" t="n">
        <v>8</v>
      </c>
      <c r="D2460" s="7" t="n">
        <v>8</v>
      </c>
      <c r="E2460" s="7" t="n">
        <v>0</v>
      </c>
      <c r="F2460" s="7" t="s">
        <v>105</v>
      </c>
      <c r="G2460" s="7" t="s">
        <v>267</v>
      </c>
      <c r="H2460" s="7" t="s">
        <v>12</v>
      </c>
      <c r="I2460" s="7" t="s">
        <v>12</v>
      </c>
      <c r="J2460" s="7" t="s">
        <v>12</v>
      </c>
      <c r="K2460" s="7" t="s">
        <v>12</v>
      </c>
      <c r="L2460" s="7" t="s">
        <v>12</v>
      </c>
      <c r="M2460" s="7" t="s">
        <v>12</v>
      </c>
      <c r="N2460" s="7" t="s">
        <v>12</v>
      </c>
      <c r="O2460" s="7" t="s">
        <v>12</v>
      </c>
      <c r="P2460" s="7" t="s">
        <v>12</v>
      </c>
      <c r="Q2460" s="7" t="s">
        <v>12</v>
      </c>
      <c r="R2460" s="7" t="s">
        <v>12</v>
      </c>
      <c r="S2460" s="7" t="s">
        <v>12</v>
      </c>
      <c r="T2460" s="7" t="s">
        <v>12</v>
      </c>
      <c r="U2460" s="7" t="s">
        <v>12</v>
      </c>
    </row>
    <row r="2461" spans="1:21">
      <c r="A2461" t="s">
        <v>4</v>
      </c>
      <c r="B2461" s="4" t="s">
        <v>5</v>
      </c>
      <c r="C2461" s="4" t="s">
        <v>13</v>
      </c>
      <c r="D2461" s="4" t="s">
        <v>10</v>
      </c>
      <c r="E2461" s="4" t="s">
        <v>13</v>
      </c>
      <c r="F2461" s="4" t="s">
        <v>6</v>
      </c>
      <c r="G2461" s="4" t="s">
        <v>6</v>
      </c>
      <c r="H2461" s="4" t="s">
        <v>6</v>
      </c>
      <c r="I2461" s="4" t="s">
        <v>6</v>
      </c>
      <c r="J2461" s="4" t="s">
        <v>6</v>
      </c>
      <c r="K2461" s="4" t="s">
        <v>6</v>
      </c>
      <c r="L2461" s="4" t="s">
        <v>6</v>
      </c>
      <c r="M2461" s="4" t="s">
        <v>6</v>
      </c>
      <c r="N2461" s="4" t="s">
        <v>6</v>
      </c>
      <c r="O2461" s="4" t="s">
        <v>6</v>
      </c>
      <c r="P2461" s="4" t="s">
        <v>6</v>
      </c>
      <c r="Q2461" s="4" t="s">
        <v>6</v>
      </c>
      <c r="R2461" s="4" t="s">
        <v>6</v>
      </c>
      <c r="S2461" s="4" t="s">
        <v>6</v>
      </c>
      <c r="T2461" s="4" t="s">
        <v>6</v>
      </c>
      <c r="U2461" s="4" t="s">
        <v>6</v>
      </c>
    </row>
    <row r="2462" spans="1:21">
      <c r="A2462" t="n">
        <v>24828</v>
      </c>
      <c r="B2462" s="42" t="n">
        <v>36</v>
      </c>
      <c r="C2462" s="7" t="n">
        <v>8</v>
      </c>
      <c r="D2462" s="7" t="n">
        <v>6</v>
      </c>
      <c r="E2462" s="7" t="n">
        <v>0</v>
      </c>
      <c r="F2462" s="7" t="s">
        <v>105</v>
      </c>
      <c r="G2462" s="7" t="s">
        <v>267</v>
      </c>
      <c r="H2462" s="7" t="s">
        <v>12</v>
      </c>
      <c r="I2462" s="7" t="s">
        <v>12</v>
      </c>
      <c r="J2462" s="7" t="s">
        <v>12</v>
      </c>
      <c r="K2462" s="7" t="s">
        <v>12</v>
      </c>
      <c r="L2462" s="7" t="s">
        <v>12</v>
      </c>
      <c r="M2462" s="7" t="s">
        <v>12</v>
      </c>
      <c r="N2462" s="7" t="s">
        <v>12</v>
      </c>
      <c r="O2462" s="7" t="s">
        <v>12</v>
      </c>
      <c r="P2462" s="7" t="s">
        <v>12</v>
      </c>
      <c r="Q2462" s="7" t="s">
        <v>12</v>
      </c>
      <c r="R2462" s="7" t="s">
        <v>12</v>
      </c>
      <c r="S2462" s="7" t="s">
        <v>12</v>
      </c>
      <c r="T2462" s="7" t="s">
        <v>12</v>
      </c>
      <c r="U2462" s="7" t="s">
        <v>12</v>
      </c>
    </row>
    <row r="2463" spans="1:21">
      <c r="A2463" t="s">
        <v>4</v>
      </c>
      <c r="B2463" s="4" t="s">
        <v>5</v>
      </c>
      <c r="C2463" s="4" t="s">
        <v>13</v>
      </c>
      <c r="D2463" s="4" t="s">
        <v>10</v>
      </c>
      <c r="E2463" s="4" t="s">
        <v>13</v>
      </c>
      <c r="F2463" s="4" t="s">
        <v>6</v>
      </c>
      <c r="G2463" s="4" t="s">
        <v>6</v>
      </c>
      <c r="H2463" s="4" t="s">
        <v>6</v>
      </c>
      <c r="I2463" s="4" t="s">
        <v>6</v>
      </c>
      <c r="J2463" s="4" t="s">
        <v>6</v>
      </c>
      <c r="K2463" s="4" t="s">
        <v>6</v>
      </c>
      <c r="L2463" s="4" t="s">
        <v>6</v>
      </c>
      <c r="M2463" s="4" t="s">
        <v>6</v>
      </c>
      <c r="N2463" s="4" t="s">
        <v>6</v>
      </c>
      <c r="O2463" s="4" t="s">
        <v>6</v>
      </c>
      <c r="P2463" s="4" t="s">
        <v>6</v>
      </c>
      <c r="Q2463" s="4" t="s">
        <v>6</v>
      </c>
      <c r="R2463" s="4" t="s">
        <v>6</v>
      </c>
      <c r="S2463" s="4" t="s">
        <v>6</v>
      </c>
      <c r="T2463" s="4" t="s">
        <v>6</v>
      </c>
      <c r="U2463" s="4" t="s">
        <v>6</v>
      </c>
    </row>
    <row r="2464" spans="1:21">
      <c r="A2464" t="n">
        <v>24871</v>
      </c>
      <c r="B2464" s="42" t="n">
        <v>36</v>
      </c>
      <c r="C2464" s="7" t="n">
        <v>8</v>
      </c>
      <c r="D2464" s="7" t="n">
        <v>83</v>
      </c>
      <c r="E2464" s="7" t="n">
        <v>0</v>
      </c>
      <c r="F2464" s="7" t="s">
        <v>105</v>
      </c>
      <c r="G2464" s="7" t="s">
        <v>12</v>
      </c>
      <c r="H2464" s="7" t="s">
        <v>12</v>
      </c>
      <c r="I2464" s="7" t="s">
        <v>12</v>
      </c>
      <c r="J2464" s="7" t="s">
        <v>12</v>
      </c>
      <c r="K2464" s="7" t="s">
        <v>12</v>
      </c>
      <c r="L2464" s="7" t="s">
        <v>12</v>
      </c>
      <c r="M2464" s="7" t="s">
        <v>12</v>
      </c>
      <c r="N2464" s="7" t="s">
        <v>12</v>
      </c>
      <c r="O2464" s="7" t="s">
        <v>12</v>
      </c>
      <c r="P2464" s="7" t="s">
        <v>12</v>
      </c>
      <c r="Q2464" s="7" t="s">
        <v>12</v>
      </c>
      <c r="R2464" s="7" t="s">
        <v>12</v>
      </c>
      <c r="S2464" s="7" t="s">
        <v>12</v>
      </c>
      <c r="T2464" s="7" t="s">
        <v>12</v>
      </c>
      <c r="U2464" s="7" t="s">
        <v>12</v>
      </c>
    </row>
    <row r="2465" spans="1:21">
      <c r="A2465" t="s">
        <v>4</v>
      </c>
      <c r="B2465" s="4" t="s">
        <v>5</v>
      </c>
      <c r="C2465" s="4" t="s">
        <v>13</v>
      </c>
      <c r="D2465" s="4" t="s">
        <v>10</v>
      </c>
      <c r="E2465" s="4" t="s">
        <v>13</v>
      </c>
      <c r="F2465" s="4" t="s">
        <v>6</v>
      </c>
      <c r="G2465" s="4" t="s">
        <v>6</v>
      </c>
      <c r="H2465" s="4" t="s">
        <v>6</v>
      </c>
      <c r="I2465" s="4" t="s">
        <v>6</v>
      </c>
      <c r="J2465" s="4" t="s">
        <v>6</v>
      </c>
      <c r="K2465" s="4" t="s">
        <v>6</v>
      </c>
      <c r="L2465" s="4" t="s">
        <v>6</v>
      </c>
      <c r="M2465" s="4" t="s">
        <v>6</v>
      </c>
      <c r="N2465" s="4" t="s">
        <v>6</v>
      </c>
      <c r="O2465" s="4" t="s">
        <v>6</v>
      </c>
      <c r="P2465" s="4" t="s">
        <v>6</v>
      </c>
      <c r="Q2465" s="4" t="s">
        <v>6</v>
      </c>
      <c r="R2465" s="4" t="s">
        <v>6</v>
      </c>
      <c r="S2465" s="4" t="s">
        <v>6</v>
      </c>
      <c r="T2465" s="4" t="s">
        <v>6</v>
      </c>
      <c r="U2465" s="4" t="s">
        <v>6</v>
      </c>
    </row>
    <row r="2466" spans="1:21">
      <c r="A2466" t="n">
        <v>24902</v>
      </c>
      <c r="B2466" s="42" t="n">
        <v>36</v>
      </c>
      <c r="C2466" s="7" t="n">
        <v>8</v>
      </c>
      <c r="D2466" s="7" t="n">
        <v>11</v>
      </c>
      <c r="E2466" s="7" t="n">
        <v>0</v>
      </c>
      <c r="F2466" s="7" t="s">
        <v>105</v>
      </c>
      <c r="G2466" s="7" t="s">
        <v>12</v>
      </c>
      <c r="H2466" s="7" t="s">
        <v>12</v>
      </c>
      <c r="I2466" s="7" t="s">
        <v>12</v>
      </c>
      <c r="J2466" s="7" t="s">
        <v>12</v>
      </c>
      <c r="K2466" s="7" t="s">
        <v>12</v>
      </c>
      <c r="L2466" s="7" t="s">
        <v>12</v>
      </c>
      <c r="M2466" s="7" t="s">
        <v>12</v>
      </c>
      <c r="N2466" s="7" t="s">
        <v>12</v>
      </c>
      <c r="O2466" s="7" t="s">
        <v>12</v>
      </c>
      <c r="P2466" s="7" t="s">
        <v>12</v>
      </c>
      <c r="Q2466" s="7" t="s">
        <v>12</v>
      </c>
      <c r="R2466" s="7" t="s">
        <v>12</v>
      </c>
      <c r="S2466" s="7" t="s">
        <v>12</v>
      </c>
      <c r="T2466" s="7" t="s">
        <v>12</v>
      </c>
      <c r="U2466" s="7" t="s">
        <v>12</v>
      </c>
    </row>
    <row r="2467" spans="1:21">
      <c r="A2467" t="s">
        <v>4</v>
      </c>
      <c r="B2467" s="4" t="s">
        <v>5</v>
      </c>
      <c r="C2467" s="4" t="s">
        <v>13</v>
      </c>
      <c r="D2467" s="4" t="s">
        <v>10</v>
      </c>
      <c r="E2467" s="4" t="s">
        <v>13</v>
      </c>
      <c r="F2467" s="4" t="s">
        <v>6</v>
      </c>
      <c r="G2467" s="4" t="s">
        <v>6</v>
      </c>
      <c r="H2467" s="4" t="s">
        <v>6</v>
      </c>
      <c r="I2467" s="4" t="s">
        <v>6</v>
      </c>
      <c r="J2467" s="4" t="s">
        <v>6</v>
      </c>
      <c r="K2467" s="4" t="s">
        <v>6</v>
      </c>
      <c r="L2467" s="4" t="s">
        <v>6</v>
      </c>
      <c r="M2467" s="4" t="s">
        <v>6</v>
      </c>
      <c r="N2467" s="4" t="s">
        <v>6</v>
      </c>
      <c r="O2467" s="4" t="s">
        <v>6</v>
      </c>
      <c r="P2467" s="4" t="s">
        <v>6</v>
      </c>
      <c r="Q2467" s="4" t="s">
        <v>6</v>
      </c>
      <c r="R2467" s="4" t="s">
        <v>6</v>
      </c>
      <c r="S2467" s="4" t="s">
        <v>6</v>
      </c>
      <c r="T2467" s="4" t="s">
        <v>6</v>
      </c>
      <c r="U2467" s="4" t="s">
        <v>6</v>
      </c>
    </row>
    <row r="2468" spans="1:21">
      <c r="A2468" t="n">
        <v>24933</v>
      </c>
      <c r="B2468" s="42" t="n">
        <v>36</v>
      </c>
      <c r="C2468" s="7" t="n">
        <v>8</v>
      </c>
      <c r="D2468" s="7" t="n">
        <v>9</v>
      </c>
      <c r="E2468" s="7" t="n">
        <v>0</v>
      </c>
      <c r="F2468" s="7" t="s">
        <v>105</v>
      </c>
      <c r="G2468" s="7" t="s">
        <v>12</v>
      </c>
      <c r="H2468" s="7" t="s">
        <v>12</v>
      </c>
      <c r="I2468" s="7" t="s">
        <v>12</v>
      </c>
      <c r="J2468" s="7" t="s">
        <v>12</v>
      </c>
      <c r="K2468" s="7" t="s">
        <v>12</v>
      </c>
      <c r="L2468" s="7" t="s">
        <v>12</v>
      </c>
      <c r="M2468" s="7" t="s">
        <v>12</v>
      </c>
      <c r="N2468" s="7" t="s">
        <v>12</v>
      </c>
      <c r="O2468" s="7" t="s">
        <v>12</v>
      </c>
      <c r="P2468" s="7" t="s">
        <v>12</v>
      </c>
      <c r="Q2468" s="7" t="s">
        <v>12</v>
      </c>
      <c r="R2468" s="7" t="s">
        <v>12</v>
      </c>
      <c r="S2468" s="7" t="s">
        <v>12</v>
      </c>
      <c r="T2468" s="7" t="s">
        <v>12</v>
      </c>
      <c r="U2468" s="7" t="s">
        <v>12</v>
      </c>
    </row>
    <row r="2469" spans="1:21">
      <c r="A2469" t="s">
        <v>4</v>
      </c>
      <c r="B2469" s="4" t="s">
        <v>5</v>
      </c>
      <c r="C2469" s="4" t="s">
        <v>13</v>
      </c>
      <c r="D2469" s="4" t="s">
        <v>10</v>
      </c>
      <c r="E2469" s="4" t="s">
        <v>13</v>
      </c>
      <c r="F2469" s="4" t="s">
        <v>6</v>
      </c>
      <c r="G2469" s="4" t="s">
        <v>6</v>
      </c>
      <c r="H2469" s="4" t="s">
        <v>6</v>
      </c>
      <c r="I2469" s="4" t="s">
        <v>6</v>
      </c>
      <c r="J2469" s="4" t="s">
        <v>6</v>
      </c>
      <c r="K2469" s="4" t="s">
        <v>6</v>
      </c>
      <c r="L2469" s="4" t="s">
        <v>6</v>
      </c>
      <c r="M2469" s="4" t="s">
        <v>6</v>
      </c>
      <c r="N2469" s="4" t="s">
        <v>6</v>
      </c>
      <c r="O2469" s="4" t="s">
        <v>6</v>
      </c>
      <c r="P2469" s="4" t="s">
        <v>6</v>
      </c>
      <c r="Q2469" s="4" t="s">
        <v>6</v>
      </c>
      <c r="R2469" s="4" t="s">
        <v>6</v>
      </c>
      <c r="S2469" s="4" t="s">
        <v>6</v>
      </c>
      <c r="T2469" s="4" t="s">
        <v>6</v>
      </c>
      <c r="U2469" s="4" t="s">
        <v>6</v>
      </c>
    </row>
    <row r="2470" spans="1:21">
      <c r="A2470" t="n">
        <v>24964</v>
      </c>
      <c r="B2470" s="42" t="n">
        <v>36</v>
      </c>
      <c r="C2470" s="7" t="n">
        <v>8</v>
      </c>
      <c r="D2470" s="7" t="n">
        <v>7</v>
      </c>
      <c r="E2470" s="7" t="n">
        <v>0</v>
      </c>
      <c r="F2470" s="7" t="s">
        <v>105</v>
      </c>
      <c r="G2470" s="7" t="s">
        <v>267</v>
      </c>
      <c r="H2470" s="7" t="s">
        <v>12</v>
      </c>
      <c r="I2470" s="7" t="s">
        <v>12</v>
      </c>
      <c r="J2470" s="7" t="s">
        <v>12</v>
      </c>
      <c r="K2470" s="7" t="s">
        <v>12</v>
      </c>
      <c r="L2470" s="7" t="s">
        <v>12</v>
      </c>
      <c r="M2470" s="7" t="s">
        <v>12</v>
      </c>
      <c r="N2470" s="7" t="s">
        <v>12</v>
      </c>
      <c r="O2470" s="7" t="s">
        <v>12</v>
      </c>
      <c r="P2470" s="7" t="s">
        <v>12</v>
      </c>
      <c r="Q2470" s="7" t="s">
        <v>12</v>
      </c>
      <c r="R2470" s="7" t="s">
        <v>12</v>
      </c>
      <c r="S2470" s="7" t="s">
        <v>12</v>
      </c>
      <c r="T2470" s="7" t="s">
        <v>12</v>
      </c>
      <c r="U2470" s="7" t="s">
        <v>12</v>
      </c>
    </row>
    <row r="2471" spans="1:21">
      <c r="A2471" t="s">
        <v>4</v>
      </c>
      <c r="B2471" s="4" t="s">
        <v>5</v>
      </c>
      <c r="C2471" s="4" t="s">
        <v>13</v>
      </c>
      <c r="D2471" s="4" t="s">
        <v>10</v>
      </c>
      <c r="E2471" s="4" t="s">
        <v>13</v>
      </c>
      <c r="F2471" s="4" t="s">
        <v>6</v>
      </c>
      <c r="G2471" s="4" t="s">
        <v>6</v>
      </c>
      <c r="H2471" s="4" t="s">
        <v>6</v>
      </c>
      <c r="I2471" s="4" t="s">
        <v>6</v>
      </c>
      <c r="J2471" s="4" t="s">
        <v>6</v>
      </c>
      <c r="K2471" s="4" t="s">
        <v>6</v>
      </c>
      <c r="L2471" s="4" t="s">
        <v>6</v>
      </c>
      <c r="M2471" s="4" t="s">
        <v>6</v>
      </c>
      <c r="N2471" s="4" t="s">
        <v>6</v>
      </c>
      <c r="O2471" s="4" t="s">
        <v>6</v>
      </c>
      <c r="P2471" s="4" t="s">
        <v>6</v>
      </c>
      <c r="Q2471" s="4" t="s">
        <v>6</v>
      </c>
      <c r="R2471" s="4" t="s">
        <v>6</v>
      </c>
      <c r="S2471" s="4" t="s">
        <v>6</v>
      </c>
      <c r="T2471" s="4" t="s">
        <v>6</v>
      </c>
      <c r="U2471" s="4" t="s">
        <v>6</v>
      </c>
    </row>
    <row r="2472" spans="1:21">
      <c r="A2472" t="n">
        <v>25007</v>
      </c>
      <c r="B2472" s="42" t="n">
        <v>36</v>
      </c>
      <c r="C2472" s="7" t="n">
        <v>8</v>
      </c>
      <c r="D2472" s="7" t="n">
        <v>5</v>
      </c>
      <c r="E2472" s="7" t="n">
        <v>0</v>
      </c>
      <c r="F2472" s="7" t="s">
        <v>105</v>
      </c>
      <c r="G2472" s="7" t="s">
        <v>12</v>
      </c>
      <c r="H2472" s="7" t="s">
        <v>12</v>
      </c>
      <c r="I2472" s="7" t="s">
        <v>12</v>
      </c>
      <c r="J2472" s="7" t="s">
        <v>12</v>
      </c>
      <c r="K2472" s="7" t="s">
        <v>12</v>
      </c>
      <c r="L2472" s="7" t="s">
        <v>12</v>
      </c>
      <c r="M2472" s="7" t="s">
        <v>12</v>
      </c>
      <c r="N2472" s="7" t="s">
        <v>12</v>
      </c>
      <c r="O2472" s="7" t="s">
        <v>12</v>
      </c>
      <c r="P2472" s="7" t="s">
        <v>12</v>
      </c>
      <c r="Q2472" s="7" t="s">
        <v>12</v>
      </c>
      <c r="R2472" s="7" t="s">
        <v>12</v>
      </c>
      <c r="S2472" s="7" t="s">
        <v>12</v>
      </c>
      <c r="T2472" s="7" t="s">
        <v>12</v>
      </c>
      <c r="U2472" s="7" t="s">
        <v>12</v>
      </c>
    </row>
    <row r="2473" spans="1:21">
      <c r="A2473" t="s">
        <v>4</v>
      </c>
      <c r="B2473" s="4" t="s">
        <v>5</v>
      </c>
      <c r="C2473" s="4" t="s">
        <v>13</v>
      </c>
      <c r="D2473" s="4" t="s">
        <v>10</v>
      </c>
      <c r="E2473" s="4" t="s">
        <v>13</v>
      </c>
      <c r="F2473" s="4" t="s">
        <v>6</v>
      </c>
      <c r="G2473" s="4" t="s">
        <v>6</v>
      </c>
      <c r="H2473" s="4" t="s">
        <v>6</v>
      </c>
      <c r="I2473" s="4" t="s">
        <v>6</v>
      </c>
      <c r="J2473" s="4" t="s">
        <v>6</v>
      </c>
      <c r="K2473" s="4" t="s">
        <v>6</v>
      </c>
      <c r="L2473" s="4" t="s">
        <v>6</v>
      </c>
      <c r="M2473" s="4" t="s">
        <v>6</v>
      </c>
      <c r="N2473" s="4" t="s">
        <v>6</v>
      </c>
      <c r="O2473" s="4" t="s">
        <v>6</v>
      </c>
      <c r="P2473" s="4" t="s">
        <v>6</v>
      </c>
      <c r="Q2473" s="4" t="s">
        <v>6</v>
      </c>
      <c r="R2473" s="4" t="s">
        <v>6</v>
      </c>
      <c r="S2473" s="4" t="s">
        <v>6</v>
      </c>
      <c r="T2473" s="4" t="s">
        <v>6</v>
      </c>
      <c r="U2473" s="4" t="s">
        <v>6</v>
      </c>
    </row>
    <row r="2474" spans="1:21">
      <c r="A2474" t="n">
        <v>25038</v>
      </c>
      <c r="B2474" s="42" t="n">
        <v>36</v>
      </c>
      <c r="C2474" s="7" t="n">
        <v>8</v>
      </c>
      <c r="D2474" s="7" t="n">
        <v>3</v>
      </c>
      <c r="E2474" s="7" t="n">
        <v>0</v>
      </c>
      <c r="F2474" s="7" t="s">
        <v>105</v>
      </c>
      <c r="G2474" s="7" t="s">
        <v>12</v>
      </c>
      <c r="H2474" s="7" t="s">
        <v>12</v>
      </c>
      <c r="I2474" s="7" t="s">
        <v>12</v>
      </c>
      <c r="J2474" s="7" t="s">
        <v>12</v>
      </c>
      <c r="K2474" s="7" t="s">
        <v>12</v>
      </c>
      <c r="L2474" s="7" t="s">
        <v>12</v>
      </c>
      <c r="M2474" s="7" t="s">
        <v>12</v>
      </c>
      <c r="N2474" s="7" t="s">
        <v>12</v>
      </c>
      <c r="O2474" s="7" t="s">
        <v>12</v>
      </c>
      <c r="P2474" s="7" t="s">
        <v>12</v>
      </c>
      <c r="Q2474" s="7" t="s">
        <v>12</v>
      </c>
      <c r="R2474" s="7" t="s">
        <v>12</v>
      </c>
      <c r="S2474" s="7" t="s">
        <v>12</v>
      </c>
      <c r="T2474" s="7" t="s">
        <v>12</v>
      </c>
      <c r="U2474" s="7" t="s">
        <v>12</v>
      </c>
    </row>
    <row r="2475" spans="1:21">
      <c r="A2475" t="s">
        <v>4</v>
      </c>
      <c r="B2475" s="4" t="s">
        <v>5</v>
      </c>
      <c r="C2475" s="4" t="s">
        <v>13</v>
      </c>
      <c r="D2475" s="4" t="s">
        <v>10</v>
      </c>
      <c r="E2475" s="4" t="s">
        <v>13</v>
      </c>
      <c r="F2475" s="4" t="s">
        <v>6</v>
      </c>
      <c r="G2475" s="4" t="s">
        <v>6</v>
      </c>
      <c r="H2475" s="4" t="s">
        <v>6</v>
      </c>
      <c r="I2475" s="4" t="s">
        <v>6</v>
      </c>
      <c r="J2475" s="4" t="s">
        <v>6</v>
      </c>
      <c r="K2475" s="4" t="s">
        <v>6</v>
      </c>
      <c r="L2475" s="4" t="s">
        <v>6</v>
      </c>
      <c r="M2475" s="4" t="s">
        <v>6</v>
      </c>
      <c r="N2475" s="4" t="s">
        <v>6</v>
      </c>
      <c r="O2475" s="4" t="s">
        <v>6</v>
      </c>
      <c r="P2475" s="4" t="s">
        <v>6</v>
      </c>
      <c r="Q2475" s="4" t="s">
        <v>6</v>
      </c>
      <c r="R2475" s="4" t="s">
        <v>6</v>
      </c>
      <c r="S2475" s="4" t="s">
        <v>6</v>
      </c>
      <c r="T2475" s="4" t="s">
        <v>6</v>
      </c>
      <c r="U2475" s="4" t="s">
        <v>6</v>
      </c>
    </row>
    <row r="2476" spans="1:21">
      <c r="A2476" t="n">
        <v>25069</v>
      </c>
      <c r="B2476" s="42" t="n">
        <v>36</v>
      </c>
      <c r="C2476" s="7" t="n">
        <v>8</v>
      </c>
      <c r="D2476" s="7" t="n">
        <v>28</v>
      </c>
      <c r="E2476" s="7" t="n">
        <v>0</v>
      </c>
      <c r="F2476" s="7" t="s">
        <v>272</v>
      </c>
      <c r="G2476" s="7" t="s">
        <v>12</v>
      </c>
      <c r="H2476" s="7" t="s">
        <v>12</v>
      </c>
      <c r="I2476" s="7" t="s">
        <v>12</v>
      </c>
      <c r="J2476" s="7" t="s">
        <v>12</v>
      </c>
      <c r="K2476" s="7" t="s">
        <v>12</v>
      </c>
      <c r="L2476" s="7" t="s">
        <v>12</v>
      </c>
      <c r="M2476" s="7" t="s">
        <v>12</v>
      </c>
      <c r="N2476" s="7" t="s">
        <v>12</v>
      </c>
      <c r="O2476" s="7" t="s">
        <v>12</v>
      </c>
      <c r="P2476" s="7" t="s">
        <v>12</v>
      </c>
      <c r="Q2476" s="7" t="s">
        <v>12</v>
      </c>
      <c r="R2476" s="7" t="s">
        <v>12</v>
      </c>
      <c r="S2476" s="7" t="s">
        <v>12</v>
      </c>
      <c r="T2476" s="7" t="s">
        <v>12</v>
      </c>
      <c r="U2476" s="7" t="s">
        <v>12</v>
      </c>
    </row>
    <row r="2477" spans="1:21">
      <c r="A2477" t="s">
        <v>4</v>
      </c>
      <c r="B2477" s="4" t="s">
        <v>5</v>
      </c>
      <c r="C2477" s="4" t="s">
        <v>10</v>
      </c>
      <c r="D2477" s="4" t="s">
        <v>13</v>
      </c>
      <c r="E2477" s="4" t="s">
        <v>6</v>
      </c>
      <c r="F2477" s="4" t="s">
        <v>30</v>
      </c>
      <c r="G2477" s="4" t="s">
        <v>30</v>
      </c>
      <c r="H2477" s="4" t="s">
        <v>30</v>
      </c>
    </row>
    <row r="2478" spans="1:21">
      <c r="A2478" t="n">
        <v>25099</v>
      </c>
      <c r="B2478" s="40" t="n">
        <v>48</v>
      </c>
      <c r="C2478" s="7" t="n">
        <v>13</v>
      </c>
      <c r="D2478" s="7" t="n">
        <v>0</v>
      </c>
      <c r="E2478" s="7" t="s">
        <v>105</v>
      </c>
      <c r="F2478" s="7" t="n">
        <v>-1</v>
      </c>
      <c r="G2478" s="7" t="n">
        <v>1</v>
      </c>
      <c r="H2478" s="7" t="n">
        <v>0</v>
      </c>
    </row>
    <row r="2479" spans="1:21">
      <c r="A2479" t="s">
        <v>4</v>
      </c>
      <c r="B2479" s="4" t="s">
        <v>5</v>
      </c>
      <c r="C2479" s="4" t="s">
        <v>10</v>
      </c>
      <c r="D2479" s="4" t="s">
        <v>13</v>
      </c>
      <c r="E2479" s="4" t="s">
        <v>6</v>
      </c>
      <c r="F2479" s="4" t="s">
        <v>30</v>
      </c>
      <c r="G2479" s="4" t="s">
        <v>30</v>
      </c>
      <c r="H2479" s="4" t="s">
        <v>30</v>
      </c>
    </row>
    <row r="2480" spans="1:21">
      <c r="A2480" t="n">
        <v>25126</v>
      </c>
      <c r="B2480" s="40" t="n">
        <v>48</v>
      </c>
      <c r="C2480" s="7" t="n">
        <v>80</v>
      </c>
      <c r="D2480" s="7" t="n">
        <v>0</v>
      </c>
      <c r="E2480" s="7" t="s">
        <v>105</v>
      </c>
      <c r="F2480" s="7" t="n">
        <v>-1</v>
      </c>
      <c r="G2480" s="7" t="n">
        <v>1</v>
      </c>
      <c r="H2480" s="7" t="n">
        <v>0</v>
      </c>
    </row>
    <row r="2481" spans="1:21">
      <c r="A2481" t="s">
        <v>4</v>
      </c>
      <c r="B2481" s="4" t="s">
        <v>5</v>
      </c>
      <c r="C2481" s="4" t="s">
        <v>10</v>
      </c>
      <c r="D2481" s="4" t="s">
        <v>13</v>
      </c>
      <c r="E2481" s="4" t="s">
        <v>6</v>
      </c>
      <c r="F2481" s="4" t="s">
        <v>30</v>
      </c>
      <c r="G2481" s="4" t="s">
        <v>30</v>
      </c>
      <c r="H2481" s="4" t="s">
        <v>30</v>
      </c>
    </row>
    <row r="2482" spans="1:21">
      <c r="A2482" t="n">
        <v>25153</v>
      </c>
      <c r="B2482" s="40" t="n">
        <v>48</v>
      </c>
      <c r="C2482" s="7" t="n">
        <v>0</v>
      </c>
      <c r="D2482" s="7" t="n">
        <v>0</v>
      </c>
      <c r="E2482" s="7" t="s">
        <v>105</v>
      </c>
      <c r="F2482" s="7" t="n">
        <v>-1</v>
      </c>
      <c r="G2482" s="7" t="n">
        <v>1</v>
      </c>
      <c r="H2482" s="7" t="n">
        <v>0</v>
      </c>
    </row>
    <row r="2483" spans="1:21">
      <c r="A2483" t="s">
        <v>4</v>
      </c>
      <c r="B2483" s="4" t="s">
        <v>5</v>
      </c>
      <c r="C2483" s="4" t="s">
        <v>10</v>
      </c>
      <c r="D2483" s="4" t="s">
        <v>13</v>
      </c>
      <c r="E2483" s="4" t="s">
        <v>6</v>
      </c>
      <c r="F2483" s="4" t="s">
        <v>30</v>
      </c>
      <c r="G2483" s="4" t="s">
        <v>30</v>
      </c>
      <c r="H2483" s="4" t="s">
        <v>30</v>
      </c>
    </row>
    <row r="2484" spans="1:21">
      <c r="A2484" t="n">
        <v>25180</v>
      </c>
      <c r="B2484" s="40" t="n">
        <v>48</v>
      </c>
      <c r="C2484" s="7" t="n">
        <v>2</v>
      </c>
      <c r="D2484" s="7" t="n">
        <v>0</v>
      </c>
      <c r="E2484" s="7" t="s">
        <v>105</v>
      </c>
      <c r="F2484" s="7" t="n">
        <v>-1</v>
      </c>
      <c r="G2484" s="7" t="n">
        <v>1</v>
      </c>
      <c r="H2484" s="7" t="n">
        <v>0</v>
      </c>
    </row>
    <row r="2485" spans="1:21">
      <c r="A2485" t="s">
        <v>4</v>
      </c>
      <c r="B2485" s="4" t="s">
        <v>5</v>
      </c>
      <c r="C2485" s="4" t="s">
        <v>10</v>
      </c>
      <c r="D2485" s="4" t="s">
        <v>13</v>
      </c>
      <c r="E2485" s="4" t="s">
        <v>6</v>
      </c>
      <c r="F2485" s="4" t="s">
        <v>30</v>
      </c>
      <c r="G2485" s="4" t="s">
        <v>30</v>
      </c>
      <c r="H2485" s="4" t="s">
        <v>30</v>
      </c>
    </row>
    <row r="2486" spans="1:21">
      <c r="A2486" t="n">
        <v>25207</v>
      </c>
      <c r="B2486" s="40" t="n">
        <v>48</v>
      </c>
      <c r="C2486" s="7" t="n">
        <v>4</v>
      </c>
      <c r="D2486" s="7" t="n">
        <v>0</v>
      </c>
      <c r="E2486" s="7" t="s">
        <v>105</v>
      </c>
      <c r="F2486" s="7" t="n">
        <v>-1</v>
      </c>
      <c r="G2486" s="7" t="n">
        <v>1</v>
      </c>
      <c r="H2486" s="7" t="n">
        <v>0</v>
      </c>
    </row>
    <row r="2487" spans="1:21">
      <c r="A2487" t="s">
        <v>4</v>
      </c>
      <c r="B2487" s="4" t="s">
        <v>5</v>
      </c>
      <c r="C2487" s="4" t="s">
        <v>10</v>
      </c>
      <c r="D2487" s="4" t="s">
        <v>13</v>
      </c>
      <c r="E2487" s="4" t="s">
        <v>6</v>
      </c>
      <c r="F2487" s="4" t="s">
        <v>30</v>
      </c>
      <c r="G2487" s="4" t="s">
        <v>30</v>
      </c>
      <c r="H2487" s="4" t="s">
        <v>30</v>
      </c>
    </row>
    <row r="2488" spans="1:21">
      <c r="A2488" t="n">
        <v>25234</v>
      </c>
      <c r="B2488" s="40" t="n">
        <v>48</v>
      </c>
      <c r="C2488" s="7" t="n">
        <v>8</v>
      </c>
      <c r="D2488" s="7" t="n">
        <v>0</v>
      </c>
      <c r="E2488" s="7" t="s">
        <v>105</v>
      </c>
      <c r="F2488" s="7" t="n">
        <v>-1</v>
      </c>
      <c r="G2488" s="7" t="n">
        <v>1</v>
      </c>
      <c r="H2488" s="7" t="n">
        <v>0</v>
      </c>
    </row>
    <row r="2489" spans="1:21">
      <c r="A2489" t="s">
        <v>4</v>
      </c>
      <c r="B2489" s="4" t="s">
        <v>5</v>
      </c>
      <c r="C2489" s="4" t="s">
        <v>10</v>
      </c>
      <c r="D2489" s="4" t="s">
        <v>13</v>
      </c>
      <c r="E2489" s="4" t="s">
        <v>6</v>
      </c>
      <c r="F2489" s="4" t="s">
        <v>30</v>
      </c>
      <c r="G2489" s="4" t="s">
        <v>30</v>
      </c>
      <c r="H2489" s="4" t="s">
        <v>30</v>
      </c>
    </row>
    <row r="2490" spans="1:21">
      <c r="A2490" t="n">
        <v>25261</v>
      </c>
      <c r="B2490" s="40" t="n">
        <v>48</v>
      </c>
      <c r="C2490" s="7" t="n">
        <v>6</v>
      </c>
      <c r="D2490" s="7" t="n">
        <v>0</v>
      </c>
      <c r="E2490" s="7" t="s">
        <v>105</v>
      </c>
      <c r="F2490" s="7" t="n">
        <v>-1</v>
      </c>
      <c r="G2490" s="7" t="n">
        <v>1</v>
      </c>
      <c r="H2490" s="7" t="n">
        <v>0</v>
      </c>
    </row>
    <row r="2491" spans="1:21">
      <c r="A2491" t="s">
        <v>4</v>
      </c>
      <c r="B2491" s="4" t="s">
        <v>5</v>
      </c>
      <c r="C2491" s="4" t="s">
        <v>10</v>
      </c>
      <c r="D2491" s="4" t="s">
        <v>13</v>
      </c>
      <c r="E2491" s="4" t="s">
        <v>6</v>
      </c>
      <c r="F2491" s="4" t="s">
        <v>30</v>
      </c>
      <c r="G2491" s="4" t="s">
        <v>30</v>
      </c>
      <c r="H2491" s="4" t="s">
        <v>30</v>
      </c>
    </row>
    <row r="2492" spans="1:21">
      <c r="A2492" t="n">
        <v>25288</v>
      </c>
      <c r="B2492" s="40" t="n">
        <v>48</v>
      </c>
      <c r="C2492" s="7" t="n">
        <v>83</v>
      </c>
      <c r="D2492" s="7" t="n">
        <v>0</v>
      </c>
      <c r="E2492" s="7" t="s">
        <v>105</v>
      </c>
      <c r="F2492" s="7" t="n">
        <v>-1</v>
      </c>
      <c r="G2492" s="7" t="n">
        <v>1</v>
      </c>
      <c r="H2492" s="7" t="n">
        <v>0</v>
      </c>
    </row>
    <row r="2493" spans="1:21">
      <c r="A2493" t="s">
        <v>4</v>
      </c>
      <c r="B2493" s="4" t="s">
        <v>5</v>
      </c>
      <c r="C2493" s="4" t="s">
        <v>10</v>
      </c>
      <c r="D2493" s="4" t="s">
        <v>13</v>
      </c>
      <c r="E2493" s="4" t="s">
        <v>6</v>
      </c>
      <c r="F2493" s="4" t="s">
        <v>30</v>
      </c>
      <c r="G2493" s="4" t="s">
        <v>30</v>
      </c>
      <c r="H2493" s="4" t="s">
        <v>30</v>
      </c>
    </row>
    <row r="2494" spans="1:21">
      <c r="A2494" t="n">
        <v>25315</v>
      </c>
      <c r="B2494" s="40" t="n">
        <v>48</v>
      </c>
      <c r="C2494" s="7" t="n">
        <v>11</v>
      </c>
      <c r="D2494" s="7" t="n">
        <v>0</v>
      </c>
      <c r="E2494" s="7" t="s">
        <v>105</v>
      </c>
      <c r="F2494" s="7" t="n">
        <v>-1</v>
      </c>
      <c r="G2494" s="7" t="n">
        <v>1</v>
      </c>
      <c r="H2494" s="7" t="n">
        <v>0</v>
      </c>
    </row>
    <row r="2495" spans="1:21">
      <c r="A2495" t="s">
        <v>4</v>
      </c>
      <c r="B2495" s="4" t="s">
        <v>5</v>
      </c>
      <c r="C2495" s="4" t="s">
        <v>10</v>
      </c>
      <c r="D2495" s="4" t="s">
        <v>13</v>
      </c>
      <c r="E2495" s="4" t="s">
        <v>6</v>
      </c>
      <c r="F2495" s="4" t="s">
        <v>30</v>
      </c>
      <c r="G2495" s="4" t="s">
        <v>30</v>
      </c>
      <c r="H2495" s="4" t="s">
        <v>30</v>
      </c>
    </row>
    <row r="2496" spans="1:21">
      <c r="A2496" t="n">
        <v>25342</v>
      </c>
      <c r="B2496" s="40" t="n">
        <v>48</v>
      </c>
      <c r="C2496" s="7" t="n">
        <v>9</v>
      </c>
      <c r="D2496" s="7" t="n">
        <v>0</v>
      </c>
      <c r="E2496" s="7" t="s">
        <v>105</v>
      </c>
      <c r="F2496" s="7" t="n">
        <v>-1</v>
      </c>
      <c r="G2496" s="7" t="n">
        <v>1</v>
      </c>
      <c r="H2496" s="7" t="n">
        <v>0</v>
      </c>
    </row>
    <row r="2497" spans="1:8">
      <c r="A2497" t="s">
        <v>4</v>
      </c>
      <c r="B2497" s="4" t="s">
        <v>5</v>
      </c>
      <c r="C2497" s="4" t="s">
        <v>10</v>
      </c>
      <c r="D2497" s="4" t="s">
        <v>13</v>
      </c>
      <c r="E2497" s="4" t="s">
        <v>6</v>
      </c>
      <c r="F2497" s="4" t="s">
        <v>30</v>
      </c>
      <c r="G2497" s="4" t="s">
        <v>30</v>
      </c>
      <c r="H2497" s="4" t="s">
        <v>30</v>
      </c>
    </row>
    <row r="2498" spans="1:8">
      <c r="A2498" t="n">
        <v>25369</v>
      </c>
      <c r="B2498" s="40" t="n">
        <v>48</v>
      </c>
      <c r="C2498" s="7" t="n">
        <v>7</v>
      </c>
      <c r="D2498" s="7" t="n">
        <v>0</v>
      </c>
      <c r="E2498" s="7" t="s">
        <v>105</v>
      </c>
      <c r="F2498" s="7" t="n">
        <v>-1</v>
      </c>
      <c r="G2498" s="7" t="n">
        <v>1</v>
      </c>
      <c r="H2498" s="7" t="n">
        <v>0</v>
      </c>
    </row>
    <row r="2499" spans="1:8">
      <c r="A2499" t="s">
        <v>4</v>
      </c>
      <c r="B2499" s="4" t="s">
        <v>5</v>
      </c>
      <c r="C2499" s="4" t="s">
        <v>10</v>
      </c>
      <c r="D2499" s="4" t="s">
        <v>13</v>
      </c>
      <c r="E2499" s="4" t="s">
        <v>6</v>
      </c>
      <c r="F2499" s="4" t="s">
        <v>30</v>
      </c>
      <c r="G2499" s="4" t="s">
        <v>30</v>
      </c>
      <c r="H2499" s="4" t="s">
        <v>30</v>
      </c>
    </row>
    <row r="2500" spans="1:8">
      <c r="A2500" t="n">
        <v>25396</v>
      </c>
      <c r="B2500" s="40" t="n">
        <v>48</v>
      </c>
      <c r="C2500" s="7" t="n">
        <v>5</v>
      </c>
      <c r="D2500" s="7" t="n">
        <v>0</v>
      </c>
      <c r="E2500" s="7" t="s">
        <v>105</v>
      </c>
      <c r="F2500" s="7" t="n">
        <v>-1</v>
      </c>
      <c r="G2500" s="7" t="n">
        <v>1</v>
      </c>
      <c r="H2500" s="7" t="n">
        <v>0</v>
      </c>
    </row>
    <row r="2501" spans="1:8">
      <c r="A2501" t="s">
        <v>4</v>
      </c>
      <c r="B2501" s="4" t="s">
        <v>5</v>
      </c>
      <c r="C2501" s="4" t="s">
        <v>10</v>
      </c>
      <c r="D2501" s="4" t="s">
        <v>13</v>
      </c>
      <c r="E2501" s="4" t="s">
        <v>6</v>
      </c>
      <c r="F2501" s="4" t="s">
        <v>30</v>
      </c>
      <c r="G2501" s="4" t="s">
        <v>30</v>
      </c>
      <c r="H2501" s="4" t="s">
        <v>30</v>
      </c>
    </row>
    <row r="2502" spans="1:8">
      <c r="A2502" t="n">
        <v>25423</v>
      </c>
      <c r="B2502" s="40" t="n">
        <v>48</v>
      </c>
      <c r="C2502" s="7" t="n">
        <v>3</v>
      </c>
      <c r="D2502" s="7" t="n">
        <v>0</v>
      </c>
      <c r="E2502" s="7" t="s">
        <v>105</v>
      </c>
      <c r="F2502" s="7" t="n">
        <v>-1</v>
      </c>
      <c r="G2502" s="7" t="n">
        <v>1</v>
      </c>
      <c r="H2502" s="7" t="n">
        <v>0</v>
      </c>
    </row>
    <row r="2503" spans="1:8">
      <c r="A2503" t="s">
        <v>4</v>
      </c>
      <c r="B2503" s="4" t="s">
        <v>5</v>
      </c>
      <c r="C2503" s="4" t="s">
        <v>10</v>
      </c>
      <c r="D2503" s="4" t="s">
        <v>13</v>
      </c>
      <c r="E2503" s="4" t="s">
        <v>6</v>
      </c>
      <c r="F2503" s="4" t="s">
        <v>30</v>
      </c>
      <c r="G2503" s="4" t="s">
        <v>30</v>
      </c>
      <c r="H2503" s="4" t="s">
        <v>30</v>
      </c>
    </row>
    <row r="2504" spans="1:8">
      <c r="A2504" t="n">
        <v>25450</v>
      </c>
      <c r="B2504" s="40" t="n">
        <v>48</v>
      </c>
      <c r="C2504" s="7" t="n">
        <v>1</v>
      </c>
      <c r="D2504" s="7" t="n">
        <v>0</v>
      </c>
      <c r="E2504" s="7" t="s">
        <v>105</v>
      </c>
      <c r="F2504" s="7" t="n">
        <v>-1</v>
      </c>
      <c r="G2504" s="7" t="n">
        <v>1</v>
      </c>
      <c r="H2504" s="7" t="n">
        <v>0</v>
      </c>
    </row>
    <row r="2505" spans="1:8">
      <c r="A2505" t="s">
        <v>4</v>
      </c>
      <c r="B2505" s="4" t="s">
        <v>5</v>
      </c>
      <c r="C2505" s="4" t="s">
        <v>10</v>
      </c>
      <c r="D2505" s="4" t="s">
        <v>13</v>
      </c>
      <c r="E2505" s="4" t="s">
        <v>6</v>
      </c>
      <c r="F2505" s="4" t="s">
        <v>30</v>
      </c>
      <c r="G2505" s="4" t="s">
        <v>30</v>
      </c>
      <c r="H2505" s="4" t="s">
        <v>30</v>
      </c>
    </row>
    <row r="2506" spans="1:8">
      <c r="A2506" t="n">
        <v>25477</v>
      </c>
      <c r="B2506" s="40" t="n">
        <v>48</v>
      </c>
      <c r="C2506" s="7" t="n">
        <v>18</v>
      </c>
      <c r="D2506" s="7" t="n">
        <v>0</v>
      </c>
      <c r="E2506" s="7" t="s">
        <v>105</v>
      </c>
      <c r="F2506" s="7" t="n">
        <v>-1</v>
      </c>
      <c r="G2506" s="7" t="n">
        <v>1</v>
      </c>
      <c r="H2506" s="7" t="n">
        <v>0</v>
      </c>
    </row>
    <row r="2507" spans="1:8">
      <c r="A2507" t="s">
        <v>4</v>
      </c>
      <c r="B2507" s="4" t="s">
        <v>5</v>
      </c>
      <c r="C2507" s="4" t="s">
        <v>13</v>
      </c>
    </row>
    <row r="2508" spans="1:8">
      <c r="A2508" t="n">
        <v>25504</v>
      </c>
      <c r="B2508" s="58" t="n">
        <v>116</v>
      </c>
      <c r="C2508" s="7" t="n">
        <v>0</v>
      </c>
    </row>
    <row r="2509" spans="1:8">
      <c r="A2509" t="s">
        <v>4</v>
      </c>
      <c r="B2509" s="4" t="s">
        <v>5</v>
      </c>
      <c r="C2509" s="4" t="s">
        <v>13</v>
      </c>
      <c r="D2509" s="4" t="s">
        <v>10</v>
      </c>
    </row>
    <row r="2510" spans="1:8">
      <c r="A2510" t="n">
        <v>25506</v>
      </c>
      <c r="B2510" s="58" t="n">
        <v>116</v>
      </c>
      <c r="C2510" s="7" t="n">
        <v>2</v>
      </c>
      <c r="D2510" s="7" t="n">
        <v>1</v>
      </c>
    </row>
    <row r="2511" spans="1:8">
      <c r="A2511" t="s">
        <v>4</v>
      </c>
      <c r="B2511" s="4" t="s">
        <v>5</v>
      </c>
      <c r="C2511" s="4" t="s">
        <v>13</v>
      </c>
      <c r="D2511" s="4" t="s">
        <v>9</v>
      </c>
    </row>
    <row r="2512" spans="1:8">
      <c r="A2512" t="n">
        <v>25510</v>
      </c>
      <c r="B2512" s="58" t="n">
        <v>116</v>
      </c>
      <c r="C2512" s="7" t="n">
        <v>5</v>
      </c>
      <c r="D2512" s="7" t="n">
        <v>1106247680</v>
      </c>
    </row>
    <row r="2513" spans="1:8">
      <c r="A2513" t="s">
        <v>4</v>
      </c>
      <c r="B2513" s="4" t="s">
        <v>5</v>
      </c>
      <c r="C2513" s="4" t="s">
        <v>13</v>
      </c>
      <c r="D2513" s="4" t="s">
        <v>10</v>
      </c>
    </row>
    <row r="2514" spans="1:8">
      <c r="A2514" t="n">
        <v>25516</v>
      </c>
      <c r="B2514" s="58" t="n">
        <v>116</v>
      </c>
      <c r="C2514" s="7" t="n">
        <v>6</v>
      </c>
      <c r="D2514" s="7" t="n">
        <v>1</v>
      </c>
    </row>
    <row r="2515" spans="1:8">
      <c r="A2515" t="s">
        <v>4</v>
      </c>
      <c r="B2515" s="4" t="s">
        <v>5</v>
      </c>
      <c r="C2515" s="4" t="s">
        <v>13</v>
      </c>
    </row>
    <row r="2516" spans="1:8">
      <c r="A2516" t="n">
        <v>25520</v>
      </c>
      <c r="B2516" s="48" t="n">
        <v>74</v>
      </c>
      <c r="C2516" s="7" t="n">
        <v>18</v>
      </c>
    </row>
    <row r="2517" spans="1:8">
      <c r="A2517" t="s">
        <v>4</v>
      </c>
      <c r="B2517" s="4" t="s">
        <v>5</v>
      </c>
      <c r="C2517" s="4" t="s">
        <v>10</v>
      </c>
      <c r="D2517" s="4" t="s">
        <v>9</v>
      </c>
    </row>
    <row r="2518" spans="1:8">
      <c r="A2518" t="n">
        <v>25522</v>
      </c>
      <c r="B2518" s="37" t="n">
        <v>43</v>
      </c>
      <c r="C2518" s="7" t="n">
        <v>28</v>
      </c>
      <c r="D2518" s="7" t="n">
        <v>1</v>
      </c>
    </row>
    <row r="2519" spans="1:8">
      <c r="A2519" t="s">
        <v>4</v>
      </c>
      <c r="B2519" s="4" t="s">
        <v>5</v>
      </c>
      <c r="C2519" s="4" t="s">
        <v>10</v>
      </c>
      <c r="D2519" s="4" t="s">
        <v>30</v>
      </c>
      <c r="E2519" s="4" t="s">
        <v>30</v>
      </c>
      <c r="F2519" s="4" t="s">
        <v>30</v>
      </c>
      <c r="G2519" s="4" t="s">
        <v>30</v>
      </c>
    </row>
    <row r="2520" spans="1:8">
      <c r="A2520" t="n">
        <v>25529</v>
      </c>
      <c r="B2520" s="38" t="n">
        <v>46</v>
      </c>
      <c r="C2520" s="7" t="n">
        <v>13</v>
      </c>
      <c r="D2520" s="7" t="n">
        <v>10.0100002288818</v>
      </c>
      <c r="E2520" s="7" t="n">
        <v>0</v>
      </c>
      <c r="F2520" s="7" t="n">
        <v>20.25</v>
      </c>
      <c r="G2520" s="7" t="n">
        <v>180</v>
      </c>
    </row>
    <row r="2521" spans="1:8">
      <c r="A2521" t="s">
        <v>4</v>
      </c>
      <c r="B2521" s="4" t="s">
        <v>5</v>
      </c>
      <c r="C2521" s="4" t="s">
        <v>10</v>
      </c>
      <c r="D2521" s="4" t="s">
        <v>30</v>
      </c>
      <c r="E2521" s="4" t="s">
        <v>30</v>
      </c>
      <c r="F2521" s="4" t="s">
        <v>30</v>
      </c>
      <c r="G2521" s="4" t="s">
        <v>30</v>
      </c>
    </row>
    <row r="2522" spans="1:8">
      <c r="A2522" t="n">
        <v>25548</v>
      </c>
      <c r="B2522" s="38" t="n">
        <v>46</v>
      </c>
      <c r="C2522" s="7" t="n">
        <v>12</v>
      </c>
      <c r="D2522" s="7" t="n">
        <v>10.960000038147</v>
      </c>
      <c r="E2522" s="7" t="n">
        <v>0</v>
      </c>
      <c r="F2522" s="7" t="n">
        <v>20.4200000762939</v>
      </c>
      <c r="G2522" s="7" t="n">
        <v>200</v>
      </c>
    </row>
    <row r="2523" spans="1:8">
      <c r="A2523" t="s">
        <v>4</v>
      </c>
      <c r="B2523" s="4" t="s">
        <v>5</v>
      </c>
      <c r="C2523" s="4" t="s">
        <v>10</v>
      </c>
      <c r="D2523" s="4" t="s">
        <v>30</v>
      </c>
      <c r="E2523" s="4" t="s">
        <v>30</v>
      </c>
      <c r="F2523" s="4" t="s">
        <v>30</v>
      </c>
      <c r="G2523" s="4" t="s">
        <v>30</v>
      </c>
    </row>
    <row r="2524" spans="1:8">
      <c r="A2524" t="n">
        <v>25567</v>
      </c>
      <c r="B2524" s="38" t="n">
        <v>46</v>
      </c>
      <c r="C2524" s="7" t="n">
        <v>80</v>
      </c>
      <c r="D2524" s="7" t="n">
        <v>11.789999961853</v>
      </c>
      <c r="E2524" s="7" t="n">
        <v>0</v>
      </c>
      <c r="F2524" s="7" t="n">
        <v>18.5100002288818</v>
      </c>
      <c r="G2524" s="7" t="n">
        <v>270</v>
      </c>
    </row>
    <row r="2525" spans="1:8">
      <c r="A2525" t="s">
        <v>4</v>
      </c>
      <c r="B2525" s="4" t="s">
        <v>5</v>
      </c>
      <c r="C2525" s="4" t="s">
        <v>10</v>
      </c>
      <c r="D2525" s="4" t="s">
        <v>30</v>
      </c>
      <c r="E2525" s="4" t="s">
        <v>30</v>
      </c>
      <c r="F2525" s="4" t="s">
        <v>30</v>
      </c>
      <c r="G2525" s="4" t="s">
        <v>30</v>
      </c>
    </row>
    <row r="2526" spans="1:8">
      <c r="A2526" t="n">
        <v>25586</v>
      </c>
      <c r="B2526" s="38" t="n">
        <v>46</v>
      </c>
      <c r="C2526" s="7" t="n">
        <v>0</v>
      </c>
      <c r="D2526" s="7" t="n">
        <v>11.789999961853</v>
      </c>
      <c r="E2526" s="7" t="n">
        <v>0</v>
      </c>
      <c r="F2526" s="7" t="n">
        <v>16.9899997711182</v>
      </c>
      <c r="G2526" s="7" t="n">
        <v>270</v>
      </c>
    </row>
    <row r="2527" spans="1:8">
      <c r="A2527" t="s">
        <v>4</v>
      </c>
      <c r="B2527" s="4" t="s">
        <v>5</v>
      </c>
      <c r="C2527" s="4" t="s">
        <v>10</v>
      </c>
      <c r="D2527" s="4" t="s">
        <v>30</v>
      </c>
      <c r="E2527" s="4" t="s">
        <v>30</v>
      </c>
      <c r="F2527" s="4" t="s">
        <v>30</v>
      </c>
      <c r="G2527" s="4" t="s">
        <v>30</v>
      </c>
    </row>
    <row r="2528" spans="1:8">
      <c r="A2528" t="n">
        <v>25605</v>
      </c>
      <c r="B2528" s="38" t="n">
        <v>46</v>
      </c>
      <c r="C2528" s="7" t="n">
        <v>2</v>
      </c>
      <c r="D2528" s="7" t="n">
        <v>11.789999961853</v>
      </c>
      <c r="E2528" s="7" t="n">
        <v>0</v>
      </c>
      <c r="F2528" s="7" t="n">
        <v>15.4899997711182</v>
      </c>
      <c r="G2528" s="7" t="n">
        <v>270</v>
      </c>
    </row>
    <row r="2529" spans="1:7">
      <c r="A2529" t="s">
        <v>4</v>
      </c>
      <c r="B2529" s="4" t="s">
        <v>5</v>
      </c>
      <c r="C2529" s="4" t="s">
        <v>10</v>
      </c>
      <c r="D2529" s="4" t="s">
        <v>30</v>
      </c>
      <c r="E2529" s="4" t="s">
        <v>30</v>
      </c>
      <c r="F2529" s="4" t="s">
        <v>30</v>
      </c>
      <c r="G2529" s="4" t="s">
        <v>30</v>
      </c>
    </row>
    <row r="2530" spans="1:7">
      <c r="A2530" t="n">
        <v>25624</v>
      </c>
      <c r="B2530" s="38" t="n">
        <v>46</v>
      </c>
      <c r="C2530" s="7" t="n">
        <v>4</v>
      </c>
      <c r="D2530" s="7" t="n">
        <v>11.789999961853</v>
      </c>
      <c r="E2530" s="7" t="n">
        <v>0</v>
      </c>
      <c r="F2530" s="7" t="n">
        <v>14.0200004577637</v>
      </c>
      <c r="G2530" s="7" t="n">
        <v>270</v>
      </c>
    </row>
    <row r="2531" spans="1:7">
      <c r="A2531" t="s">
        <v>4</v>
      </c>
      <c r="B2531" s="4" t="s">
        <v>5</v>
      </c>
      <c r="C2531" s="4" t="s">
        <v>10</v>
      </c>
      <c r="D2531" s="4" t="s">
        <v>30</v>
      </c>
      <c r="E2531" s="4" t="s">
        <v>30</v>
      </c>
      <c r="F2531" s="4" t="s">
        <v>30</v>
      </c>
      <c r="G2531" s="4" t="s">
        <v>30</v>
      </c>
    </row>
    <row r="2532" spans="1:7">
      <c r="A2532" t="n">
        <v>25643</v>
      </c>
      <c r="B2532" s="38" t="n">
        <v>46</v>
      </c>
      <c r="C2532" s="7" t="n">
        <v>8</v>
      </c>
      <c r="D2532" s="7" t="n">
        <v>11.789999961853</v>
      </c>
      <c r="E2532" s="7" t="n">
        <v>0</v>
      </c>
      <c r="F2532" s="7" t="n">
        <v>12.4899997711182</v>
      </c>
      <c r="G2532" s="7" t="n">
        <v>270</v>
      </c>
    </row>
    <row r="2533" spans="1:7">
      <c r="A2533" t="s">
        <v>4</v>
      </c>
      <c r="B2533" s="4" t="s">
        <v>5</v>
      </c>
      <c r="C2533" s="4" t="s">
        <v>10</v>
      </c>
      <c r="D2533" s="4" t="s">
        <v>30</v>
      </c>
      <c r="E2533" s="4" t="s">
        <v>30</v>
      </c>
      <c r="F2533" s="4" t="s">
        <v>30</v>
      </c>
      <c r="G2533" s="4" t="s">
        <v>30</v>
      </c>
    </row>
    <row r="2534" spans="1:7">
      <c r="A2534" t="n">
        <v>25662</v>
      </c>
      <c r="B2534" s="38" t="n">
        <v>46</v>
      </c>
      <c r="C2534" s="7" t="n">
        <v>6</v>
      </c>
      <c r="D2534" s="7" t="n">
        <v>11.789999961853</v>
      </c>
      <c r="E2534" s="7" t="n">
        <v>0</v>
      </c>
      <c r="F2534" s="7" t="n">
        <v>10.9899997711182</v>
      </c>
      <c r="G2534" s="7" t="n">
        <v>270</v>
      </c>
    </row>
    <row r="2535" spans="1:7">
      <c r="A2535" t="s">
        <v>4</v>
      </c>
      <c r="B2535" s="4" t="s">
        <v>5</v>
      </c>
      <c r="C2535" s="4" t="s">
        <v>10</v>
      </c>
      <c r="D2535" s="4" t="s">
        <v>30</v>
      </c>
      <c r="E2535" s="4" t="s">
        <v>30</v>
      </c>
      <c r="F2535" s="4" t="s">
        <v>30</v>
      </c>
      <c r="G2535" s="4" t="s">
        <v>30</v>
      </c>
    </row>
    <row r="2536" spans="1:7">
      <c r="A2536" t="n">
        <v>25681</v>
      </c>
      <c r="B2536" s="38" t="n">
        <v>46</v>
      </c>
      <c r="C2536" s="7" t="n">
        <v>83</v>
      </c>
      <c r="D2536" s="7" t="n">
        <v>11.789999961853</v>
      </c>
      <c r="E2536" s="7" t="n">
        <v>0</v>
      </c>
      <c r="F2536" s="7" t="n">
        <v>9.52000045776367</v>
      </c>
      <c r="G2536" s="7" t="n">
        <v>270</v>
      </c>
    </row>
    <row r="2537" spans="1:7">
      <c r="A2537" t="s">
        <v>4</v>
      </c>
      <c r="B2537" s="4" t="s">
        <v>5</v>
      </c>
      <c r="C2537" s="4" t="s">
        <v>10</v>
      </c>
      <c r="D2537" s="4" t="s">
        <v>30</v>
      </c>
      <c r="E2537" s="4" t="s">
        <v>30</v>
      </c>
      <c r="F2537" s="4" t="s">
        <v>30</v>
      </c>
      <c r="G2537" s="4" t="s">
        <v>30</v>
      </c>
    </row>
    <row r="2538" spans="1:7">
      <c r="A2538" t="n">
        <v>25700</v>
      </c>
      <c r="B2538" s="38" t="n">
        <v>46</v>
      </c>
      <c r="C2538" s="7" t="n">
        <v>11</v>
      </c>
      <c r="D2538" s="7" t="n">
        <v>8.26000022888184</v>
      </c>
      <c r="E2538" s="7" t="n">
        <v>0</v>
      </c>
      <c r="F2538" s="7" t="n">
        <v>9.52000045776367</v>
      </c>
      <c r="G2538" s="7" t="n">
        <v>90</v>
      </c>
    </row>
    <row r="2539" spans="1:7">
      <c r="A2539" t="s">
        <v>4</v>
      </c>
      <c r="B2539" s="4" t="s">
        <v>5</v>
      </c>
      <c r="C2539" s="4" t="s">
        <v>10</v>
      </c>
      <c r="D2539" s="4" t="s">
        <v>30</v>
      </c>
      <c r="E2539" s="4" t="s">
        <v>30</v>
      </c>
      <c r="F2539" s="4" t="s">
        <v>30</v>
      </c>
      <c r="G2539" s="4" t="s">
        <v>30</v>
      </c>
    </row>
    <row r="2540" spans="1:7">
      <c r="A2540" t="n">
        <v>25719</v>
      </c>
      <c r="B2540" s="38" t="n">
        <v>46</v>
      </c>
      <c r="C2540" s="7" t="n">
        <v>9</v>
      </c>
      <c r="D2540" s="7" t="n">
        <v>8.26000022888184</v>
      </c>
      <c r="E2540" s="7" t="n">
        <v>0</v>
      </c>
      <c r="F2540" s="7" t="n">
        <v>11</v>
      </c>
      <c r="G2540" s="7" t="n">
        <v>90</v>
      </c>
    </row>
    <row r="2541" spans="1:7">
      <c r="A2541" t="s">
        <v>4</v>
      </c>
      <c r="B2541" s="4" t="s">
        <v>5</v>
      </c>
      <c r="C2541" s="4" t="s">
        <v>10</v>
      </c>
      <c r="D2541" s="4" t="s">
        <v>30</v>
      </c>
      <c r="E2541" s="4" t="s">
        <v>30</v>
      </c>
      <c r="F2541" s="4" t="s">
        <v>30</v>
      </c>
      <c r="G2541" s="4" t="s">
        <v>30</v>
      </c>
    </row>
    <row r="2542" spans="1:7">
      <c r="A2542" t="n">
        <v>25738</v>
      </c>
      <c r="B2542" s="38" t="n">
        <v>46</v>
      </c>
      <c r="C2542" s="7" t="n">
        <v>7</v>
      </c>
      <c r="D2542" s="7" t="n">
        <v>8.26000022888184</v>
      </c>
      <c r="E2542" s="7" t="n">
        <v>0</v>
      </c>
      <c r="F2542" s="7" t="n">
        <v>12.5100002288818</v>
      </c>
      <c r="G2542" s="7" t="n">
        <v>90</v>
      </c>
    </row>
    <row r="2543" spans="1:7">
      <c r="A2543" t="s">
        <v>4</v>
      </c>
      <c r="B2543" s="4" t="s">
        <v>5</v>
      </c>
      <c r="C2543" s="4" t="s">
        <v>10</v>
      </c>
      <c r="D2543" s="4" t="s">
        <v>30</v>
      </c>
      <c r="E2543" s="4" t="s">
        <v>30</v>
      </c>
      <c r="F2543" s="4" t="s">
        <v>30</v>
      </c>
      <c r="G2543" s="4" t="s">
        <v>30</v>
      </c>
    </row>
    <row r="2544" spans="1:7">
      <c r="A2544" t="n">
        <v>25757</v>
      </c>
      <c r="B2544" s="38" t="n">
        <v>46</v>
      </c>
      <c r="C2544" s="7" t="n">
        <v>5</v>
      </c>
      <c r="D2544" s="7" t="n">
        <v>8.26000022888184</v>
      </c>
      <c r="E2544" s="7" t="n">
        <v>0</v>
      </c>
      <c r="F2544" s="7" t="n">
        <v>13.9899997711182</v>
      </c>
      <c r="G2544" s="7" t="n">
        <v>90</v>
      </c>
    </row>
    <row r="2545" spans="1:7">
      <c r="A2545" t="s">
        <v>4</v>
      </c>
      <c r="B2545" s="4" t="s">
        <v>5</v>
      </c>
      <c r="C2545" s="4" t="s">
        <v>10</v>
      </c>
      <c r="D2545" s="4" t="s">
        <v>30</v>
      </c>
      <c r="E2545" s="4" t="s">
        <v>30</v>
      </c>
      <c r="F2545" s="4" t="s">
        <v>30</v>
      </c>
      <c r="G2545" s="4" t="s">
        <v>30</v>
      </c>
    </row>
    <row r="2546" spans="1:7">
      <c r="A2546" t="n">
        <v>25776</v>
      </c>
      <c r="B2546" s="38" t="n">
        <v>46</v>
      </c>
      <c r="C2546" s="7" t="n">
        <v>3</v>
      </c>
      <c r="D2546" s="7" t="n">
        <v>8.26000022888184</v>
      </c>
      <c r="E2546" s="7" t="n">
        <v>0</v>
      </c>
      <c r="F2546" s="7" t="n">
        <v>15.4899997711182</v>
      </c>
      <c r="G2546" s="7" t="n">
        <v>90</v>
      </c>
    </row>
    <row r="2547" spans="1:7">
      <c r="A2547" t="s">
        <v>4</v>
      </c>
      <c r="B2547" s="4" t="s">
        <v>5</v>
      </c>
      <c r="C2547" s="4" t="s">
        <v>10</v>
      </c>
      <c r="D2547" s="4" t="s">
        <v>30</v>
      </c>
      <c r="E2547" s="4" t="s">
        <v>30</v>
      </c>
      <c r="F2547" s="4" t="s">
        <v>30</v>
      </c>
      <c r="G2547" s="4" t="s">
        <v>30</v>
      </c>
    </row>
    <row r="2548" spans="1:7">
      <c r="A2548" t="n">
        <v>25795</v>
      </c>
      <c r="B2548" s="38" t="n">
        <v>46</v>
      </c>
      <c r="C2548" s="7" t="n">
        <v>1</v>
      </c>
      <c r="D2548" s="7" t="n">
        <v>8.26000022888184</v>
      </c>
      <c r="E2548" s="7" t="n">
        <v>0</v>
      </c>
      <c r="F2548" s="7" t="n">
        <v>17.0200004577637</v>
      </c>
      <c r="G2548" s="7" t="n">
        <v>90</v>
      </c>
    </row>
    <row r="2549" spans="1:7">
      <c r="A2549" t="s">
        <v>4</v>
      </c>
      <c r="B2549" s="4" t="s">
        <v>5</v>
      </c>
      <c r="C2549" s="4" t="s">
        <v>10</v>
      </c>
      <c r="D2549" s="4" t="s">
        <v>30</v>
      </c>
      <c r="E2549" s="4" t="s">
        <v>30</v>
      </c>
      <c r="F2549" s="4" t="s">
        <v>30</v>
      </c>
      <c r="G2549" s="4" t="s">
        <v>30</v>
      </c>
    </row>
    <row r="2550" spans="1:7">
      <c r="A2550" t="n">
        <v>25814</v>
      </c>
      <c r="B2550" s="38" t="n">
        <v>46</v>
      </c>
      <c r="C2550" s="7" t="n">
        <v>18</v>
      </c>
      <c r="D2550" s="7" t="n">
        <v>8.26000022888184</v>
      </c>
      <c r="E2550" s="7" t="n">
        <v>0</v>
      </c>
      <c r="F2550" s="7" t="n">
        <v>18.4699993133545</v>
      </c>
      <c r="G2550" s="7" t="n">
        <v>90</v>
      </c>
    </row>
    <row r="2551" spans="1:7">
      <c r="A2551" t="s">
        <v>4</v>
      </c>
      <c r="B2551" s="4" t="s">
        <v>5</v>
      </c>
      <c r="C2551" s="4" t="s">
        <v>10</v>
      </c>
      <c r="D2551" s="4" t="s">
        <v>30</v>
      </c>
      <c r="E2551" s="4" t="s">
        <v>30</v>
      </c>
      <c r="F2551" s="4" t="s">
        <v>30</v>
      </c>
      <c r="G2551" s="4" t="s">
        <v>30</v>
      </c>
    </row>
    <row r="2552" spans="1:7">
      <c r="A2552" t="n">
        <v>25833</v>
      </c>
      <c r="B2552" s="38" t="n">
        <v>46</v>
      </c>
      <c r="C2552" s="7" t="n">
        <v>7032</v>
      </c>
      <c r="D2552" s="7" t="n">
        <v>8.60999965667725</v>
      </c>
      <c r="E2552" s="7" t="n">
        <v>0.800000011920929</v>
      </c>
      <c r="F2552" s="7" t="n">
        <v>13.6599998474121</v>
      </c>
      <c r="G2552" s="7" t="n">
        <v>81.4000015258789</v>
      </c>
    </row>
    <row r="2553" spans="1:7">
      <c r="A2553" t="s">
        <v>4</v>
      </c>
      <c r="B2553" s="4" t="s">
        <v>5</v>
      </c>
      <c r="C2553" s="4" t="s">
        <v>10</v>
      </c>
      <c r="D2553" s="4" t="s">
        <v>10</v>
      </c>
      <c r="E2553" s="4" t="s">
        <v>10</v>
      </c>
    </row>
    <row r="2554" spans="1:7">
      <c r="A2554" t="n">
        <v>25852</v>
      </c>
      <c r="B2554" s="43" t="n">
        <v>61</v>
      </c>
      <c r="C2554" s="7" t="n">
        <v>2</v>
      </c>
      <c r="D2554" s="7" t="n">
        <v>0</v>
      </c>
      <c r="E2554" s="7" t="n">
        <v>1000</v>
      </c>
    </row>
    <row r="2555" spans="1:7">
      <c r="A2555" t="s">
        <v>4</v>
      </c>
      <c r="B2555" s="4" t="s">
        <v>5</v>
      </c>
      <c r="C2555" s="4" t="s">
        <v>10</v>
      </c>
      <c r="D2555" s="4" t="s">
        <v>10</v>
      </c>
      <c r="E2555" s="4" t="s">
        <v>10</v>
      </c>
    </row>
    <row r="2556" spans="1:7">
      <c r="A2556" t="n">
        <v>25859</v>
      </c>
      <c r="B2556" s="43" t="n">
        <v>61</v>
      </c>
      <c r="C2556" s="7" t="n">
        <v>4</v>
      </c>
      <c r="D2556" s="7" t="n">
        <v>0</v>
      </c>
      <c r="E2556" s="7" t="n">
        <v>1000</v>
      </c>
    </row>
    <row r="2557" spans="1:7">
      <c r="A2557" t="s">
        <v>4</v>
      </c>
      <c r="B2557" s="4" t="s">
        <v>5</v>
      </c>
      <c r="C2557" s="4" t="s">
        <v>10</v>
      </c>
      <c r="D2557" s="4" t="s">
        <v>10</v>
      </c>
      <c r="E2557" s="4" t="s">
        <v>10</v>
      </c>
    </row>
    <row r="2558" spans="1:7">
      <c r="A2558" t="n">
        <v>25866</v>
      </c>
      <c r="B2558" s="43" t="n">
        <v>61</v>
      </c>
      <c r="C2558" s="7" t="n">
        <v>8</v>
      </c>
      <c r="D2558" s="7" t="n">
        <v>0</v>
      </c>
      <c r="E2558" s="7" t="n">
        <v>1000</v>
      </c>
    </row>
    <row r="2559" spans="1:7">
      <c r="A2559" t="s">
        <v>4</v>
      </c>
      <c r="B2559" s="4" t="s">
        <v>5</v>
      </c>
      <c r="C2559" s="4" t="s">
        <v>10</v>
      </c>
      <c r="D2559" s="4" t="s">
        <v>10</v>
      </c>
      <c r="E2559" s="4" t="s">
        <v>10</v>
      </c>
    </row>
    <row r="2560" spans="1:7">
      <c r="A2560" t="n">
        <v>25873</v>
      </c>
      <c r="B2560" s="43" t="n">
        <v>61</v>
      </c>
      <c r="C2560" s="7" t="n">
        <v>6</v>
      </c>
      <c r="D2560" s="7" t="n">
        <v>0</v>
      </c>
      <c r="E2560" s="7" t="n">
        <v>1000</v>
      </c>
    </row>
    <row r="2561" spans="1:7">
      <c r="A2561" t="s">
        <v>4</v>
      </c>
      <c r="B2561" s="4" t="s">
        <v>5</v>
      </c>
      <c r="C2561" s="4" t="s">
        <v>10</v>
      </c>
      <c r="D2561" s="4" t="s">
        <v>10</v>
      </c>
      <c r="E2561" s="4" t="s">
        <v>10</v>
      </c>
    </row>
    <row r="2562" spans="1:7">
      <c r="A2562" t="n">
        <v>25880</v>
      </c>
      <c r="B2562" s="43" t="n">
        <v>61</v>
      </c>
      <c r="C2562" s="7" t="n">
        <v>83</v>
      </c>
      <c r="D2562" s="7" t="n">
        <v>0</v>
      </c>
      <c r="E2562" s="7" t="n">
        <v>1000</v>
      </c>
    </row>
    <row r="2563" spans="1:7">
      <c r="A2563" t="s">
        <v>4</v>
      </c>
      <c r="B2563" s="4" t="s">
        <v>5</v>
      </c>
      <c r="C2563" s="4" t="s">
        <v>10</v>
      </c>
      <c r="D2563" s="4" t="s">
        <v>10</v>
      </c>
      <c r="E2563" s="4" t="s">
        <v>10</v>
      </c>
    </row>
    <row r="2564" spans="1:7">
      <c r="A2564" t="n">
        <v>25887</v>
      </c>
      <c r="B2564" s="43" t="n">
        <v>61</v>
      </c>
      <c r="C2564" s="7" t="n">
        <v>11</v>
      </c>
      <c r="D2564" s="7" t="n">
        <v>0</v>
      </c>
      <c r="E2564" s="7" t="n">
        <v>1000</v>
      </c>
    </row>
    <row r="2565" spans="1:7">
      <c r="A2565" t="s">
        <v>4</v>
      </c>
      <c r="B2565" s="4" t="s">
        <v>5</v>
      </c>
      <c r="C2565" s="4" t="s">
        <v>10</v>
      </c>
      <c r="D2565" s="4" t="s">
        <v>10</v>
      </c>
      <c r="E2565" s="4" t="s">
        <v>10</v>
      </c>
    </row>
    <row r="2566" spans="1:7">
      <c r="A2566" t="n">
        <v>25894</v>
      </c>
      <c r="B2566" s="43" t="n">
        <v>61</v>
      </c>
      <c r="C2566" s="7" t="n">
        <v>9</v>
      </c>
      <c r="D2566" s="7" t="n">
        <v>0</v>
      </c>
      <c r="E2566" s="7" t="n">
        <v>1000</v>
      </c>
    </row>
    <row r="2567" spans="1:7">
      <c r="A2567" t="s">
        <v>4</v>
      </c>
      <c r="B2567" s="4" t="s">
        <v>5</v>
      </c>
      <c r="C2567" s="4" t="s">
        <v>10</v>
      </c>
      <c r="D2567" s="4" t="s">
        <v>10</v>
      </c>
      <c r="E2567" s="4" t="s">
        <v>10</v>
      </c>
    </row>
    <row r="2568" spans="1:7">
      <c r="A2568" t="n">
        <v>25901</v>
      </c>
      <c r="B2568" s="43" t="n">
        <v>61</v>
      </c>
      <c r="C2568" s="7" t="n">
        <v>7</v>
      </c>
      <c r="D2568" s="7" t="n">
        <v>0</v>
      </c>
      <c r="E2568" s="7" t="n">
        <v>1000</v>
      </c>
    </row>
    <row r="2569" spans="1:7">
      <c r="A2569" t="s">
        <v>4</v>
      </c>
      <c r="B2569" s="4" t="s">
        <v>5</v>
      </c>
      <c r="C2569" s="4" t="s">
        <v>10</v>
      </c>
      <c r="D2569" s="4" t="s">
        <v>10</v>
      </c>
      <c r="E2569" s="4" t="s">
        <v>10</v>
      </c>
    </row>
    <row r="2570" spans="1:7">
      <c r="A2570" t="n">
        <v>25908</v>
      </c>
      <c r="B2570" s="43" t="n">
        <v>61</v>
      </c>
      <c r="C2570" s="7" t="n">
        <v>5</v>
      </c>
      <c r="D2570" s="7" t="n">
        <v>0</v>
      </c>
      <c r="E2570" s="7" t="n">
        <v>1000</v>
      </c>
    </row>
    <row r="2571" spans="1:7">
      <c r="A2571" t="s">
        <v>4</v>
      </c>
      <c r="B2571" s="4" t="s">
        <v>5</v>
      </c>
      <c r="C2571" s="4" t="s">
        <v>10</v>
      </c>
      <c r="D2571" s="4" t="s">
        <v>10</v>
      </c>
      <c r="E2571" s="4" t="s">
        <v>10</v>
      </c>
    </row>
    <row r="2572" spans="1:7">
      <c r="A2572" t="n">
        <v>25915</v>
      </c>
      <c r="B2572" s="43" t="n">
        <v>61</v>
      </c>
      <c r="C2572" s="7" t="n">
        <v>3</v>
      </c>
      <c r="D2572" s="7" t="n">
        <v>0</v>
      </c>
      <c r="E2572" s="7" t="n">
        <v>1000</v>
      </c>
    </row>
    <row r="2573" spans="1:7">
      <c r="A2573" t="s">
        <v>4</v>
      </c>
      <c r="B2573" s="4" t="s">
        <v>5</v>
      </c>
      <c r="C2573" s="4" t="s">
        <v>10</v>
      </c>
      <c r="D2573" s="4" t="s">
        <v>10</v>
      </c>
      <c r="E2573" s="4" t="s">
        <v>10</v>
      </c>
    </row>
    <row r="2574" spans="1:7">
      <c r="A2574" t="n">
        <v>25922</v>
      </c>
      <c r="B2574" s="43" t="n">
        <v>61</v>
      </c>
      <c r="C2574" s="7" t="n">
        <v>1</v>
      </c>
      <c r="D2574" s="7" t="n">
        <v>0</v>
      </c>
      <c r="E2574" s="7" t="n">
        <v>1000</v>
      </c>
    </row>
    <row r="2575" spans="1:7">
      <c r="A2575" t="s">
        <v>4</v>
      </c>
      <c r="B2575" s="4" t="s">
        <v>5</v>
      </c>
      <c r="C2575" s="4" t="s">
        <v>10</v>
      </c>
      <c r="D2575" s="4" t="s">
        <v>10</v>
      </c>
      <c r="E2575" s="4" t="s">
        <v>10</v>
      </c>
    </row>
    <row r="2576" spans="1:7">
      <c r="A2576" t="n">
        <v>25929</v>
      </c>
      <c r="B2576" s="43" t="n">
        <v>61</v>
      </c>
      <c r="C2576" s="7" t="n">
        <v>18</v>
      </c>
      <c r="D2576" s="7" t="n">
        <v>0</v>
      </c>
      <c r="E2576" s="7" t="n">
        <v>1000</v>
      </c>
    </row>
    <row r="2577" spans="1:5">
      <c r="A2577" t="s">
        <v>4</v>
      </c>
      <c r="B2577" s="4" t="s">
        <v>5</v>
      </c>
      <c r="C2577" s="4" t="s">
        <v>10</v>
      </c>
      <c r="D2577" s="4" t="s">
        <v>10</v>
      </c>
      <c r="E2577" s="4" t="s">
        <v>10</v>
      </c>
    </row>
    <row r="2578" spans="1:5">
      <c r="A2578" t="n">
        <v>25936</v>
      </c>
      <c r="B2578" s="43" t="n">
        <v>61</v>
      </c>
      <c r="C2578" s="7" t="n">
        <v>7032</v>
      </c>
      <c r="D2578" s="7" t="n">
        <v>0</v>
      </c>
      <c r="E2578" s="7" t="n">
        <v>1000</v>
      </c>
    </row>
    <row r="2579" spans="1:5">
      <c r="A2579" t="s">
        <v>4</v>
      </c>
      <c r="B2579" s="4" t="s">
        <v>5</v>
      </c>
      <c r="C2579" s="4" t="s">
        <v>13</v>
      </c>
      <c r="D2579" s="4" t="s">
        <v>13</v>
      </c>
      <c r="E2579" s="4" t="s">
        <v>30</v>
      </c>
      <c r="F2579" s="4" t="s">
        <v>30</v>
      </c>
      <c r="G2579" s="4" t="s">
        <v>30</v>
      </c>
      <c r="H2579" s="4" t="s">
        <v>10</v>
      </c>
    </row>
    <row r="2580" spans="1:5">
      <c r="A2580" t="n">
        <v>25943</v>
      </c>
      <c r="B2580" s="59" t="n">
        <v>45</v>
      </c>
      <c r="C2580" s="7" t="n">
        <v>2</v>
      </c>
      <c r="D2580" s="7" t="n">
        <v>3</v>
      </c>
      <c r="E2580" s="7" t="n">
        <v>11.0600004196167</v>
      </c>
      <c r="F2580" s="7" t="n">
        <v>0.740000009536743</v>
      </c>
      <c r="G2580" s="7" t="n">
        <v>11.460000038147</v>
      </c>
      <c r="H2580" s="7" t="n">
        <v>0</v>
      </c>
    </row>
    <row r="2581" spans="1:5">
      <c r="A2581" t="s">
        <v>4</v>
      </c>
      <c r="B2581" s="4" t="s">
        <v>5</v>
      </c>
      <c r="C2581" s="4" t="s">
        <v>13</v>
      </c>
      <c r="D2581" s="4" t="s">
        <v>13</v>
      </c>
      <c r="E2581" s="4" t="s">
        <v>30</v>
      </c>
      <c r="F2581" s="4" t="s">
        <v>30</v>
      </c>
      <c r="G2581" s="4" t="s">
        <v>30</v>
      </c>
      <c r="H2581" s="4" t="s">
        <v>10</v>
      </c>
      <c r="I2581" s="4" t="s">
        <v>13</v>
      </c>
    </row>
    <row r="2582" spans="1:5">
      <c r="A2582" t="n">
        <v>25960</v>
      </c>
      <c r="B2582" s="59" t="n">
        <v>45</v>
      </c>
      <c r="C2582" s="7" t="n">
        <v>4</v>
      </c>
      <c r="D2582" s="7" t="n">
        <v>3</v>
      </c>
      <c r="E2582" s="7" t="n">
        <v>10.1400003433228</v>
      </c>
      <c r="F2582" s="7" t="n">
        <v>219.639999389648</v>
      </c>
      <c r="G2582" s="7" t="n">
        <v>0</v>
      </c>
      <c r="H2582" s="7" t="n">
        <v>0</v>
      </c>
      <c r="I2582" s="7" t="n">
        <v>0</v>
      </c>
    </row>
    <row r="2583" spans="1:5">
      <c r="A2583" t="s">
        <v>4</v>
      </c>
      <c r="B2583" s="4" t="s">
        <v>5</v>
      </c>
      <c r="C2583" s="4" t="s">
        <v>13</v>
      </c>
      <c r="D2583" s="4" t="s">
        <v>13</v>
      </c>
      <c r="E2583" s="4" t="s">
        <v>30</v>
      </c>
      <c r="F2583" s="4" t="s">
        <v>10</v>
      </c>
    </row>
    <row r="2584" spans="1:5">
      <c r="A2584" t="n">
        <v>25978</v>
      </c>
      <c r="B2584" s="59" t="n">
        <v>45</v>
      </c>
      <c r="C2584" s="7" t="n">
        <v>5</v>
      </c>
      <c r="D2584" s="7" t="n">
        <v>3</v>
      </c>
      <c r="E2584" s="7" t="n">
        <v>9.60000038146973</v>
      </c>
      <c r="F2584" s="7" t="n">
        <v>0</v>
      </c>
    </row>
    <row r="2585" spans="1:5">
      <c r="A2585" t="s">
        <v>4</v>
      </c>
      <c r="B2585" s="4" t="s">
        <v>5</v>
      </c>
      <c r="C2585" s="4" t="s">
        <v>13</v>
      </c>
      <c r="D2585" s="4" t="s">
        <v>13</v>
      </c>
      <c r="E2585" s="4" t="s">
        <v>30</v>
      </c>
      <c r="F2585" s="4" t="s">
        <v>10</v>
      </c>
    </row>
    <row r="2586" spans="1:5">
      <c r="A2586" t="n">
        <v>25987</v>
      </c>
      <c r="B2586" s="59" t="n">
        <v>45</v>
      </c>
      <c r="C2586" s="7" t="n">
        <v>11</v>
      </c>
      <c r="D2586" s="7" t="n">
        <v>3</v>
      </c>
      <c r="E2586" s="7" t="n">
        <v>23.7000007629395</v>
      </c>
      <c r="F2586" s="7" t="n">
        <v>0</v>
      </c>
    </row>
    <row r="2587" spans="1:5">
      <c r="A2587" t="s">
        <v>4</v>
      </c>
      <c r="B2587" s="4" t="s">
        <v>5</v>
      </c>
      <c r="C2587" s="4" t="s">
        <v>13</v>
      </c>
      <c r="D2587" s="4" t="s">
        <v>13</v>
      </c>
      <c r="E2587" s="4" t="s">
        <v>30</v>
      </c>
      <c r="F2587" s="4" t="s">
        <v>30</v>
      </c>
      <c r="G2587" s="4" t="s">
        <v>30</v>
      </c>
      <c r="H2587" s="4" t="s">
        <v>10</v>
      </c>
    </row>
    <row r="2588" spans="1:5">
      <c r="A2588" t="n">
        <v>25996</v>
      </c>
      <c r="B2588" s="59" t="n">
        <v>45</v>
      </c>
      <c r="C2588" s="7" t="n">
        <v>2</v>
      </c>
      <c r="D2588" s="7" t="n">
        <v>3</v>
      </c>
      <c r="E2588" s="7" t="n">
        <v>10.8699998855591</v>
      </c>
      <c r="F2588" s="7" t="n">
        <v>0.740000009536743</v>
      </c>
      <c r="G2588" s="7" t="n">
        <v>16.9799995422363</v>
      </c>
      <c r="H2588" s="7" t="n">
        <v>5500</v>
      </c>
    </row>
    <row r="2589" spans="1:5">
      <c r="A2589" t="s">
        <v>4</v>
      </c>
      <c r="B2589" s="4" t="s">
        <v>5</v>
      </c>
      <c r="C2589" s="4" t="s">
        <v>13</v>
      </c>
      <c r="D2589" s="4" t="s">
        <v>10</v>
      </c>
      <c r="E2589" s="4" t="s">
        <v>9</v>
      </c>
      <c r="F2589" s="4" t="s">
        <v>10</v>
      </c>
      <c r="G2589" s="4" t="s">
        <v>9</v>
      </c>
      <c r="H2589" s="4" t="s">
        <v>13</v>
      </c>
    </row>
    <row r="2590" spans="1:5">
      <c r="A2590" t="n">
        <v>26013</v>
      </c>
      <c r="B2590" s="17" t="n">
        <v>49</v>
      </c>
      <c r="C2590" s="7" t="n">
        <v>0</v>
      </c>
      <c r="D2590" s="7" t="n">
        <v>507</v>
      </c>
      <c r="E2590" s="7" t="n">
        <v>1065353216</v>
      </c>
      <c r="F2590" s="7" t="n">
        <v>0</v>
      </c>
      <c r="G2590" s="7" t="n">
        <v>0</v>
      </c>
      <c r="H2590" s="7" t="n">
        <v>0</v>
      </c>
    </row>
    <row r="2591" spans="1:5">
      <c r="A2591" t="s">
        <v>4</v>
      </c>
      <c r="B2591" s="4" t="s">
        <v>5</v>
      </c>
      <c r="C2591" s="4" t="s">
        <v>13</v>
      </c>
      <c r="D2591" s="4" t="s">
        <v>10</v>
      </c>
      <c r="E2591" s="4" t="s">
        <v>30</v>
      </c>
      <c r="F2591" s="4" t="s">
        <v>10</v>
      </c>
      <c r="G2591" s="4" t="s">
        <v>9</v>
      </c>
      <c r="H2591" s="4" t="s">
        <v>9</v>
      </c>
      <c r="I2591" s="4" t="s">
        <v>10</v>
      </c>
      <c r="J2591" s="4" t="s">
        <v>10</v>
      </c>
      <c r="K2591" s="4" t="s">
        <v>9</v>
      </c>
      <c r="L2591" s="4" t="s">
        <v>9</v>
      </c>
      <c r="M2591" s="4" t="s">
        <v>9</v>
      </c>
      <c r="N2591" s="4" t="s">
        <v>9</v>
      </c>
      <c r="O2591" s="4" t="s">
        <v>6</v>
      </c>
    </row>
    <row r="2592" spans="1:5">
      <c r="A2592" t="n">
        <v>26028</v>
      </c>
      <c r="B2592" s="19" t="n">
        <v>50</v>
      </c>
      <c r="C2592" s="7" t="n">
        <v>0</v>
      </c>
      <c r="D2592" s="7" t="n">
        <v>5043</v>
      </c>
      <c r="E2592" s="7" t="n">
        <v>0.150000005960464</v>
      </c>
      <c r="F2592" s="7" t="n">
        <v>2000</v>
      </c>
      <c r="G2592" s="7" t="n">
        <v>0</v>
      </c>
      <c r="H2592" s="7" t="n">
        <v>0</v>
      </c>
      <c r="I2592" s="7" t="n">
        <v>0</v>
      </c>
      <c r="J2592" s="7" t="n">
        <v>65533</v>
      </c>
      <c r="K2592" s="7" t="n">
        <v>0</v>
      </c>
      <c r="L2592" s="7" t="n">
        <v>0</v>
      </c>
      <c r="M2592" s="7" t="n">
        <v>0</v>
      </c>
      <c r="N2592" s="7" t="n">
        <v>0</v>
      </c>
      <c r="O2592" s="7" t="s">
        <v>12</v>
      </c>
    </row>
    <row r="2593" spans="1:15">
      <c r="A2593" t="s">
        <v>4</v>
      </c>
      <c r="B2593" s="4" t="s">
        <v>5</v>
      </c>
      <c r="C2593" s="4" t="s">
        <v>13</v>
      </c>
      <c r="D2593" s="4" t="s">
        <v>10</v>
      </c>
      <c r="E2593" s="4" t="s">
        <v>30</v>
      </c>
    </row>
    <row r="2594" spans="1:15">
      <c r="A2594" t="n">
        <v>26067</v>
      </c>
      <c r="B2594" s="27" t="n">
        <v>58</v>
      </c>
      <c r="C2594" s="7" t="n">
        <v>100</v>
      </c>
      <c r="D2594" s="7" t="n">
        <v>1000</v>
      </c>
      <c r="E2594" s="7" t="n">
        <v>1</v>
      </c>
    </row>
    <row r="2595" spans="1:15">
      <c r="A2595" t="s">
        <v>4</v>
      </c>
      <c r="B2595" s="4" t="s">
        <v>5</v>
      </c>
      <c r="C2595" s="4" t="s">
        <v>13</v>
      </c>
      <c r="D2595" s="4" t="s">
        <v>10</v>
      </c>
    </row>
    <row r="2596" spans="1:15">
      <c r="A2596" t="n">
        <v>26075</v>
      </c>
      <c r="B2596" s="27" t="n">
        <v>58</v>
      </c>
      <c r="C2596" s="7" t="n">
        <v>255</v>
      </c>
      <c r="D2596" s="7" t="n">
        <v>0</v>
      </c>
    </row>
    <row r="2597" spans="1:15">
      <c r="A2597" t="s">
        <v>4</v>
      </c>
      <c r="B2597" s="4" t="s">
        <v>5</v>
      </c>
      <c r="C2597" s="4" t="s">
        <v>13</v>
      </c>
      <c r="D2597" s="4" t="s">
        <v>10</v>
      </c>
    </row>
    <row r="2598" spans="1:15">
      <c r="A2598" t="n">
        <v>26079</v>
      </c>
      <c r="B2598" s="59" t="n">
        <v>45</v>
      </c>
      <c r="C2598" s="7" t="n">
        <v>7</v>
      </c>
      <c r="D2598" s="7" t="n">
        <v>255</v>
      </c>
    </row>
    <row r="2599" spans="1:15">
      <c r="A2599" t="s">
        <v>4</v>
      </c>
      <c r="B2599" s="4" t="s">
        <v>5</v>
      </c>
      <c r="C2599" s="4" t="s">
        <v>10</v>
      </c>
      <c r="D2599" s="4" t="s">
        <v>13</v>
      </c>
      <c r="E2599" s="4" t="s">
        <v>13</v>
      </c>
      <c r="F2599" s="4" t="s">
        <v>6</v>
      </c>
    </row>
    <row r="2600" spans="1:15">
      <c r="A2600" t="n">
        <v>26083</v>
      </c>
      <c r="B2600" s="47" t="n">
        <v>20</v>
      </c>
      <c r="C2600" s="7" t="n">
        <v>0</v>
      </c>
      <c r="D2600" s="7" t="n">
        <v>2</v>
      </c>
      <c r="E2600" s="7" t="n">
        <v>10</v>
      </c>
      <c r="F2600" s="7" t="s">
        <v>273</v>
      </c>
    </row>
    <row r="2601" spans="1:15">
      <c r="A2601" t="s">
        <v>4</v>
      </c>
      <c r="B2601" s="4" t="s">
        <v>5</v>
      </c>
      <c r="C2601" s="4" t="s">
        <v>13</v>
      </c>
      <c r="D2601" s="4" t="s">
        <v>10</v>
      </c>
      <c r="E2601" s="4" t="s">
        <v>6</v>
      </c>
    </row>
    <row r="2602" spans="1:15">
      <c r="A2602" t="n">
        <v>26104</v>
      </c>
      <c r="B2602" s="51" t="n">
        <v>51</v>
      </c>
      <c r="C2602" s="7" t="n">
        <v>4</v>
      </c>
      <c r="D2602" s="7" t="n">
        <v>0</v>
      </c>
      <c r="E2602" s="7" t="s">
        <v>274</v>
      </c>
    </row>
    <row r="2603" spans="1:15">
      <c r="A2603" t="s">
        <v>4</v>
      </c>
      <c r="B2603" s="4" t="s">
        <v>5</v>
      </c>
      <c r="C2603" s="4" t="s">
        <v>10</v>
      </c>
    </row>
    <row r="2604" spans="1:15">
      <c r="A2604" t="n">
        <v>26117</v>
      </c>
      <c r="B2604" s="25" t="n">
        <v>16</v>
      </c>
      <c r="C2604" s="7" t="n">
        <v>0</v>
      </c>
    </row>
    <row r="2605" spans="1:15">
      <c r="A2605" t="s">
        <v>4</v>
      </c>
      <c r="B2605" s="4" t="s">
        <v>5</v>
      </c>
      <c r="C2605" s="4" t="s">
        <v>10</v>
      </c>
      <c r="D2605" s="4" t="s">
        <v>66</v>
      </c>
      <c r="E2605" s="4" t="s">
        <v>13</v>
      </c>
      <c r="F2605" s="4" t="s">
        <v>13</v>
      </c>
    </row>
    <row r="2606" spans="1:15">
      <c r="A2606" t="n">
        <v>26120</v>
      </c>
      <c r="B2606" s="52" t="n">
        <v>26</v>
      </c>
      <c r="C2606" s="7" t="n">
        <v>0</v>
      </c>
      <c r="D2606" s="7" t="s">
        <v>275</v>
      </c>
      <c r="E2606" s="7" t="n">
        <v>2</v>
      </c>
      <c r="F2606" s="7" t="n">
        <v>0</v>
      </c>
    </row>
    <row r="2607" spans="1:15">
      <c r="A2607" t="s">
        <v>4</v>
      </c>
      <c r="B2607" s="4" t="s">
        <v>5</v>
      </c>
    </row>
    <row r="2608" spans="1:15">
      <c r="A2608" t="n">
        <v>26182</v>
      </c>
      <c r="B2608" s="32" t="n">
        <v>28</v>
      </c>
    </row>
    <row r="2609" spans="1:6">
      <c r="A2609" t="s">
        <v>4</v>
      </c>
      <c r="B2609" s="4" t="s">
        <v>5</v>
      </c>
      <c r="C2609" s="4" t="s">
        <v>10</v>
      </c>
      <c r="D2609" s="4" t="s">
        <v>13</v>
      </c>
      <c r="E2609" s="4" t="s">
        <v>30</v>
      </c>
      <c r="F2609" s="4" t="s">
        <v>10</v>
      </c>
    </row>
    <row r="2610" spans="1:6">
      <c r="A2610" t="n">
        <v>26183</v>
      </c>
      <c r="B2610" s="60" t="n">
        <v>59</v>
      </c>
      <c r="C2610" s="7" t="n">
        <v>13</v>
      </c>
      <c r="D2610" s="7" t="n">
        <v>9</v>
      </c>
      <c r="E2610" s="7" t="n">
        <v>0.150000005960464</v>
      </c>
      <c r="F2610" s="7" t="n">
        <v>0</v>
      </c>
    </row>
    <row r="2611" spans="1:6">
      <c r="A2611" t="s">
        <v>4</v>
      </c>
      <c r="B2611" s="4" t="s">
        <v>5</v>
      </c>
      <c r="C2611" s="4" t="s">
        <v>10</v>
      </c>
    </row>
    <row r="2612" spans="1:6">
      <c r="A2612" t="n">
        <v>26193</v>
      </c>
      <c r="B2612" s="25" t="n">
        <v>16</v>
      </c>
      <c r="C2612" s="7" t="n">
        <v>1400</v>
      </c>
    </row>
    <row r="2613" spans="1:6">
      <c r="A2613" t="s">
        <v>4</v>
      </c>
      <c r="B2613" s="4" t="s">
        <v>5</v>
      </c>
      <c r="C2613" s="4" t="s">
        <v>10</v>
      </c>
      <c r="D2613" s="4" t="s">
        <v>30</v>
      </c>
      <c r="E2613" s="4" t="s">
        <v>30</v>
      </c>
      <c r="F2613" s="4" t="s">
        <v>30</v>
      </c>
      <c r="G2613" s="4" t="s">
        <v>10</v>
      </c>
      <c r="H2613" s="4" t="s">
        <v>10</v>
      </c>
    </row>
    <row r="2614" spans="1:6">
      <c r="A2614" t="n">
        <v>26196</v>
      </c>
      <c r="B2614" s="44" t="n">
        <v>60</v>
      </c>
      <c r="C2614" s="7" t="n">
        <v>13</v>
      </c>
      <c r="D2614" s="7" t="n">
        <v>20</v>
      </c>
      <c r="E2614" s="7" t="n">
        <v>0</v>
      </c>
      <c r="F2614" s="7" t="n">
        <v>0</v>
      </c>
      <c r="G2614" s="7" t="n">
        <v>500</v>
      </c>
      <c r="H2614" s="7" t="n">
        <v>0</v>
      </c>
    </row>
    <row r="2615" spans="1:6">
      <c r="A2615" t="s">
        <v>4</v>
      </c>
      <c r="B2615" s="4" t="s">
        <v>5</v>
      </c>
      <c r="C2615" s="4" t="s">
        <v>10</v>
      </c>
    </row>
    <row r="2616" spans="1:6">
      <c r="A2616" t="n">
        <v>26215</v>
      </c>
      <c r="B2616" s="25" t="n">
        <v>16</v>
      </c>
      <c r="C2616" s="7" t="n">
        <v>500</v>
      </c>
    </row>
    <row r="2617" spans="1:6">
      <c r="A2617" t="s">
        <v>4</v>
      </c>
      <c r="B2617" s="4" t="s">
        <v>5</v>
      </c>
      <c r="C2617" s="4" t="s">
        <v>10</v>
      </c>
      <c r="D2617" s="4" t="s">
        <v>30</v>
      </c>
      <c r="E2617" s="4" t="s">
        <v>30</v>
      </c>
      <c r="F2617" s="4" t="s">
        <v>30</v>
      </c>
      <c r="G2617" s="4" t="s">
        <v>10</v>
      </c>
      <c r="H2617" s="4" t="s">
        <v>10</v>
      </c>
    </row>
    <row r="2618" spans="1:6">
      <c r="A2618" t="n">
        <v>26218</v>
      </c>
      <c r="B2618" s="44" t="n">
        <v>60</v>
      </c>
      <c r="C2618" s="7" t="n">
        <v>13</v>
      </c>
      <c r="D2618" s="7" t="n">
        <v>-20</v>
      </c>
      <c r="E2618" s="7" t="n">
        <v>0</v>
      </c>
      <c r="F2618" s="7" t="n">
        <v>0</v>
      </c>
      <c r="G2618" s="7" t="n">
        <v>1000</v>
      </c>
      <c r="H2618" s="7" t="n">
        <v>0</v>
      </c>
    </row>
    <row r="2619" spans="1:6">
      <c r="A2619" t="s">
        <v>4</v>
      </c>
      <c r="B2619" s="4" t="s">
        <v>5</v>
      </c>
      <c r="C2619" s="4" t="s">
        <v>10</v>
      </c>
    </row>
    <row r="2620" spans="1:6">
      <c r="A2620" t="n">
        <v>26237</v>
      </c>
      <c r="B2620" s="25" t="n">
        <v>16</v>
      </c>
      <c r="C2620" s="7" t="n">
        <v>1000</v>
      </c>
    </row>
    <row r="2621" spans="1:6">
      <c r="A2621" t="s">
        <v>4</v>
      </c>
      <c r="B2621" s="4" t="s">
        <v>5</v>
      </c>
      <c r="C2621" s="4" t="s">
        <v>10</v>
      </c>
      <c r="D2621" s="4" t="s">
        <v>30</v>
      </c>
      <c r="E2621" s="4" t="s">
        <v>30</v>
      </c>
      <c r="F2621" s="4" t="s">
        <v>30</v>
      </c>
      <c r="G2621" s="4" t="s">
        <v>10</v>
      </c>
      <c r="H2621" s="4" t="s">
        <v>10</v>
      </c>
    </row>
    <row r="2622" spans="1:6">
      <c r="A2622" t="n">
        <v>26240</v>
      </c>
      <c r="B2622" s="44" t="n">
        <v>60</v>
      </c>
      <c r="C2622" s="7" t="n">
        <v>13</v>
      </c>
      <c r="D2622" s="7" t="n">
        <v>0</v>
      </c>
      <c r="E2622" s="7" t="n">
        <v>0</v>
      </c>
      <c r="F2622" s="7" t="n">
        <v>0</v>
      </c>
      <c r="G2622" s="7" t="n">
        <v>500</v>
      </c>
      <c r="H2622" s="7" t="n">
        <v>0</v>
      </c>
    </row>
    <row r="2623" spans="1:6">
      <c r="A2623" t="s">
        <v>4</v>
      </c>
      <c r="B2623" s="4" t="s">
        <v>5</v>
      </c>
      <c r="C2623" s="4" t="s">
        <v>10</v>
      </c>
    </row>
    <row r="2624" spans="1:6">
      <c r="A2624" t="n">
        <v>26259</v>
      </c>
      <c r="B2624" s="25" t="n">
        <v>16</v>
      </c>
      <c r="C2624" s="7" t="n">
        <v>300</v>
      </c>
    </row>
    <row r="2625" spans="1:8">
      <c r="A2625" t="s">
        <v>4</v>
      </c>
      <c r="B2625" s="4" t="s">
        <v>5</v>
      </c>
      <c r="C2625" s="4" t="s">
        <v>13</v>
      </c>
      <c r="D2625" s="4" t="s">
        <v>10</v>
      </c>
      <c r="E2625" s="4" t="s">
        <v>6</v>
      </c>
    </row>
    <row r="2626" spans="1:8">
      <c r="A2626" t="n">
        <v>26262</v>
      </c>
      <c r="B2626" s="51" t="n">
        <v>51</v>
      </c>
      <c r="C2626" s="7" t="n">
        <v>4</v>
      </c>
      <c r="D2626" s="7" t="n">
        <v>13</v>
      </c>
      <c r="E2626" s="7" t="s">
        <v>276</v>
      </c>
    </row>
    <row r="2627" spans="1:8">
      <c r="A2627" t="s">
        <v>4</v>
      </c>
      <c r="B2627" s="4" t="s">
        <v>5</v>
      </c>
      <c r="C2627" s="4" t="s">
        <v>10</v>
      </c>
    </row>
    <row r="2628" spans="1:8">
      <c r="A2628" t="n">
        <v>26275</v>
      </c>
      <c r="B2628" s="25" t="n">
        <v>16</v>
      </c>
      <c r="C2628" s="7" t="n">
        <v>0</v>
      </c>
    </row>
    <row r="2629" spans="1:8">
      <c r="A2629" t="s">
        <v>4</v>
      </c>
      <c r="B2629" s="4" t="s">
        <v>5</v>
      </c>
      <c r="C2629" s="4" t="s">
        <v>10</v>
      </c>
      <c r="D2629" s="4" t="s">
        <v>66</v>
      </c>
      <c r="E2629" s="4" t="s">
        <v>13</v>
      </c>
      <c r="F2629" s="4" t="s">
        <v>13</v>
      </c>
    </row>
    <row r="2630" spans="1:8">
      <c r="A2630" t="n">
        <v>26278</v>
      </c>
      <c r="B2630" s="52" t="n">
        <v>26</v>
      </c>
      <c r="C2630" s="7" t="n">
        <v>13</v>
      </c>
      <c r="D2630" s="7" t="s">
        <v>277</v>
      </c>
      <c r="E2630" s="7" t="n">
        <v>2</v>
      </c>
      <c r="F2630" s="7" t="n">
        <v>0</v>
      </c>
    </row>
    <row r="2631" spans="1:8">
      <c r="A2631" t="s">
        <v>4</v>
      </c>
      <c r="B2631" s="4" t="s">
        <v>5</v>
      </c>
    </row>
    <row r="2632" spans="1:8">
      <c r="A2632" t="n">
        <v>26357</v>
      </c>
      <c r="B2632" s="32" t="n">
        <v>28</v>
      </c>
    </row>
    <row r="2633" spans="1:8">
      <c r="A2633" t="s">
        <v>4</v>
      </c>
      <c r="B2633" s="4" t="s">
        <v>5</v>
      </c>
      <c r="C2633" s="4" t="s">
        <v>13</v>
      </c>
      <c r="D2633" s="4" t="s">
        <v>10</v>
      </c>
      <c r="E2633" s="4" t="s">
        <v>6</v>
      </c>
    </row>
    <row r="2634" spans="1:8">
      <c r="A2634" t="n">
        <v>26358</v>
      </c>
      <c r="B2634" s="51" t="n">
        <v>51</v>
      </c>
      <c r="C2634" s="7" t="n">
        <v>4</v>
      </c>
      <c r="D2634" s="7" t="n">
        <v>4</v>
      </c>
      <c r="E2634" s="7" t="s">
        <v>159</v>
      </c>
    </row>
    <row r="2635" spans="1:8">
      <c r="A2635" t="s">
        <v>4</v>
      </c>
      <c r="B2635" s="4" t="s">
        <v>5</v>
      </c>
      <c r="C2635" s="4" t="s">
        <v>10</v>
      </c>
    </row>
    <row r="2636" spans="1:8">
      <c r="A2636" t="n">
        <v>26371</v>
      </c>
      <c r="B2636" s="25" t="n">
        <v>16</v>
      </c>
      <c r="C2636" s="7" t="n">
        <v>0</v>
      </c>
    </row>
    <row r="2637" spans="1:8">
      <c r="A2637" t="s">
        <v>4</v>
      </c>
      <c r="B2637" s="4" t="s">
        <v>5</v>
      </c>
      <c r="C2637" s="4" t="s">
        <v>10</v>
      </c>
      <c r="D2637" s="4" t="s">
        <v>66</v>
      </c>
      <c r="E2637" s="4" t="s">
        <v>13</v>
      </c>
      <c r="F2637" s="4" t="s">
        <v>13</v>
      </c>
    </row>
    <row r="2638" spans="1:8">
      <c r="A2638" t="n">
        <v>26374</v>
      </c>
      <c r="B2638" s="52" t="n">
        <v>26</v>
      </c>
      <c r="C2638" s="7" t="n">
        <v>4</v>
      </c>
      <c r="D2638" s="7" t="s">
        <v>278</v>
      </c>
      <c r="E2638" s="7" t="n">
        <v>2</v>
      </c>
      <c r="F2638" s="7" t="n">
        <v>0</v>
      </c>
    </row>
    <row r="2639" spans="1:8">
      <c r="A2639" t="s">
        <v>4</v>
      </c>
      <c r="B2639" s="4" t="s">
        <v>5</v>
      </c>
    </row>
    <row r="2640" spans="1:8">
      <c r="A2640" t="n">
        <v>26454</v>
      </c>
      <c r="B2640" s="32" t="n">
        <v>28</v>
      </c>
    </row>
    <row r="2641" spans="1:6">
      <c r="A2641" t="s">
        <v>4</v>
      </c>
      <c r="B2641" s="4" t="s">
        <v>5</v>
      </c>
      <c r="C2641" s="4" t="s">
        <v>13</v>
      </c>
      <c r="D2641" s="4" t="s">
        <v>10</v>
      </c>
      <c r="E2641" s="4" t="s">
        <v>6</v>
      </c>
    </row>
    <row r="2642" spans="1:6">
      <c r="A2642" t="n">
        <v>26455</v>
      </c>
      <c r="B2642" s="51" t="n">
        <v>51</v>
      </c>
      <c r="C2642" s="7" t="n">
        <v>4</v>
      </c>
      <c r="D2642" s="7" t="n">
        <v>2</v>
      </c>
      <c r="E2642" s="7" t="s">
        <v>140</v>
      </c>
    </row>
    <row r="2643" spans="1:6">
      <c r="A2643" t="s">
        <v>4</v>
      </c>
      <c r="B2643" s="4" t="s">
        <v>5</v>
      </c>
      <c r="C2643" s="4" t="s">
        <v>10</v>
      </c>
    </row>
    <row r="2644" spans="1:6">
      <c r="A2644" t="n">
        <v>26469</v>
      </c>
      <c r="B2644" s="25" t="n">
        <v>16</v>
      </c>
      <c r="C2644" s="7" t="n">
        <v>0</v>
      </c>
    </row>
    <row r="2645" spans="1:6">
      <c r="A2645" t="s">
        <v>4</v>
      </c>
      <c r="B2645" s="4" t="s">
        <v>5</v>
      </c>
      <c r="C2645" s="4" t="s">
        <v>10</v>
      </c>
      <c r="D2645" s="4" t="s">
        <v>66</v>
      </c>
      <c r="E2645" s="4" t="s">
        <v>13</v>
      </c>
      <c r="F2645" s="4" t="s">
        <v>13</v>
      </c>
    </row>
    <row r="2646" spans="1:6">
      <c r="A2646" t="n">
        <v>26472</v>
      </c>
      <c r="B2646" s="52" t="n">
        <v>26</v>
      </c>
      <c r="C2646" s="7" t="n">
        <v>2</v>
      </c>
      <c r="D2646" s="7" t="s">
        <v>279</v>
      </c>
      <c r="E2646" s="7" t="n">
        <v>2</v>
      </c>
      <c r="F2646" s="7" t="n">
        <v>0</v>
      </c>
    </row>
    <row r="2647" spans="1:6">
      <c r="A2647" t="s">
        <v>4</v>
      </c>
      <c r="B2647" s="4" t="s">
        <v>5</v>
      </c>
    </row>
    <row r="2648" spans="1:6">
      <c r="A2648" t="n">
        <v>26573</v>
      </c>
      <c r="B2648" s="32" t="n">
        <v>28</v>
      </c>
    </row>
    <row r="2649" spans="1:6">
      <c r="A2649" t="s">
        <v>4</v>
      </c>
      <c r="B2649" s="4" t="s">
        <v>5</v>
      </c>
      <c r="C2649" s="4" t="s">
        <v>10</v>
      </c>
      <c r="D2649" s="4" t="s">
        <v>10</v>
      </c>
      <c r="E2649" s="4" t="s">
        <v>10</v>
      </c>
    </row>
    <row r="2650" spans="1:6">
      <c r="A2650" t="n">
        <v>26574</v>
      </c>
      <c r="B2650" s="43" t="n">
        <v>61</v>
      </c>
      <c r="C2650" s="7" t="n">
        <v>12</v>
      </c>
      <c r="D2650" s="7" t="n">
        <v>0</v>
      </c>
      <c r="E2650" s="7" t="n">
        <v>1000</v>
      </c>
    </row>
    <row r="2651" spans="1:6">
      <c r="A2651" t="s">
        <v>4</v>
      </c>
      <c r="B2651" s="4" t="s">
        <v>5</v>
      </c>
      <c r="C2651" s="4" t="s">
        <v>10</v>
      </c>
    </row>
    <row r="2652" spans="1:6">
      <c r="A2652" t="n">
        <v>26581</v>
      </c>
      <c r="B2652" s="25" t="n">
        <v>16</v>
      </c>
      <c r="C2652" s="7" t="n">
        <v>600</v>
      </c>
    </row>
    <row r="2653" spans="1:6">
      <c r="A2653" t="s">
        <v>4</v>
      </c>
      <c r="B2653" s="4" t="s">
        <v>5</v>
      </c>
      <c r="C2653" s="4" t="s">
        <v>13</v>
      </c>
      <c r="D2653" s="4" t="s">
        <v>10</v>
      </c>
      <c r="E2653" s="4" t="s">
        <v>10</v>
      </c>
      <c r="F2653" s="4" t="s">
        <v>13</v>
      </c>
    </row>
    <row r="2654" spans="1:6">
      <c r="A2654" t="n">
        <v>26584</v>
      </c>
      <c r="B2654" s="30" t="n">
        <v>25</v>
      </c>
      <c r="C2654" s="7" t="n">
        <v>1</v>
      </c>
      <c r="D2654" s="7" t="n">
        <v>65535</v>
      </c>
      <c r="E2654" s="7" t="n">
        <v>140</v>
      </c>
      <c r="F2654" s="7" t="n">
        <v>6</v>
      </c>
    </row>
    <row r="2655" spans="1:6">
      <c r="A2655" t="s">
        <v>4</v>
      </c>
      <c r="B2655" s="4" t="s">
        <v>5</v>
      </c>
      <c r="C2655" s="4" t="s">
        <v>13</v>
      </c>
      <c r="D2655" s="4" t="s">
        <v>10</v>
      </c>
      <c r="E2655" s="4" t="s">
        <v>6</v>
      </c>
    </row>
    <row r="2656" spans="1:6">
      <c r="A2656" t="n">
        <v>26591</v>
      </c>
      <c r="B2656" s="51" t="n">
        <v>51</v>
      </c>
      <c r="C2656" s="7" t="n">
        <v>4</v>
      </c>
      <c r="D2656" s="7" t="n">
        <v>12</v>
      </c>
      <c r="E2656" s="7" t="s">
        <v>280</v>
      </c>
    </row>
    <row r="2657" spans="1:6">
      <c r="A2657" t="s">
        <v>4</v>
      </c>
      <c r="B2657" s="4" t="s">
        <v>5</v>
      </c>
      <c r="C2657" s="4" t="s">
        <v>10</v>
      </c>
    </row>
    <row r="2658" spans="1:6">
      <c r="A2658" t="n">
        <v>26605</v>
      </c>
      <c r="B2658" s="25" t="n">
        <v>16</v>
      </c>
      <c r="C2658" s="7" t="n">
        <v>0</v>
      </c>
    </row>
    <row r="2659" spans="1:6">
      <c r="A2659" t="s">
        <v>4</v>
      </c>
      <c r="B2659" s="4" t="s">
        <v>5</v>
      </c>
      <c r="C2659" s="4" t="s">
        <v>10</v>
      </c>
      <c r="D2659" s="4" t="s">
        <v>66</v>
      </c>
      <c r="E2659" s="4" t="s">
        <v>13</v>
      </c>
      <c r="F2659" s="4" t="s">
        <v>13</v>
      </c>
    </row>
    <row r="2660" spans="1:6">
      <c r="A2660" t="n">
        <v>26608</v>
      </c>
      <c r="B2660" s="52" t="n">
        <v>26</v>
      </c>
      <c r="C2660" s="7" t="n">
        <v>12</v>
      </c>
      <c r="D2660" s="7" t="s">
        <v>281</v>
      </c>
      <c r="E2660" s="7" t="n">
        <v>2</v>
      </c>
      <c r="F2660" s="7" t="n">
        <v>0</v>
      </c>
    </row>
    <row r="2661" spans="1:6">
      <c r="A2661" t="s">
        <v>4</v>
      </c>
      <c r="B2661" s="4" t="s">
        <v>5</v>
      </c>
    </row>
    <row r="2662" spans="1:6">
      <c r="A2662" t="n">
        <v>26708</v>
      </c>
      <c r="B2662" s="32" t="n">
        <v>28</v>
      </c>
    </row>
    <row r="2663" spans="1:6">
      <c r="A2663" t="s">
        <v>4</v>
      </c>
      <c r="B2663" s="4" t="s">
        <v>5</v>
      </c>
      <c r="C2663" s="4" t="s">
        <v>10</v>
      </c>
      <c r="D2663" s="4" t="s">
        <v>13</v>
      </c>
    </row>
    <row r="2664" spans="1:6">
      <c r="A2664" t="n">
        <v>26709</v>
      </c>
      <c r="B2664" s="61" t="n">
        <v>89</v>
      </c>
      <c r="C2664" s="7" t="n">
        <v>65533</v>
      </c>
      <c r="D2664" s="7" t="n">
        <v>1</v>
      </c>
    </row>
    <row r="2665" spans="1:6">
      <c r="A2665" t="s">
        <v>4</v>
      </c>
      <c r="B2665" s="4" t="s">
        <v>5</v>
      </c>
      <c r="C2665" s="4" t="s">
        <v>13</v>
      </c>
      <c r="D2665" s="4" t="s">
        <v>10</v>
      </c>
      <c r="E2665" s="4" t="s">
        <v>10</v>
      </c>
      <c r="F2665" s="4" t="s">
        <v>13</v>
      </c>
    </row>
    <row r="2666" spans="1:6">
      <c r="A2666" t="n">
        <v>26713</v>
      </c>
      <c r="B2666" s="30" t="n">
        <v>25</v>
      </c>
      <c r="C2666" s="7" t="n">
        <v>1</v>
      </c>
      <c r="D2666" s="7" t="n">
        <v>65535</v>
      </c>
      <c r="E2666" s="7" t="n">
        <v>65535</v>
      </c>
      <c r="F2666" s="7" t="n">
        <v>0</v>
      </c>
    </row>
    <row r="2667" spans="1:6">
      <c r="A2667" t="s">
        <v>4</v>
      </c>
      <c r="B2667" s="4" t="s">
        <v>5</v>
      </c>
      <c r="C2667" s="4" t="s">
        <v>10</v>
      </c>
      <c r="D2667" s="4" t="s">
        <v>13</v>
      </c>
      <c r="E2667" s="4" t="s">
        <v>30</v>
      </c>
      <c r="F2667" s="4" t="s">
        <v>10</v>
      </c>
    </row>
    <row r="2668" spans="1:6">
      <c r="A2668" t="n">
        <v>26720</v>
      </c>
      <c r="B2668" s="60" t="n">
        <v>59</v>
      </c>
      <c r="C2668" s="7" t="n">
        <v>1</v>
      </c>
      <c r="D2668" s="7" t="n">
        <v>1</v>
      </c>
      <c r="E2668" s="7" t="n">
        <v>0.150000005960464</v>
      </c>
      <c r="F2668" s="7" t="n">
        <v>0</v>
      </c>
    </row>
    <row r="2669" spans="1:6">
      <c r="A2669" t="s">
        <v>4</v>
      </c>
      <c r="B2669" s="4" t="s">
        <v>5</v>
      </c>
      <c r="C2669" s="4" t="s">
        <v>10</v>
      </c>
    </row>
    <row r="2670" spans="1:6">
      <c r="A2670" t="n">
        <v>26730</v>
      </c>
      <c r="B2670" s="25" t="n">
        <v>16</v>
      </c>
      <c r="C2670" s="7" t="n">
        <v>1000</v>
      </c>
    </row>
    <row r="2671" spans="1:6">
      <c r="A2671" t="s">
        <v>4</v>
      </c>
      <c r="B2671" s="4" t="s">
        <v>5</v>
      </c>
      <c r="C2671" s="4" t="s">
        <v>10</v>
      </c>
      <c r="D2671" s="4" t="s">
        <v>10</v>
      </c>
      <c r="E2671" s="4" t="s">
        <v>10</v>
      </c>
    </row>
    <row r="2672" spans="1:6">
      <c r="A2672" t="n">
        <v>26733</v>
      </c>
      <c r="B2672" s="43" t="n">
        <v>61</v>
      </c>
      <c r="C2672" s="7" t="n">
        <v>1</v>
      </c>
      <c r="D2672" s="7" t="n">
        <v>12</v>
      </c>
      <c r="E2672" s="7" t="n">
        <v>1000</v>
      </c>
    </row>
    <row r="2673" spans="1:6">
      <c r="A2673" t="s">
        <v>4</v>
      </c>
      <c r="B2673" s="4" t="s">
        <v>5</v>
      </c>
      <c r="C2673" s="4" t="s">
        <v>13</v>
      </c>
      <c r="D2673" s="4" t="s">
        <v>10</v>
      </c>
      <c r="E2673" s="4" t="s">
        <v>6</v>
      </c>
    </row>
    <row r="2674" spans="1:6">
      <c r="A2674" t="n">
        <v>26740</v>
      </c>
      <c r="B2674" s="51" t="n">
        <v>51</v>
      </c>
      <c r="C2674" s="7" t="n">
        <v>4</v>
      </c>
      <c r="D2674" s="7" t="n">
        <v>1</v>
      </c>
      <c r="E2674" s="7" t="s">
        <v>159</v>
      </c>
    </row>
    <row r="2675" spans="1:6">
      <c r="A2675" t="s">
        <v>4</v>
      </c>
      <c r="B2675" s="4" t="s">
        <v>5</v>
      </c>
      <c r="C2675" s="4" t="s">
        <v>10</v>
      </c>
    </row>
    <row r="2676" spans="1:6">
      <c r="A2676" t="n">
        <v>26753</v>
      </c>
      <c r="B2676" s="25" t="n">
        <v>16</v>
      </c>
      <c r="C2676" s="7" t="n">
        <v>0</v>
      </c>
    </row>
    <row r="2677" spans="1:6">
      <c r="A2677" t="s">
        <v>4</v>
      </c>
      <c r="B2677" s="4" t="s">
        <v>5</v>
      </c>
      <c r="C2677" s="4" t="s">
        <v>10</v>
      </c>
      <c r="D2677" s="4" t="s">
        <v>66</v>
      </c>
      <c r="E2677" s="4" t="s">
        <v>13</v>
      </c>
      <c r="F2677" s="4" t="s">
        <v>13</v>
      </c>
    </row>
    <row r="2678" spans="1:6">
      <c r="A2678" t="n">
        <v>26756</v>
      </c>
      <c r="B2678" s="52" t="n">
        <v>26</v>
      </c>
      <c r="C2678" s="7" t="n">
        <v>1</v>
      </c>
      <c r="D2678" s="7" t="s">
        <v>282</v>
      </c>
      <c r="E2678" s="7" t="n">
        <v>2</v>
      </c>
      <c r="F2678" s="7" t="n">
        <v>0</v>
      </c>
    </row>
    <row r="2679" spans="1:6">
      <c r="A2679" t="s">
        <v>4</v>
      </c>
      <c r="B2679" s="4" t="s">
        <v>5</v>
      </c>
    </row>
    <row r="2680" spans="1:6">
      <c r="A2680" t="n">
        <v>26775</v>
      </c>
      <c r="B2680" s="32" t="n">
        <v>28</v>
      </c>
    </row>
    <row r="2681" spans="1:6">
      <c r="A2681" t="s">
        <v>4</v>
      </c>
      <c r="B2681" s="4" t="s">
        <v>5</v>
      </c>
      <c r="C2681" s="4" t="s">
        <v>13</v>
      </c>
      <c r="D2681" s="4" t="s">
        <v>10</v>
      </c>
      <c r="E2681" s="4" t="s">
        <v>6</v>
      </c>
    </row>
    <row r="2682" spans="1:6">
      <c r="A2682" t="n">
        <v>26776</v>
      </c>
      <c r="B2682" s="51" t="n">
        <v>51</v>
      </c>
      <c r="C2682" s="7" t="n">
        <v>4</v>
      </c>
      <c r="D2682" s="7" t="n">
        <v>18</v>
      </c>
      <c r="E2682" s="7" t="s">
        <v>283</v>
      </c>
    </row>
    <row r="2683" spans="1:6">
      <c r="A2683" t="s">
        <v>4</v>
      </c>
      <c r="B2683" s="4" t="s">
        <v>5</v>
      </c>
      <c r="C2683" s="4" t="s">
        <v>10</v>
      </c>
    </row>
    <row r="2684" spans="1:6">
      <c r="A2684" t="n">
        <v>26790</v>
      </c>
      <c r="B2684" s="25" t="n">
        <v>16</v>
      </c>
      <c r="C2684" s="7" t="n">
        <v>0</v>
      </c>
    </row>
    <row r="2685" spans="1:6">
      <c r="A2685" t="s">
        <v>4</v>
      </c>
      <c r="B2685" s="4" t="s">
        <v>5</v>
      </c>
      <c r="C2685" s="4" t="s">
        <v>10</v>
      </c>
      <c r="D2685" s="4" t="s">
        <v>66</v>
      </c>
      <c r="E2685" s="4" t="s">
        <v>13</v>
      </c>
      <c r="F2685" s="4" t="s">
        <v>13</v>
      </c>
    </row>
    <row r="2686" spans="1:6">
      <c r="A2686" t="n">
        <v>26793</v>
      </c>
      <c r="B2686" s="52" t="n">
        <v>26</v>
      </c>
      <c r="C2686" s="7" t="n">
        <v>18</v>
      </c>
      <c r="D2686" s="7" t="s">
        <v>284</v>
      </c>
      <c r="E2686" s="7" t="n">
        <v>2</v>
      </c>
      <c r="F2686" s="7" t="n">
        <v>0</v>
      </c>
    </row>
    <row r="2687" spans="1:6">
      <c r="A2687" t="s">
        <v>4</v>
      </c>
      <c r="B2687" s="4" t="s">
        <v>5</v>
      </c>
    </row>
    <row r="2688" spans="1:6">
      <c r="A2688" t="n">
        <v>26884</v>
      </c>
      <c r="B2688" s="32" t="n">
        <v>28</v>
      </c>
    </row>
    <row r="2689" spans="1:6">
      <c r="A2689" t="s">
        <v>4</v>
      </c>
      <c r="B2689" s="4" t="s">
        <v>5</v>
      </c>
      <c r="C2689" s="4" t="s">
        <v>10</v>
      </c>
      <c r="D2689" s="4" t="s">
        <v>13</v>
      </c>
    </row>
    <row r="2690" spans="1:6">
      <c r="A2690" t="n">
        <v>26885</v>
      </c>
      <c r="B2690" s="61" t="n">
        <v>89</v>
      </c>
      <c r="C2690" s="7" t="n">
        <v>65533</v>
      </c>
      <c r="D2690" s="7" t="n">
        <v>1</v>
      </c>
    </row>
    <row r="2691" spans="1:6">
      <c r="A2691" t="s">
        <v>4</v>
      </c>
      <c r="B2691" s="4" t="s">
        <v>5</v>
      </c>
      <c r="C2691" s="4" t="s">
        <v>13</v>
      </c>
      <c r="D2691" s="4" t="s">
        <v>10</v>
      </c>
      <c r="E2691" s="4" t="s">
        <v>30</v>
      </c>
    </row>
    <row r="2692" spans="1:6">
      <c r="A2692" t="n">
        <v>26889</v>
      </c>
      <c r="B2692" s="27" t="n">
        <v>58</v>
      </c>
      <c r="C2692" s="7" t="n">
        <v>101</v>
      </c>
      <c r="D2692" s="7" t="n">
        <v>800</v>
      </c>
      <c r="E2692" s="7" t="n">
        <v>1</v>
      </c>
    </row>
    <row r="2693" spans="1:6">
      <c r="A2693" t="s">
        <v>4</v>
      </c>
      <c r="B2693" s="4" t="s">
        <v>5</v>
      </c>
      <c r="C2693" s="4" t="s">
        <v>13</v>
      </c>
      <c r="D2693" s="4" t="s">
        <v>10</v>
      </c>
    </row>
    <row r="2694" spans="1:6">
      <c r="A2694" t="n">
        <v>26897</v>
      </c>
      <c r="B2694" s="27" t="n">
        <v>58</v>
      </c>
      <c r="C2694" s="7" t="n">
        <v>254</v>
      </c>
      <c r="D2694" s="7" t="n">
        <v>0</v>
      </c>
    </row>
    <row r="2695" spans="1:6">
      <c r="A2695" t="s">
        <v>4</v>
      </c>
      <c r="B2695" s="4" t="s">
        <v>5</v>
      </c>
      <c r="C2695" s="4" t="s">
        <v>13</v>
      </c>
      <c r="D2695" s="4" t="s">
        <v>13</v>
      </c>
      <c r="E2695" s="4" t="s">
        <v>30</v>
      </c>
      <c r="F2695" s="4" t="s">
        <v>30</v>
      </c>
      <c r="G2695" s="4" t="s">
        <v>30</v>
      </c>
      <c r="H2695" s="4" t="s">
        <v>10</v>
      </c>
    </row>
    <row r="2696" spans="1:6">
      <c r="A2696" t="n">
        <v>26901</v>
      </c>
      <c r="B2696" s="59" t="n">
        <v>45</v>
      </c>
      <c r="C2696" s="7" t="n">
        <v>2</v>
      </c>
      <c r="D2696" s="7" t="n">
        <v>3</v>
      </c>
      <c r="E2696" s="7" t="n">
        <v>10.539999961853</v>
      </c>
      <c r="F2696" s="7" t="n">
        <v>1.28999996185303</v>
      </c>
      <c r="G2696" s="7" t="n">
        <v>18.1599998474121</v>
      </c>
      <c r="H2696" s="7" t="n">
        <v>0</v>
      </c>
    </row>
    <row r="2697" spans="1:6">
      <c r="A2697" t="s">
        <v>4</v>
      </c>
      <c r="B2697" s="4" t="s">
        <v>5</v>
      </c>
      <c r="C2697" s="4" t="s">
        <v>13</v>
      </c>
      <c r="D2697" s="4" t="s">
        <v>13</v>
      </c>
      <c r="E2697" s="4" t="s">
        <v>30</v>
      </c>
      <c r="F2697" s="4" t="s">
        <v>30</v>
      </c>
      <c r="G2697" s="4" t="s">
        <v>30</v>
      </c>
      <c r="H2697" s="4" t="s">
        <v>10</v>
      </c>
      <c r="I2697" s="4" t="s">
        <v>13</v>
      </c>
    </row>
    <row r="2698" spans="1:6">
      <c r="A2698" t="n">
        <v>26918</v>
      </c>
      <c r="B2698" s="59" t="n">
        <v>45</v>
      </c>
      <c r="C2698" s="7" t="n">
        <v>4</v>
      </c>
      <c r="D2698" s="7" t="n">
        <v>3</v>
      </c>
      <c r="E2698" s="7" t="n">
        <v>6.90999984741211</v>
      </c>
      <c r="F2698" s="7" t="n">
        <v>26.1000003814697</v>
      </c>
      <c r="G2698" s="7" t="n">
        <v>358</v>
      </c>
      <c r="H2698" s="7" t="n">
        <v>0</v>
      </c>
      <c r="I2698" s="7" t="n">
        <v>0</v>
      </c>
    </row>
    <row r="2699" spans="1:6">
      <c r="A2699" t="s">
        <v>4</v>
      </c>
      <c r="B2699" s="4" t="s">
        <v>5</v>
      </c>
      <c r="C2699" s="4" t="s">
        <v>13</v>
      </c>
      <c r="D2699" s="4" t="s">
        <v>13</v>
      </c>
      <c r="E2699" s="4" t="s">
        <v>30</v>
      </c>
      <c r="F2699" s="4" t="s">
        <v>10</v>
      </c>
    </row>
    <row r="2700" spans="1:6">
      <c r="A2700" t="n">
        <v>26936</v>
      </c>
      <c r="B2700" s="59" t="n">
        <v>45</v>
      </c>
      <c r="C2700" s="7" t="n">
        <v>5</v>
      </c>
      <c r="D2700" s="7" t="n">
        <v>3</v>
      </c>
      <c r="E2700" s="7" t="n">
        <v>5.90000009536743</v>
      </c>
      <c r="F2700" s="7" t="n">
        <v>0</v>
      </c>
    </row>
    <row r="2701" spans="1:6">
      <c r="A2701" t="s">
        <v>4</v>
      </c>
      <c r="B2701" s="4" t="s">
        <v>5</v>
      </c>
      <c r="C2701" s="4" t="s">
        <v>13</v>
      </c>
      <c r="D2701" s="4" t="s">
        <v>13</v>
      </c>
      <c r="E2701" s="4" t="s">
        <v>30</v>
      </c>
      <c r="F2701" s="4" t="s">
        <v>10</v>
      </c>
    </row>
    <row r="2702" spans="1:6">
      <c r="A2702" t="n">
        <v>26945</v>
      </c>
      <c r="B2702" s="59" t="n">
        <v>45</v>
      </c>
      <c r="C2702" s="7" t="n">
        <v>11</v>
      </c>
      <c r="D2702" s="7" t="n">
        <v>3</v>
      </c>
      <c r="E2702" s="7" t="n">
        <v>27.1000003814697</v>
      </c>
      <c r="F2702" s="7" t="n">
        <v>0</v>
      </c>
    </row>
    <row r="2703" spans="1:6">
      <c r="A2703" t="s">
        <v>4</v>
      </c>
      <c r="B2703" s="4" t="s">
        <v>5</v>
      </c>
      <c r="C2703" s="4" t="s">
        <v>10</v>
      </c>
      <c r="D2703" s="4" t="s">
        <v>10</v>
      </c>
      <c r="E2703" s="4" t="s">
        <v>10</v>
      </c>
    </row>
    <row r="2704" spans="1:6">
      <c r="A2704" t="n">
        <v>26954</v>
      </c>
      <c r="B2704" s="43" t="n">
        <v>61</v>
      </c>
      <c r="C2704" s="7" t="n">
        <v>2</v>
      </c>
      <c r="D2704" s="7" t="n">
        <v>80</v>
      </c>
      <c r="E2704" s="7" t="n">
        <v>0</v>
      </c>
    </row>
    <row r="2705" spans="1:9">
      <c r="A2705" t="s">
        <v>4</v>
      </c>
      <c r="B2705" s="4" t="s">
        <v>5</v>
      </c>
      <c r="C2705" s="4" t="s">
        <v>10</v>
      </c>
      <c r="D2705" s="4" t="s">
        <v>10</v>
      </c>
      <c r="E2705" s="4" t="s">
        <v>10</v>
      </c>
    </row>
    <row r="2706" spans="1:9">
      <c r="A2706" t="n">
        <v>26961</v>
      </c>
      <c r="B2706" s="43" t="n">
        <v>61</v>
      </c>
      <c r="C2706" s="7" t="n">
        <v>4</v>
      </c>
      <c r="D2706" s="7" t="n">
        <v>80</v>
      </c>
      <c r="E2706" s="7" t="n">
        <v>0</v>
      </c>
    </row>
    <row r="2707" spans="1:9">
      <c r="A2707" t="s">
        <v>4</v>
      </c>
      <c r="B2707" s="4" t="s">
        <v>5</v>
      </c>
      <c r="C2707" s="4" t="s">
        <v>10</v>
      </c>
      <c r="D2707" s="4" t="s">
        <v>10</v>
      </c>
      <c r="E2707" s="4" t="s">
        <v>10</v>
      </c>
    </row>
    <row r="2708" spans="1:9">
      <c r="A2708" t="n">
        <v>26968</v>
      </c>
      <c r="B2708" s="43" t="n">
        <v>61</v>
      </c>
      <c r="C2708" s="7" t="n">
        <v>8</v>
      </c>
      <c r="D2708" s="7" t="n">
        <v>80</v>
      </c>
      <c r="E2708" s="7" t="n">
        <v>0</v>
      </c>
    </row>
    <row r="2709" spans="1:9">
      <c r="A2709" t="s">
        <v>4</v>
      </c>
      <c r="B2709" s="4" t="s">
        <v>5</v>
      </c>
      <c r="C2709" s="4" t="s">
        <v>10</v>
      </c>
      <c r="D2709" s="4" t="s">
        <v>10</v>
      </c>
      <c r="E2709" s="4" t="s">
        <v>10</v>
      </c>
    </row>
    <row r="2710" spans="1:9">
      <c r="A2710" t="n">
        <v>26975</v>
      </c>
      <c r="B2710" s="43" t="n">
        <v>61</v>
      </c>
      <c r="C2710" s="7" t="n">
        <v>6</v>
      </c>
      <c r="D2710" s="7" t="n">
        <v>80</v>
      </c>
      <c r="E2710" s="7" t="n">
        <v>0</v>
      </c>
    </row>
    <row r="2711" spans="1:9">
      <c r="A2711" t="s">
        <v>4</v>
      </c>
      <c r="B2711" s="4" t="s">
        <v>5</v>
      </c>
      <c r="C2711" s="4" t="s">
        <v>10</v>
      </c>
      <c r="D2711" s="4" t="s">
        <v>10</v>
      </c>
      <c r="E2711" s="4" t="s">
        <v>10</v>
      </c>
    </row>
    <row r="2712" spans="1:9">
      <c r="A2712" t="n">
        <v>26982</v>
      </c>
      <c r="B2712" s="43" t="n">
        <v>61</v>
      </c>
      <c r="C2712" s="7" t="n">
        <v>83</v>
      </c>
      <c r="D2712" s="7" t="n">
        <v>80</v>
      </c>
      <c r="E2712" s="7" t="n">
        <v>0</v>
      </c>
    </row>
    <row r="2713" spans="1:9">
      <c r="A2713" t="s">
        <v>4</v>
      </c>
      <c r="B2713" s="4" t="s">
        <v>5</v>
      </c>
      <c r="C2713" s="4" t="s">
        <v>10</v>
      </c>
      <c r="D2713" s="4" t="s">
        <v>10</v>
      </c>
      <c r="E2713" s="4" t="s">
        <v>10</v>
      </c>
    </row>
    <row r="2714" spans="1:9">
      <c r="A2714" t="n">
        <v>26989</v>
      </c>
      <c r="B2714" s="43" t="n">
        <v>61</v>
      </c>
      <c r="C2714" s="7" t="n">
        <v>11</v>
      </c>
      <c r="D2714" s="7" t="n">
        <v>80</v>
      </c>
      <c r="E2714" s="7" t="n">
        <v>0</v>
      </c>
    </row>
    <row r="2715" spans="1:9">
      <c r="A2715" t="s">
        <v>4</v>
      </c>
      <c r="B2715" s="4" t="s">
        <v>5</v>
      </c>
      <c r="C2715" s="4" t="s">
        <v>10</v>
      </c>
      <c r="D2715" s="4" t="s">
        <v>10</v>
      </c>
      <c r="E2715" s="4" t="s">
        <v>10</v>
      </c>
    </row>
    <row r="2716" spans="1:9">
      <c r="A2716" t="n">
        <v>26996</v>
      </c>
      <c r="B2716" s="43" t="n">
        <v>61</v>
      </c>
      <c r="C2716" s="7" t="n">
        <v>9</v>
      </c>
      <c r="D2716" s="7" t="n">
        <v>80</v>
      </c>
      <c r="E2716" s="7" t="n">
        <v>0</v>
      </c>
    </row>
    <row r="2717" spans="1:9">
      <c r="A2717" t="s">
        <v>4</v>
      </c>
      <c r="B2717" s="4" t="s">
        <v>5</v>
      </c>
      <c r="C2717" s="4" t="s">
        <v>10</v>
      </c>
      <c r="D2717" s="4" t="s">
        <v>10</v>
      </c>
      <c r="E2717" s="4" t="s">
        <v>10</v>
      </c>
    </row>
    <row r="2718" spans="1:9">
      <c r="A2718" t="n">
        <v>27003</v>
      </c>
      <c r="B2718" s="43" t="n">
        <v>61</v>
      </c>
      <c r="C2718" s="7" t="n">
        <v>7</v>
      </c>
      <c r="D2718" s="7" t="n">
        <v>80</v>
      </c>
      <c r="E2718" s="7" t="n">
        <v>0</v>
      </c>
    </row>
    <row r="2719" spans="1:9">
      <c r="A2719" t="s">
        <v>4</v>
      </c>
      <c r="B2719" s="4" t="s">
        <v>5</v>
      </c>
      <c r="C2719" s="4" t="s">
        <v>10</v>
      </c>
      <c r="D2719" s="4" t="s">
        <v>10</v>
      </c>
      <c r="E2719" s="4" t="s">
        <v>10</v>
      </c>
    </row>
    <row r="2720" spans="1:9">
      <c r="A2720" t="n">
        <v>27010</v>
      </c>
      <c r="B2720" s="43" t="n">
        <v>61</v>
      </c>
      <c r="C2720" s="7" t="n">
        <v>5</v>
      </c>
      <c r="D2720" s="7" t="n">
        <v>80</v>
      </c>
      <c r="E2720" s="7" t="n">
        <v>0</v>
      </c>
    </row>
    <row r="2721" spans="1:5">
      <c r="A2721" t="s">
        <v>4</v>
      </c>
      <c r="B2721" s="4" t="s">
        <v>5</v>
      </c>
      <c r="C2721" s="4" t="s">
        <v>10</v>
      </c>
      <c r="D2721" s="4" t="s">
        <v>10</v>
      </c>
      <c r="E2721" s="4" t="s">
        <v>10</v>
      </c>
    </row>
    <row r="2722" spans="1:5">
      <c r="A2722" t="n">
        <v>27017</v>
      </c>
      <c r="B2722" s="43" t="n">
        <v>61</v>
      </c>
      <c r="C2722" s="7" t="n">
        <v>3</v>
      </c>
      <c r="D2722" s="7" t="n">
        <v>80</v>
      </c>
      <c r="E2722" s="7" t="n">
        <v>0</v>
      </c>
    </row>
    <row r="2723" spans="1:5">
      <c r="A2723" t="s">
        <v>4</v>
      </c>
      <c r="B2723" s="4" t="s">
        <v>5</v>
      </c>
      <c r="C2723" s="4" t="s">
        <v>10</v>
      </c>
      <c r="D2723" s="4" t="s">
        <v>10</v>
      </c>
      <c r="E2723" s="4" t="s">
        <v>10</v>
      </c>
    </row>
    <row r="2724" spans="1:5">
      <c r="A2724" t="n">
        <v>27024</v>
      </c>
      <c r="B2724" s="43" t="n">
        <v>61</v>
      </c>
      <c r="C2724" s="7" t="n">
        <v>1</v>
      </c>
      <c r="D2724" s="7" t="n">
        <v>80</v>
      </c>
      <c r="E2724" s="7" t="n">
        <v>0</v>
      </c>
    </row>
    <row r="2725" spans="1:5">
      <c r="A2725" t="s">
        <v>4</v>
      </c>
      <c r="B2725" s="4" t="s">
        <v>5</v>
      </c>
      <c r="C2725" s="4" t="s">
        <v>10</v>
      </c>
      <c r="D2725" s="4" t="s">
        <v>10</v>
      </c>
      <c r="E2725" s="4" t="s">
        <v>10</v>
      </c>
    </row>
    <row r="2726" spans="1:5">
      <c r="A2726" t="n">
        <v>27031</v>
      </c>
      <c r="B2726" s="43" t="n">
        <v>61</v>
      </c>
      <c r="C2726" s="7" t="n">
        <v>18</v>
      </c>
      <c r="D2726" s="7" t="n">
        <v>80</v>
      </c>
      <c r="E2726" s="7" t="n">
        <v>0</v>
      </c>
    </row>
    <row r="2727" spans="1:5">
      <c r="A2727" t="s">
        <v>4</v>
      </c>
      <c r="B2727" s="4" t="s">
        <v>5</v>
      </c>
      <c r="C2727" s="4" t="s">
        <v>10</v>
      </c>
      <c r="D2727" s="4" t="s">
        <v>10</v>
      </c>
      <c r="E2727" s="4" t="s">
        <v>10</v>
      </c>
    </row>
    <row r="2728" spans="1:5">
      <c r="A2728" t="n">
        <v>27038</v>
      </c>
      <c r="B2728" s="43" t="n">
        <v>61</v>
      </c>
      <c r="C2728" s="7" t="n">
        <v>7032</v>
      </c>
      <c r="D2728" s="7" t="n">
        <v>80</v>
      </c>
      <c r="E2728" s="7" t="n">
        <v>0</v>
      </c>
    </row>
    <row r="2729" spans="1:5">
      <c r="A2729" t="s">
        <v>4</v>
      </c>
      <c r="B2729" s="4" t="s">
        <v>5</v>
      </c>
      <c r="C2729" s="4" t="s">
        <v>10</v>
      </c>
      <c r="D2729" s="4" t="s">
        <v>10</v>
      </c>
      <c r="E2729" s="4" t="s">
        <v>10</v>
      </c>
    </row>
    <row r="2730" spans="1:5">
      <c r="A2730" t="n">
        <v>27045</v>
      </c>
      <c r="B2730" s="43" t="n">
        <v>61</v>
      </c>
      <c r="C2730" s="7" t="n">
        <v>13</v>
      </c>
      <c r="D2730" s="7" t="n">
        <v>80</v>
      </c>
      <c r="E2730" s="7" t="n">
        <v>0</v>
      </c>
    </row>
    <row r="2731" spans="1:5">
      <c r="A2731" t="s">
        <v>4</v>
      </c>
      <c r="B2731" s="4" t="s">
        <v>5</v>
      </c>
      <c r="C2731" s="4" t="s">
        <v>13</v>
      </c>
      <c r="D2731" s="4" t="s">
        <v>10</v>
      </c>
      <c r="E2731" s="4" t="s">
        <v>6</v>
      </c>
      <c r="F2731" s="4" t="s">
        <v>6</v>
      </c>
      <c r="G2731" s="4" t="s">
        <v>6</v>
      </c>
      <c r="H2731" s="4" t="s">
        <v>6</v>
      </c>
    </row>
    <row r="2732" spans="1:5">
      <c r="A2732" t="n">
        <v>27052</v>
      </c>
      <c r="B2732" s="51" t="n">
        <v>51</v>
      </c>
      <c r="C2732" s="7" t="n">
        <v>3</v>
      </c>
      <c r="D2732" s="7" t="n">
        <v>2</v>
      </c>
      <c r="E2732" s="7" t="s">
        <v>285</v>
      </c>
      <c r="F2732" s="7" t="s">
        <v>286</v>
      </c>
      <c r="G2732" s="7" t="s">
        <v>287</v>
      </c>
      <c r="H2732" s="7" t="s">
        <v>17</v>
      </c>
    </row>
    <row r="2733" spans="1:5">
      <c r="A2733" t="s">
        <v>4</v>
      </c>
      <c r="B2733" s="4" t="s">
        <v>5</v>
      </c>
      <c r="C2733" s="4" t="s">
        <v>13</v>
      </c>
      <c r="D2733" s="4" t="s">
        <v>10</v>
      </c>
      <c r="E2733" s="4" t="s">
        <v>6</v>
      </c>
      <c r="F2733" s="4" t="s">
        <v>6</v>
      </c>
      <c r="G2733" s="4" t="s">
        <v>6</v>
      </c>
      <c r="H2733" s="4" t="s">
        <v>6</v>
      </c>
    </row>
    <row r="2734" spans="1:5">
      <c r="A2734" t="n">
        <v>27081</v>
      </c>
      <c r="B2734" s="51" t="n">
        <v>51</v>
      </c>
      <c r="C2734" s="7" t="n">
        <v>3</v>
      </c>
      <c r="D2734" s="7" t="n">
        <v>4</v>
      </c>
      <c r="E2734" s="7" t="s">
        <v>285</v>
      </c>
      <c r="F2734" s="7" t="s">
        <v>286</v>
      </c>
      <c r="G2734" s="7" t="s">
        <v>287</v>
      </c>
      <c r="H2734" s="7" t="s">
        <v>17</v>
      </c>
    </row>
    <row r="2735" spans="1:5">
      <c r="A2735" t="s">
        <v>4</v>
      </c>
      <c r="B2735" s="4" t="s">
        <v>5</v>
      </c>
      <c r="C2735" s="4" t="s">
        <v>13</v>
      </c>
      <c r="D2735" s="4" t="s">
        <v>10</v>
      </c>
      <c r="E2735" s="4" t="s">
        <v>6</v>
      </c>
      <c r="F2735" s="4" t="s">
        <v>6</v>
      </c>
      <c r="G2735" s="4" t="s">
        <v>6</v>
      </c>
      <c r="H2735" s="4" t="s">
        <v>6</v>
      </c>
    </row>
    <row r="2736" spans="1:5">
      <c r="A2736" t="n">
        <v>27110</v>
      </c>
      <c r="B2736" s="51" t="n">
        <v>51</v>
      </c>
      <c r="C2736" s="7" t="n">
        <v>3</v>
      </c>
      <c r="D2736" s="7" t="n">
        <v>8</v>
      </c>
      <c r="E2736" s="7" t="s">
        <v>285</v>
      </c>
      <c r="F2736" s="7" t="s">
        <v>286</v>
      </c>
      <c r="G2736" s="7" t="s">
        <v>287</v>
      </c>
      <c r="H2736" s="7" t="s">
        <v>17</v>
      </c>
    </row>
    <row r="2737" spans="1:8">
      <c r="A2737" t="s">
        <v>4</v>
      </c>
      <c r="B2737" s="4" t="s">
        <v>5</v>
      </c>
      <c r="C2737" s="4" t="s">
        <v>13</v>
      </c>
      <c r="D2737" s="4" t="s">
        <v>10</v>
      </c>
      <c r="E2737" s="4" t="s">
        <v>6</v>
      </c>
      <c r="F2737" s="4" t="s">
        <v>6</v>
      </c>
      <c r="G2737" s="4" t="s">
        <v>6</v>
      </c>
      <c r="H2737" s="4" t="s">
        <v>6</v>
      </c>
    </row>
    <row r="2738" spans="1:8">
      <c r="A2738" t="n">
        <v>27139</v>
      </c>
      <c r="B2738" s="51" t="n">
        <v>51</v>
      </c>
      <c r="C2738" s="7" t="n">
        <v>3</v>
      </c>
      <c r="D2738" s="7" t="n">
        <v>6</v>
      </c>
      <c r="E2738" s="7" t="s">
        <v>285</v>
      </c>
      <c r="F2738" s="7" t="s">
        <v>286</v>
      </c>
      <c r="G2738" s="7" t="s">
        <v>287</v>
      </c>
      <c r="H2738" s="7" t="s">
        <v>17</v>
      </c>
    </row>
    <row r="2739" spans="1:8">
      <c r="A2739" t="s">
        <v>4</v>
      </c>
      <c r="B2739" s="4" t="s">
        <v>5</v>
      </c>
      <c r="C2739" s="4" t="s">
        <v>13</v>
      </c>
      <c r="D2739" s="4" t="s">
        <v>10</v>
      </c>
      <c r="E2739" s="4" t="s">
        <v>6</v>
      </c>
      <c r="F2739" s="4" t="s">
        <v>6</v>
      </c>
      <c r="G2739" s="4" t="s">
        <v>6</v>
      </c>
      <c r="H2739" s="4" t="s">
        <v>6</v>
      </c>
    </row>
    <row r="2740" spans="1:8">
      <c r="A2740" t="n">
        <v>27168</v>
      </c>
      <c r="B2740" s="51" t="n">
        <v>51</v>
      </c>
      <c r="C2740" s="7" t="n">
        <v>3</v>
      </c>
      <c r="D2740" s="7" t="n">
        <v>83</v>
      </c>
      <c r="E2740" s="7" t="s">
        <v>285</v>
      </c>
      <c r="F2740" s="7" t="s">
        <v>286</v>
      </c>
      <c r="G2740" s="7" t="s">
        <v>287</v>
      </c>
      <c r="H2740" s="7" t="s">
        <v>17</v>
      </c>
    </row>
    <row r="2741" spans="1:8">
      <c r="A2741" t="s">
        <v>4</v>
      </c>
      <c r="B2741" s="4" t="s">
        <v>5</v>
      </c>
      <c r="C2741" s="4" t="s">
        <v>13</v>
      </c>
      <c r="D2741" s="4" t="s">
        <v>10</v>
      </c>
      <c r="E2741" s="4" t="s">
        <v>6</v>
      </c>
      <c r="F2741" s="4" t="s">
        <v>6</v>
      </c>
      <c r="G2741" s="4" t="s">
        <v>6</v>
      </c>
      <c r="H2741" s="4" t="s">
        <v>6</v>
      </c>
    </row>
    <row r="2742" spans="1:8">
      <c r="A2742" t="n">
        <v>27197</v>
      </c>
      <c r="B2742" s="51" t="n">
        <v>51</v>
      </c>
      <c r="C2742" s="7" t="n">
        <v>3</v>
      </c>
      <c r="D2742" s="7" t="n">
        <v>11</v>
      </c>
      <c r="E2742" s="7" t="s">
        <v>285</v>
      </c>
      <c r="F2742" s="7" t="s">
        <v>286</v>
      </c>
      <c r="G2742" s="7" t="s">
        <v>287</v>
      </c>
      <c r="H2742" s="7" t="s">
        <v>17</v>
      </c>
    </row>
    <row r="2743" spans="1:8">
      <c r="A2743" t="s">
        <v>4</v>
      </c>
      <c r="B2743" s="4" t="s">
        <v>5</v>
      </c>
      <c r="C2743" s="4" t="s">
        <v>13</v>
      </c>
      <c r="D2743" s="4" t="s">
        <v>10</v>
      </c>
      <c r="E2743" s="4" t="s">
        <v>6</v>
      </c>
      <c r="F2743" s="4" t="s">
        <v>6</v>
      </c>
      <c r="G2743" s="4" t="s">
        <v>6</v>
      </c>
      <c r="H2743" s="4" t="s">
        <v>6</v>
      </c>
    </row>
    <row r="2744" spans="1:8">
      <c r="A2744" t="n">
        <v>27226</v>
      </c>
      <c r="B2744" s="51" t="n">
        <v>51</v>
      </c>
      <c r="C2744" s="7" t="n">
        <v>3</v>
      </c>
      <c r="D2744" s="7" t="n">
        <v>9</v>
      </c>
      <c r="E2744" s="7" t="s">
        <v>285</v>
      </c>
      <c r="F2744" s="7" t="s">
        <v>286</v>
      </c>
      <c r="G2744" s="7" t="s">
        <v>287</v>
      </c>
      <c r="H2744" s="7" t="s">
        <v>17</v>
      </c>
    </row>
    <row r="2745" spans="1:8">
      <c r="A2745" t="s">
        <v>4</v>
      </c>
      <c r="B2745" s="4" t="s">
        <v>5</v>
      </c>
      <c r="C2745" s="4" t="s">
        <v>13</v>
      </c>
      <c r="D2745" s="4" t="s">
        <v>10</v>
      </c>
      <c r="E2745" s="4" t="s">
        <v>6</v>
      </c>
      <c r="F2745" s="4" t="s">
        <v>6</v>
      </c>
      <c r="G2745" s="4" t="s">
        <v>6</v>
      </c>
      <c r="H2745" s="4" t="s">
        <v>6</v>
      </c>
    </row>
    <row r="2746" spans="1:8">
      <c r="A2746" t="n">
        <v>27255</v>
      </c>
      <c r="B2746" s="51" t="n">
        <v>51</v>
      </c>
      <c r="C2746" s="7" t="n">
        <v>3</v>
      </c>
      <c r="D2746" s="7" t="n">
        <v>7</v>
      </c>
      <c r="E2746" s="7" t="s">
        <v>285</v>
      </c>
      <c r="F2746" s="7" t="s">
        <v>286</v>
      </c>
      <c r="G2746" s="7" t="s">
        <v>287</v>
      </c>
      <c r="H2746" s="7" t="s">
        <v>17</v>
      </c>
    </row>
    <row r="2747" spans="1:8">
      <c r="A2747" t="s">
        <v>4</v>
      </c>
      <c r="B2747" s="4" t="s">
        <v>5</v>
      </c>
      <c r="C2747" s="4" t="s">
        <v>13</v>
      </c>
      <c r="D2747" s="4" t="s">
        <v>10</v>
      </c>
      <c r="E2747" s="4" t="s">
        <v>6</v>
      </c>
      <c r="F2747" s="4" t="s">
        <v>6</v>
      </c>
      <c r="G2747" s="4" t="s">
        <v>6</v>
      </c>
      <c r="H2747" s="4" t="s">
        <v>6</v>
      </c>
    </row>
    <row r="2748" spans="1:8">
      <c r="A2748" t="n">
        <v>27284</v>
      </c>
      <c r="B2748" s="51" t="n">
        <v>51</v>
      </c>
      <c r="C2748" s="7" t="n">
        <v>3</v>
      </c>
      <c r="D2748" s="7" t="n">
        <v>5</v>
      </c>
      <c r="E2748" s="7" t="s">
        <v>285</v>
      </c>
      <c r="F2748" s="7" t="s">
        <v>286</v>
      </c>
      <c r="G2748" s="7" t="s">
        <v>287</v>
      </c>
      <c r="H2748" s="7" t="s">
        <v>17</v>
      </c>
    </row>
    <row r="2749" spans="1:8">
      <c r="A2749" t="s">
        <v>4</v>
      </c>
      <c r="B2749" s="4" t="s">
        <v>5</v>
      </c>
      <c r="C2749" s="4" t="s">
        <v>13</v>
      </c>
      <c r="D2749" s="4" t="s">
        <v>10</v>
      </c>
      <c r="E2749" s="4" t="s">
        <v>6</v>
      </c>
      <c r="F2749" s="4" t="s">
        <v>6</v>
      </c>
      <c r="G2749" s="4" t="s">
        <v>6</v>
      </c>
      <c r="H2749" s="4" t="s">
        <v>6</v>
      </c>
    </row>
    <row r="2750" spans="1:8">
      <c r="A2750" t="n">
        <v>27313</v>
      </c>
      <c r="B2750" s="51" t="n">
        <v>51</v>
      </c>
      <c r="C2750" s="7" t="n">
        <v>3</v>
      </c>
      <c r="D2750" s="7" t="n">
        <v>3</v>
      </c>
      <c r="E2750" s="7" t="s">
        <v>285</v>
      </c>
      <c r="F2750" s="7" t="s">
        <v>286</v>
      </c>
      <c r="G2750" s="7" t="s">
        <v>287</v>
      </c>
      <c r="H2750" s="7" t="s">
        <v>17</v>
      </c>
    </row>
    <row r="2751" spans="1:8">
      <c r="A2751" t="s">
        <v>4</v>
      </c>
      <c r="B2751" s="4" t="s">
        <v>5</v>
      </c>
      <c r="C2751" s="4" t="s">
        <v>13</v>
      </c>
      <c r="D2751" s="4" t="s">
        <v>10</v>
      </c>
      <c r="E2751" s="4" t="s">
        <v>6</v>
      </c>
      <c r="F2751" s="4" t="s">
        <v>6</v>
      </c>
      <c r="G2751" s="4" t="s">
        <v>6</v>
      </c>
      <c r="H2751" s="4" t="s">
        <v>6</v>
      </c>
    </row>
    <row r="2752" spans="1:8">
      <c r="A2752" t="n">
        <v>27342</v>
      </c>
      <c r="B2752" s="51" t="n">
        <v>51</v>
      </c>
      <c r="C2752" s="7" t="n">
        <v>3</v>
      </c>
      <c r="D2752" s="7" t="n">
        <v>1</v>
      </c>
      <c r="E2752" s="7" t="s">
        <v>285</v>
      </c>
      <c r="F2752" s="7" t="s">
        <v>286</v>
      </c>
      <c r="G2752" s="7" t="s">
        <v>287</v>
      </c>
      <c r="H2752" s="7" t="s">
        <v>17</v>
      </c>
    </row>
    <row r="2753" spans="1:8">
      <c r="A2753" t="s">
        <v>4</v>
      </c>
      <c r="B2753" s="4" t="s">
        <v>5</v>
      </c>
      <c r="C2753" s="4" t="s">
        <v>13</v>
      </c>
      <c r="D2753" s="4" t="s">
        <v>10</v>
      </c>
      <c r="E2753" s="4" t="s">
        <v>6</v>
      </c>
      <c r="F2753" s="4" t="s">
        <v>6</v>
      </c>
      <c r="G2753" s="4" t="s">
        <v>6</v>
      </c>
      <c r="H2753" s="4" t="s">
        <v>6</v>
      </c>
    </row>
    <row r="2754" spans="1:8">
      <c r="A2754" t="n">
        <v>27371</v>
      </c>
      <c r="B2754" s="51" t="n">
        <v>51</v>
      </c>
      <c r="C2754" s="7" t="n">
        <v>3</v>
      </c>
      <c r="D2754" s="7" t="n">
        <v>18</v>
      </c>
      <c r="E2754" s="7" t="s">
        <v>285</v>
      </c>
      <c r="F2754" s="7" t="s">
        <v>286</v>
      </c>
      <c r="G2754" s="7" t="s">
        <v>287</v>
      </c>
      <c r="H2754" s="7" t="s">
        <v>17</v>
      </c>
    </row>
    <row r="2755" spans="1:8">
      <c r="A2755" t="s">
        <v>4</v>
      </c>
      <c r="B2755" s="4" t="s">
        <v>5</v>
      </c>
      <c r="C2755" s="4" t="s">
        <v>13</v>
      </c>
      <c r="D2755" s="4" t="s">
        <v>10</v>
      </c>
      <c r="E2755" s="4" t="s">
        <v>6</v>
      </c>
      <c r="F2755" s="4" t="s">
        <v>6</v>
      </c>
      <c r="G2755" s="4" t="s">
        <v>6</v>
      </c>
      <c r="H2755" s="4" t="s">
        <v>6</v>
      </c>
    </row>
    <row r="2756" spans="1:8">
      <c r="A2756" t="n">
        <v>27400</v>
      </c>
      <c r="B2756" s="51" t="n">
        <v>51</v>
      </c>
      <c r="C2756" s="7" t="n">
        <v>3</v>
      </c>
      <c r="D2756" s="7" t="n">
        <v>7032</v>
      </c>
      <c r="E2756" s="7" t="s">
        <v>285</v>
      </c>
      <c r="F2756" s="7" t="s">
        <v>286</v>
      </c>
      <c r="G2756" s="7" t="s">
        <v>287</v>
      </c>
      <c r="H2756" s="7" t="s">
        <v>17</v>
      </c>
    </row>
    <row r="2757" spans="1:8">
      <c r="A2757" t="s">
        <v>4</v>
      </c>
      <c r="B2757" s="4" t="s">
        <v>5</v>
      </c>
      <c r="C2757" s="4" t="s">
        <v>13</v>
      </c>
      <c r="D2757" s="4" t="s">
        <v>10</v>
      </c>
      <c r="E2757" s="4" t="s">
        <v>6</v>
      </c>
      <c r="F2757" s="4" t="s">
        <v>6</v>
      </c>
      <c r="G2757" s="4" t="s">
        <v>6</v>
      </c>
      <c r="H2757" s="4" t="s">
        <v>6</v>
      </c>
    </row>
    <row r="2758" spans="1:8">
      <c r="A2758" t="n">
        <v>27429</v>
      </c>
      <c r="B2758" s="51" t="n">
        <v>51</v>
      </c>
      <c r="C2758" s="7" t="n">
        <v>3</v>
      </c>
      <c r="D2758" s="7" t="n">
        <v>13</v>
      </c>
      <c r="E2758" s="7" t="s">
        <v>285</v>
      </c>
      <c r="F2758" s="7" t="s">
        <v>286</v>
      </c>
      <c r="G2758" s="7" t="s">
        <v>287</v>
      </c>
      <c r="H2758" s="7" t="s">
        <v>17</v>
      </c>
    </row>
    <row r="2759" spans="1:8">
      <c r="A2759" t="s">
        <v>4</v>
      </c>
      <c r="B2759" s="4" t="s">
        <v>5</v>
      </c>
      <c r="C2759" s="4" t="s">
        <v>13</v>
      </c>
      <c r="D2759" s="4" t="s">
        <v>10</v>
      </c>
    </row>
    <row r="2760" spans="1:8">
      <c r="A2760" t="n">
        <v>27458</v>
      </c>
      <c r="B2760" s="27" t="n">
        <v>58</v>
      </c>
      <c r="C2760" s="7" t="n">
        <v>255</v>
      </c>
      <c r="D2760" s="7" t="n">
        <v>0</v>
      </c>
    </row>
    <row r="2761" spans="1:8">
      <c r="A2761" t="s">
        <v>4</v>
      </c>
      <c r="B2761" s="4" t="s">
        <v>5</v>
      </c>
      <c r="C2761" s="4" t="s">
        <v>10</v>
      </c>
      <c r="D2761" s="4" t="s">
        <v>10</v>
      </c>
      <c r="E2761" s="4" t="s">
        <v>10</v>
      </c>
    </row>
    <row r="2762" spans="1:8">
      <c r="A2762" t="n">
        <v>27462</v>
      </c>
      <c r="B2762" s="43" t="n">
        <v>61</v>
      </c>
      <c r="C2762" s="7" t="n">
        <v>80</v>
      </c>
      <c r="D2762" s="7" t="n">
        <v>3</v>
      </c>
      <c r="E2762" s="7" t="n">
        <v>1000</v>
      </c>
    </row>
    <row r="2763" spans="1:8">
      <c r="A2763" t="s">
        <v>4</v>
      </c>
      <c r="B2763" s="4" t="s">
        <v>5</v>
      </c>
      <c r="C2763" s="4" t="s">
        <v>13</v>
      </c>
      <c r="D2763" s="4" t="s">
        <v>10</v>
      </c>
      <c r="E2763" s="4" t="s">
        <v>6</v>
      </c>
    </row>
    <row r="2764" spans="1:8">
      <c r="A2764" t="n">
        <v>27469</v>
      </c>
      <c r="B2764" s="51" t="n">
        <v>51</v>
      </c>
      <c r="C2764" s="7" t="n">
        <v>4</v>
      </c>
      <c r="D2764" s="7" t="n">
        <v>80</v>
      </c>
      <c r="E2764" s="7" t="s">
        <v>162</v>
      </c>
    </row>
    <row r="2765" spans="1:8">
      <c r="A2765" t="s">
        <v>4</v>
      </c>
      <c r="B2765" s="4" t="s">
        <v>5</v>
      </c>
      <c r="C2765" s="4" t="s">
        <v>10</v>
      </c>
    </row>
    <row r="2766" spans="1:8">
      <c r="A2766" t="n">
        <v>27483</v>
      </c>
      <c r="B2766" s="25" t="n">
        <v>16</v>
      </c>
      <c r="C2766" s="7" t="n">
        <v>0</v>
      </c>
    </row>
    <row r="2767" spans="1:8">
      <c r="A2767" t="s">
        <v>4</v>
      </c>
      <c r="B2767" s="4" t="s">
        <v>5</v>
      </c>
      <c r="C2767" s="4" t="s">
        <v>10</v>
      </c>
      <c r="D2767" s="4" t="s">
        <v>66</v>
      </c>
      <c r="E2767" s="4" t="s">
        <v>13</v>
      </c>
      <c r="F2767" s="4" t="s">
        <v>13</v>
      </c>
      <c r="G2767" s="4" t="s">
        <v>66</v>
      </c>
      <c r="H2767" s="4" t="s">
        <v>13</v>
      </c>
      <c r="I2767" s="4" t="s">
        <v>13</v>
      </c>
    </row>
    <row r="2768" spans="1:8">
      <c r="A2768" t="n">
        <v>27486</v>
      </c>
      <c r="B2768" s="52" t="n">
        <v>26</v>
      </c>
      <c r="C2768" s="7" t="n">
        <v>80</v>
      </c>
      <c r="D2768" s="7" t="s">
        <v>288</v>
      </c>
      <c r="E2768" s="7" t="n">
        <v>2</v>
      </c>
      <c r="F2768" s="7" t="n">
        <v>3</v>
      </c>
      <c r="G2768" s="7" t="s">
        <v>289</v>
      </c>
      <c r="H2768" s="7" t="n">
        <v>2</v>
      </c>
      <c r="I2768" s="7" t="n">
        <v>0</v>
      </c>
    </row>
    <row r="2769" spans="1:9">
      <c r="A2769" t="s">
        <v>4</v>
      </c>
      <c r="B2769" s="4" t="s">
        <v>5</v>
      </c>
    </row>
    <row r="2770" spans="1:9">
      <c r="A2770" t="n">
        <v>27650</v>
      </c>
      <c r="B2770" s="32" t="n">
        <v>28</v>
      </c>
    </row>
    <row r="2771" spans="1:9">
      <c r="A2771" t="s">
        <v>4</v>
      </c>
      <c r="B2771" s="4" t="s">
        <v>5</v>
      </c>
      <c r="C2771" s="4" t="s">
        <v>10</v>
      </c>
      <c r="D2771" s="4" t="s">
        <v>13</v>
      </c>
    </row>
    <row r="2772" spans="1:9">
      <c r="A2772" t="n">
        <v>27651</v>
      </c>
      <c r="B2772" s="61" t="n">
        <v>89</v>
      </c>
      <c r="C2772" s="7" t="n">
        <v>65533</v>
      </c>
      <c r="D2772" s="7" t="n">
        <v>1</v>
      </c>
    </row>
    <row r="2773" spans="1:9">
      <c r="A2773" t="s">
        <v>4</v>
      </c>
      <c r="B2773" s="4" t="s">
        <v>5</v>
      </c>
      <c r="C2773" s="4" t="s">
        <v>13</v>
      </c>
      <c r="D2773" s="4" t="s">
        <v>10</v>
      </c>
      <c r="E2773" s="4" t="s">
        <v>30</v>
      </c>
    </row>
    <row r="2774" spans="1:9">
      <c r="A2774" t="n">
        <v>27655</v>
      </c>
      <c r="B2774" s="27" t="n">
        <v>58</v>
      </c>
      <c r="C2774" s="7" t="n">
        <v>101</v>
      </c>
      <c r="D2774" s="7" t="n">
        <v>200</v>
      </c>
      <c r="E2774" s="7" t="n">
        <v>1</v>
      </c>
    </row>
    <row r="2775" spans="1:9">
      <c r="A2775" t="s">
        <v>4</v>
      </c>
      <c r="B2775" s="4" t="s">
        <v>5</v>
      </c>
      <c r="C2775" s="4" t="s">
        <v>13</v>
      </c>
      <c r="D2775" s="4" t="s">
        <v>10</v>
      </c>
    </row>
    <row r="2776" spans="1:9">
      <c r="A2776" t="n">
        <v>27663</v>
      </c>
      <c r="B2776" s="27" t="n">
        <v>58</v>
      </c>
      <c r="C2776" s="7" t="n">
        <v>254</v>
      </c>
      <c r="D2776" s="7" t="n">
        <v>0</v>
      </c>
    </row>
    <row r="2777" spans="1:9">
      <c r="A2777" t="s">
        <v>4</v>
      </c>
      <c r="B2777" s="4" t="s">
        <v>5</v>
      </c>
      <c r="C2777" s="4" t="s">
        <v>13</v>
      </c>
      <c r="D2777" s="4" t="s">
        <v>6</v>
      </c>
      <c r="E2777" s="4" t="s">
        <v>10</v>
      </c>
    </row>
    <row r="2778" spans="1:9">
      <c r="A2778" t="n">
        <v>27667</v>
      </c>
      <c r="B2778" s="21" t="n">
        <v>94</v>
      </c>
      <c r="C2778" s="7" t="n">
        <v>0</v>
      </c>
      <c r="D2778" s="7" t="s">
        <v>290</v>
      </c>
      <c r="E2778" s="7" t="n">
        <v>1</v>
      </c>
    </row>
    <row r="2779" spans="1:9">
      <c r="A2779" t="s">
        <v>4</v>
      </c>
      <c r="B2779" s="4" t="s">
        <v>5</v>
      </c>
      <c r="C2779" s="4" t="s">
        <v>13</v>
      </c>
      <c r="D2779" s="4" t="s">
        <v>6</v>
      </c>
      <c r="E2779" s="4" t="s">
        <v>10</v>
      </c>
    </row>
    <row r="2780" spans="1:9">
      <c r="A2780" t="n">
        <v>27681</v>
      </c>
      <c r="B2780" s="21" t="n">
        <v>94</v>
      </c>
      <c r="C2780" s="7" t="n">
        <v>0</v>
      </c>
      <c r="D2780" s="7" t="s">
        <v>290</v>
      </c>
      <c r="E2780" s="7" t="n">
        <v>2</v>
      </c>
    </row>
    <row r="2781" spans="1:9">
      <c r="A2781" t="s">
        <v>4</v>
      </c>
      <c r="B2781" s="4" t="s">
        <v>5</v>
      </c>
      <c r="C2781" s="4" t="s">
        <v>13</v>
      </c>
      <c r="D2781" s="4" t="s">
        <v>6</v>
      </c>
      <c r="E2781" s="4" t="s">
        <v>10</v>
      </c>
    </row>
    <row r="2782" spans="1:9">
      <c r="A2782" t="n">
        <v>27695</v>
      </c>
      <c r="B2782" s="21" t="n">
        <v>94</v>
      </c>
      <c r="C2782" s="7" t="n">
        <v>1</v>
      </c>
      <c r="D2782" s="7" t="s">
        <v>290</v>
      </c>
      <c r="E2782" s="7" t="n">
        <v>4</v>
      </c>
    </row>
    <row r="2783" spans="1:9">
      <c r="A2783" t="s">
        <v>4</v>
      </c>
      <c r="B2783" s="4" t="s">
        <v>5</v>
      </c>
      <c r="C2783" s="4" t="s">
        <v>13</v>
      </c>
      <c r="D2783" s="4" t="s">
        <v>6</v>
      </c>
    </row>
    <row r="2784" spans="1:9">
      <c r="A2784" t="n">
        <v>27709</v>
      </c>
      <c r="B2784" s="21" t="n">
        <v>94</v>
      </c>
      <c r="C2784" s="7" t="n">
        <v>5</v>
      </c>
      <c r="D2784" s="7" t="s">
        <v>290</v>
      </c>
    </row>
    <row r="2785" spans="1:5">
      <c r="A2785" t="s">
        <v>4</v>
      </c>
      <c r="B2785" s="4" t="s">
        <v>5</v>
      </c>
      <c r="C2785" s="4" t="s">
        <v>13</v>
      </c>
      <c r="D2785" s="4" t="s">
        <v>10</v>
      </c>
      <c r="E2785" s="4" t="s">
        <v>30</v>
      </c>
      <c r="F2785" s="4" t="s">
        <v>10</v>
      </c>
      <c r="G2785" s="4" t="s">
        <v>9</v>
      </c>
      <c r="H2785" s="4" t="s">
        <v>9</v>
      </c>
      <c r="I2785" s="4" t="s">
        <v>10</v>
      </c>
      <c r="J2785" s="4" t="s">
        <v>10</v>
      </c>
      <c r="K2785" s="4" t="s">
        <v>9</v>
      </c>
      <c r="L2785" s="4" t="s">
        <v>9</v>
      </c>
      <c r="M2785" s="4" t="s">
        <v>9</v>
      </c>
      <c r="N2785" s="4" t="s">
        <v>9</v>
      </c>
      <c r="O2785" s="4" t="s">
        <v>6</v>
      </c>
    </row>
    <row r="2786" spans="1:5">
      <c r="A2786" t="n">
        <v>27721</v>
      </c>
      <c r="B2786" s="19" t="n">
        <v>50</v>
      </c>
      <c r="C2786" s="7" t="n">
        <v>0</v>
      </c>
      <c r="D2786" s="7" t="n">
        <v>2000</v>
      </c>
      <c r="E2786" s="7" t="n">
        <v>0.800000011920929</v>
      </c>
      <c r="F2786" s="7" t="n">
        <v>0</v>
      </c>
      <c r="G2786" s="7" t="n">
        <v>0</v>
      </c>
      <c r="H2786" s="7" t="n">
        <v>0</v>
      </c>
      <c r="I2786" s="7" t="n">
        <v>0</v>
      </c>
      <c r="J2786" s="7" t="n">
        <v>65533</v>
      </c>
      <c r="K2786" s="7" t="n">
        <v>0</v>
      </c>
      <c r="L2786" s="7" t="n">
        <v>0</v>
      </c>
      <c r="M2786" s="7" t="n">
        <v>0</v>
      </c>
      <c r="N2786" s="7" t="n">
        <v>0</v>
      </c>
      <c r="O2786" s="7" t="s">
        <v>12</v>
      </c>
    </row>
    <row r="2787" spans="1:5">
      <c r="A2787" t="s">
        <v>4</v>
      </c>
      <c r="B2787" s="4" t="s">
        <v>5</v>
      </c>
      <c r="C2787" s="4" t="s">
        <v>13</v>
      </c>
      <c r="D2787" s="4" t="s">
        <v>10</v>
      </c>
    </row>
    <row r="2788" spans="1:5">
      <c r="A2788" t="n">
        <v>27760</v>
      </c>
      <c r="B2788" s="27" t="n">
        <v>58</v>
      </c>
      <c r="C2788" s="7" t="n">
        <v>255</v>
      </c>
      <c r="D2788" s="7" t="n">
        <v>0</v>
      </c>
    </row>
    <row r="2789" spans="1:5">
      <c r="A2789" t="s">
        <v>4</v>
      </c>
      <c r="B2789" s="4" t="s">
        <v>5</v>
      </c>
      <c r="C2789" s="4" t="s">
        <v>10</v>
      </c>
      <c r="D2789" s="4" t="s">
        <v>10</v>
      </c>
      <c r="E2789" s="4" t="s">
        <v>10</v>
      </c>
    </row>
    <row r="2790" spans="1:5">
      <c r="A2790" t="n">
        <v>27764</v>
      </c>
      <c r="B2790" s="43" t="n">
        <v>61</v>
      </c>
      <c r="C2790" s="7" t="n">
        <v>0</v>
      </c>
      <c r="D2790" s="7" t="n">
        <v>80</v>
      </c>
      <c r="E2790" s="7" t="n">
        <v>1000</v>
      </c>
    </row>
    <row r="2791" spans="1:5">
      <c r="A2791" t="s">
        <v>4</v>
      </c>
      <c r="B2791" s="4" t="s">
        <v>5</v>
      </c>
      <c r="C2791" s="4" t="s">
        <v>10</v>
      </c>
    </row>
    <row r="2792" spans="1:5">
      <c r="A2792" t="n">
        <v>27771</v>
      </c>
      <c r="B2792" s="25" t="n">
        <v>16</v>
      </c>
      <c r="C2792" s="7" t="n">
        <v>600</v>
      </c>
    </row>
    <row r="2793" spans="1:5">
      <c r="A2793" t="s">
        <v>4</v>
      </c>
      <c r="B2793" s="4" t="s">
        <v>5</v>
      </c>
      <c r="C2793" s="4" t="s">
        <v>13</v>
      </c>
      <c r="D2793" s="4" t="s">
        <v>10</v>
      </c>
      <c r="E2793" s="4" t="s">
        <v>6</v>
      </c>
      <c r="F2793" s="4" t="s">
        <v>6</v>
      </c>
      <c r="G2793" s="4" t="s">
        <v>6</v>
      </c>
      <c r="H2793" s="4" t="s">
        <v>6</v>
      </c>
    </row>
    <row r="2794" spans="1:5">
      <c r="A2794" t="n">
        <v>27774</v>
      </c>
      <c r="B2794" s="51" t="n">
        <v>51</v>
      </c>
      <c r="C2794" s="7" t="n">
        <v>3</v>
      </c>
      <c r="D2794" s="7" t="n">
        <v>0</v>
      </c>
      <c r="E2794" s="7" t="s">
        <v>291</v>
      </c>
      <c r="F2794" s="7" t="s">
        <v>17</v>
      </c>
      <c r="G2794" s="7" t="s">
        <v>287</v>
      </c>
      <c r="H2794" s="7" t="s">
        <v>17</v>
      </c>
    </row>
    <row r="2795" spans="1:5">
      <c r="A2795" t="s">
        <v>4</v>
      </c>
      <c r="B2795" s="4" t="s">
        <v>5</v>
      </c>
      <c r="C2795" s="4" t="s">
        <v>10</v>
      </c>
      <c r="D2795" s="4" t="s">
        <v>13</v>
      </c>
      <c r="E2795" s="4" t="s">
        <v>30</v>
      </c>
      <c r="F2795" s="4" t="s">
        <v>10</v>
      </c>
    </row>
    <row r="2796" spans="1:5">
      <c r="A2796" t="n">
        <v>27787</v>
      </c>
      <c r="B2796" s="60" t="n">
        <v>59</v>
      </c>
      <c r="C2796" s="7" t="n">
        <v>0</v>
      </c>
      <c r="D2796" s="7" t="n">
        <v>1</v>
      </c>
      <c r="E2796" s="7" t="n">
        <v>0.150000005960464</v>
      </c>
      <c r="F2796" s="7" t="n">
        <v>0</v>
      </c>
    </row>
    <row r="2797" spans="1:5">
      <c r="A2797" t="s">
        <v>4</v>
      </c>
      <c r="B2797" s="4" t="s">
        <v>5</v>
      </c>
      <c r="C2797" s="4" t="s">
        <v>10</v>
      </c>
    </row>
    <row r="2798" spans="1:5">
      <c r="A2798" t="n">
        <v>27797</v>
      </c>
      <c r="B2798" s="25" t="n">
        <v>16</v>
      </c>
      <c r="C2798" s="7" t="n">
        <v>1000</v>
      </c>
    </row>
    <row r="2799" spans="1:5">
      <c r="A2799" t="s">
        <v>4</v>
      </c>
      <c r="B2799" s="4" t="s">
        <v>5</v>
      </c>
      <c r="C2799" s="4" t="s">
        <v>13</v>
      </c>
      <c r="D2799" s="4" t="s">
        <v>10</v>
      </c>
      <c r="E2799" s="4" t="s">
        <v>6</v>
      </c>
    </row>
    <row r="2800" spans="1:5">
      <c r="A2800" t="n">
        <v>27800</v>
      </c>
      <c r="B2800" s="51" t="n">
        <v>51</v>
      </c>
      <c r="C2800" s="7" t="n">
        <v>4</v>
      </c>
      <c r="D2800" s="7" t="n">
        <v>0</v>
      </c>
      <c r="E2800" s="7" t="s">
        <v>156</v>
      </c>
    </row>
    <row r="2801" spans="1:15">
      <c r="A2801" t="s">
        <v>4</v>
      </c>
      <c r="B2801" s="4" t="s">
        <v>5</v>
      </c>
      <c r="C2801" s="4" t="s">
        <v>10</v>
      </c>
    </row>
    <row r="2802" spans="1:15">
      <c r="A2802" t="n">
        <v>27813</v>
      </c>
      <c r="B2802" s="25" t="n">
        <v>16</v>
      </c>
      <c r="C2802" s="7" t="n">
        <v>0</v>
      </c>
    </row>
    <row r="2803" spans="1:15">
      <c r="A2803" t="s">
        <v>4</v>
      </c>
      <c r="B2803" s="4" t="s">
        <v>5</v>
      </c>
      <c r="C2803" s="4" t="s">
        <v>10</v>
      </c>
      <c r="D2803" s="4" t="s">
        <v>66</v>
      </c>
      <c r="E2803" s="4" t="s">
        <v>13</v>
      </c>
      <c r="F2803" s="4" t="s">
        <v>13</v>
      </c>
      <c r="G2803" s="4" t="s">
        <v>66</v>
      </c>
      <c r="H2803" s="4" t="s">
        <v>13</v>
      </c>
      <c r="I2803" s="4" t="s">
        <v>13</v>
      </c>
    </row>
    <row r="2804" spans="1:15">
      <c r="A2804" t="n">
        <v>27816</v>
      </c>
      <c r="B2804" s="52" t="n">
        <v>26</v>
      </c>
      <c r="C2804" s="7" t="n">
        <v>0</v>
      </c>
      <c r="D2804" s="7" t="s">
        <v>292</v>
      </c>
      <c r="E2804" s="7" t="n">
        <v>2</v>
      </c>
      <c r="F2804" s="7" t="n">
        <v>3</v>
      </c>
      <c r="G2804" s="7" t="s">
        <v>293</v>
      </c>
      <c r="H2804" s="7" t="n">
        <v>2</v>
      </c>
      <c r="I2804" s="7" t="n">
        <v>0</v>
      </c>
    </row>
    <row r="2805" spans="1:15">
      <c r="A2805" t="s">
        <v>4</v>
      </c>
      <c r="B2805" s="4" t="s">
        <v>5</v>
      </c>
    </row>
    <row r="2806" spans="1:15">
      <c r="A2806" t="n">
        <v>27886</v>
      </c>
      <c r="B2806" s="32" t="n">
        <v>28</v>
      </c>
    </row>
    <row r="2807" spans="1:15">
      <c r="A2807" t="s">
        <v>4</v>
      </c>
      <c r="B2807" s="4" t="s">
        <v>5</v>
      </c>
      <c r="C2807" s="4" t="s">
        <v>10</v>
      </c>
      <c r="D2807" s="4" t="s">
        <v>13</v>
      </c>
    </row>
    <row r="2808" spans="1:15">
      <c r="A2808" t="n">
        <v>27887</v>
      </c>
      <c r="B2808" s="61" t="n">
        <v>89</v>
      </c>
      <c r="C2808" s="7" t="n">
        <v>65533</v>
      </c>
      <c r="D2808" s="7" t="n">
        <v>1</v>
      </c>
    </row>
    <row r="2809" spans="1:15">
      <c r="A2809" t="s">
        <v>4</v>
      </c>
      <c r="B2809" s="4" t="s">
        <v>5</v>
      </c>
      <c r="C2809" s="4" t="s">
        <v>13</v>
      </c>
      <c r="D2809" s="4" t="s">
        <v>10</v>
      </c>
      <c r="E2809" s="4" t="s">
        <v>30</v>
      </c>
    </row>
    <row r="2810" spans="1:15">
      <c r="A2810" t="n">
        <v>27891</v>
      </c>
      <c r="B2810" s="27" t="n">
        <v>58</v>
      </c>
      <c r="C2810" s="7" t="n">
        <v>0</v>
      </c>
      <c r="D2810" s="7" t="n">
        <v>300</v>
      </c>
      <c r="E2810" s="7" t="n">
        <v>0.300000011920929</v>
      </c>
    </row>
    <row r="2811" spans="1:15">
      <c r="A2811" t="s">
        <v>4</v>
      </c>
      <c r="B2811" s="4" t="s">
        <v>5</v>
      </c>
      <c r="C2811" s="4" t="s">
        <v>13</v>
      </c>
      <c r="D2811" s="4" t="s">
        <v>10</v>
      </c>
    </row>
    <row r="2812" spans="1:15">
      <c r="A2812" t="n">
        <v>27899</v>
      </c>
      <c r="B2812" s="27" t="n">
        <v>58</v>
      </c>
      <c r="C2812" s="7" t="n">
        <v>255</v>
      </c>
      <c r="D2812" s="7" t="n">
        <v>0</v>
      </c>
    </row>
    <row r="2813" spans="1:15">
      <c r="A2813" t="s">
        <v>4</v>
      </c>
      <c r="B2813" s="4" t="s">
        <v>5</v>
      </c>
      <c r="C2813" s="4" t="s">
        <v>13</v>
      </c>
      <c r="D2813" s="4" t="s">
        <v>10</v>
      </c>
      <c r="E2813" s="4" t="s">
        <v>10</v>
      </c>
      <c r="F2813" s="4" t="s">
        <v>10</v>
      </c>
      <c r="G2813" s="4" t="s">
        <v>10</v>
      </c>
      <c r="H2813" s="4" t="s">
        <v>13</v>
      </c>
    </row>
    <row r="2814" spans="1:15">
      <c r="A2814" t="n">
        <v>27903</v>
      </c>
      <c r="B2814" s="30" t="n">
        <v>25</v>
      </c>
      <c r="C2814" s="7" t="n">
        <v>5</v>
      </c>
      <c r="D2814" s="7" t="n">
        <v>65535</v>
      </c>
      <c r="E2814" s="7" t="n">
        <v>500</v>
      </c>
      <c r="F2814" s="7" t="n">
        <v>800</v>
      </c>
      <c r="G2814" s="7" t="n">
        <v>140</v>
      </c>
      <c r="H2814" s="7" t="n">
        <v>0</v>
      </c>
    </row>
    <row r="2815" spans="1:15">
      <c r="A2815" t="s">
        <v>4</v>
      </c>
      <c r="B2815" s="4" t="s">
        <v>5</v>
      </c>
      <c r="C2815" s="4" t="s">
        <v>10</v>
      </c>
      <c r="D2815" s="4" t="s">
        <v>13</v>
      </c>
      <c r="E2815" s="4" t="s">
        <v>66</v>
      </c>
      <c r="F2815" s="4" t="s">
        <v>13</v>
      </c>
      <c r="G2815" s="4" t="s">
        <v>13</v>
      </c>
    </row>
    <row r="2816" spans="1:15">
      <c r="A2816" t="n">
        <v>27914</v>
      </c>
      <c r="B2816" s="31" t="n">
        <v>24</v>
      </c>
      <c r="C2816" s="7" t="n">
        <v>65533</v>
      </c>
      <c r="D2816" s="7" t="n">
        <v>11</v>
      </c>
      <c r="E2816" s="7" t="s">
        <v>294</v>
      </c>
      <c r="F2816" s="7" t="n">
        <v>2</v>
      </c>
      <c r="G2816" s="7" t="n">
        <v>0</v>
      </c>
    </row>
    <row r="2817" spans="1:9">
      <c r="A2817" t="s">
        <v>4</v>
      </c>
      <c r="B2817" s="4" t="s">
        <v>5</v>
      </c>
    </row>
    <row r="2818" spans="1:9">
      <c r="A2818" t="n">
        <v>27979</v>
      </c>
      <c r="B2818" s="32" t="n">
        <v>28</v>
      </c>
    </row>
    <row r="2819" spans="1:9">
      <c r="A2819" t="s">
        <v>4</v>
      </c>
      <c r="B2819" s="4" t="s">
        <v>5</v>
      </c>
      <c r="C2819" s="4" t="s">
        <v>13</v>
      </c>
    </row>
    <row r="2820" spans="1:9">
      <c r="A2820" t="n">
        <v>27980</v>
      </c>
      <c r="B2820" s="33" t="n">
        <v>27</v>
      </c>
      <c r="C2820" s="7" t="n">
        <v>0</v>
      </c>
    </row>
    <row r="2821" spans="1:9">
      <c r="A2821" t="s">
        <v>4</v>
      </c>
      <c r="B2821" s="4" t="s">
        <v>5</v>
      </c>
      <c r="C2821" s="4" t="s">
        <v>13</v>
      </c>
    </row>
    <row r="2822" spans="1:9">
      <c r="A2822" t="n">
        <v>27982</v>
      </c>
      <c r="B2822" s="33" t="n">
        <v>27</v>
      </c>
      <c r="C2822" s="7" t="n">
        <v>1</v>
      </c>
    </row>
    <row r="2823" spans="1:9">
      <c r="A2823" t="s">
        <v>4</v>
      </c>
      <c r="B2823" s="4" t="s">
        <v>5</v>
      </c>
      <c r="C2823" s="4" t="s">
        <v>13</v>
      </c>
      <c r="D2823" s="4" t="s">
        <v>10</v>
      </c>
      <c r="E2823" s="4" t="s">
        <v>10</v>
      </c>
      <c r="F2823" s="4" t="s">
        <v>10</v>
      </c>
      <c r="G2823" s="4" t="s">
        <v>10</v>
      </c>
      <c r="H2823" s="4" t="s">
        <v>13</v>
      </c>
    </row>
    <row r="2824" spans="1:9">
      <c r="A2824" t="n">
        <v>27984</v>
      </c>
      <c r="B2824" s="30" t="n">
        <v>25</v>
      </c>
      <c r="C2824" s="7" t="n">
        <v>5</v>
      </c>
      <c r="D2824" s="7" t="n">
        <v>65535</v>
      </c>
      <c r="E2824" s="7" t="n">
        <v>65535</v>
      </c>
      <c r="F2824" s="7" t="n">
        <v>65535</v>
      </c>
      <c r="G2824" s="7" t="n">
        <v>65535</v>
      </c>
      <c r="H2824" s="7" t="n">
        <v>0</v>
      </c>
    </row>
    <row r="2825" spans="1:9">
      <c r="A2825" t="s">
        <v>4</v>
      </c>
      <c r="B2825" s="4" t="s">
        <v>5</v>
      </c>
      <c r="C2825" s="4" t="s">
        <v>10</v>
      </c>
      <c r="D2825" s="4" t="s">
        <v>10</v>
      </c>
      <c r="E2825" s="4" t="s">
        <v>10</v>
      </c>
    </row>
    <row r="2826" spans="1:9">
      <c r="A2826" t="n">
        <v>27995</v>
      </c>
      <c r="B2826" s="43" t="n">
        <v>61</v>
      </c>
      <c r="C2826" s="7" t="n">
        <v>0</v>
      </c>
      <c r="D2826" s="7" t="n">
        <v>65533</v>
      </c>
      <c r="E2826" s="7" t="n">
        <v>1000</v>
      </c>
    </row>
    <row r="2827" spans="1:9">
      <c r="A2827" t="s">
        <v>4</v>
      </c>
      <c r="B2827" s="4" t="s">
        <v>5</v>
      </c>
      <c r="C2827" s="4" t="s">
        <v>13</v>
      </c>
      <c r="D2827" s="4" t="s">
        <v>6</v>
      </c>
      <c r="E2827" s="4" t="s">
        <v>10</v>
      </c>
    </row>
    <row r="2828" spans="1:9">
      <c r="A2828" t="n">
        <v>28002</v>
      </c>
      <c r="B2828" s="21" t="n">
        <v>94</v>
      </c>
      <c r="C2828" s="7" t="n">
        <v>1</v>
      </c>
      <c r="D2828" s="7" t="s">
        <v>290</v>
      </c>
      <c r="E2828" s="7" t="n">
        <v>1</v>
      </c>
    </row>
    <row r="2829" spans="1:9">
      <c r="A2829" t="s">
        <v>4</v>
      </c>
      <c r="B2829" s="4" t="s">
        <v>5</v>
      </c>
      <c r="C2829" s="4" t="s">
        <v>13</v>
      </c>
      <c r="D2829" s="4" t="s">
        <v>6</v>
      </c>
      <c r="E2829" s="4" t="s">
        <v>10</v>
      </c>
    </row>
    <row r="2830" spans="1:9">
      <c r="A2830" t="n">
        <v>28016</v>
      </c>
      <c r="B2830" s="21" t="n">
        <v>94</v>
      </c>
      <c r="C2830" s="7" t="n">
        <v>1</v>
      </c>
      <c r="D2830" s="7" t="s">
        <v>290</v>
      </c>
      <c r="E2830" s="7" t="n">
        <v>2</v>
      </c>
    </row>
    <row r="2831" spans="1:9">
      <c r="A2831" t="s">
        <v>4</v>
      </c>
      <c r="B2831" s="4" t="s">
        <v>5</v>
      </c>
      <c r="C2831" s="4" t="s">
        <v>13</v>
      </c>
      <c r="D2831" s="4" t="s">
        <v>6</v>
      </c>
      <c r="E2831" s="4" t="s">
        <v>10</v>
      </c>
    </row>
    <row r="2832" spans="1:9">
      <c r="A2832" t="n">
        <v>28030</v>
      </c>
      <c r="B2832" s="21" t="n">
        <v>94</v>
      </c>
      <c r="C2832" s="7" t="n">
        <v>0</v>
      </c>
      <c r="D2832" s="7" t="s">
        <v>290</v>
      </c>
      <c r="E2832" s="7" t="n">
        <v>4</v>
      </c>
    </row>
    <row r="2833" spans="1:8">
      <c r="A2833" t="s">
        <v>4</v>
      </c>
      <c r="B2833" s="4" t="s">
        <v>5</v>
      </c>
      <c r="C2833" s="4" t="s">
        <v>10</v>
      </c>
      <c r="D2833" s="4" t="s">
        <v>10</v>
      </c>
      <c r="E2833" s="4" t="s">
        <v>10</v>
      </c>
    </row>
    <row r="2834" spans="1:8">
      <c r="A2834" t="n">
        <v>28044</v>
      </c>
      <c r="B2834" s="43" t="n">
        <v>61</v>
      </c>
      <c r="C2834" s="7" t="n">
        <v>2</v>
      </c>
      <c r="D2834" s="7" t="n">
        <v>0</v>
      </c>
      <c r="E2834" s="7" t="n">
        <v>1000</v>
      </c>
    </row>
    <row r="2835" spans="1:8">
      <c r="A2835" t="s">
        <v>4</v>
      </c>
      <c r="B2835" s="4" t="s">
        <v>5</v>
      </c>
      <c r="C2835" s="4" t="s">
        <v>10</v>
      </c>
      <c r="D2835" s="4" t="s">
        <v>10</v>
      </c>
      <c r="E2835" s="4" t="s">
        <v>10</v>
      </c>
    </row>
    <row r="2836" spans="1:8">
      <c r="A2836" t="n">
        <v>28051</v>
      </c>
      <c r="B2836" s="43" t="n">
        <v>61</v>
      </c>
      <c r="C2836" s="7" t="n">
        <v>4</v>
      </c>
      <c r="D2836" s="7" t="n">
        <v>0</v>
      </c>
      <c r="E2836" s="7" t="n">
        <v>1000</v>
      </c>
    </row>
    <row r="2837" spans="1:8">
      <c r="A2837" t="s">
        <v>4</v>
      </c>
      <c r="B2837" s="4" t="s">
        <v>5</v>
      </c>
      <c r="C2837" s="4" t="s">
        <v>10</v>
      </c>
      <c r="D2837" s="4" t="s">
        <v>10</v>
      </c>
      <c r="E2837" s="4" t="s">
        <v>10</v>
      </c>
    </row>
    <row r="2838" spans="1:8">
      <c r="A2838" t="n">
        <v>28058</v>
      </c>
      <c r="B2838" s="43" t="n">
        <v>61</v>
      </c>
      <c r="C2838" s="7" t="n">
        <v>8</v>
      </c>
      <c r="D2838" s="7" t="n">
        <v>0</v>
      </c>
      <c r="E2838" s="7" t="n">
        <v>1000</v>
      </c>
    </row>
    <row r="2839" spans="1:8">
      <c r="A2839" t="s">
        <v>4</v>
      </c>
      <c r="B2839" s="4" t="s">
        <v>5</v>
      </c>
      <c r="C2839" s="4" t="s">
        <v>10</v>
      </c>
      <c r="D2839" s="4" t="s">
        <v>10</v>
      </c>
      <c r="E2839" s="4" t="s">
        <v>10</v>
      </c>
    </row>
    <row r="2840" spans="1:8">
      <c r="A2840" t="n">
        <v>28065</v>
      </c>
      <c r="B2840" s="43" t="n">
        <v>61</v>
      </c>
      <c r="C2840" s="7" t="n">
        <v>6</v>
      </c>
      <c r="D2840" s="7" t="n">
        <v>0</v>
      </c>
      <c r="E2840" s="7" t="n">
        <v>1000</v>
      </c>
    </row>
    <row r="2841" spans="1:8">
      <c r="A2841" t="s">
        <v>4</v>
      </c>
      <c r="B2841" s="4" t="s">
        <v>5</v>
      </c>
      <c r="C2841" s="4" t="s">
        <v>10</v>
      </c>
      <c r="D2841" s="4" t="s">
        <v>10</v>
      </c>
      <c r="E2841" s="4" t="s">
        <v>10</v>
      </c>
    </row>
    <row r="2842" spans="1:8">
      <c r="A2842" t="n">
        <v>28072</v>
      </c>
      <c r="B2842" s="43" t="n">
        <v>61</v>
      </c>
      <c r="C2842" s="7" t="n">
        <v>83</v>
      </c>
      <c r="D2842" s="7" t="n">
        <v>0</v>
      </c>
      <c r="E2842" s="7" t="n">
        <v>1000</v>
      </c>
    </row>
    <row r="2843" spans="1:8">
      <c r="A2843" t="s">
        <v>4</v>
      </c>
      <c r="B2843" s="4" t="s">
        <v>5</v>
      </c>
      <c r="C2843" s="4" t="s">
        <v>10</v>
      </c>
      <c r="D2843" s="4" t="s">
        <v>10</v>
      </c>
      <c r="E2843" s="4" t="s">
        <v>10</v>
      </c>
    </row>
    <row r="2844" spans="1:8">
      <c r="A2844" t="n">
        <v>28079</v>
      </c>
      <c r="B2844" s="43" t="n">
        <v>61</v>
      </c>
      <c r="C2844" s="7" t="n">
        <v>11</v>
      </c>
      <c r="D2844" s="7" t="n">
        <v>0</v>
      </c>
      <c r="E2844" s="7" t="n">
        <v>1000</v>
      </c>
    </row>
    <row r="2845" spans="1:8">
      <c r="A2845" t="s">
        <v>4</v>
      </c>
      <c r="B2845" s="4" t="s">
        <v>5</v>
      </c>
      <c r="C2845" s="4" t="s">
        <v>10</v>
      </c>
      <c r="D2845" s="4" t="s">
        <v>10</v>
      </c>
      <c r="E2845" s="4" t="s">
        <v>10</v>
      </c>
    </row>
    <row r="2846" spans="1:8">
      <c r="A2846" t="n">
        <v>28086</v>
      </c>
      <c r="B2846" s="43" t="n">
        <v>61</v>
      </c>
      <c r="C2846" s="7" t="n">
        <v>9</v>
      </c>
      <c r="D2846" s="7" t="n">
        <v>0</v>
      </c>
      <c r="E2846" s="7" t="n">
        <v>1000</v>
      </c>
    </row>
    <row r="2847" spans="1:8">
      <c r="A2847" t="s">
        <v>4</v>
      </c>
      <c r="B2847" s="4" t="s">
        <v>5</v>
      </c>
      <c r="C2847" s="4" t="s">
        <v>10</v>
      </c>
      <c r="D2847" s="4" t="s">
        <v>10</v>
      </c>
      <c r="E2847" s="4" t="s">
        <v>10</v>
      </c>
    </row>
    <row r="2848" spans="1:8">
      <c r="A2848" t="n">
        <v>28093</v>
      </c>
      <c r="B2848" s="43" t="n">
        <v>61</v>
      </c>
      <c r="C2848" s="7" t="n">
        <v>7</v>
      </c>
      <c r="D2848" s="7" t="n">
        <v>0</v>
      </c>
      <c r="E2848" s="7" t="n">
        <v>1000</v>
      </c>
    </row>
    <row r="2849" spans="1:5">
      <c r="A2849" t="s">
        <v>4</v>
      </c>
      <c r="B2849" s="4" t="s">
        <v>5</v>
      </c>
      <c r="C2849" s="4" t="s">
        <v>10</v>
      </c>
      <c r="D2849" s="4" t="s">
        <v>10</v>
      </c>
      <c r="E2849" s="4" t="s">
        <v>10</v>
      </c>
    </row>
    <row r="2850" spans="1:5">
      <c r="A2850" t="n">
        <v>28100</v>
      </c>
      <c r="B2850" s="43" t="n">
        <v>61</v>
      </c>
      <c r="C2850" s="7" t="n">
        <v>5</v>
      </c>
      <c r="D2850" s="7" t="n">
        <v>0</v>
      </c>
      <c r="E2850" s="7" t="n">
        <v>1000</v>
      </c>
    </row>
    <row r="2851" spans="1:5">
      <c r="A2851" t="s">
        <v>4</v>
      </c>
      <c r="B2851" s="4" t="s">
        <v>5</v>
      </c>
      <c r="C2851" s="4" t="s">
        <v>10</v>
      </c>
      <c r="D2851" s="4" t="s">
        <v>10</v>
      </c>
      <c r="E2851" s="4" t="s">
        <v>10</v>
      </c>
    </row>
    <row r="2852" spans="1:5">
      <c r="A2852" t="n">
        <v>28107</v>
      </c>
      <c r="B2852" s="43" t="n">
        <v>61</v>
      </c>
      <c r="C2852" s="7" t="n">
        <v>3</v>
      </c>
      <c r="D2852" s="7" t="n">
        <v>0</v>
      </c>
      <c r="E2852" s="7" t="n">
        <v>1000</v>
      </c>
    </row>
    <row r="2853" spans="1:5">
      <c r="A2853" t="s">
        <v>4</v>
      </c>
      <c r="B2853" s="4" t="s">
        <v>5</v>
      </c>
      <c r="C2853" s="4" t="s">
        <v>10</v>
      </c>
      <c r="D2853" s="4" t="s">
        <v>10</v>
      </c>
      <c r="E2853" s="4" t="s">
        <v>10</v>
      </c>
    </row>
    <row r="2854" spans="1:5">
      <c r="A2854" t="n">
        <v>28114</v>
      </c>
      <c r="B2854" s="43" t="n">
        <v>61</v>
      </c>
      <c r="C2854" s="7" t="n">
        <v>1</v>
      </c>
      <c r="D2854" s="7" t="n">
        <v>0</v>
      </c>
      <c r="E2854" s="7" t="n">
        <v>1000</v>
      </c>
    </row>
    <row r="2855" spans="1:5">
      <c r="A2855" t="s">
        <v>4</v>
      </c>
      <c r="B2855" s="4" t="s">
        <v>5</v>
      </c>
      <c r="C2855" s="4" t="s">
        <v>10</v>
      </c>
      <c r="D2855" s="4" t="s">
        <v>10</v>
      </c>
      <c r="E2855" s="4" t="s">
        <v>10</v>
      </c>
    </row>
    <row r="2856" spans="1:5">
      <c r="A2856" t="n">
        <v>28121</v>
      </c>
      <c r="B2856" s="43" t="n">
        <v>61</v>
      </c>
      <c r="C2856" s="7" t="n">
        <v>18</v>
      </c>
      <c r="D2856" s="7" t="n">
        <v>0</v>
      </c>
      <c r="E2856" s="7" t="n">
        <v>1000</v>
      </c>
    </row>
    <row r="2857" spans="1:5">
      <c r="A2857" t="s">
        <v>4</v>
      </c>
      <c r="B2857" s="4" t="s">
        <v>5</v>
      </c>
      <c r="C2857" s="4" t="s">
        <v>10</v>
      </c>
      <c r="D2857" s="4" t="s">
        <v>10</v>
      </c>
      <c r="E2857" s="4" t="s">
        <v>10</v>
      </c>
    </row>
    <row r="2858" spans="1:5">
      <c r="A2858" t="n">
        <v>28128</v>
      </c>
      <c r="B2858" s="43" t="n">
        <v>61</v>
      </c>
      <c r="C2858" s="7" t="n">
        <v>7032</v>
      </c>
      <c r="D2858" s="7" t="n">
        <v>0</v>
      </c>
      <c r="E2858" s="7" t="n">
        <v>1000</v>
      </c>
    </row>
    <row r="2859" spans="1:5">
      <c r="A2859" t="s">
        <v>4</v>
      </c>
      <c r="B2859" s="4" t="s">
        <v>5</v>
      </c>
      <c r="C2859" s="4" t="s">
        <v>10</v>
      </c>
      <c r="D2859" s="4" t="s">
        <v>10</v>
      </c>
      <c r="E2859" s="4" t="s">
        <v>10</v>
      </c>
    </row>
    <row r="2860" spans="1:5">
      <c r="A2860" t="n">
        <v>28135</v>
      </c>
      <c r="B2860" s="43" t="n">
        <v>61</v>
      </c>
      <c r="C2860" s="7" t="n">
        <v>13</v>
      </c>
      <c r="D2860" s="7" t="n">
        <v>0</v>
      </c>
      <c r="E2860" s="7" t="n">
        <v>1000</v>
      </c>
    </row>
    <row r="2861" spans="1:5">
      <c r="A2861" t="s">
        <v>4</v>
      </c>
      <c r="B2861" s="4" t="s">
        <v>5</v>
      </c>
      <c r="C2861" s="4" t="s">
        <v>13</v>
      </c>
      <c r="D2861" s="4" t="s">
        <v>10</v>
      </c>
      <c r="E2861" s="4" t="s">
        <v>30</v>
      </c>
      <c r="F2861" s="4" t="s">
        <v>10</v>
      </c>
      <c r="G2861" s="4" t="s">
        <v>9</v>
      </c>
      <c r="H2861" s="4" t="s">
        <v>9</v>
      </c>
      <c r="I2861" s="4" t="s">
        <v>10</v>
      </c>
      <c r="J2861" s="4" t="s">
        <v>10</v>
      </c>
      <c r="K2861" s="4" t="s">
        <v>9</v>
      </c>
      <c r="L2861" s="4" t="s">
        <v>9</v>
      </c>
      <c r="M2861" s="4" t="s">
        <v>9</v>
      </c>
      <c r="N2861" s="4" t="s">
        <v>9</v>
      </c>
      <c r="O2861" s="4" t="s">
        <v>6</v>
      </c>
    </row>
    <row r="2862" spans="1:5">
      <c r="A2862" t="n">
        <v>28142</v>
      </c>
      <c r="B2862" s="19" t="n">
        <v>50</v>
      </c>
      <c r="C2862" s="7" t="n">
        <v>0</v>
      </c>
      <c r="D2862" s="7" t="n">
        <v>2002</v>
      </c>
      <c r="E2862" s="7" t="n">
        <v>1</v>
      </c>
      <c r="F2862" s="7" t="n">
        <v>0</v>
      </c>
      <c r="G2862" s="7" t="n">
        <v>0</v>
      </c>
      <c r="H2862" s="7" t="n">
        <v>0</v>
      </c>
      <c r="I2862" s="7" t="n">
        <v>0</v>
      </c>
      <c r="J2862" s="7" t="n">
        <v>65533</v>
      </c>
      <c r="K2862" s="7" t="n">
        <v>0</v>
      </c>
      <c r="L2862" s="7" t="n">
        <v>0</v>
      </c>
      <c r="M2862" s="7" t="n">
        <v>0</v>
      </c>
      <c r="N2862" s="7" t="n">
        <v>0</v>
      </c>
      <c r="O2862" s="7" t="s">
        <v>12</v>
      </c>
    </row>
    <row r="2863" spans="1:5">
      <c r="A2863" t="s">
        <v>4</v>
      </c>
      <c r="B2863" s="4" t="s">
        <v>5</v>
      </c>
      <c r="C2863" s="4" t="s">
        <v>13</v>
      </c>
      <c r="D2863" s="4" t="s">
        <v>10</v>
      </c>
      <c r="E2863" s="4" t="s">
        <v>10</v>
      </c>
      <c r="F2863" s="4" t="s">
        <v>10</v>
      </c>
      <c r="G2863" s="4" t="s">
        <v>10</v>
      </c>
      <c r="H2863" s="4" t="s">
        <v>10</v>
      </c>
      <c r="I2863" s="4" t="s">
        <v>10</v>
      </c>
      <c r="J2863" s="4" t="s">
        <v>10</v>
      </c>
      <c r="K2863" s="4" t="s">
        <v>10</v>
      </c>
      <c r="L2863" s="4" t="s">
        <v>10</v>
      </c>
      <c r="M2863" s="4" t="s">
        <v>10</v>
      </c>
      <c r="N2863" s="4" t="s">
        <v>9</v>
      </c>
      <c r="O2863" s="4" t="s">
        <v>9</v>
      </c>
      <c r="P2863" s="4" t="s">
        <v>9</v>
      </c>
      <c r="Q2863" s="4" t="s">
        <v>9</v>
      </c>
      <c r="R2863" s="4" t="s">
        <v>13</v>
      </c>
      <c r="S2863" s="4" t="s">
        <v>6</v>
      </c>
    </row>
    <row r="2864" spans="1:5">
      <c r="A2864" t="n">
        <v>28181</v>
      </c>
      <c r="B2864" s="62" t="n">
        <v>75</v>
      </c>
      <c r="C2864" s="7" t="n">
        <v>0</v>
      </c>
      <c r="D2864" s="7" t="n">
        <v>340</v>
      </c>
      <c r="E2864" s="7" t="n">
        <v>160</v>
      </c>
      <c r="F2864" s="7" t="n">
        <v>940</v>
      </c>
      <c r="G2864" s="7" t="n">
        <v>560</v>
      </c>
      <c r="H2864" s="7" t="n">
        <v>0</v>
      </c>
      <c r="I2864" s="7" t="n">
        <v>0</v>
      </c>
      <c r="J2864" s="7" t="n">
        <v>0</v>
      </c>
      <c r="K2864" s="7" t="n">
        <v>0</v>
      </c>
      <c r="L2864" s="7" t="n">
        <v>600</v>
      </c>
      <c r="M2864" s="7" t="n">
        <v>400</v>
      </c>
      <c r="N2864" s="7" t="n">
        <v>1065353216</v>
      </c>
      <c r="O2864" s="7" t="n">
        <v>1065353216</v>
      </c>
      <c r="P2864" s="7" t="n">
        <v>1065353216</v>
      </c>
      <c r="Q2864" s="7" t="n">
        <v>0</v>
      </c>
      <c r="R2864" s="7" t="n">
        <v>0</v>
      </c>
      <c r="S2864" s="7" t="s">
        <v>295</v>
      </c>
    </row>
    <row r="2865" spans="1:19">
      <c r="A2865" t="s">
        <v>4</v>
      </c>
      <c r="B2865" s="4" t="s">
        <v>5</v>
      </c>
      <c r="C2865" s="4" t="s">
        <v>13</v>
      </c>
      <c r="D2865" s="4" t="s">
        <v>13</v>
      </c>
      <c r="E2865" s="4" t="s">
        <v>13</v>
      </c>
      <c r="F2865" s="4" t="s">
        <v>30</v>
      </c>
      <c r="G2865" s="4" t="s">
        <v>30</v>
      </c>
      <c r="H2865" s="4" t="s">
        <v>30</v>
      </c>
      <c r="I2865" s="4" t="s">
        <v>30</v>
      </c>
      <c r="J2865" s="4" t="s">
        <v>30</v>
      </c>
    </row>
    <row r="2866" spans="1:19">
      <c r="A2866" t="n">
        <v>28229</v>
      </c>
      <c r="B2866" s="63" t="n">
        <v>76</v>
      </c>
      <c r="C2866" s="7" t="n">
        <v>0</v>
      </c>
      <c r="D2866" s="7" t="n">
        <v>3</v>
      </c>
      <c r="E2866" s="7" t="n">
        <v>0</v>
      </c>
      <c r="F2866" s="7" t="n">
        <v>1</v>
      </c>
      <c r="G2866" s="7" t="n">
        <v>1</v>
      </c>
      <c r="H2866" s="7" t="n">
        <v>1</v>
      </c>
      <c r="I2866" s="7" t="n">
        <v>1</v>
      </c>
      <c r="J2866" s="7" t="n">
        <v>1000</v>
      </c>
    </row>
    <row r="2867" spans="1:19">
      <c r="A2867" t="s">
        <v>4</v>
      </c>
      <c r="B2867" s="4" t="s">
        <v>5</v>
      </c>
      <c r="C2867" s="4" t="s">
        <v>13</v>
      </c>
      <c r="D2867" s="4" t="s">
        <v>13</v>
      </c>
    </row>
    <row r="2868" spans="1:19">
      <c r="A2868" t="n">
        <v>28253</v>
      </c>
      <c r="B2868" s="64" t="n">
        <v>77</v>
      </c>
      <c r="C2868" s="7" t="n">
        <v>0</v>
      </c>
      <c r="D2868" s="7" t="n">
        <v>3</v>
      </c>
    </row>
    <row r="2869" spans="1:19">
      <c r="A2869" t="s">
        <v>4</v>
      </c>
      <c r="B2869" s="4" t="s">
        <v>5</v>
      </c>
      <c r="C2869" s="4" t="s">
        <v>13</v>
      </c>
      <c r="D2869" s="4" t="s">
        <v>10</v>
      </c>
      <c r="E2869" s="4" t="s">
        <v>10</v>
      </c>
      <c r="F2869" s="4" t="s">
        <v>10</v>
      </c>
      <c r="G2869" s="4" t="s">
        <v>10</v>
      </c>
      <c r="H2869" s="4" t="s">
        <v>13</v>
      </c>
    </row>
    <row r="2870" spans="1:19">
      <c r="A2870" t="n">
        <v>28256</v>
      </c>
      <c r="B2870" s="30" t="n">
        <v>25</v>
      </c>
      <c r="C2870" s="7" t="n">
        <v>5</v>
      </c>
      <c r="D2870" s="7" t="n">
        <v>65535</v>
      </c>
      <c r="E2870" s="7" t="n">
        <v>480</v>
      </c>
      <c r="F2870" s="7" t="n">
        <v>65535</v>
      </c>
      <c r="G2870" s="7" t="n">
        <v>65535</v>
      </c>
      <c r="H2870" s="7" t="n">
        <v>0</v>
      </c>
    </row>
    <row r="2871" spans="1:19">
      <c r="A2871" t="s">
        <v>4</v>
      </c>
      <c r="B2871" s="4" t="s">
        <v>5</v>
      </c>
      <c r="C2871" s="4" t="s">
        <v>10</v>
      </c>
      <c r="D2871" s="4" t="s">
        <v>66</v>
      </c>
      <c r="E2871" s="4" t="s">
        <v>13</v>
      </c>
      <c r="F2871" s="4" t="s">
        <v>13</v>
      </c>
      <c r="G2871" s="4" t="s">
        <v>66</v>
      </c>
      <c r="H2871" s="4" t="s">
        <v>13</v>
      </c>
      <c r="I2871" s="4" t="s">
        <v>13</v>
      </c>
    </row>
    <row r="2872" spans="1:19">
      <c r="A2872" t="n">
        <v>28267</v>
      </c>
      <c r="B2872" s="31" t="n">
        <v>24</v>
      </c>
      <c r="C2872" s="7" t="n">
        <v>65533</v>
      </c>
      <c r="D2872" s="7" t="s">
        <v>296</v>
      </c>
      <c r="E2872" s="7" t="n">
        <v>2</v>
      </c>
      <c r="F2872" s="7" t="n">
        <v>3</v>
      </c>
      <c r="G2872" s="7" t="s">
        <v>297</v>
      </c>
      <c r="H2872" s="7" t="n">
        <v>2</v>
      </c>
      <c r="I2872" s="7" t="n">
        <v>0</v>
      </c>
    </row>
    <row r="2873" spans="1:19">
      <c r="A2873" t="s">
        <v>4</v>
      </c>
      <c r="B2873" s="4" t="s">
        <v>5</v>
      </c>
    </row>
    <row r="2874" spans="1:19">
      <c r="A2874" t="n">
        <v>28355</v>
      </c>
      <c r="B2874" s="32" t="n">
        <v>28</v>
      </c>
    </row>
    <row r="2875" spans="1:19">
      <c r="A2875" t="s">
        <v>4</v>
      </c>
      <c r="B2875" s="4" t="s">
        <v>5</v>
      </c>
      <c r="C2875" s="4" t="s">
        <v>13</v>
      </c>
    </row>
    <row r="2876" spans="1:19">
      <c r="A2876" t="n">
        <v>28356</v>
      </c>
      <c r="B2876" s="33" t="n">
        <v>27</v>
      </c>
      <c r="C2876" s="7" t="n">
        <v>0</v>
      </c>
    </row>
    <row r="2877" spans="1:19">
      <c r="A2877" t="s">
        <v>4</v>
      </c>
      <c r="B2877" s="4" t="s">
        <v>5</v>
      </c>
      <c r="C2877" s="4" t="s">
        <v>13</v>
      </c>
      <c r="D2877" s="4" t="s">
        <v>10</v>
      </c>
      <c r="E2877" s="4" t="s">
        <v>10</v>
      </c>
      <c r="F2877" s="4" t="s">
        <v>10</v>
      </c>
      <c r="G2877" s="4" t="s">
        <v>10</v>
      </c>
      <c r="H2877" s="4" t="s">
        <v>13</v>
      </c>
    </row>
    <row r="2878" spans="1:19">
      <c r="A2878" t="n">
        <v>28358</v>
      </c>
      <c r="B2878" s="30" t="n">
        <v>25</v>
      </c>
      <c r="C2878" s="7" t="n">
        <v>5</v>
      </c>
      <c r="D2878" s="7" t="n">
        <v>65535</v>
      </c>
      <c r="E2878" s="7" t="n">
        <v>65535</v>
      </c>
      <c r="F2878" s="7" t="n">
        <v>65535</v>
      </c>
      <c r="G2878" s="7" t="n">
        <v>65535</v>
      </c>
      <c r="H2878" s="7" t="n">
        <v>0</v>
      </c>
    </row>
    <row r="2879" spans="1:19">
      <c r="A2879" t="s">
        <v>4</v>
      </c>
      <c r="B2879" s="4" t="s">
        <v>5</v>
      </c>
      <c r="C2879" s="4" t="s">
        <v>13</v>
      </c>
      <c r="D2879" s="4" t="s">
        <v>10</v>
      </c>
      <c r="E2879" s="4" t="s">
        <v>30</v>
      </c>
    </row>
    <row r="2880" spans="1:19">
      <c r="A2880" t="n">
        <v>28369</v>
      </c>
      <c r="B2880" s="27" t="n">
        <v>58</v>
      </c>
      <c r="C2880" s="7" t="n">
        <v>100</v>
      </c>
      <c r="D2880" s="7" t="n">
        <v>1000</v>
      </c>
      <c r="E2880" s="7" t="n">
        <v>0.300000011920929</v>
      </c>
    </row>
    <row r="2881" spans="1:10">
      <c r="A2881" t="s">
        <v>4</v>
      </c>
      <c r="B2881" s="4" t="s">
        <v>5</v>
      </c>
      <c r="C2881" s="4" t="s">
        <v>13</v>
      </c>
      <c r="D2881" s="4" t="s">
        <v>13</v>
      </c>
      <c r="E2881" s="4" t="s">
        <v>13</v>
      </c>
      <c r="F2881" s="4" t="s">
        <v>30</v>
      </c>
      <c r="G2881" s="4" t="s">
        <v>30</v>
      </c>
      <c r="H2881" s="4" t="s">
        <v>30</v>
      </c>
      <c r="I2881" s="4" t="s">
        <v>30</v>
      </c>
      <c r="J2881" s="4" t="s">
        <v>30</v>
      </c>
    </row>
    <row r="2882" spans="1:10">
      <c r="A2882" t="n">
        <v>28377</v>
      </c>
      <c r="B2882" s="63" t="n">
        <v>76</v>
      </c>
      <c r="C2882" s="7" t="n">
        <v>0</v>
      </c>
      <c r="D2882" s="7" t="n">
        <v>3</v>
      </c>
      <c r="E2882" s="7" t="n">
        <v>0</v>
      </c>
      <c r="F2882" s="7" t="n">
        <v>1</v>
      </c>
      <c r="G2882" s="7" t="n">
        <v>1</v>
      </c>
      <c r="H2882" s="7" t="n">
        <v>1</v>
      </c>
      <c r="I2882" s="7" t="n">
        <v>0</v>
      </c>
      <c r="J2882" s="7" t="n">
        <v>1.40129846432482e-42</v>
      </c>
    </row>
    <row r="2883" spans="1:10">
      <c r="A2883" t="s">
        <v>4</v>
      </c>
      <c r="B2883" s="4" t="s">
        <v>5</v>
      </c>
      <c r="C2883" s="4" t="s">
        <v>13</v>
      </c>
      <c r="D2883" s="4" t="s">
        <v>13</v>
      </c>
    </row>
    <row r="2884" spans="1:10">
      <c r="A2884" t="n">
        <v>28401</v>
      </c>
      <c r="B2884" s="64" t="n">
        <v>77</v>
      </c>
      <c r="C2884" s="7" t="n">
        <v>0</v>
      </c>
      <c r="D2884" s="7" t="n">
        <v>3</v>
      </c>
    </row>
    <row r="2885" spans="1:10">
      <c r="A2885" t="s">
        <v>4</v>
      </c>
      <c r="B2885" s="4" t="s">
        <v>5</v>
      </c>
      <c r="C2885" s="4" t="s">
        <v>10</v>
      </c>
    </row>
    <row r="2886" spans="1:10">
      <c r="A2886" t="n">
        <v>28404</v>
      </c>
      <c r="B2886" s="25" t="n">
        <v>16</v>
      </c>
      <c r="C2886" s="7" t="n">
        <v>200</v>
      </c>
    </row>
    <row r="2887" spans="1:10">
      <c r="A2887" t="s">
        <v>4</v>
      </c>
      <c r="B2887" s="4" t="s">
        <v>5</v>
      </c>
      <c r="C2887" s="4" t="s">
        <v>10</v>
      </c>
      <c r="D2887" s="4" t="s">
        <v>13</v>
      </c>
      <c r="E2887" s="4" t="s">
        <v>30</v>
      </c>
      <c r="F2887" s="4" t="s">
        <v>10</v>
      </c>
    </row>
    <row r="2888" spans="1:10">
      <c r="A2888" t="n">
        <v>28407</v>
      </c>
      <c r="B2888" s="60" t="n">
        <v>59</v>
      </c>
      <c r="C2888" s="7" t="n">
        <v>13</v>
      </c>
      <c r="D2888" s="7" t="n">
        <v>1</v>
      </c>
      <c r="E2888" s="7" t="n">
        <v>0.150000005960464</v>
      </c>
      <c r="F2888" s="7" t="n">
        <v>0</v>
      </c>
    </row>
    <row r="2889" spans="1:10">
      <c r="A2889" t="s">
        <v>4</v>
      </c>
      <c r="B2889" s="4" t="s">
        <v>5</v>
      </c>
      <c r="C2889" s="4" t="s">
        <v>10</v>
      </c>
      <c r="D2889" s="4" t="s">
        <v>13</v>
      </c>
      <c r="E2889" s="4" t="s">
        <v>30</v>
      </c>
      <c r="F2889" s="4" t="s">
        <v>10</v>
      </c>
    </row>
    <row r="2890" spans="1:10">
      <c r="A2890" t="n">
        <v>28417</v>
      </c>
      <c r="B2890" s="60" t="n">
        <v>59</v>
      </c>
      <c r="C2890" s="7" t="n">
        <v>12</v>
      </c>
      <c r="D2890" s="7" t="n">
        <v>1</v>
      </c>
      <c r="E2890" s="7" t="n">
        <v>0.150000005960464</v>
      </c>
      <c r="F2890" s="7" t="n">
        <v>0</v>
      </c>
    </row>
    <row r="2891" spans="1:10">
      <c r="A2891" t="s">
        <v>4</v>
      </c>
      <c r="B2891" s="4" t="s">
        <v>5</v>
      </c>
      <c r="C2891" s="4" t="s">
        <v>10</v>
      </c>
    </row>
    <row r="2892" spans="1:10">
      <c r="A2892" t="n">
        <v>28427</v>
      </c>
      <c r="B2892" s="25" t="n">
        <v>16</v>
      </c>
      <c r="C2892" s="7" t="n">
        <v>50</v>
      </c>
    </row>
    <row r="2893" spans="1:10">
      <c r="A2893" t="s">
        <v>4</v>
      </c>
      <c r="B2893" s="4" t="s">
        <v>5</v>
      </c>
      <c r="C2893" s="4" t="s">
        <v>10</v>
      </c>
      <c r="D2893" s="4" t="s">
        <v>13</v>
      </c>
      <c r="E2893" s="4" t="s">
        <v>30</v>
      </c>
      <c r="F2893" s="4" t="s">
        <v>10</v>
      </c>
    </row>
    <row r="2894" spans="1:10">
      <c r="A2894" t="n">
        <v>28430</v>
      </c>
      <c r="B2894" s="60" t="n">
        <v>59</v>
      </c>
      <c r="C2894" s="7" t="n">
        <v>80</v>
      </c>
      <c r="D2894" s="7" t="n">
        <v>1</v>
      </c>
      <c r="E2894" s="7" t="n">
        <v>0.150000005960464</v>
      </c>
      <c r="F2894" s="7" t="n">
        <v>0</v>
      </c>
    </row>
    <row r="2895" spans="1:10">
      <c r="A2895" t="s">
        <v>4</v>
      </c>
      <c r="B2895" s="4" t="s">
        <v>5</v>
      </c>
      <c r="C2895" s="4" t="s">
        <v>10</v>
      </c>
    </row>
    <row r="2896" spans="1:10">
      <c r="A2896" t="n">
        <v>28440</v>
      </c>
      <c r="B2896" s="25" t="n">
        <v>16</v>
      </c>
      <c r="C2896" s="7" t="n">
        <v>50</v>
      </c>
    </row>
    <row r="2897" spans="1:10">
      <c r="A2897" t="s">
        <v>4</v>
      </c>
      <c r="B2897" s="4" t="s">
        <v>5</v>
      </c>
      <c r="C2897" s="4" t="s">
        <v>10</v>
      </c>
      <c r="D2897" s="4" t="s">
        <v>13</v>
      </c>
      <c r="E2897" s="4" t="s">
        <v>30</v>
      </c>
      <c r="F2897" s="4" t="s">
        <v>10</v>
      </c>
    </row>
    <row r="2898" spans="1:10">
      <c r="A2898" t="n">
        <v>28443</v>
      </c>
      <c r="B2898" s="60" t="n">
        <v>59</v>
      </c>
      <c r="C2898" s="7" t="n">
        <v>0</v>
      </c>
      <c r="D2898" s="7" t="n">
        <v>1</v>
      </c>
      <c r="E2898" s="7" t="n">
        <v>0.150000005960464</v>
      </c>
      <c r="F2898" s="7" t="n">
        <v>0</v>
      </c>
    </row>
    <row r="2899" spans="1:10">
      <c r="A2899" t="s">
        <v>4</v>
      </c>
      <c r="B2899" s="4" t="s">
        <v>5</v>
      </c>
      <c r="C2899" s="4" t="s">
        <v>10</v>
      </c>
      <c r="D2899" s="4" t="s">
        <v>13</v>
      </c>
      <c r="E2899" s="4" t="s">
        <v>30</v>
      </c>
      <c r="F2899" s="4" t="s">
        <v>10</v>
      </c>
    </row>
    <row r="2900" spans="1:10">
      <c r="A2900" t="n">
        <v>28453</v>
      </c>
      <c r="B2900" s="60" t="n">
        <v>59</v>
      </c>
      <c r="C2900" s="7" t="n">
        <v>2</v>
      </c>
      <c r="D2900" s="7" t="n">
        <v>1</v>
      </c>
      <c r="E2900" s="7" t="n">
        <v>0.150000005960464</v>
      </c>
      <c r="F2900" s="7" t="n">
        <v>0</v>
      </c>
    </row>
    <row r="2901" spans="1:10">
      <c r="A2901" t="s">
        <v>4</v>
      </c>
      <c r="B2901" s="4" t="s">
        <v>5</v>
      </c>
      <c r="C2901" s="4" t="s">
        <v>10</v>
      </c>
    </row>
    <row r="2902" spans="1:10">
      <c r="A2902" t="n">
        <v>28463</v>
      </c>
      <c r="B2902" s="25" t="n">
        <v>16</v>
      </c>
      <c r="C2902" s="7" t="n">
        <v>50</v>
      </c>
    </row>
    <row r="2903" spans="1:10">
      <c r="A2903" t="s">
        <v>4</v>
      </c>
      <c r="B2903" s="4" t="s">
        <v>5</v>
      </c>
      <c r="C2903" s="4" t="s">
        <v>10</v>
      </c>
      <c r="D2903" s="4" t="s">
        <v>13</v>
      </c>
      <c r="E2903" s="4" t="s">
        <v>30</v>
      </c>
      <c r="F2903" s="4" t="s">
        <v>10</v>
      </c>
    </row>
    <row r="2904" spans="1:10">
      <c r="A2904" t="n">
        <v>28466</v>
      </c>
      <c r="B2904" s="60" t="n">
        <v>59</v>
      </c>
      <c r="C2904" s="7" t="n">
        <v>4</v>
      </c>
      <c r="D2904" s="7" t="n">
        <v>1</v>
      </c>
      <c r="E2904" s="7" t="n">
        <v>0.150000005960464</v>
      </c>
      <c r="F2904" s="7" t="n">
        <v>0</v>
      </c>
    </row>
    <row r="2905" spans="1:10">
      <c r="A2905" t="s">
        <v>4</v>
      </c>
      <c r="B2905" s="4" t="s">
        <v>5</v>
      </c>
      <c r="C2905" s="4" t="s">
        <v>10</v>
      </c>
      <c r="D2905" s="4" t="s">
        <v>13</v>
      </c>
      <c r="E2905" s="4" t="s">
        <v>30</v>
      </c>
      <c r="F2905" s="4" t="s">
        <v>10</v>
      </c>
    </row>
    <row r="2906" spans="1:10">
      <c r="A2906" t="n">
        <v>28476</v>
      </c>
      <c r="B2906" s="60" t="n">
        <v>59</v>
      </c>
      <c r="C2906" s="7" t="n">
        <v>8</v>
      </c>
      <c r="D2906" s="7" t="n">
        <v>1</v>
      </c>
      <c r="E2906" s="7" t="n">
        <v>0.150000005960464</v>
      </c>
      <c r="F2906" s="7" t="n">
        <v>0</v>
      </c>
    </row>
    <row r="2907" spans="1:10">
      <c r="A2907" t="s">
        <v>4</v>
      </c>
      <c r="B2907" s="4" t="s">
        <v>5</v>
      </c>
      <c r="C2907" s="4" t="s">
        <v>10</v>
      </c>
    </row>
    <row r="2908" spans="1:10">
      <c r="A2908" t="n">
        <v>28486</v>
      </c>
      <c r="B2908" s="25" t="n">
        <v>16</v>
      </c>
      <c r="C2908" s="7" t="n">
        <v>50</v>
      </c>
    </row>
    <row r="2909" spans="1:10">
      <c r="A2909" t="s">
        <v>4</v>
      </c>
      <c r="B2909" s="4" t="s">
        <v>5</v>
      </c>
      <c r="C2909" s="4" t="s">
        <v>10</v>
      </c>
      <c r="D2909" s="4" t="s">
        <v>13</v>
      </c>
      <c r="E2909" s="4" t="s">
        <v>30</v>
      </c>
      <c r="F2909" s="4" t="s">
        <v>10</v>
      </c>
    </row>
    <row r="2910" spans="1:10">
      <c r="A2910" t="n">
        <v>28489</v>
      </c>
      <c r="B2910" s="60" t="n">
        <v>59</v>
      </c>
      <c r="C2910" s="7" t="n">
        <v>6</v>
      </c>
      <c r="D2910" s="7" t="n">
        <v>1</v>
      </c>
      <c r="E2910" s="7" t="n">
        <v>0.150000005960464</v>
      </c>
      <c r="F2910" s="7" t="n">
        <v>0</v>
      </c>
    </row>
    <row r="2911" spans="1:10">
      <c r="A2911" t="s">
        <v>4</v>
      </c>
      <c r="B2911" s="4" t="s">
        <v>5</v>
      </c>
      <c r="C2911" s="4" t="s">
        <v>10</v>
      </c>
      <c r="D2911" s="4" t="s">
        <v>13</v>
      </c>
      <c r="E2911" s="4" t="s">
        <v>30</v>
      </c>
      <c r="F2911" s="4" t="s">
        <v>10</v>
      </c>
    </row>
    <row r="2912" spans="1:10">
      <c r="A2912" t="n">
        <v>28499</v>
      </c>
      <c r="B2912" s="60" t="n">
        <v>59</v>
      </c>
      <c r="C2912" s="7" t="n">
        <v>83</v>
      </c>
      <c r="D2912" s="7" t="n">
        <v>1</v>
      </c>
      <c r="E2912" s="7" t="n">
        <v>0.150000005960464</v>
      </c>
      <c r="F2912" s="7" t="n">
        <v>0</v>
      </c>
    </row>
    <row r="2913" spans="1:6">
      <c r="A2913" t="s">
        <v>4</v>
      </c>
      <c r="B2913" s="4" t="s">
        <v>5</v>
      </c>
      <c r="C2913" s="4" t="s">
        <v>10</v>
      </c>
    </row>
    <row r="2914" spans="1:6">
      <c r="A2914" t="n">
        <v>28509</v>
      </c>
      <c r="B2914" s="25" t="n">
        <v>16</v>
      </c>
      <c r="C2914" s="7" t="n">
        <v>50</v>
      </c>
    </row>
    <row r="2915" spans="1:6">
      <c r="A2915" t="s">
        <v>4</v>
      </c>
      <c r="B2915" s="4" t="s">
        <v>5</v>
      </c>
      <c r="C2915" s="4" t="s">
        <v>10</v>
      </c>
      <c r="D2915" s="4" t="s">
        <v>13</v>
      </c>
      <c r="E2915" s="4" t="s">
        <v>30</v>
      </c>
      <c r="F2915" s="4" t="s">
        <v>10</v>
      </c>
    </row>
    <row r="2916" spans="1:6">
      <c r="A2916" t="n">
        <v>28512</v>
      </c>
      <c r="B2916" s="60" t="n">
        <v>59</v>
      </c>
      <c r="C2916" s="7" t="n">
        <v>11</v>
      </c>
      <c r="D2916" s="7" t="n">
        <v>1</v>
      </c>
      <c r="E2916" s="7" t="n">
        <v>0.150000005960464</v>
      </c>
      <c r="F2916" s="7" t="n">
        <v>0</v>
      </c>
    </row>
    <row r="2917" spans="1:6">
      <c r="A2917" t="s">
        <v>4</v>
      </c>
      <c r="B2917" s="4" t="s">
        <v>5</v>
      </c>
      <c r="C2917" s="4" t="s">
        <v>10</v>
      </c>
    </row>
    <row r="2918" spans="1:6">
      <c r="A2918" t="n">
        <v>28522</v>
      </c>
      <c r="B2918" s="25" t="n">
        <v>16</v>
      </c>
      <c r="C2918" s="7" t="n">
        <v>50</v>
      </c>
    </row>
    <row r="2919" spans="1:6">
      <c r="A2919" t="s">
        <v>4</v>
      </c>
      <c r="B2919" s="4" t="s">
        <v>5</v>
      </c>
      <c r="C2919" s="4" t="s">
        <v>10</v>
      </c>
      <c r="D2919" s="4" t="s">
        <v>13</v>
      </c>
      <c r="E2919" s="4" t="s">
        <v>30</v>
      </c>
      <c r="F2919" s="4" t="s">
        <v>10</v>
      </c>
    </row>
    <row r="2920" spans="1:6">
      <c r="A2920" t="n">
        <v>28525</v>
      </c>
      <c r="B2920" s="60" t="n">
        <v>59</v>
      </c>
      <c r="C2920" s="7" t="n">
        <v>9</v>
      </c>
      <c r="D2920" s="7" t="n">
        <v>1</v>
      </c>
      <c r="E2920" s="7" t="n">
        <v>0.150000005960464</v>
      </c>
      <c r="F2920" s="7" t="n">
        <v>0</v>
      </c>
    </row>
    <row r="2921" spans="1:6">
      <c r="A2921" t="s">
        <v>4</v>
      </c>
      <c r="B2921" s="4" t="s">
        <v>5</v>
      </c>
      <c r="C2921" s="4" t="s">
        <v>10</v>
      </c>
      <c r="D2921" s="4" t="s">
        <v>13</v>
      </c>
      <c r="E2921" s="4" t="s">
        <v>30</v>
      </c>
      <c r="F2921" s="4" t="s">
        <v>10</v>
      </c>
    </row>
    <row r="2922" spans="1:6">
      <c r="A2922" t="n">
        <v>28535</v>
      </c>
      <c r="B2922" s="60" t="n">
        <v>59</v>
      </c>
      <c r="C2922" s="7" t="n">
        <v>7</v>
      </c>
      <c r="D2922" s="7" t="n">
        <v>1</v>
      </c>
      <c r="E2922" s="7" t="n">
        <v>0.150000005960464</v>
      </c>
      <c r="F2922" s="7" t="n">
        <v>0</v>
      </c>
    </row>
    <row r="2923" spans="1:6">
      <c r="A2923" t="s">
        <v>4</v>
      </c>
      <c r="B2923" s="4" t="s">
        <v>5</v>
      </c>
      <c r="C2923" s="4" t="s">
        <v>10</v>
      </c>
    </row>
    <row r="2924" spans="1:6">
      <c r="A2924" t="n">
        <v>28545</v>
      </c>
      <c r="B2924" s="25" t="n">
        <v>16</v>
      </c>
      <c r="C2924" s="7" t="n">
        <v>50</v>
      </c>
    </row>
    <row r="2925" spans="1:6">
      <c r="A2925" t="s">
        <v>4</v>
      </c>
      <c r="B2925" s="4" t="s">
        <v>5</v>
      </c>
      <c r="C2925" s="4" t="s">
        <v>10</v>
      </c>
      <c r="D2925" s="4" t="s">
        <v>13</v>
      </c>
      <c r="E2925" s="4" t="s">
        <v>30</v>
      </c>
      <c r="F2925" s="4" t="s">
        <v>10</v>
      </c>
    </row>
    <row r="2926" spans="1:6">
      <c r="A2926" t="n">
        <v>28548</v>
      </c>
      <c r="B2926" s="60" t="n">
        <v>59</v>
      </c>
      <c r="C2926" s="7" t="n">
        <v>5</v>
      </c>
      <c r="D2926" s="7" t="n">
        <v>1</v>
      </c>
      <c r="E2926" s="7" t="n">
        <v>0.150000005960464</v>
      </c>
      <c r="F2926" s="7" t="n">
        <v>0</v>
      </c>
    </row>
    <row r="2927" spans="1:6">
      <c r="A2927" t="s">
        <v>4</v>
      </c>
      <c r="B2927" s="4" t="s">
        <v>5</v>
      </c>
      <c r="C2927" s="4" t="s">
        <v>10</v>
      </c>
      <c r="D2927" s="4" t="s">
        <v>13</v>
      </c>
      <c r="E2927" s="4" t="s">
        <v>30</v>
      </c>
      <c r="F2927" s="4" t="s">
        <v>10</v>
      </c>
    </row>
    <row r="2928" spans="1:6">
      <c r="A2928" t="n">
        <v>28558</v>
      </c>
      <c r="B2928" s="60" t="n">
        <v>59</v>
      </c>
      <c r="C2928" s="7" t="n">
        <v>3</v>
      </c>
      <c r="D2928" s="7" t="n">
        <v>1</v>
      </c>
      <c r="E2928" s="7" t="n">
        <v>0.150000005960464</v>
      </c>
      <c r="F2928" s="7" t="n">
        <v>0</v>
      </c>
    </row>
    <row r="2929" spans="1:6">
      <c r="A2929" t="s">
        <v>4</v>
      </c>
      <c r="B2929" s="4" t="s">
        <v>5</v>
      </c>
      <c r="C2929" s="4" t="s">
        <v>10</v>
      </c>
    </row>
    <row r="2930" spans="1:6">
      <c r="A2930" t="n">
        <v>28568</v>
      </c>
      <c r="B2930" s="25" t="n">
        <v>16</v>
      </c>
      <c r="C2930" s="7" t="n">
        <v>50</v>
      </c>
    </row>
    <row r="2931" spans="1:6">
      <c r="A2931" t="s">
        <v>4</v>
      </c>
      <c r="B2931" s="4" t="s">
        <v>5</v>
      </c>
      <c r="C2931" s="4" t="s">
        <v>10</v>
      </c>
      <c r="D2931" s="4" t="s">
        <v>13</v>
      </c>
      <c r="E2931" s="4" t="s">
        <v>30</v>
      </c>
      <c r="F2931" s="4" t="s">
        <v>10</v>
      </c>
    </row>
    <row r="2932" spans="1:6">
      <c r="A2932" t="n">
        <v>28571</v>
      </c>
      <c r="B2932" s="60" t="n">
        <v>59</v>
      </c>
      <c r="C2932" s="7" t="n">
        <v>1</v>
      </c>
      <c r="D2932" s="7" t="n">
        <v>1</v>
      </c>
      <c r="E2932" s="7" t="n">
        <v>0.150000005960464</v>
      </c>
      <c r="F2932" s="7" t="n">
        <v>0</v>
      </c>
    </row>
    <row r="2933" spans="1:6">
      <c r="A2933" t="s">
        <v>4</v>
      </c>
      <c r="B2933" s="4" t="s">
        <v>5</v>
      </c>
      <c r="C2933" s="4" t="s">
        <v>10</v>
      </c>
      <c r="D2933" s="4" t="s">
        <v>13</v>
      </c>
      <c r="E2933" s="4" t="s">
        <v>30</v>
      </c>
      <c r="F2933" s="4" t="s">
        <v>10</v>
      </c>
    </row>
    <row r="2934" spans="1:6">
      <c r="A2934" t="n">
        <v>28581</v>
      </c>
      <c r="B2934" s="60" t="n">
        <v>59</v>
      </c>
      <c r="C2934" s="7" t="n">
        <v>18</v>
      </c>
      <c r="D2934" s="7" t="n">
        <v>1</v>
      </c>
      <c r="E2934" s="7" t="n">
        <v>0.150000005960464</v>
      </c>
      <c r="F2934" s="7" t="n">
        <v>0</v>
      </c>
    </row>
    <row r="2935" spans="1:6">
      <c r="A2935" t="s">
        <v>4</v>
      </c>
      <c r="B2935" s="4" t="s">
        <v>5</v>
      </c>
      <c r="C2935" s="4" t="s">
        <v>10</v>
      </c>
    </row>
    <row r="2936" spans="1:6">
      <c r="A2936" t="n">
        <v>28591</v>
      </c>
      <c r="B2936" s="25" t="n">
        <v>16</v>
      </c>
      <c r="C2936" s="7" t="n">
        <v>1000</v>
      </c>
    </row>
    <row r="2937" spans="1:6">
      <c r="A2937" t="s">
        <v>4</v>
      </c>
      <c r="B2937" s="4" t="s">
        <v>5</v>
      </c>
      <c r="C2937" s="4" t="s">
        <v>13</v>
      </c>
      <c r="D2937" s="4" t="s">
        <v>10</v>
      </c>
      <c r="E2937" s="4" t="s">
        <v>6</v>
      </c>
    </row>
    <row r="2938" spans="1:6">
      <c r="A2938" t="n">
        <v>28594</v>
      </c>
      <c r="B2938" s="51" t="n">
        <v>51</v>
      </c>
      <c r="C2938" s="7" t="n">
        <v>4</v>
      </c>
      <c r="D2938" s="7" t="n">
        <v>3</v>
      </c>
      <c r="E2938" s="7" t="s">
        <v>205</v>
      </c>
    </row>
    <row r="2939" spans="1:6">
      <c r="A2939" t="s">
        <v>4</v>
      </c>
      <c r="B2939" s="4" t="s">
        <v>5</v>
      </c>
      <c r="C2939" s="4" t="s">
        <v>10</v>
      </c>
    </row>
    <row r="2940" spans="1:6">
      <c r="A2940" t="n">
        <v>28608</v>
      </c>
      <c r="B2940" s="25" t="n">
        <v>16</v>
      </c>
      <c r="C2940" s="7" t="n">
        <v>0</v>
      </c>
    </row>
    <row r="2941" spans="1:6">
      <c r="A2941" t="s">
        <v>4</v>
      </c>
      <c r="B2941" s="4" t="s">
        <v>5</v>
      </c>
      <c r="C2941" s="4" t="s">
        <v>10</v>
      </c>
      <c r="D2941" s="4" t="s">
        <v>66</v>
      </c>
      <c r="E2941" s="4" t="s">
        <v>13</v>
      </c>
      <c r="F2941" s="4" t="s">
        <v>13</v>
      </c>
    </row>
    <row r="2942" spans="1:6">
      <c r="A2942" t="n">
        <v>28611</v>
      </c>
      <c r="B2942" s="52" t="n">
        <v>26</v>
      </c>
      <c r="C2942" s="7" t="n">
        <v>3</v>
      </c>
      <c r="D2942" s="7" t="s">
        <v>298</v>
      </c>
      <c r="E2942" s="7" t="n">
        <v>2</v>
      </c>
      <c r="F2942" s="7" t="n">
        <v>0</v>
      </c>
    </row>
    <row r="2943" spans="1:6">
      <c r="A2943" t="s">
        <v>4</v>
      </c>
      <c r="B2943" s="4" t="s">
        <v>5</v>
      </c>
    </row>
    <row r="2944" spans="1:6">
      <c r="A2944" t="n">
        <v>28646</v>
      </c>
      <c r="B2944" s="32" t="n">
        <v>28</v>
      </c>
    </row>
    <row r="2945" spans="1:6">
      <c r="A2945" t="s">
        <v>4</v>
      </c>
      <c r="B2945" s="4" t="s">
        <v>5</v>
      </c>
      <c r="C2945" s="4" t="s">
        <v>13</v>
      </c>
      <c r="D2945" s="4" t="s">
        <v>10</v>
      </c>
      <c r="E2945" s="4" t="s">
        <v>6</v>
      </c>
    </row>
    <row r="2946" spans="1:6">
      <c r="A2946" t="n">
        <v>28647</v>
      </c>
      <c r="B2946" s="51" t="n">
        <v>51</v>
      </c>
      <c r="C2946" s="7" t="n">
        <v>4</v>
      </c>
      <c r="D2946" s="7" t="n">
        <v>0</v>
      </c>
      <c r="E2946" s="7" t="s">
        <v>146</v>
      </c>
    </row>
    <row r="2947" spans="1:6">
      <c r="A2947" t="s">
        <v>4</v>
      </c>
      <c r="B2947" s="4" t="s">
        <v>5</v>
      </c>
      <c r="C2947" s="4" t="s">
        <v>10</v>
      </c>
    </row>
    <row r="2948" spans="1:6">
      <c r="A2948" t="n">
        <v>28660</v>
      </c>
      <c r="B2948" s="25" t="n">
        <v>16</v>
      </c>
      <c r="C2948" s="7" t="n">
        <v>0</v>
      </c>
    </row>
    <row r="2949" spans="1:6">
      <c r="A2949" t="s">
        <v>4</v>
      </c>
      <c r="B2949" s="4" t="s">
        <v>5</v>
      </c>
      <c r="C2949" s="4" t="s">
        <v>10</v>
      </c>
      <c r="D2949" s="4" t="s">
        <v>66</v>
      </c>
      <c r="E2949" s="4" t="s">
        <v>13</v>
      </c>
      <c r="F2949" s="4" t="s">
        <v>13</v>
      </c>
    </row>
    <row r="2950" spans="1:6">
      <c r="A2950" t="n">
        <v>28663</v>
      </c>
      <c r="B2950" s="52" t="n">
        <v>26</v>
      </c>
      <c r="C2950" s="7" t="n">
        <v>0</v>
      </c>
      <c r="D2950" s="7" t="s">
        <v>299</v>
      </c>
      <c r="E2950" s="7" t="n">
        <v>2</v>
      </c>
      <c r="F2950" s="7" t="n">
        <v>0</v>
      </c>
    </row>
    <row r="2951" spans="1:6">
      <c r="A2951" t="s">
        <v>4</v>
      </c>
      <c r="B2951" s="4" t="s">
        <v>5</v>
      </c>
    </row>
    <row r="2952" spans="1:6">
      <c r="A2952" t="n">
        <v>28689</v>
      </c>
      <c r="B2952" s="32" t="n">
        <v>28</v>
      </c>
    </row>
    <row r="2953" spans="1:6">
      <c r="A2953" t="s">
        <v>4</v>
      </c>
      <c r="B2953" s="4" t="s">
        <v>5</v>
      </c>
      <c r="C2953" s="4" t="s">
        <v>13</v>
      </c>
      <c r="D2953" s="4" t="s">
        <v>10</v>
      </c>
      <c r="E2953" s="4" t="s">
        <v>30</v>
      </c>
    </row>
    <row r="2954" spans="1:6">
      <c r="A2954" t="n">
        <v>28690</v>
      </c>
      <c r="B2954" s="27" t="n">
        <v>58</v>
      </c>
      <c r="C2954" s="7" t="n">
        <v>0</v>
      </c>
      <c r="D2954" s="7" t="n">
        <v>1000</v>
      </c>
      <c r="E2954" s="7" t="n">
        <v>0.300000011920929</v>
      </c>
    </row>
    <row r="2955" spans="1:6">
      <c r="A2955" t="s">
        <v>4</v>
      </c>
      <c r="B2955" s="4" t="s">
        <v>5</v>
      </c>
      <c r="C2955" s="4" t="s">
        <v>13</v>
      </c>
      <c r="D2955" s="4" t="s">
        <v>13</v>
      </c>
      <c r="E2955" s="4" t="s">
        <v>13</v>
      </c>
      <c r="F2955" s="4" t="s">
        <v>30</v>
      </c>
      <c r="G2955" s="4" t="s">
        <v>30</v>
      </c>
      <c r="H2955" s="4" t="s">
        <v>30</v>
      </c>
      <c r="I2955" s="4" t="s">
        <v>30</v>
      </c>
      <c r="J2955" s="4" t="s">
        <v>30</v>
      </c>
    </row>
    <row r="2956" spans="1:6">
      <c r="A2956" t="n">
        <v>28698</v>
      </c>
      <c r="B2956" s="63" t="n">
        <v>76</v>
      </c>
      <c r="C2956" s="7" t="n">
        <v>0</v>
      </c>
      <c r="D2956" s="7" t="n">
        <v>3</v>
      </c>
      <c r="E2956" s="7" t="n">
        <v>0</v>
      </c>
      <c r="F2956" s="7" t="n">
        <v>1</v>
      </c>
      <c r="G2956" s="7" t="n">
        <v>1</v>
      </c>
      <c r="H2956" s="7" t="n">
        <v>1</v>
      </c>
      <c r="I2956" s="7" t="n">
        <v>1</v>
      </c>
      <c r="J2956" s="7" t="n">
        <v>1000</v>
      </c>
    </row>
    <row r="2957" spans="1:6">
      <c r="A2957" t="s">
        <v>4</v>
      </c>
      <c r="B2957" s="4" t="s">
        <v>5</v>
      </c>
      <c r="C2957" s="4" t="s">
        <v>13</v>
      </c>
      <c r="D2957" s="4" t="s">
        <v>13</v>
      </c>
    </row>
    <row r="2958" spans="1:6">
      <c r="A2958" t="n">
        <v>28722</v>
      </c>
      <c r="B2958" s="64" t="n">
        <v>77</v>
      </c>
      <c r="C2958" s="7" t="n">
        <v>0</v>
      </c>
      <c r="D2958" s="7" t="n">
        <v>3</v>
      </c>
    </row>
    <row r="2959" spans="1:6">
      <c r="A2959" t="s">
        <v>4</v>
      </c>
      <c r="B2959" s="4" t="s">
        <v>5</v>
      </c>
      <c r="C2959" s="4" t="s">
        <v>13</v>
      </c>
      <c r="D2959" s="4" t="s">
        <v>10</v>
      </c>
      <c r="E2959" s="4" t="s">
        <v>10</v>
      </c>
      <c r="F2959" s="4" t="s">
        <v>10</v>
      </c>
      <c r="G2959" s="4" t="s">
        <v>10</v>
      </c>
      <c r="H2959" s="4" t="s">
        <v>13</v>
      </c>
    </row>
    <row r="2960" spans="1:6">
      <c r="A2960" t="n">
        <v>28725</v>
      </c>
      <c r="B2960" s="30" t="n">
        <v>25</v>
      </c>
      <c r="C2960" s="7" t="n">
        <v>5</v>
      </c>
      <c r="D2960" s="7" t="n">
        <v>65535</v>
      </c>
      <c r="E2960" s="7" t="n">
        <v>480</v>
      </c>
      <c r="F2960" s="7" t="n">
        <v>65535</v>
      </c>
      <c r="G2960" s="7" t="n">
        <v>65535</v>
      </c>
      <c r="H2960" s="7" t="n">
        <v>0</v>
      </c>
    </row>
    <row r="2961" spans="1:10">
      <c r="A2961" t="s">
        <v>4</v>
      </c>
      <c r="B2961" s="4" t="s">
        <v>5</v>
      </c>
      <c r="C2961" s="4" t="s">
        <v>10</v>
      </c>
      <c r="D2961" s="4" t="s">
        <v>66</v>
      </c>
      <c r="E2961" s="4" t="s">
        <v>13</v>
      </c>
      <c r="F2961" s="4" t="s">
        <v>13</v>
      </c>
      <c r="G2961" s="4" t="s">
        <v>66</v>
      </c>
      <c r="H2961" s="4" t="s">
        <v>13</v>
      </c>
      <c r="I2961" s="4" t="s">
        <v>13</v>
      </c>
      <c r="J2961" s="4" t="s">
        <v>66</v>
      </c>
      <c r="K2961" s="4" t="s">
        <v>13</v>
      </c>
      <c r="L2961" s="4" t="s">
        <v>13</v>
      </c>
    </row>
    <row r="2962" spans="1:10">
      <c r="A2962" t="n">
        <v>28736</v>
      </c>
      <c r="B2962" s="31" t="n">
        <v>24</v>
      </c>
      <c r="C2962" s="7" t="n">
        <v>65533</v>
      </c>
      <c r="D2962" s="7" t="s">
        <v>300</v>
      </c>
      <c r="E2962" s="7" t="n">
        <v>2</v>
      </c>
      <c r="F2962" s="7" t="n">
        <v>3</v>
      </c>
      <c r="G2962" s="7" t="s">
        <v>301</v>
      </c>
      <c r="H2962" s="7" t="n">
        <v>2</v>
      </c>
      <c r="I2962" s="7" t="n">
        <v>3</v>
      </c>
      <c r="J2962" s="7" t="s">
        <v>302</v>
      </c>
      <c r="K2962" s="7" t="n">
        <v>2</v>
      </c>
      <c r="L2962" s="7" t="n">
        <v>0</v>
      </c>
    </row>
    <row r="2963" spans="1:10">
      <c r="A2963" t="s">
        <v>4</v>
      </c>
      <c r="B2963" s="4" t="s">
        <v>5</v>
      </c>
    </row>
    <row r="2964" spans="1:10">
      <c r="A2964" t="n">
        <v>29049</v>
      </c>
      <c r="B2964" s="32" t="n">
        <v>28</v>
      </c>
    </row>
    <row r="2965" spans="1:10">
      <c r="A2965" t="s">
        <v>4</v>
      </c>
      <c r="B2965" s="4" t="s">
        <v>5</v>
      </c>
      <c r="C2965" s="4" t="s">
        <v>13</v>
      </c>
    </row>
    <row r="2966" spans="1:10">
      <c r="A2966" t="n">
        <v>29050</v>
      </c>
      <c r="B2966" s="33" t="n">
        <v>27</v>
      </c>
      <c r="C2966" s="7" t="n">
        <v>0</v>
      </c>
    </row>
    <row r="2967" spans="1:10">
      <c r="A2967" t="s">
        <v>4</v>
      </c>
      <c r="B2967" s="4" t="s">
        <v>5</v>
      </c>
      <c r="C2967" s="4" t="s">
        <v>13</v>
      </c>
      <c r="D2967" s="4" t="s">
        <v>10</v>
      </c>
      <c r="E2967" s="4" t="s">
        <v>10</v>
      </c>
      <c r="F2967" s="4" t="s">
        <v>10</v>
      </c>
      <c r="G2967" s="4" t="s">
        <v>10</v>
      </c>
      <c r="H2967" s="4" t="s">
        <v>13</v>
      </c>
    </row>
    <row r="2968" spans="1:10">
      <c r="A2968" t="n">
        <v>29052</v>
      </c>
      <c r="B2968" s="30" t="n">
        <v>25</v>
      </c>
      <c r="C2968" s="7" t="n">
        <v>5</v>
      </c>
      <c r="D2968" s="7" t="n">
        <v>65535</v>
      </c>
      <c r="E2968" s="7" t="n">
        <v>65535</v>
      </c>
      <c r="F2968" s="7" t="n">
        <v>65535</v>
      </c>
      <c r="G2968" s="7" t="n">
        <v>65535</v>
      </c>
      <c r="H2968" s="7" t="n">
        <v>0</v>
      </c>
    </row>
    <row r="2969" spans="1:10">
      <c r="A2969" t="s">
        <v>4</v>
      </c>
      <c r="B2969" s="4" t="s">
        <v>5</v>
      </c>
      <c r="C2969" s="4" t="s">
        <v>13</v>
      </c>
      <c r="D2969" s="4" t="s">
        <v>10</v>
      </c>
      <c r="E2969" s="4" t="s">
        <v>6</v>
      </c>
    </row>
    <row r="2970" spans="1:10">
      <c r="A2970" t="n">
        <v>29063</v>
      </c>
      <c r="B2970" s="51" t="n">
        <v>51</v>
      </c>
      <c r="C2970" s="7" t="n">
        <v>4</v>
      </c>
      <c r="D2970" s="7" t="n">
        <v>7</v>
      </c>
      <c r="E2970" s="7" t="s">
        <v>205</v>
      </c>
    </row>
    <row r="2971" spans="1:10">
      <c r="A2971" t="s">
        <v>4</v>
      </c>
      <c r="B2971" s="4" t="s">
        <v>5</v>
      </c>
      <c r="C2971" s="4" t="s">
        <v>10</v>
      </c>
    </row>
    <row r="2972" spans="1:10">
      <c r="A2972" t="n">
        <v>29077</v>
      </c>
      <c r="B2972" s="25" t="n">
        <v>16</v>
      </c>
      <c r="C2972" s="7" t="n">
        <v>0</v>
      </c>
    </row>
    <row r="2973" spans="1:10">
      <c r="A2973" t="s">
        <v>4</v>
      </c>
      <c r="B2973" s="4" t="s">
        <v>5</v>
      </c>
      <c r="C2973" s="4" t="s">
        <v>10</v>
      </c>
      <c r="D2973" s="4" t="s">
        <v>66</v>
      </c>
      <c r="E2973" s="4" t="s">
        <v>13</v>
      </c>
      <c r="F2973" s="4" t="s">
        <v>13</v>
      </c>
    </row>
    <row r="2974" spans="1:10">
      <c r="A2974" t="n">
        <v>29080</v>
      </c>
      <c r="B2974" s="52" t="n">
        <v>26</v>
      </c>
      <c r="C2974" s="7" t="n">
        <v>7</v>
      </c>
      <c r="D2974" s="7" t="s">
        <v>303</v>
      </c>
      <c r="E2974" s="7" t="n">
        <v>2</v>
      </c>
      <c r="F2974" s="7" t="n">
        <v>0</v>
      </c>
    </row>
    <row r="2975" spans="1:10">
      <c r="A2975" t="s">
        <v>4</v>
      </c>
      <c r="B2975" s="4" t="s">
        <v>5</v>
      </c>
    </row>
    <row r="2976" spans="1:10">
      <c r="A2976" t="n">
        <v>29096</v>
      </c>
      <c r="B2976" s="32" t="n">
        <v>28</v>
      </c>
    </row>
    <row r="2977" spans="1:12">
      <c r="A2977" t="s">
        <v>4</v>
      </c>
      <c r="B2977" s="4" t="s">
        <v>5</v>
      </c>
      <c r="C2977" s="4" t="s">
        <v>13</v>
      </c>
      <c r="D2977" s="4" t="s">
        <v>10</v>
      </c>
      <c r="E2977" s="4" t="s">
        <v>6</v>
      </c>
    </row>
    <row r="2978" spans="1:12">
      <c r="A2978" t="n">
        <v>29097</v>
      </c>
      <c r="B2978" s="51" t="n">
        <v>51</v>
      </c>
      <c r="C2978" s="7" t="n">
        <v>4</v>
      </c>
      <c r="D2978" s="7" t="n">
        <v>6</v>
      </c>
      <c r="E2978" s="7" t="s">
        <v>304</v>
      </c>
    </row>
    <row r="2979" spans="1:12">
      <c r="A2979" t="s">
        <v>4</v>
      </c>
      <c r="B2979" s="4" t="s">
        <v>5</v>
      </c>
      <c r="C2979" s="4" t="s">
        <v>10</v>
      </c>
    </row>
    <row r="2980" spans="1:12">
      <c r="A2980" t="n">
        <v>29111</v>
      </c>
      <c r="B2980" s="25" t="n">
        <v>16</v>
      </c>
      <c r="C2980" s="7" t="n">
        <v>0</v>
      </c>
    </row>
    <row r="2981" spans="1:12">
      <c r="A2981" t="s">
        <v>4</v>
      </c>
      <c r="B2981" s="4" t="s">
        <v>5</v>
      </c>
      <c r="C2981" s="4" t="s">
        <v>10</v>
      </c>
      <c r="D2981" s="4" t="s">
        <v>66</v>
      </c>
      <c r="E2981" s="4" t="s">
        <v>13</v>
      </c>
      <c r="F2981" s="4" t="s">
        <v>13</v>
      </c>
    </row>
    <row r="2982" spans="1:12">
      <c r="A2982" t="n">
        <v>29114</v>
      </c>
      <c r="B2982" s="52" t="n">
        <v>26</v>
      </c>
      <c r="C2982" s="7" t="n">
        <v>6</v>
      </c>
      <c r="D2982" s="7" t="s">
        <v>305</v>
      </c>
      <c r="E2982" s="7" t="n">
        <v>2</v>
      </c>
      <c r="F2982" s="7" t="n">
        <v>0</v>
      </c>
    </row>
    <row r="2983" spans="1:12">
      <c r="A2983" t="s">
        <v>4</v>
      </c>
      <c r="B2983" s="4" t="s">
        <v>5</v>
      </c>
    </row>
    <row r="2984" spans="1:12">
      <c r="A2984" t="n">
        <v>29178</v>
      </c>
      <c r="B2984" s="32" t="n">
        <v>28</v>
      </c>
    </row>
    <row r="2985" spans="1:12">
      <c r="A2985" t="s">
        <v>4</v>
      </c>
      <c r="B2985" s="4" t="s">
        <v>5</v>
      </c>
      <c r="C2985" s="4" t="s">
        <v>13</v>
      </c>
      <c r="D2985" s="4" t="s">
        <v>10</v>
      </c>
      <c r="E2985" s="4" t="s">
        <v>10</v>
      </c>
      <c r="F2985" s="4" t="s">
        <v>10</v>
      </c>
      <c r="G2985" s="4" t="s">
        <v>10</v>
      </c>
      <c r="H2985" s="4" t="s">
        <v>13</v>
      </c>
    </row>
    <row r="2986" spans="1:12">
      <c r="A2986" t="n">
        <v>29179</v>
      </c>
      <c r="B2986" s="30" t="n">
        <v>25</v>
      </c>
      <c r="C2986" s="7" t="n">
        <v>5</v>
      </c>
      <c r="D2986" s="7" t="n">
        <v>65535</v>
      </c>
      <c r="E2986" s="7" t="n">
        <v>480</v>
      </c>
      <c r="F2986" s="7" t="n">
        <v>65535</v>
      </c>
      <c r="G2986" s="7" t="n">
        <v>65535</v>
      </c>
      <c r="H2986" s="7" t="n">
        <v>0</v>
      </c>
    </row>
    <row r="2987" spans="1:12">
      <c r="A2987" t="s">
        <v>4</v>
      </c>
      <c r="B2987" s="4" t="s">
        <v>5</v>
      </c>
      <c r="C2987" s="4" t="s">
        <v>10</v>
      </c>
      <c r="D2987" s="4" t="s">
        <v>66</v>
      </c>
      <c r="E2987" s="4" t="s">
        <v>13</v>
      </c>
      <c r="F2987" s="4" t="s">
        <v>13</v>
      </c>
      <c r="G2987" s="4" t="s">
        <v>66</v>
      </c>
      <c r="H2987" s="4" t="s">
        <v>13</v>
      </c>
      <c r="I2987" s="4" t="s">
        <v>13</v>
      </c>
    </row>
    <row r="2988" spans="1:12">
      <c r="A2988" t="n">
        <v>29190</v>
      </c>
      <c r="B2988" s="31" t="n">
        <v>24</v>
      </c>
      <c r="C2988" s="7" t="n">
        <v>65533</v>
      </c>
      <c r="D2988" s="7" t="s">
        <v>306</v>
      </c>
      <c r="E2988" s="7" t="n">
        <v>2</v>
      </c>
      <c r="F2988" s="7" t="n">
        <v>3</v>
      </c>
      <c r="G2988" s="7" t="s">
        <v>307</v>
      </c>
      <c r="H2988" s="7" t="n">
        <v>2</v>
      </c>
      <c r="I2988" s="7" t="n">
        <v>0</v>
      </c>
    </row>
    <row r="2989" spans="1:12">
      <c r="A2989" t="s">
        <v>4</v>
      </c>
      <c r="B2989" s="4" t="s">
        <v>5</v>
      </c>
    </row>
    <row r="2990" spans="1:12">
      <c r="A2990" t="n">
        <v>29450</v>
      </c>
      <c r="B2990" s="32" t="n">
        <v>28</v>
      </c>
    </row>
    <row r="2991" spans="1:12">
      <c r="A2991" t="s">
        <v>4</v>
      </c>
      <c r="B2991" s="4" t="s">
        <v>5</v>
      </c>
      <c r="C2991" s="4" t="s">
        <v>13</v>
      </c>
    </row>
    <row r="2992" spans="1:12">
      <c r="A2992" t="n">
        <v>29451</v>
      </c>
      <c r="B2992" s="33" t="n">
        <v>27</v>
      </c>
      <c r="C2992" s="7" t="n">
        <v>0</v>
      </c>
    </row>
    <row r="2993" spans="1:9">
      <c r="A2993" t="s">
        <v>4</v>
      </c>
      <c r="B2993" s="4" t="s">
        <v>5</v>
      </c>
      <c r="C2993" s="4" t="s">
        <v>13</v>
      </c>
      <c r="D2993" s="4" t="s">
        <v>10</v>
      </c>
      <c r="E2993" s="4" t="s">
        <v>10</v>
      </c>
      <c r="F2993" s="4" t="s">
        <v>10</v>
      </c>
      <c r="G2993" s="4" t="s">
        <v>10</v>
      </c>
      <c r="H2993" s="4" t="s">
        <v>13</v>
      </c>
    </row>
    <row r="2994" spans="1:9">
      <c r="A2994" t="n">
        <v>29453</v>
      </c>
      <c r="B2994" s="30" t="n">
        <v>25</v>
      </c>
      <c r="C2994" s="7" t="n">
        <v>5</v>
      </c>
      <c r="D2994" s="7" t="n">
        <v>65535</v>
      </c>
      <c r="E2994" s="7" t="n">
        <v>65535</v>
      </c>
      <c r="F2994" s="7" t="n">
        <v>65535</v>
      </c>
      <c r="G2994" s="7" t="n">
        <v>65535</v>
      </c>
      <c r="H2994" s="7" t="n">
        <v>0</v>
      </c>
    </row>
    <row r="2995" spans="1:9">
      <c r="A2995" t="s">
        <v>4</v>
      </c>
      <c r="B2995" s="4" t="s">
        <v>5</v>
      </c>
      <c r="C2995" s="4" t="s">
        <v>13</v>
      </c>
      <c r="D2995" s="4" t="s">
        <v>10</v>
      </c>
      <c r="E2995" s="4" t="s">
        <v>6</v>
      </c>
    </row>
    <row r="2996" spans="1:9">
      <c r="A2996" t="n">
        <v>29464</v>
      </c>
      <c r="B2996" s="51" t="n">
        <v>51</v>
      </c>
      <c r="C2996" s="7" t="n">
        <v>4</v>
      </c>
      <c r="D2996" s="7" t="n">
        <v>5</v>
      </c>
      <c r="E2996" s="7" t="s">
        <v>283</v>
      </c>
    </row>
    <row r="2997" spans="1:9">
      <c r="A2997" t="s">
        <v>4</v>
      </c>
      <c r="B2997" s="4" t="s">
        <v>5</v>
      </c>
      <c r="C2997" s="4" t="s">
        <v>10</v>
      </c>
    </row>
    <row r="2998" spans="1:9">
      <c r="A2998" t="n">
        <v>29478</v>
      </c>
      <c r="B2998" s="25" t="n">
        <v>16</v>
      </c>
      <c r="C2998" s="7" t="n">
        <v>0</v>
      </c>
    </row>
    <row r="2999" spans="1:9">
      <c r="A2999" t="s">
        <v>4</v>
      </c>
      <c r="B2999" s="4" t="s">
        <v>5</v>
      </c>
      <c r="C2999" s="4" t="s">
        <v>10</v>
      </c>
      <c r="D2999" s="4" t="s">
        <v>66</v>
      </c>
      <c r="E2999" s="4" t="s">
        <v>13</v>
      </c>
      <c r="F2999" s="4" t="s">
        <v>13</v>
      </c>
    </row>
    <row r="3000" spans="1:9">
      <c r="A3000" t="n">
        <v>29481</v>
      </c>
      <c r="B3000" s="52" t="n">
        <v>26</v>
      </c>
      <c r="C3000" s="7" t="n">
        <v>5</v>
      </c>
      <c r="D3000" s="7" t="s">
        <v>308</v>
      </c>
      <c r="E3000" s="7" t="n">
        <v>2</v>
      </c>
      <c r="F3000" s="7" t="n">
        <v>0</v>
      </c>
    </row>
    <row r="3001" spans="1:9">
      <c r="A3001" t="s">
        <v>4</v>
      </c>
      <c r="B3001" s="4" t="s">
        <v>5</v>
      </c>
    </row>
    <row r="3002" spans="1:9">
      <c r="A3002" t="n">
        <v>29529</v>
      </c>
      <c r="B3002" s="32" t="n">
        <v>28</v>
      </c>
    </row>
    <row r="3003" spans="1:9">
      <c r="A3003" t="s">
        <v>4</v>
      </c>
      <c r="B3003" s="4" t="s">
        <v>5</v>
      </c>
      <c r="C3003" s="4" t="s">
        <v>13</v>
      </c>
      <c r="D3003" s="4" t="s">
        <v>10</v>
      </c>
      <c r="E3003" s="4" t="s">
        <v>6</v>
      </c>
    </row>
    <row r="3004" spans="1:9">
      <c r="A3004" t="n">
        <v>29530</v>
      </c>
      <c r="B3004" s="51" t="n">
        <v>51</v>
      </c>
      <c r="C3004" s="7" t="n">
        <v>4</v>
      </c>
      <c r="D3004" s="7" t="n">
        <v>7032</v>
      </c>
      <c r="E3004" s="7" t="s">
        <v>309</v>
      </c>
    </row>
    <row r="3005" spans="1:9">
      <c r="A3005" t="s">
        <v>4</v>
      </c>
      <c r="B3005" s="4" t="s">
        <v>5</v>
      </c>
      <c r="C3005" s="4" t="s">
        <v>10</v>
      </c>
    </row>
    <row r="3006" spans="1:9">
      <c r="A3006" t="n">
        <v>29543</v>
      </c>
      <c r="B3006" s="25" t="n">
        <v>16</v>
      </c>
      <c r="C3006" s="7" t="n">
        <v>0</v>
      </c>
    </row>
    <row r="3007" spans="1:9">
      <c r="A3007" t="s">
        <v>4</v>
      </c>
      <c r="B3007" s="4" t="s">
        <v>5</v>
      </c>
      <c r="C3007" s="4" t="s">
        <v>10</v>
      </c>
      <c r="D3007" s="4" t="s">
        <v>66</v>
      </c>
      <c r="E3007" s="4" t="s">
        <v>13</v>
      </c>
      <c r="F3007" s="4" t="s">
        <v>13</v>
      </c>
    </row>
    <row r="3008" spans="1:9">
      <c r="A3008" t="n">
        <v>29546</v>
      </c>
      <c r="B3008" s="52" t="n">
        <v>26</v>
      </c>
      <c r="C3008" s="7" t="n">
        <v>7032</v>
      </c>
      <c r="D3008" s="7" t="s">
        <v>310</v>
      </c>
      <c r="E3008" s="7" t="n">
        <v>2</v>
      </c>
      <c r="F3008" s="7" t="n">
        <v>0</v>
      </c>
    </row>
    <row r="3009" spans="1:8">
      <c r="A3009" t="s">
        <v>4</v>
      </c>
      <c r="B3009" s="4" t="s">
        <v>5</v>
      </c>
    </row>
    <row r="3010" spans="1:8">
      <c r="A3010" t="n">
        <v>29592</v>
      </c>
      <c r="B3010" s="32" t="n">
        <v>28</v>
      </c>
    </row>
    <row r="3011" spans="1:8">
      <c r="A3011" t="s">
        <v>4</v>
      </c>
      <c r="B3011" s="4" t="s">
        <v>5</v>
      </c>
      <c r="C3011" s="4" t="s">
        <v>13</v>
      </c>
      <c r="D3011" s="4" t="s">
        <v>10</v>
      </c>
      <c r="E3011" s="4" t="s">
        <v>6</v>
      </c>
    </row>
    <row r="3012" spans="1:8">
      <c r="A3012" t="n">
        <v>29593</v>
      </c>
      <c r="B3012" s="51" t="n">
        <v>51</v>
      </c>
      <c r="C3012" s="7" t="n">
        <v>4</v>
      </c>
      <c r="D3012" s="7" t="n">
        <v>8</v>
      </c>
      <c r="E3012" s="7" t="s">
        <v>274</v>
      </c>
    </row>
    <row r="3013" spans="1:8">
      <c r="A3013" t="s">
        <v>4</v>
      </c>
      <c r="B3013" s="4" t="s">
        <v>5</v>
      </c>
      <c r="C3013" s="4" t="s">
        <v>10</v>
      </c>
    </row>
    <row r="3014" spans="1:8">
      <c r="A3014" t="n">
        <v>29606</v>
      </c>
      <c r="B3014" s="25" t="n">
        <v>16</v>
      </c>
      <c r="C3014" s="7" t="n">
        <v>0</v>
      </c>
    </row>
    <row r="3015" spans="1:8">
      <c r="A3015" t="s">
        <v>4</v>
      </c>
      <c r="B3015" s="4" t="s">
        <v>5</v>
      </c>
      <c r="C3015" s="4" t="s">
        <v>10</v>
      </c>
      <c r="D3015" s="4" t="s">
        <v>66</v>
      </c>
      <c r="E3015" s="4" t="s">
        <v>13</v>
      </c>
      <c r="F3015" s="4" t="s">
        <v>13</v>
      </c>
    </row>
    <row r="3016" spans="1:8">
      <c r="A3016" t="n">
        <v>29609</v>
      </c>
      <c r="B3016" s="52" t="n">
        <v>26</v>
      </c>
      <c r="C3016" s="7" t="n">
        <v>8</v>
      </c>
      <c r="D3016" s="7" t="s">
        <v>311</v>
      </c>
      <c r="E3016" s="7" t="n">
        <v>2</v>
      </c>
      <c r="F3016" s="7" t="n">
        <v>0</v>
      </c>
    </row>
    <row r="3017" spans="1:8">
      <c r="A3017" t="s">
        <v>4</v>
      </c>
      <c r="B3017" s="4" t="s">
        <v>5</v>
      </c>
    </row>
    <row r="3018" spans="1:8">
      <c r="A3018" t="n">
        <v>29713</v>
      </c>
      <c r="B3018" s="32" t="n">
        <v>28</v>
      </c>
    </row>
    <row r="3019" spans="1:8">
      <c r="A3019" t="s">
        <v>4</v>
      </c>
      <c r="B3019" s="4" t="s">
        <v>5</v>
      </c>
      <c r="C3019" s="4" t="s">
        <v>13</v>
      </c>
      <c r="D3019" s="4" t="s">
        <v>10</v>
      </c>
      <c r="E3019" s="4" t="s">
        <v>6</v>
      </c>
    </row>
    <row r="3020" spans="1:8">
      <c r="A3020" t="n">
        <v>29714</v>
      </c>
      <c r="B3020" s="51" t="n">
        <v>51</v>
      </c>
      <c r="C3020" s="7" t="n">
        <v>4</v>
      </c>
      <c r="D3020" s="7" t="n">
        <v>9</v>
      </c>
      <c r="E3020" s="7" t="s">
        <v>312</v>
      </c>
    </row>
    <row r="3021" spans="1:8">
      <c r="A3021" t="s">
        <v>4</v>
      </c>
      <c r="B3021" s="4" t="s">
        <v>5</v>
      </c>
      <c r="C3021" s="4" t="s">
        <v>10</v>
      </c>
    </row>
    <row r="3022" spans="1:8">
      <c r="A3022" t="n">
        <v>29728</v>
      </c>
      <c r="B3022" s="25" t="n">
        <v>16</v>
      </c>
      <c r="C3022" s="7" t="n">
        <v>0</v>
      </c>
    </row>
    <row r="3023" spans="1:8">
      <c r="A3023" t="s">
        <v>4</v>
      </c>
      <c r="B3023" s="4" t="s">
        <v>5</v>
      </c>
      <c r="C3023" s="4" t="s">
        <v>10</v>
      </c>
      <c r="D3023" s="4" t="s">
        <v>66</v>
      </c>
      <c r="E3023" s="4" t="s">
        <v>13</v>
      </c>
      <c r="F3023" s="4" t="s">
        <v>13</v>
      </c>
      <c r="G3023" s="4" t="s">
        <v>66</v>
      </c>
      <c r="H3023" s="4" t="s">
        <v>13</v>
      </c>
      <c r="I3023" s="4" t="s">
        <v>13</v>
      </c>
    </row>
    <row r="3024" spans="1:8">
      <c r="A3024" t="n">
        <v>29731</v>
      </c>
      <c r="B3024" s="52" t="n">
        <v>26</v>
      </c>
      <c r="C3024" s="7" t="n">
        <v>9</v>
      </c>
      <c r="D3024" s="7" t="s">
        <v>313</v>
      </c>
      <c r="E3024" s="7" t="n">
        <v>2</v>
      </c>
      <c r="F3024" s="7" t="n">
        <v>3</v>
      </c>
      <c r="G3024" s="7" t="s">
        <v>314</v>
      </c>
      <c r="H3024" s="7" t="n">
        <v>2</v>
      </c>
      <c r="I3024" s="7" t="n">
        <v>0</v>
      </c>
    </row>
    <row r="3025" spans="1:9">
      <c r="A3025" t="s">
        <v>4</v>
      </c>
      <c r="B3025" s="4" t="s">
        <v>5</v>
      </c>
    </row>
    <row r="3026" spans="1:9">
      <c r="A3026" t="n">
        <v>29856</v>
      </c>
      <c r="B3026" s="32" t="n">
        <v>28</v>
      </c>
    </row>
    <row r="3027" spans="1:9">
      <c r="A3027" t="s">
        <v>4</v>
      </c>
      <c r="B3027" s="4" t="s">
        <v>5</v>
      </c>
      <c r="C3027" s="4" t="s">
        <v>10</v>
      </c>
      <c r="D3027" s="4" t="s">
        <v>13</v>
      </c>
    </row>
    <row r="3028" spans="1:9">
      <c r="A3028" t="n">
        <v>29857</v>
      </c>
      <c r="B3028" s="61" t="n">
        <v>89</v>
      </c>
      <c r="C3028" s="7" t="n">
        <v>65533</v>
      </c>
      <c r="D3028" s="7" t="n">
        <v>1</v>
      </c>
    </row>
    <row r="3029" spans="1:9">
      <c r="A3029" t="s">
        <v>4</v>
      </c>
      <c r="B3029" s="4" t="s">
        <v>5</v>
      </c>
      <c r="C3029" s="4" t="s">
        <v>13</v>
      </c>
      <c r="D3029" s="4" t="s">
        <v>10</v>
      </c>
      <c r="E3029" s="4" t="s">
        <v>10</v>
      </c>
      <c r="F3029" s="4" t="s">
        <v>10</v>
      </c>
      <c r="G3029" s="4" t="s">
        <v>10</v>
      </c>
      <c r="H3029" s="4" t="s">
        <v>13</v>
      </c>
    </row>
    <row r="3030" spans="1:9">
      <c r="A3030" t="n">
        <v>29861</v>
      </c>
      <c r="B3030" s="30" t="n">
        <v>25</v>
      </c>
      <c r="C3030" s="7" t="n">
        <v>5</v>
      </c>
      <c r="D3030" s="7" t="n">
        <v>65535</v>
      </c>
      <c r="E3030" s="7" t="n">
        <v>480</v>
      </c>
      <c r="F3030" s="7" t="n">
        <v>65535</v>
      </c>
      <c r="G3030" s="7" t="n">
        <v>65535</v>
      </c>
      <c r="H3030" s="7" t="n">
        <v>0</v>
      </c>
    </row>
    <row r="3031" spans="1:9">
      <c r="A3031" t="s">
        <v>4</v>
      </c>
      <c r="B3031" s="4" t="s">
        <v>5</v>
      </c>
      <c r="C3031" s="4" t="s">
        <v>10</v>
      </c>
      <c r="D3031" s="4" t="s">
        <v>66</v>
      </c>
      <c r="E3031" s="4" t="s">
        <v>13</v>
      </c>
      <c r="F3031" s="4" t="s">
        <v>13</v>
      </c>
      <c r="G3031" s="4" t="s">
        <v>66</v>
      </c>
      <c r="H3031" s="4" t="s">
        <v>13</v>
      </c>
      <c r="I3031" s="4" t="s">
        <v>13</v>
      </c>
      <c r="J3031" s="4" t="s">
        <v>66</v>
      </c>
      <c r="K3031" s="4" t="s">
        <v>13</v>
      </c>
      <c r="L3031" s="4" t="s">
        <v>13</v>
      </c>
      <c r="M3031" s="4" t="s">
        <v>66</v>
      </c>
      <c r="N3031" s="4" t="s">
        <v>13</v>
      </c>
      <c r="O3031" s="4" t="s">
        <v>13</v>
      </c>
      <c r="P3031" s="4" t="s">
        <v>66</v>
      </c>
      <c r="Q3031" s="4" t="s">
        <v>13</v>
      </c>
      <c r="R3031" s="4" t="s">
        <v>13</v>
      </c>
      <c r="S3031" s="4" t="s">
        <v>66</v>
      </c>
      <c r="T3031" s="4" t="s">
        <v>13</v>
      </c>
      <c r="U3031" s="4" t="s">
        <v>13</v>
      </c>
    </row>
    <row r="3032" spans="1:9">
      <c r="A3032" t="n">
        <v>29872</v>
      </c>
      <c r="B3032" s="31" t="n">
        <v>24</v>
      </c>
      <c r="C3032" s="7" t="n">
        <v>65533</v>
      </c>
      <c r="D3032" s="7" t="s">
        <v>315</v>
      </c>
      <c r="E3032" s="7" t="n">
        <v>2</v>
      </c>
      <c r="F3032" s="7" t="n">
        <v>3</v>
      </c>
      <c r="G3032" s="7" t="s">
        <v>316</v>
      </c>
      <c r="H3032" s="7" t="n">
        <v>2</v>
      </c>
      <c r="I3032" s="7" t="n">
        <v>3</v>
      </c>
      <c r="J3032" s="7" t="s">
        <v>317</v>
      </c>
      <c r="K3032" s="7" t="n">
        <v>2</v>
      </c>
      <c r="L3032" s="7" t="n">
        <v>3</v>
      </c>
      <c r="M3032" s="7" t="s">
        <v>318</v>
      </c>
      <c r="N3032" s="7" t="n">
        <v>2</v>
      </c>
      <c r="O3032" s="7" t="n">
        <v>3</v>
      </c>
      <c r="P3032" s="7" t="s">
        <v>319</v>
      </c>
      <c r="Q3032" s="7" t="n">
        <v>2</v>
      </c>
      <c r="R3032" s="7" t="n">
        <v>3</v>
      </c>
      <c r="S3032" s="7" t="s">
        <v>320</v>
      </c>
      <c r="T3032" s="7" t="n">
        <v>2</v>
      </c>
      <c r="U3032" s="7" t="n">
        <v>0</v>
      </c>
    </row>
    <row r="3033" spans="1:9">
      <c r="A3033" t="s">
        <v>4</v>
      </c>
      <c r="B3033" s="4" t="s">
        <v>5</v>
      </c>
    </row>
    <row r="3034" spans="1:9">
      <c r="A3034" t="n">
        <v>30557</v>
      </c>
      <c r="B3034" s="32" t="n">
        <v>28</v>
      </c>
    </row>
    <row r="3035" spans="1:9">
      <c r="A3035" t="s">
        <v>4</v>
      </c>
      <c r="B3035" s="4" t="s">
        <v>5</v>
      </c>
      <c r="C3035" s="4" t="s">
        <v>13</v>
      </c>
    </row>
    <row r="3036" spans="1:9">
      <c r="A3036" t="n">
        <v>30558</v>
      </c>
      <c r="B3036" s="33" t="n">
        <v>27</v>
      </c>
      <c r="C3036" s="7" t="n">
        <v>0</v>
      </c>
    </row>
    <row r="3037" spans="1:9">
      <c r="A3037" t="s">
        <v>4</v>
      </c>
      <c r="B3037" s="4" t="s">
        <v>5</v>
      </c>
      <c r="C3037" s="4" t="s">
        <v>13</v>
      </c>
      <c r="D3037" s="4" t="s">
        <v>10</v>
      </c>
      <c r="E3037" s="4" t="s">
        <v>10</v>
      </c>
      <c r="F3037" s="4" t="s">
        <v>10</v>
      </c>
      <c r="G3037" s="4" t="s">
        <v>10</v>
      </c>
      <c r="H3037" s="4" t="s">
        <v>13</v>
      </c>
    </row>
    <row r="3038" spans="1:9">
      <c r="A3038" t="n">
        <v>30560</v>
      </c>
      <c r="B3038" s="30" t="n">
        <v>25</v>
      </c>
      <c r="C3038" s="7" t="n">
        <v>5</v>
      </c>
      <c r="D3038" s="7" t="n">
        <v>65535</v>
      </c>
      <c r="E3038" s="7" t="n">
        <v>65535</v>
      </c>
      <c r="F3038" s="7" t="n">
        <v>65535</v>
      </c>
      <c r="G3038" s="7" t="n">
        <v>65535</v>
      </c>
      <c r="H3038" s="7" t="n">
        <v>0</v>
      </c>
    </row>
    <row r="3039" spans="1:9">
      <c r="A3039" t="s">
        <v>4</v>
      </c>
      <c r="B3039" s="4" t="s">
        <v>5</v>
      </c>
      <c r="C3039" s="4" t="s">
        <v>13</v>
      </c>
      <c r="D3039" s="4" t="s">
        <v>10</v>
      </c>
      <c r="E3039" s="4" t="s">
        <v>6</v>
      </c>
      <c r="F3039" s="4" t="s">
        <v>6</v>
      </c>
      <c r="G3039" s="4" t="s">
        <v>6</v>
      </c>
      <c r="H3039" s="4" t="s">
        <v>6</v>
      </c>
    </row>
    <row r="3040" spans="1:9">
      <c r="A3040" t="n">
        <v>30571</v>
      </c>
      <c r="B3040" s="51" t="n">
        <v>51</v>
      </c>
      <c r="C3040" s="7" t="n">
        <v>3</v>
      </c>
      <c r="D3040" s="7" t="n">
        <v>2</v>
      </c>
      <c r="E3040" s="7" t="s">
        <v>285</v>
      </c>
      <c r="F3040" s="7" t="s">
        <v>286</v>
      </c>
      <c r="G3040" s="7" t="s">
        <v>287</v>
      </c>
      <c r="H3040" s="7" t="s">
        <v>17</v>
      </c>
    </row>
    <row r="3041" spans="1:21">
      <c r="A3041" t="s">
        <v>4</v>
      </c>
      <c r="B3041" s="4" t="s">
        <v>5</v>
      </c>
      <c r="C3041" s="4" t="s">
        <v>13</v>
      </c>
      <c r="D3041" s="4" t="s">
        <v>10</v>
      </c>
      <c r="E3041" s="4" t="s">
        <v>6</v>
      </c>
      <c r="F3041" s="4" t="s">
        <v>6</v>
      </c>
      <c r="G3041" s="4" t="s">
        <v>6</v>
      </c>
      <c r="H3041" s="4" t="s">
        <v>6</v>
      </c>
    </row>
    <row r="3042" spans="1:21">
      <c r="A3042" t="n">
        <v>30600</v>
      </c>
      <c r="B3042" s="51" t="n">
        <v>51</v>
      </c>
      <c r="C3042" s="7" t="n">
        <v>3</v>
      </c>
      <c r="D3042" s="7" t="n">
        <v>4</v>
      </c>
      <c r="E3042" s="7" t="s">
        <v>285</v>
      </c>
      <c r="F3042" s="7" t="s">
        <v>286</v>
      </c>
      <c r="G3042" s="7" t="s">
        <v>287</v>
      </c>
      <c r="H3042" s="7" t="s">
        <v>17</v>
      </c>
    </row>
    <row r="3043" spans="1:21">
      <c r="A3043" t="s">
        <v>4</v>
      </c>
      <c r="B3043" s="4" t="s">
        <v>5</v>
      </c>
      <c r="C3043" s="4" t="s">
        <v>13</v>
      </c>
      <c r="D3043" s="4" t="s">
        <v>10</v>
      </c>
      <c r="E3043" s="4" t="s">
        <v>6</v>
      </c>
      <c r="F3043" s="4" t="s">
        <v>6</v>
      </c>
      <c r="G3043" s="4" t="s">
        <v>6</v>
      </c>
      <c r="H3043" s="4" t="s">
        <v>6</v>
      </c>
    </row>
    <row r="3044" spans="1:21">
      <c r="A3044" t="n">
        <v>30629</v>
      </c>
      <c r="B3044" s="51" t="n">
        <v>51</v>
      </c>
      <c r="C3044" s="7" t="n">
        <v>3</v>
      </c>
      <c r="D3044" s="7" t="n">
        <v>8</v>
      </c>
      <c r="E3044" s="7" t="s">
        <v>285</v>
      </c>
      <c r="F3044" s="7" t="s">
        <v>286</v>
      </c>
      <c r="G3044" s="7" t="s">
        <v>287</v>
      </c>
      <c r="H3044" s="7" t="s">
        <v>17</v>
      </c>
    </row>
    <row r="3045" spans="1:21">
      <c r="A3045" t="s">
        <v>4</v>
      </c>
      <c r="B3045" s="4" t="s">
        <v>5</v>
      </c>
      <c r="C3045" s="4" t="s">
        <v>13</v>
      </c>
      <c r="D3045" s="4" t="s">
        <v>10</v>
      </c>
      <c r="E3045" s="4" t="s">
        <v>6</v>
      </c>
      <c r="F3045" s="4" t="s">
        <v>6</v>
      </c>
      <c r="G3045" s="4" t="s">
        <v>6</v>
      </c>
      <c r="H3045" s="4" t="s">
        <v>6</v>
      </c>
    </row>
    <row r="3046" spans="1:21">
      <c r="A3046" t="n">
        <v>30658</v>
      </c>
      <c r="B3046" s="51" t="n">
        <v>51</v>
      </c>
      <c r="C3046" s="7" t="n">
        <v>3</v>
      </c>
      <c r="D3046" s="7" t="n">
        <v>6</v>
      </c>
      <c r="E3046" s="7" t="s">
        <v>285</v>
      </c>
      <c r="F3046" s="7" t="s">
        <v>286</v>
      </c>
      <c r="G3046" s="7" t="s">
        <v>287</v>
      </c>
      <c r="H3046" s="7" t="s">
        <v>17</v>
      </c>
    </row>
    <row r="3047" spans="1:21">
      <c r="A3047" t="s">
        <v>4</v>
      </c>
      <c r="B3047" s="4" t="s">
        <v>5</v>
      </c>
      <c r="C3047" s="4" t="s">
        <v>13</v>
      </c>
      <c r="D3047" s="4" t="s">
        <v>10</v>
      </c>
      <c r="E3047" s="4" t="s">
        <v>6</v>
      </c>
      <c r="F3047" s="4" t="s">
        <v>6</v>
      </c>
      <c r="G3047" s="4" t="s">
        <v>6</v>
      </c>
      <c r="H3047" s="4" t="s">
        <v>6</v>
      </c>
    </row>
    <row r="3048" spans="1:21">
      <c r="A3048" t="n">
        <v>30687</v>
      </c>
      <c r="B3048" s="51" t="n">
        <v>51</v>
      </c>
      <c r="C3048" s="7" t="n">
        <v>3</v>
      </c>
      <c r="D3048" s="7" t="n">
        <v>83</v>
      </c>
      <c r="E3048" s="7" t="s">
        <v>285</v>
      </c>
      <c r="F3048" s="7" t="s">
        <v>286</v>
      </c>
      <c r="G3048" s="7" t="s">
        <v>287</v>
      </c>
      <c r="H3048" s="7" t="s">
        <v>17</v>
      </c>
    </row>
    <row r="3049" spans="1:21">
      <c r="A3049" t="s">
        <v>4</v>
      </c>
      <c r="B3049" s="4" t="s">
        <v>5</v>
      </c>
      <c r="C3049" s="4" t="s">
        <v>13</v>
      </c>
      <c r="D3049" s="4" t="s">
        <v>10</v>
      </c>
      <c r="E3049" s="4" t="s">
        <v>6</v>
      </c>
      <c r="F3049" s="4" t="s">
        <v>6</v>
      </c>
      <c r="G3049" s="4" t="s">
        <v>6</v>
      </c>
      <c r="H3049" s="4" t="s">
        <v>6</v>
      </c>
    </row>
    <row r="3050" spans="1:21">
      <c r="A3050" t="n">
        <v>30716</v>
      </c>
      <c r="B3050" s="51" t="n">
        <v>51</v>
      </c>
      <c r="C3050" s="7" t="n">
        <v>3</v>
      </c>
      <c r="D3050" s="7" t="n">
        <v>11</v>
      </c>
      <c r="E3050" s="7" t="s">
        <v>285</v>
      </c>
      <c r="F3050" s="7" t="s">
        <v>286</v>
      </c>
      <c r="G3050" s="7" t="s">
        <v>287</v>
      </c>
      <c r="H3050" s="7" t="s">
        <v>17</v>
      </c>
    </row>
    <row r="3051" spans="1:21">
      <c r="A3051" t="s">
        <v>4</v>
      </c>
      <c r="B3051" s="4" t="s">
        <v>5</v>
      </c>
      <c r="C3051" s="4" t="s">
        <v>13</v>
      </c>
      <c r="D3051" s="4" t="s">
        <v>10</v>
      </c>
      <c r="E3051" s="4" t="s">
        <v>6</v>
      </c>
      <c r="F3051" s="4" t="s">
        <v>6</v>
      </c>
      <c r="G3051" s="4" t="s">
        <v>6</v>
      </c>
      <c r="H3051" s="4" t="s">
        <v>6</v>
      </c>
    </row>
    <row r="3052" spans="1:21">
      <c r="A3052" t="n">
        <v>30745</v>
      </c>
      <c r="B3052" s="51" t="n">
        <v>51</v>
      </c>
      <c r="C3052" s="7" t="n">
        <v>3</v>
      </c>
      <c r="D3052" s="7" t="n">
        <v>9</v>
      </c>
      <c r="E3052" s="7" t="s">
        <v>285</v>
      </c>
      <c r="F3052" s="7" t="s">
        <v>286</v>
      </c>
      <c r="G3052" s="7" t="s">
        <v>287</v>
      </c>
      <c r="H3052" s="7" t="s">
        <v>17</v>
      </c>
    </row>
    <row r="3053" spans="1:21">
      <c r="A3053" t="s">
        <v>4</v>
      </c>
      <c r="B3053" s="4" t="s">
        <v>5</v>
      </c>
      <c r="C3053" s="4" t="s">
        <v>13</v>
      </c>
      <c r="D3053" s="4" t="s">
        <v>10</v>
      </c>
      <c r="E3053" s="4" t="s">
        <v>6</v>
      </c>
      <c r="F3053" s="4" t="s">
        <v>6</v>
      </c>
      <c r="G3053" s="4" t="s">
        <v>6</v>
      </c>
      <c r="H3053" s="4" t="s">
        <v>6</v>
      </c>
    </row>
    <row r="3054" spans="1:21">
      <c r="A3054" t="n">
        <v>30774</v>
      </c>
      <c r="B3054" s="51" t="n">
        <v>51</v>
      </c>
      <c r="C3054" s="7" t="n">
        <v>3</v>
      </c>
      <c r="D3054" s="7" t="n">
        <v>7</v>
      </c>
      <c r="E3054" s="7" t="s">
        <v>285</v>
      </c>
      <c r="F3054" s="7" t="s">
        <v>286</v>
      </c>
      <c r="G3054" s="7" t="s">
        <v>287</v>
      </c>
      <c r="H3054" s="7" t="s">
        <v>17</v>
      </c>
    </row>
    <row r="3055" spans="1:21">
      <c r="A3055" t="s">
        <v>4</v>
      </c>
      <c r="B3055" s="4" t="s">
        <v>5</v>
      </c>
      <c r="C3055" s="4" t="s">
        <v>13</v>
      </c>
      <c r="D3055" s="4" t="s">
        <v>10</v>
      </c>
      <c r="E3055" s="4" t="s">
        <v>6</v>
      </c>
      <c r="F3055" s="4" t="s">
        <v>6</v>
      </c>
      <c r="G3055" s="4" t="s">
        <v>6</v>
      </c>
      <c r="H3055" s="4" t="s">
        <v>6</v>
      </c>
    </row>
    <row r="3056" spans="1:21">
      <c r="A3056" t="n">
        <v>30803</v>
      </c>
      <c r="B3056" s="51" t="n">
        <v>51</v>
      </c>
      <c r="C3056" s="7" t="n">
        <v>3</v>
      </c>
      <c r="D3056" s="7" t="n">
        <v>5</v>
      </c>
      <c r="E3056" s="7" t="s">
        <v>285</v>
      </c>
      <c r="F3056" s="7" t="s">
        <v>286</v>
      </c>
      <c r="G3056" s="7" t="s">
        <v>287</v>
      </c>
      <c r="H3056" s="7" t="s">
        <v>17</v>
      </c>
    </row>
    <row r="3057" spans="1:8">
      <c r="A3057" t="s">
        <v>4</v>
      </c>
      <c r="B3057" s="4" t="s">
        <v>5</v>
      </c>
      <c r="C3057" s="4" t="s">
        <v>13</v>
      </c>
      <c r="D3057" s="4" t="s">
        <v>10</v>
      </c>
      <c r="E3057" s="4" t="s">
        <v>6</v>
      </c>
      <c r="F3057" s="4" t="s">
        <v>6</v>
      </c>
      <c r="G3057" s="4" t="s">
        <v>6</v>
      </c>
      <c r="H3057" s="4" t="s">
        <v>6</v>
      </c>
    </row>
    <row r="3058" spans="1:8">
      <c r="A3058" t="n">
        <v>30832</v>
      </c>
      <c r="B3058" s="51" t="n">
        <v>51</v>
      </c>
      <c r="C3058" s="7" t="n">
        <v>3</v>
      </c>
      <c r="D3058" s="7" t="n">
        <v>3</v>
      </c>
      <c r="E3058" s="7" t="s">
        <v>285</v>
      </c>
      <c r="F3058" s="7" t="s">
        <v>286</v>
      </c>
      <c r="G3058" s="7" t="s">
        <v>287</v>
      </c>
      <c r="H3058" s="7" t="s">
        <v>17</v>
      </c>
    </row>
    <row r="3059" spans="1:8">
      <c r="A3059" t="s">
        <v>4</v>
      </c>
      <c r="B3059" s="4" t="s">
        <v>5</v>
      </c>
      <c r="C3059" s="4" t="s">
        <v>13</v>
      </c>
      <c r="D3059" s="4" t="s">
        <v>10</v>
      </c>
      <c r="E3059" s="4" t="s">
        <v>6</v>
      </c>
      <c r="F3059" s="4" t="s">
        <v>6</v>
      </c>
      <c r="G3059" s="4" t="s">
        <v>6</v>
      </c>
      <c r="H3059" s="4" t="s">
        <v>6</v>
      </c>
    </row>
    <row r="3060" spans="1:8">
      <c r="A3060" t="n">
        <v>30861</v>
      </c>
      <c r="B3060" s="51" t="n">
        <v>51</v>
      </c>
      <c r="C3060" s="7" t="n">
        <v>3</v>
      </c>
      <c r="D3060" s="7" t="n">
        <v>1</v>
      </c>
      <c r="E3060" s="7" t="s">
        <v>285</v>
      </c>
      <c r="F3060" s="7" t="s">
        <v>286</v>
      </c>
      <c r="G3060" s="7" t="s">
        <v>287</v>
      </c>
      <c r="H3060" s="7" t="s">
        <v>17</v>
      </c>
    </row>
    <row r="3061" spans="1:8">
      <c r="A3061" t="s">
        <v>4</v>
      </c>
      <c r="B3061" s="4" t="s">
        <v>5</v>
      </c>
      <c r="C3061" s="4" t="s">
        <v>13</v>
      </c>
      <c r="D3061" s="4" t="s">
        <v>10</v>
      </c>
      <c r="E3061" s="4" t="s">
        <v>6</v>
      </c>
      <c r="F3061" s="4" t="s">
        <v>6</v>
      </c>
      <c r="G3061" s="4" t="s">
        <v>6</v>
      </c>
      <c r="H3061" s="4" t="s">
        <v>6</v>
      </c>
    </row>
    <row r="3062" spans="1:8">
      <c r="A3062" t="n">
        <v>30890</v>
      </c>
      <c r="B3062" s="51" t="n">
        <v>51</v>
      </c>
      <c r="C3062" s="7" t="n">
        <v>3</v>
      </c>
      <c r="D3062" s="7" t="n">
        <v>18</v>
      </c>
      <c r="E3062" s="7" t="s">
        <v>285</v>
      </c>
      <c r="F3062" s="7" t="s">
        <v>286</v>
      </c>
      <c r="G3062" s="7" t="s">
        <v>287</v>
      </c>
      <c r="H3062" s="7" t="s">
        <v>17</v>
      </c>
    </row>
    <row r="3063" spans="1:8">
      <c r="A3063" t="s">
        <v>4</v>
      </c>
      <c r="B3063" s="4" t="s">
        <v>5</v>
      </c>
      <c r="C3063" s="4" t="s">
        <v>13</v>
      </c>
      <c r="D3063" s="4" t="s">
        <v>10</v>
      </c>
      <c r="E3063" s="4" t="s">
        <v>6</v>
      </c>
      <c r="F3063" s="4" t="s">
        <v>6</v>
      </c>
      <c r="G3063" s="4" t="s">
        <v>6</v>
      </c>
      <c r="H3063" s="4" t="s">
        <v>6</v>
      </c>
    </row>
    <row r="3064" spans="1:8">
      <c r="A3064" t="n">
        <v>30919</v>
      </c>
      <c r="B3064" s="51" t="n">
        <v>51</v>
      </c>
      <c r="C3064" s="7" t="n">
        <v>3</v>
      </c>
      <c r="D3064" s="7" t="n">
        <v>7032</v>
      </c>
      <c r="E3064" s="7" t="s">
        <v>285</v>
      </c>
      <c r="F3064" s="7" t="s">
        <v>286</v>
      </c>
      <c r="G3064" s="7" t="s">
        <v>287</v>
      </c>
      <c r="H3064" s="7" t="s">
        <v>17</v>
      </c>
    </row>
    <row r="3065" spans="1:8">
      <c r="A3065" t="s">
        <v>4</v>
      </c>
      <c r="B3065" s="4" t="s">
        <v>5</v>
      </c>
      <c r="C3065" s="4" t="s">
        <v>13</v>
      </c>
      <c r="D3065" s="4" t="s">
        <v>10</v>
      </c>
      <c r="E3065" s="4" t="s">
        <v>6</v>
      </c>
      <c r="F3065" s="4" t="s">
        <v>6</v>
      </c>
      <c r="G3065" s="4" t="s">
        <v>6</v>
      </c>
      <c r="H3065" s="4" t="s">
        <v>6</v>
      </c>
    </row>
    <row r="3066" spans="1:8">
      <c r="A3066" t="n">
        <v>30948</v>
      </c>
      <c r="B3066" s="51" t="n">
        <v>51</v>
      </c>
      <c r="C3066" s="7" t="n">
        <v>3</v>
      </c>
      <c r="D3066" s="7" t="n">
        <v>13</v>
      </c>
      <c r="E3066" s="7" t="s">
        <v>285</v>
      </c>
      <c r="F3066" s="7" t="s">
        <v>286</v>
      </c>
      <c r="G3066" s="7" t="s">
        <v>287</v>
      </c>
      <c r="H3066" s="7" t="s">
        <v>17</v>
      </c>
    </row>
    <row r="3067" spans="1:8">
      <c r="A3067" t="s">
        <v>4</v>
      </c>
      <c r="B3067" s="4" t="s">
        <v>5</v>
      </c>
      <c r="C3067" s="4" t="s">
        <v>13</v>
      </c>
      <c r="D3067" s="4" t="s">
        <v>10</v>
      </c>
      <c r="E3067" s="4" t="s">
        <v>30</v>
      </c>
    </row>
    <row r="3068" spans="1:8">
      <c r="A3068" t="n">
        <v>30977</v>
      </c>
      <c r="B3068" s="27" t="n">
        <v>58</v>
      </c>
      <c r="C3068" s="7" t="n">
        <v>100</v>
      </c>
      <c r="D3068" s="7" t="n">
        <v>1000</v>
      </c>
      <c r="E3068" s="7" t="n">
        <v>0.300000011920929</v>
      </c>
    </row>
    <row r="3069" spans="1:8">
      <c r="A3069" t="s">
        <v>4</v>
      </c>
      <c r="B3069" s="4" t="s">
        <v>5</v>
      </c>
      <c r="C3069" s="4" t="s">
        <v>13</v>
      </c>
      <c r="D3069" s="4" t="s">
        <v>13</v>
      </c>
      <c r="E3069" s="4" t="s">
        <v>13</v>
      </c>
      <c r="F3069" s="4" t="s">
        <v>30</v>
      </c>
      <c r="G3069" s="4" t="s">
        <v>30</v>
      </c>
      <c r="H3069" s="4" t="s">
        <v>30</v>
      </c>
      <c r="I3069" s="4" t="s">
        <v>30</v>
      </c>
      <c r="J3069" s="4" t="s">
        <v>30</v>
      </c>
    </row>
    <row r="3070" spans="1:8">
      <c r="A3070" t="n">
        <v>30985</v>
      </c>
      <c r="B3070" s="63" t="n">
        <v>76</v>
      </c>
      <c r="C3070" s="7" t="n">
        <v>0</v>
      </c>
      <c r="D3070" s="7" t="n">
        <v>3</v>
      </c>
      <c r="E3070" s="7" t="n">
        <v>0</v>
      </c>
      <c r="F3070" s="7" t="n">
        <v>1</v>
      </c>
      <c r="G3070" s="7" t="n">
        <v>1</v>
      </c>
      <c r="H3070" s="7" t="n">
        <v>1</v>
      </c>
      <c r="I3070" s="7" t="n">
        <v>0</v>
      </c>
      <c r="J3070" s="7" t="n">
        <v>1000</v>
      </c>
    </row>
    <row r="3071" spans="1:8">
      <c r="A3071" t="s">
        <v>4</v>
      </c>
      <c r="B3071" s="4" t="s">
        <v>5</v>
      </c>
      <c r="C3071" s="4" t="s">
        <v>13</v>
      </c>
      <c r="D3071" s="4" t="s">
        <v>13</v>
      </c>
    </row>
    <row r="3072" spans="1:8">
      <c r="A3072" t="n">
        <v>31009</v>
      </c>
      <c r="B3072" s="64" t="n">
        <v>77</v>
      </c>
      <c r="C3072" s="7" t="n">
        <v>0</v>
      </c>
      <c r="D3072" s="7" t="n">
        <v>3</v>
      </c>
    </row>
    <row r="3073" spans="1:10">
      <c r="A3073" t="s">
        <v>4</v>
      </c>
      <c r="B3073" s="4" t="s">
        <v>5</v>
      </c>
      <c r="C3073" s="4" t="s">
        <v>13</v>
      </c>
    </row>
    <row r="3074" spans="1:10">
      <c r="A3074" t="n">
        <v>31012</v>
      </c>
      <c r="B3074" s="65" t="n">
        <v>78</v>
      </c>
      <c r="C3074" s="7" t="n">
        <v>255</v>
      </c>
    </row>
    <row r="3075" spans="1:10">
      <c r="A3075" t="s">
        <v>4</v>
      </c>
      <c r="B3075" s="4" t="s">
        <v>5</v>
      </c>
      <c r="C3075" s="4" t="s">
        <v>13</v>
      </c>
      <c r="D3075" s="4" t="s">
        <v>10</v>
      </c>
      <c r="E3075" s="4" t="s">
        <v>6</v>
      </c>
    </row>
    <row r="3076" spans="1:10">
      <c r="A3076" t="n">
        <v>31014</v>
      </c>
      <c r="B3076" s="51" t="n">
        <v>51</v>
      </c>
      <c r="C3076" s="7" t="n">
        <v>4</v>
      </c>
      <c r="D3076" s="7" t="n">
        <v>0</v>
      </c>
      <c r="E3076" s="7" t="s">
        <v>143</v>
      </c>
    </row>
    <row r="3077" spans="1:10">
      <c r="A3077" t="s">
        <v>4</v>
      </c>
      <c r="B3077" s="4" t="s">
        <v>5</v>
      </c>
      <c r="C3077" s="4" t="s">
        <v>10</v>
      </c>
    </row>
    <row r="3078" spans="1:10">
      <c r="A3078" t="n">
        <v>31028</v>
      </c>
      <c r="B3078" s="25" t="n">
        <v>16</v>
      </c>
      <c r="C3078" s="7" t="n">
        <v>0</v>
      </c>
    </row>
    <row r="3079" spans="1:10">
      <c r="A3079" t="s">
        <v>4</v>
      </c>
      <c r="B3079" s="4" t="s">
        <v>5</v>
      </c>
      <c r="C3079" s="4" t="s">
        <v>10</v>
      </c>
      <c r="D3079" s="4" t="s">
        <v>66</v>
      </c>
      <c r="E3079" s="4" t="s">
        <v>13</v>
      </c>
      <c r="F3079" s="4" t="s">
        <v>13</v>
      </c>
    </row>
    <row r="3080" spans="1:10">
      <c r="A3080" t="n">
        <v>31031</v>
      </c>
      <c r="B3080" s="52" t="n">
        <v>26</v>
      </c>
      <c r="C3080" s="7" t="n">
        <v>0</v>
      </c>
      <c r="D3080" s="7" t="s">
        <v>321</v>
      </c>
      <c r="E3080" s="7" t="n">
        <v>2</v>
      </c>
      <c r="F3080" s="7" t="n">
        <v>0</v>
      </c>
    </row>
    <row r="3081" spans="1:10">
      <c r="A3081" t="s">
        <v>4</v>
      </c>
      <c r="B3081" s="4" t="s">
        <v>5</v>
      </c>
    </row>
    <row r="3082" spans="1:10">
      <c r="A3082" t="n">
        <v>31103</v>
      </c>
      <c r="B3082" s="32" t="n">
        <v>28</v>
      </c>
    </row>
    <row r="3083" spans="1:10">
      <c r="A3083" t="s">
        <v>4</v>
      </c>
      <c r="B3083" s="4" t="s">
        <v>5</v>
      </c>
      <c r="C3083" s="4" t="s">
        <v>10</v>
      </c>
      <c r="D3083" s="4" t="s">
        <v>13</v>
      </c>
    </row>
    <row r="3084" spans="1:10">
      <c r="A3084" t="n">
        <v>31104</v>
      </c>
      <c r="B3084" s="61" t="n">
        <v>89</v>
      </c>
      <c r="C3084" s="7" t="n">
        <v>65533</v>
      </c>
      <c r="D3084" s="7" t="n">
        <v>1</v>
      </c>
    </row>
    <row r="3085" spans="1:10">
      <c r="A3085" t="s">
        <v>4</v>
      </c>
      <c r="B3085" s="4" t="s">
        <v>5</v>
      </c>
      <c r="C3085" s="4" t="s">
        <v>10</v>
      </c>
    </row>
    <row r="3086" spans="1:10">
      <c r="A3086" t="n">
        <v>31108</v>
      </c>
      <c r="B3086" s="25" t="n">
        <v>16</v>
      </c>
      <c r="C3086" s="7" t="n">
        <v>300</v>
      </c>
    </row>
    <row r="3087" spans="1:10">
      <c r="A3087" t="s">
        <v>4</v>
      </c>
      <c r="B3087" s="4" t="s">
        <v>5</v>
      </c>
      <c r="C3087" s="4" t="s">
        <v>10</v>
      </c>
      <c r="D3087" s="4" t="s">
        <v>13</v>
      </c>
      <c r="E3087" s="4" t="s">
        <v>30</v>
      </c>
      <c r="F3087" s="4" t="s">
        <v>10</v>
      </c>
    </row>
    <row r="3088" spans="1:10">
      <c r="A3088" t="n">
        <v>31111</v>
      </c>
      <c r="B3088" s="60" t="n">
        <v>59</v>
      </c>
      <c r="C3088" s="7" t="n">
        <v>13</v>
      </c>
      <c r="D3088" s="7" t="n">
        <v>9</v>
      </c>
      <c r="E3088" s="7" t="n">
        <v>0.150000005960464</v>
      </c>
      <c r="F3088" s="7" t="n">
        <v>0</v>
      </c>
    </row>
    <row r="3089" spans="1:6">
      <c r="A3089" t="s">
        <v>4</v>
      </c>
      <c r="B3089" s="4" t="s">
        <v>5</v>
      </c>
      <c r="C3089" s="4" t="s">
        <v>10</v>
      </c>
      <c r="D3089" s="4" t="s">
        <v>13</v>
      </c>
      <c r="E3089" s="4" t="s">
        <v>30</v>
      </c>
      <c r="F3089" s="4" t="s">
        <v>10</v>
      </c>
    </row>
    <row r="3090" spans="1:6">
      <c r="A3090" t="n">
        <v>31121</v>
      </c>
      <c r="B3090" s="60" t="n">
        <v>59</v>
      </c>
      <c r="C3090" s="7" t="n">
        <v>12</v>
      </c>
      <c r="D3090" s="7" t="n">
        <v>9</v>
      </c>
      <c r="E3090" s="7" t="n">
        <v>0.150000005960464</v>
      </c>
      <c r="F3090" s="7" t="n">
        <v>0</v>
      </c>
    </row>
    <row r="3091" spans="1:6">
      <c r="A3091" t="s">
        <v>4</v>
      </c>
      <c r="B3091" s="4" t="s">
        <v>5</v>
      </c>
      <c r="C3091" s="4" t="s">
        <v>10</v>
      </c>
      <c r="D3091" s="4" t="s">
        <v>13</v>
      </c>
      <c r="E3091" s="4" t="s">
        <v>30</v>
      </c>
      <c r="F3091" s="4" t="s">
        <v>10</v>
      </c>
    </row>
    <row r="3092" spans="1:6">
      <c r="A3092" t="n">
        <v>31131</v>
      </c>
      <c r="B3092" s="60" t="n">
        <v>59</v>
      </c>
      <c r="C3092" s="7" t="n">
        <v>80</v>
      </c>
      <c r="D3092" s="7" t="n">
        <v>9</v>
      </c>
      <c r="E3092" s="7" t="n">
        <v>0.150000005960464</v>
      </c>
      <c r="F3092" s="7" t="n">
        <v>0</v>
      </c>
    </row>
    <row r="3093" spans="1:6">
      <c r="A3093" t="s">
        <v>4</v>
      </c>
      <c r="B3093" s="4" t="s">
        <v>5</v>
      </c>
      <c r="C3093" s="4" t="s">
        <v>10</v>
      </c>
      <c r="D3093" s="4" t="s">
        <v>13</v>
      </c>
      <c r="E3093" s="4" t="s">
        <v>30</v>
      </c>
      <c r="F3093" s="4" t="s">
        <v>10</v>
      </c>
    </row>
    <row r="3094" spans="1:6">
      <c r="A3094" t="n">
        <v>31141</v>
      </c>
      <c r="B3094" s="60" t="n">
        <v>59</v>
      </c>
      <c r="C3094" s="7" t="n">
        <v>0</v>
      </c>
      <c r="D3094" s="7" t="n">
        <v>9</v>
      </c>
      <c r="E3094" s="7" t="n">
        <v>0.150000005960464</v>
      </c>
      <c r="F3094" s="7" t="n">
        <v>0</v>
      </c>
    </row>
    <row r="3095" spans="1:6">
      <c r="A3095" t="s">
        <v>4</v>
      </c>
      <c r="B3095" s="4" t="s">
        <v>5</v>
      </c>
      <c r="C3095" s="4" t="s">
        <v>10</v>
      </c>
      <c r="D3095" s="4" t="s">
        <v>13</v>
      </c>
      <c r="E3095" s="4" t="s">
        <v>30</v>
      </c>
      <c r="F3095" s="4" t="s">
        <v>10</v>
      </c>
    </row>
    <row r="3096" spans="1:6">
      <c r="A3096" t="n">
        <v>31151</v>
      </c>
      <c r="B3096" s="60" t="n">
        <v>59</v>
      </c>
      <c r="C3096" s="7" t="n">
        <v>2</v>
      </c>
      <c r="D3096" s="7" t="n">
        <v>9</v>
      </c>
      <c r="E3096" s="7" t="n">
        <v>0.150000005960464</v>
      </c>
      <c r="F3096" s="7" t="n">
        <v>0</v>
      </c>
    </row>
    <row r="3097" spans="1:6">
      <c r="A3097" t="s">
        <v>4</v>
      </c>
      <c r="B3097" s="4" t="s">
        <v>5</v>
      </c>
      <c r="C3097" s="4" t="s">
        <v>10</v>
      </c>
      <c r="D3097" s="4" t="s">
        <v>13</v>
      </c>
      <c r="E3097" s="4" t="s">
        <v>30</v>
      </c>
      <c r="F3097" s="4" t="s">
        <v>10</v>
      </c>
    </row>
    <row r="3098" spans="1:6">
      <c r="A3098" t="n">
        <v>31161</v>
      </c>
      <c r="B3098" s="60" t="n">
        <v>59</v>
      </c>
      <c r="C3098" s="7" t="n">
        <v>4</v>
      </c>
      <c r="D3098" s="7" t="n">
        <v>9</v>
      </c>
      <c r="E3098" s="7" t="n">
        <v>0.150000005960464</v>
      </c>
      <c r="F3098" s="7" t="n">
        <v>0</v>
      </c>
    </row>
    <row r="3099" spans="1:6">
      <c r="A3099" t="s">
        <v>4</v>
      </c>
      <c r="B3099" s="4" t="s">
        <v>5</v>
      </c>
      <c r="C3099" s="4" t="s">
        <v>10</v>
      </c>
      <c r="D3099" s="4" t="s">
        <v>13</v>
      </c>
      <c r="E3099" s="4" t="s">
        <v>30</v>
      </c>
      <c r="F3099" s="4" t="s">
        <v>10</v>
      </c>
    </row>
    <row r="3100" spans="1:6">
      <c r="A3100" t="n">
        <v>31171</v>
      </c>
      <c r="B3100" s="60" t="n">
        <v>59</v>
      </c>
      <c r="C3100" s="7" t="n">
        <v>8</v>
      </c>
      <c r="D3100" s="7" t="n">
        <v>9</v>
      </c>
      <c r="E3100" s="7" t="n">
        <v>0.150000005960464</v>
      </c>
      <c r="F3100" s="7" t="n">
        <v>0</v>
      </c>
    </row>
    <row r="3101" spans="1:6">
      <c r="A3101" t="s">
        <v>4</v>
      </c>
      <c r="B3101" s="4" t="s">
        <v>5</v>
      </c>
      <c r="C3101" s="4" t="s">
        <v>10</v>
      </c>
      <c r="D3101" s="4" t="s">
        <v>13</v>
      </c>
      <c r="E3101" s="4" t="s">
        <v>30</v>
      </c>
      <c r="F3101" s="4" t="s">
        <v>10</v>
      </c>
    </row>
    <row r="3102" spans="1:6">
      <c r="A3102" t="n">
        <v>31181</v>
      </c>
      <c r="B3102" s="60" t="n">
        <v>59</v>
      </c>
      <c r="C3102" s="7" t="n">
        <v>6</v>
      </c>
      <c r="D3102" s="7" t="n">
        <v>9</v>
      </c>
      <c r="E3102" s="7" t="n">
        <v>0.150000005960464</v>
      </c>
      <c r="F3102" s="7" t="n">
        <v>0</v>
      </c>
    </row>
    <row r="3103" spans="1:6">
      <c r="A3103" t="s">
        <v>4</v>
      </c>
      <c r="B3103" s="4" t="s">
        <v>5</v>
      </c>
      <c r="C3103" s="4" t="s">
        <v>10</v>
      </c>
      <c r="D3103" s="4" t="s">
        <v>13</v>
      </c>
      <c r="E3103" s="4" t="s">
        <v>30</v>
      </c>
      <c r="F3103" s="4" t="s">
        <v>10</v>
      </c>
    </row>
    <row r="3104" spans="1:6">
      <c r="A3104" t="n">
        <v>31191</v>
      </c>
      <c r="B3104" s="60" t="n">
        <v>59</v>
      </c>
      <c r="C3104" s="7" t="n">
        <v>83</v>
      </c>
      <c r="D3104" s="7" t="n">
        <v>9</v>
      </c>
      <c r="E3104" s="7" t="n">
        <v>0.150000005960464</v>
      </c>
      <c r="F3104" s="7" t="n">
        <v>0</v>
      </c>
    </row>
    <row r="3105" spans="1:6">
      <c r="A3105" t="s">
        <v>4</v>
      </c>
      <c r="B3105" s="4" t="s">
        <v>5</v>
      </c>
      <c r="C3105" s="4" t="s">
        <v>10</v>
      </c>
      <c r="D3105" s="4" t="s">
        <v>13</v>
      </c>
      <c r="E3105" s="4" t="s">
        <v>30</v>
      </c>
      <c r="F3105" s="4" t="s">
        <v>10</v>
      </c>
    </row>
    <row r="3106" spans="1:6">
      <c r="A3106" t="n">
        <v>31201</v>
      </c>
      <c r="B3106" s="60" t="n">
        <v>59</v>
      </c>
      <c r="C3106" s="7" t="n">
        <v>11</v>
      </c>
      <c r="D3106" s="7" t="n">
        <v>9</v>
      </c>
      <c r="E3106" s="7" t="n">
        <v>0.150000005960464</v>
      </c>
      <c r="F3106" s="7" t="n">
        <v>0</v>
      </c>
    </row>
    <row r="3107" spans="1:6">
      <c r="A3107" t="s">
        <v>4</v>
      </c>
      <c r="B3107" s="4" t="s">
        <v>5</v>
      </c>
      <c r="C3107" s="4" t="s">
        <v>10</v>
      </c>
      <c r="D3107" s="4" t="s">
        <v>13</v>
      </c>
      <c r="E3107" s="4" t="s">
        <v>30</v>
      </c>
      <c r="F3107" s="4" t="s">
        <v>10</v>
      </c>
    </row>
    <row r="3108" spans="1:6">
      <c r="A3108" t="n">
        <v>31211</v>
      </c>
      <c r="B3108" s="60" t="n">
        <v>59</v>
      </c>
      <c r="C3108" s="7" t="n">
        <v>9</v>
      </c>
      <c r="D3108" s="7" t="n">
        <v>9</v>
      </c>
      <c r="E3108" s="7" t="n">
        <v>0.150000005960464</v>
      </c>
      <c r="F3108" s="7" t="n">
        <v>0</v>
      </c>
    </row>
    <row r="3109" spans="1:6">
      <c r="A3109" t="s">
        <v>4</v>
      </c>
      <c r="B3109" s="4" t="s">
        <v>5</v>
      </c>
      <c r="C3109" s="4" t="s">
        <v>10</v>
      </c>
      <c r="D3109" s="4" t="s">
        <v>13</v>
      </c>
      <c r="E3109" s="4" t="s">
        <v>30</v>
      </c>
      <c r="F3109" s="4" t="s">
        <v>10</v>
      </c>
    </row>
    <row r="3110" spans="1:6">
      <c r="A3110" t="n">
        <v>31221</v>
      </c>
      <c r="B3110" s="60" t="n">
        <v>59</v>
      </c>
      <c r="C3110" s="7" t="n">
        <v>7</v>
      </c>
      <c r="D3110" s="7" t="n">
        <v>9</v>
      </c>
      <c r="E3110" s="7" t="n">
        <v>0.150000005960464</v>
      </c>
      <c r="F3110" s="7" t="n">
        <v>0</v>
      </c>
    </row>
    <row r="3111" spans="1:6">
      <c r="A3111" t="s">
        <v>4</v>
      </c>
      <c r="B3111" s="4" t="s">
        <v>5</v>
      </c>
      <c r="C3111" s="4" t="s">
        <v>10</v>
      </c>
      <c r="D3111" s="4" t="s">
        <v>13</v>
      </c>
      <c r="E3111" s="4" t="s">
        <v>30</v>
      </c>
      <c r="F3111" s="4" t="s">
        <v>10</v>
      </c>
    </row>
    <row r="3112" spans="1:6">
      <c r="A3112" t="n">
        <v>31231</v>
      </c>
      <c r="B3112" s="60" t="n">
        <v>59</v>
      </c>
      <c r="C3112" s="7" t="n">
        <v>5</v>
      </c>
      <c r="D3112" s="7" t="n">
        <v>9</v>
      </c>
      <c r="E3112" s="7" t="n">
        <v>0.150000005960464</v>
      </c>
      <c r="F3112" s="7" t="n">
        <v>0</v>
      </c>
    </row>
    <row r="3113" spans="1:6">
      <c r="A3113" t="s">
        <v>4</v>
      </c>
      <c r="B3113" s="4" t="s">
        <v>5</v>
      </c>
      <c r="C3113" s="4" t="s">
        <v>10</v>
      </c>
      <c r="D3113" s="4" t="s">
        <v>13</v>
      </c>
      <c r="E3113" s="4" t="s">
        <v>30</v>
      </c>
      <c r="F3113" s="4" t="s">
        <v>10</v>
      </c>
    </row>
    <row r="3114" spans="1:6">
      <c r="A3114" t="n">
        <v>31241</v>
      </c>
      <c r="B3114" s="60" t="n">
        <v>59</v>
      </c>
      <c r="C3114" s="7" t="n">
        <v>3</v>
      </c>
      <c r="D3114" s="7" t="n">
        <v>9</v>
      </c>
      <c r="E3114" s="7" t="n">
        <v>0.150000005960464</v>
      </c>
      <c r="F3114" s="7" t="n">
        <v>0</v>
      </c>
    </row>
    <row r="3115" spans="1:6">
      <c r="A3115" t="s">
        <v>4</v>
      </c>
      <c r="B3115" s="4" t="s">
        <v>5</v>
      </c>
      <c r="C3115" s="4" t="s">
        <v>10</v>
      </c>
      <c r="D3115" s="4" t="s">
        <v>13</v>
      </c>
      <c r="E3115" s="4" t="s">
        <v>30</v>
      </c>
      <c r="F3115" s="4" t="s">
        <v>10</v>
      </c>
    </row>
    <row r="3116" spans="1:6">
      <c r="A3116" t="n">
        <v>31251</v>
      </c>
      <c r="B3116" s="60" t="n">
        <v>59</v>
      </c>
      <c r="C3116" s="7" t="n">
        <v>1</v>
      </c>
      <c r="D3116" s="7" t="n">
        <v>9</v>
      </c>
      <c r="E3116" s="7" t="n">
        <v>0.150000005960464</v>
      </c>
      <c r="F3116" s="7" t="n">
        <v>0</v>
      </c>
    </row>
    <row r="3117" spans="1:6">
      <c r="A3117" t="s">
        <v>4</v>
      </c>
      <c r="B3117" s="4" t="s">
        <v>5</v>
      </c>
      <c r="C3117" s="4" t="s">
        <v>10</v>
      </c>
      <c r="D3117" s="4" t="s">
        <v>13</v>
      </c>
      <c r="E3117" s="4" t="s">
        <v>30</v>
      </c>
      <c r="F3117" s="4" t="s">
        <v>10</v>
      </c>
    </row>
    <row r="3118" spans="1:6">
      <c r="A3118" t="n">
        <v>31261</v>
      </c>
      <c r="B3118" s="60" t="n">
        <v>59</v>
      </c>
      <c r="C3118" s="7" t="n">
        <v>18</v>
      </c>
      <c r="D3118" s="7" t="n">
        <v>9</v>
      </c>
      <c r="E3118" s="7" t="n">
        <v>0.150000005960464</v>
      </c>
      <c r="F3118" s="7" t="n">
        <v>0</v>
      </c>
    </row>
    <row r="3119" spans="1:6">
      <c r="A3119" t="s">
        <v>4</v>
      </c>
      <c r="B3119" s="4" t="s">
        <v>5</v>
      </c>
      <c r="C3119" s="4" t="s">
        <v>10</v>
      </c>
    </row>
    <row r="3120" spans="1:6">
      <c r="A3120" t="n">
        <v>31271</v>
      </c>
      <c r="B3120" s="25" t="n">
        <v>16</v>
      </c>
      <c r="C3120" s="7" t="n">
        <v>2000</v>
      </c>
    </row>
    <row r="3121" spans="1:6">
      <c r="A3121" t="s">
        <v>4</v>
      </c>
      <c r="B3121" s="4" t="s">
        <v>5</v>
      </c>
      <c r="C3121" s="4" t="s">
        <v>10</v>
      </c>
      <c r="D3121" s="4" t="s">
        <v>13</v>
      </c>
      <c r="E3121" s="4" t="s">
        <v>13</v>
      </c>
      <c r="F3121" s="4" t="s">
        <v>6</v>
      </c>
    </row>
    <row r="3122" spans="1:6">
      <c r="A3122" t="n">
        <v>31274</v>
      </c>
      <c r="B3122" s="47" t="n">
        <v>20</v>
      </c>
      <c r="C3122" s="7" t="n">
        <v>13</v>
      </c>
      <c r="D3122" s="7" t="n">
        <v>2</v>
      </c>
      <c r="E3122" s="7" t="n">
        <v>10</v>
      </c>
      <c r="F3122" s="7" t="s">
        <v>322</v>
      </c>
    </row>
    <row r="3123" spans="1:6">
      <c r="A3123" t="s">
        <v>4</v>
      </c>
      <c r="B3123" s="4" t="s">
        <v>5</v>
      </c>
      <c r="C3123" s="4" t="s">
        <v>10</v>
      </c>
    </row>
    <row r="3124" spans="1:6">
      <c r="A3124" t="n">
        <v>31294</v>
      </c>
      <c r="B3124" s="25" t="n">
        <v>16</v>
      </c>
      <c r="C3124" s="7" t="n">
        <v>1400</v>
      </c>
    </row>
    <row r="3125" spans="1:6">
      <c r="A3125" t="s">
        <v>4</v>
      </c>
      <c r="B3125" s="4" t="s">
        <v>5</v>
      </c>
      <c r="C3125" s="4" t="s">
        <v>13</v>
      </c>
      <c r="D3125" s="4" t="s">
        <v>10</v>
      </c>
      <c r="E3125" s="4" t="s">
        <v>6</v>
      </c>
    </row>
    <row r="3126" spans="1:6">
      <c r="A3126" t="n">
        <v>31297</v>
      </c>
      <c r="B3126" s="51" t="n">
        <v>51</v>
      </c>
      <c r="C3126" s="7" t="n">
        <v>4</v>
      </c>
      <c r="D3126" s="7" t="n">
        <v>13</v>
      </c>
      <c r="E3126" s="7" t="s">
        <v>159</v>
      </c>
    </row>
    <row r="3127" spans="1:6">
      <c r="A3127" t="s">
        <v>4</v>
      </c>
      <c r="B3127" s="4" t="s">
        <v>5</v>
      </c>
      <c r="C3127" s="4" t="s">
        <v>10</v>
      </c>
    </row>
    <row r="3128" spans="1:6">
      <c r="A3128" t="n">
        <v>31310</v>
      </c>
      <c r="B3128" s="25" t="n">
        <v>16</v>
      </c>
      <c r="C3128" s="7" t="n">
        <v>0</v>
      </c>
    </row>
    <row r="3129" spans="1:6">
      <c r="A3129" t="s">
        <v>4</v>
      </c>
      <c r="B3129" s="4" t="s">
        <v>5</v>
      </c>
      <c r="C3129" s="4" t="s">
        <v>10</v>
      </c>
      <c r="D3129" s="4" t="s">
        <v>66</v>
      </c>
      <c r="E3129" s="4" t="s">
        <v>13</v>
      </c>
      <c r="F3129" s="4" t="s">
        <v>13</v>
      </c>
    </row>
    <row r="3130" spans="1:6">
      <c r="A3130" t="n">
        <v>31313</v>
      </c>
      <c r="B3130" s="52" t="n">
        <v>26</v>
      </c>
      <c r="C3130" s="7" t="n">
        <v>13</v>
      </c>
      <c r="D3130" s="7" t="s">
        <v>323</v>
      </c>
      <c r="E3130" s="7" t="n">
        <v>2</v>
      </c>
      <c r="F3130" s="7" t="n">
        <v>0</v>
      </c>
    </row>
    <row r="3131" spans="1:6">
      <c r="A3131" t="s">
        <v>4</v>
      </c>
      <c r="B3131" s="4" t="s">
        <v>5</v>
      </c>
    </row>
    <row r="3132" spans="1:6">
      <c r="A3132" t="n">
        <v>31328</v>
      </c>
      <c r="B3132" s="32" t="n">
        <v>28</v>
      </c>
    </row>
    <row r="3133" spans="1:6">
      <c r="A3133" t="s">
        <v>4</v>
      </c>
      <c r="B3133" s="4" t="s">
        <v>5</v>
      </c>
      <c r="C3133" s="4" t="s">
        <v>10</v>
      </c>
      <c r="D3133" s="4" t="s">
        <v>10</v>
      </c>
      <c r="E3133" s="4" t="s">
        <v>10</v>
      </c>
    </row>
    <row r="3134" spans="1:6">
      <c r="A3134" t="n">
        <v>31329</v>
      </c>
      <c r="B3134" s="43" t="n">
        <v>61</v>
      </c>
      <c r="C3134" s="7" t="n">
        <v>80</v>
      </c>
      <c r="D3134" s="7" t="n">
        <v>13</v>
      </c>
      <c r="E3134" s="7" t="n">
        <v>1000</v>
      </c>
    </row>
    <row r="3135" spans="1:6">
      <c r="A3135" t="s">
        <v>4</v>
      </c>
      <c r="B3135" s="4" t="s">
        <v>5</v>
      </c>
      <c r="C3135" s="4" t="s">
        <v>10</v>
      </c>
    </row>
    <row r="3136" spans="1:6">
      <c r="A3136" t="n">
        <v>31336</v>
      </c>
      <c r="B3136" s="25" t="n">
        <v>16</v>
      </c>
      <c r="C3136" s="7" t="n">
        <v>500</v>
      </c>
    </row>
    <row r="3137" spans="1:6">
      <c r="A3137" t="s">
        <v>4</v>
      </c>
      <c r="B3137" s="4" t="s">
        <v>5</v>
      </c>
      <c r="C3137" s="4" t="s">
        <v>13</v>
      </c>
      <c r="D3137" s="4" t="s">
        <v>10</v>
      </c>
      <c r="E3137" s="4" t="s">
        <v>6</v>
      </c>
    </row>
    <row r="3138" spans="1:6">
      <c r="A3138" t="n">
        <v>31339</v>
      </c>
      <c r="B3138" s="51" t="n">
        <v>51</v>
      </c>
      <c r="C3138" s="7" t="n">
        <v>4</v>
      </c>
      <c r="D3138" s="7" t="n">
        <v>80</v>
      </c>
      <c r="E3138" s="7" t="s">
        <v>166</v>
      </c>
    </row>
    <row r="3139" spans="1:6">
      <c r="A3139" t="s">
        <v>4</v>
      </c>
      <c r="B3139" s="4" t="s">
        <v>5</v>
      </c>
      <c r="C3139" s="4" t="s">
        <v>10</v>
      </c>
    </row>
    <row r="3140" spans="1:6">
      <c r="A3140" t="n">
        <v>31352</v>
      </c>
      <c r="B3140" s="25" t="n">
        <v>16</v>
      </c>
      <c r="C3140" s="7" t="n">
        <v>0</v>
      </c>
    </row>
    <row r="3141" spans="1:6">
      <c r="A3141" t="s">
        <v>4</v>
      </c>
      <c r="B3141" s="4" t="s">
        <v>5</v>
      </c>
      <c r="C3141" s="4" t="s">
        <v>10</v>
      </c>
      <c r="D3141" s="4" t="s">
        <v>66</v>
      </c>
      <c r="E3141" s="4" t="s">
        <v>13</v>
      </c>
      <c r="F3141" s="4" t="s">
        <v>13</v>
      </c>
    </row>
    <row r="3142" spans="1:6">
      <c r="A3142" t="n">
        <v>31355</v>
      </c>
      <c r="B3142" s="52" t="n">
        <v>26</v>
      </c>
      <c r="C3142" s="7" t="n">
        <v>80</v>
      </c>
      <c r="D3142" s="7" t="s">
        <v>324</v>
      </c>
      <c r="E3142" s="7" t="n">
        <v>2</v>
      </c>
      <c r="F3142" s="7" t="n">
        <v>0</v>
      </c>
    </row>
    <row r="3143" spans="1:6">
      <c r="A3143" t="s">
        <v>4</v>
      </c>
      <c r="B3143" s="4" t="s">
        <v>5</v>
      </c>
    </row>
    <row r="3144" spans="1:6">
      <c r="A3144" t="n">
        <v>31420</v>
      </c>
      <c r="B3144" s="32" t="n">
        <v>28</v>
      </c>
    </row>
    <row r="3145" spans="1:6">
      <c r="A3145" t="s">
        <v>4</v>
      </c>
      <c r="B3145" s="4" t="s">
        <v>5</v>
      </c>
      <c r="C3145" s="4" t="s">
        <v>13</v>
      </c>
      <c r="D3145" s="4" t="s">
        <v>10</v>
      </c>
      <c r="E3145" s="4" t="s">
        <v>6</v>
      </c>
    </row>
    <row r="3146" spans="1:6">
      <c r="A3146" t="n">
        <v>31421</v>
      </c>
      <c r="B3146" s="51" t="n">
        <v>51</v>
      </c>
      <c r="C3146" s="7" t="n">
        <v>4</v>
      </c>
      <c r="D3146" s="7" t="n">
        <v>11</v>
      </c>
      <c r="E3146" s="7" t="s">
        <v>283</v>
      </c>
    </row>
    <row r="3147" spans="1:6">
      <c r="A3147" t="s">
        <v>4</v>
      </c>
      <c r="B3147" s="4" t="s">
        <v>5</v>
      </c>
      <c r="C3147" s="4" t="s">
        <v>10</v>
      </c>
    </row>
    <row r="3148" spans="1:6">
      <c r="A3148" t="n">
        <v>31435</v>
      </c>
      <c r="B3148" s="25" t="n">
        <v>16</v>
      </c>
      <c r="C3148" s="7" t="n">
        <v>0</v>
      </c>
    </row>
    <row r="3149" spans="1:6">
      <c r="A3149" t="s">
        <v>4</v>
      </c>
      <c r="B3149" s="4" t="s">
        <v>5</v>
      </c>
      <c r="C3149" s="4" t="s">
        <v>10</v>
      </c>
      <c r="D3149" s="4" t="s">
        <v>66</v>
      </c>
      <c r="E3149" s="4" t="s">
        <v>13</v>
      </c>
      <c r="F3149" s="4" t="s">
        <v>13</v>
      </c>
    </row>
    <row r="3150" spans="1:6">
      <c r="A3150" t="n">
        <v>31438</v>
      </c>
      <c r="B3150" s="52" t="n">
        <v>26</v>
      </c>
      <c r="C3150" s="7" t="n">
        <v>11</v>
      </c>
      <c r="D3150" s="7" t="s">
        <v>325</v>
      </c>
      <c r="E3150" s="7" t="n">
        <v>2</v>
      </c>
      <c r="F3150" s="7" t="n">
        <v>0</v>
      </c>
    </row>
    <row r="3151" spans="1:6">
      <c r="A3151" t="s">
        <v>4</v>
      </c>
      <c r="B3151" s="4" t="s">
        <v>5</v>
      </c>
    </row>
    <row r="3152" spans="1:6">
      <c r="A3152" t="n">
        <v>31560</v>
      </c>
      <c r="B3152" s="32" t="n">
        <v>28</v>
      </c>
    </row>
    <row r="3153" spans="1:6">
      <c r="A3153" t="s">
        <v>4</v>
      </c>
      <c r="B3153" s="4" t="s">
        <v>5</v>
      </c>
      <c r="C3153" s="4" t="s">
        <v>10</v>
      </c>
      <c r="D3153" s="4" t="s">
        <v>10</v>
      </c>
      <c r="E3153" s="4" t="s">
        <v>10</v>
      </c>
    </row>
    <row r="3154" spans="1:6">
      <c r="A3154" t="n">
        <v>31561</v>
      </c>
      <c r="B3154" s="43" t="n">
        <v>61</v>
      </c>
      <c r="C3154" s="7" t="n">
        <v>80</v>
      </c>
      <c r="D3154" s="7" t="n">
        <v>65533</v>
      </c>
      <c r="E3154" s="7" t="n">
        <v>1000</v>
      </c>
    </row>
    <row r="3155" spans="1:6">
      <c r="A3155" t="s">
        <v>4</v>
      </c>
      <c r="B3155" s="4" t="s">
        <v>5</v>
      </c>
      <c r="C3155" s="4" t="s">
        <v>13</v>
      </c>
      <c r="D3155" s="4" t="s">
        <v>10</v>
      </c>
      <c r="E3155" s="4" t="s">
        <v>6</v>
      </c>
    </row>
    <row r="3156" spans="1:6">
      <c r="A3156" t="n">
        <v>31568</v>
      </c>
      <c r="B3156" s="51" t="n">
        <v>51</v>
      </c>
      <c r="C3156" s="7" t="n">
        <v>4</v>
      </c>
      <c r="D3156" s="7" t="n">
        <v>83</v>
      </c>
      <c r="E3156" s="7" t="s">
        <v>283</v>
      </c>
    </row>
    <row r="3157" spans="1:6">
      <c r="A3157" t="s">
        <v>4</v>
      </c>
      <c r="B3157" s="4" t="s">
        <v>5</v>
      </c>
      <c r="C3157" s="4" t="s">
        <v>10</v>
      </c>
    </row>
    <row r="3158" spans="1:6">
      <c r="A3158" t="n">
        <v>31582</v>
      </c>
      <c r="B3158" s="25" t="n">
        <v>16</v>
      </c>
      <c r="C3158" s="7" t="n">
        <v>0</v>
      </c>
    </row>
    <row r="3159" spans="1:6">
      <c r="A3159" t="s">
        <v>4</v>
      </c>
      <c r="B3159" s="4" t="s">
        <v>5</v>
      </c>
      <c r="C3159" s="4" t="s">
        <v>10</v>
      </c>
      <c r="D3159" s="4" t="s">
        <v>66</v>
      </c>
      <c r="E3159" s="4" t="s">
        <v>13</v>
      </c>
      <c r="F3159" s="4" t="s">
        <v>13</v>
      </c>
    </row>
    <row r="3160" spans="1:6">
      <c r="A3160" t="n">
        <v>31585</v>
      </c>
      <c r="B3160" s="52" t="n">
        <v>26</v>
      </c>
      <c r="C3160" s="7" t="n">
        <v>83</v>
      </c>
      <c r="D3160" s="7" t="s">
        <v>326</v>
      </c>
      <c r="E3160" s="7" t="n">
        <v>2</v>
      </c>
      <c r="F3160" s="7" t="n">
        <v>0</v>
      </c>
    </row>
    <row r="3161" spans="1:6">
      <c r="A3161" t="s">
        <v>4</v>
      </c>
      <c r="B3161" s="4" t="s">
        <v>5</v>
      </c>
    </row>
    <row r="3162" spans="1:6">
      <c r="A3162" t="n">
        <v>31662</v>
      </c>
      <c r="B3162" s="32" t="n">
        <v>28</v>
      </c>
    </row>
    <row r="3163" spans="1:6">
      <c r="A3163" t="s">
        <v>4</v>
      </c>
      <c r="B3163" s="4" t="s">
        <v>5</v>
      </c>
      <c r="C3163" s="4" t="s">
        <v>13</v>
      </c>
      <c r="D3163" s="4" t="s">
        <v>10</v>
      </c>
      <c r="E3163" s="4" t="s">
        <v>6</v>
      </c>
    </row>
    <row r="3164" spans="1:6">
      <c r="A3164" t="n">
        <v>31663</v>
      </c>
      <c r="B3164" s="51" t="n">
        <v>51</v>
      </c>
      <c r="C3164" s="7" t="n">
        <v>4</v>
      </c>
      <c r="D3164" s="7" t="n">
        <v>7032</v>
      </c>
      <c r="E3164" s="7" t="s">
        <v>159</v>
      </c>
    </row>
    <row r="3165" spans="1:6">
      <c r="A3165" t="s">
        <v>4</v>
      </c>
      <c r="B3165" s="4" t="s">
        <v>5</v>
      </c>
      <c r="C3165" s="4" t="s">
        <v>10</v>
      </c>
    </row>
    <row r="3166" spans="1:6">
      <c r="A3166" t="n">
        <v>31676</v>
      </c>
      <c r="B3166" s="25" t="n">
        <v>16</v>
      </c>
      <c r="C3166" s="7" t="n">
        <v>0</v>
      </c>
    </row>
    <row r="3167" spans="1:6">
      <c r="A3167" t="s">
        <v>4</v>
      </c>
      <c r="B3167" s="4" t="s">
        <v>5</v>
      </c>
      <c r="C3167" s="4" t="s">
        <v>10</v>
      </c>
      <c r="D3167" s="4" t="s">
        <v>66</v>
      </c>
      <c r="E3167" s="4" t="s">
        <v>13</v>
      </c>
      <c r="F3167" s="4" t="s">
        <v>13</v>
      </c>
    </row>
    <row r="3168" spans="1:6">
      <c r="A3168" t="n">
        <v>31679</v>
      </c>
      <c r="B3168" s="52" t="n">
        <v>26</v>
      </c>
      <c r="C3168" s="7" t="n">
        <v>7032</v>
      </c>
      <c r="D3168" s="7" t="s">
        <v>327</v>
      </c>
      <c r="E3168" s="7" t="n">
        <v>2</v>
      </c>
      <c r="F3168" s="7" t="n">
        <v>0</v>
      </c>
    </row>
    <row r="3169" spans="1:6">
      <c r="A3169" t="s">
        <v>4</v>
      </c>
      <c r="B3169" s="4" t="s">
        <v>5</v>
      </c>
    </row>
    <row r="3170" spans="1:6">
      <c r="A3170" t="n">
        <v>31728</v>
      </c>
      <c r="B3170" s="32" t="n">
        <v>28</v>
      </c>
    </row>
    <row r="3171" spans="1:6">
      <c r="A3171" t="s">
        <v>4</v>
      </c>
      <c r="B3171" s="4" t="s">
        <v>5</v>
      </c>
      <c r="C3171" s="4" t="s">
        <v>13</v>
      </c>
      <c r="D3171" s="4" t="s">
        <v>10</v>
      </c>
      <c r="E3171" s="4" t="s">
        <v>6</v>
      </c>
    </row>
    <row r="3172" spans="1:6">
      <c r="A3172" t="n">
        <v>31729</v>
      </c>
      <c r="B3172" s="51" t="n">
        <v>51</v>
      </c>
      <c r="C3172" s="7" t="n">
        <v>4</v>
      </c>
      <c r="D3172" s="7" t="n">
        <v>12</v>
      </c>
      <c r="E3172" s="7" t="s">
        <v>283</v>
      </c>
    </row>
    <row r="3173" spans="1:6">
      <c r="A3173" t="s">
        <v>4</v>
      </c>
      <c r="B3173" s="4" t="s">
        <v>5</v>
      </c>
      <c r="C3173" s="4" t="s">
        <v>10</v>
      </c>
    </row>
    <row r="3174" spans="1:6">
      <c r="A3174" t="n">
        <v>31743</v>
      </c>
      <c r="B3174" s="25" t="n">
        <v>16</v>
      </c>
      <c r="C3174" s="7" t="n">
        <v>0</v>
      </c>
    </row>
    <row r="3175" spans="1:6">
      <c r="A3175" t="s">
        <v>4</v>
      </c>
      <c r="B3175" s="4" t="s">
        <v>5</v>
      </c>
      <c r="C3175" s="4" t="s">
        <v>10</v>
      </c>
      <c r="D3175" s="4" t="s">
        <v>66</v>
      </c>
      <c r="E3175" s="4" t="s">
        <v>13</v>
      </c>
      <c r="F3175" s="4" t="s">
        <v>13</v>
      </c>
    </row>
    <row r="3176" spans="1:6">
      <c r="A3176" t="n">
        <v>31746</v>
      </c>
      <c r="B3176" s="52" t="n">
        <v>26</v>
      </c>
      <c r="C3176" s="7" t="n">
        <v>12</v>
      </c>
      <c r="D3176" s="7" t="s">
        <v>328</v>
      </c>
      <c r="E3176" s="7" t="n">
        <v>2</v>
      </c>
      <c r="F3176" s="7" t="n">
        <v>0</v>
      </c>
    </row>
    <row r="3177" spans="1:6">
      <c r="A3177" t="s">
        <v>4</v>
      </c>
      <c r="B3177" s="4" t="s">
        <v>5</v>
      </c>
    </row>
    <row r="3178" spans="1:6">
      <c r="A3178" t="n">
        <v>31832</v>
      </c>
      <c r="B3178" s="32" t="n">
        <v>28</v>
      </c>
    </row>
    <row r="3179" spans="1:6">
      <c r="A3179" t="s">
        <v>4</v>
      </c>
      <c r="B3179" s="4" t="s">
        <v>5</v>
      </c>
      <c r="C3179" s="4" t="s">
        <v>13</v>
      </c>
      <c r="D3179" s="4" t="s">
        <v>10</v>
      </c>
      <c r="E3179" s="4" t="s">
        <v>6</v>
      </c>
    </row>
    <row r="3180" spans="1:6">
      <c r="A3180" t="n">
        <v>31833</v>
      </c>
      <c r="B3180" s="51" t="n">
        <v>51</v>
      </c>
      <c r="C3180" s="7" t="n">
        <v>4</v>
      </c>
      <c r="D3180" s="7" t="n">
        <v>18</v>
      </c>
      <c r="E3180" s="7" t="s">
        <v>159</v>
      </c>
    </row>
    <row r="3181" spans="1:6">
      <c r="A3181" t="s">
        <v>4</v>
      </c>
      <c r="B3181" s="4" t="s">
        <v>5</v>
      </c>
      <c r="C3181" s="4" t="s">
        <v>10</v>
      </c>
    </row>
    <row r="3182" spans="1:6">
      <c r="A3182" t="n">
        <v>31846</v>
      </c>
      <c r="B3182" s="25" t="n">
        <v>16</v>
      </c>
      <c r="C3182" s="7" t="n">
        <v>0</v>
      </c>
    </row>
    <row r="3183" spans="1:6">
      <c r="A3183" t="s">
        <v>4</v>
      </c>
      <c r="B3183" s="4" t="s">
        <v>5</v>
      </c>
      <c r="C3183" s="4" t="s">
        <v>10</v>
      </c>
      <c r="D3183" s="4" t="s">
        <v>66</v>
      </c>
      <c r="E3183" s="4" t="s">
        <v>13</v>
      </c>
      <c r="F3183" s="4" t="s">
        <v>13</v>
      </c>
    </row>
    <row r="3184" spans="1:6">
      <c r="A3184" t="n">
        <v>31849</v>
      </c>
      <c r="B3184" s="52" t="n">
        <v>26</v>
      </c>
      <c r="C3184" s="7" t="n">
        <v>18</v>
      </c>
      <c r="D3184" s="7" t="s">
        <v>329</v>
      </c>
      <c r="E3184" s="7" t="n">
        <v>2</v>
      </c>
      <c r="F3184" s="7" t="n">
        <v>0</v>
      </c>
    </row>
    <row r="3185" spans="1:6">
      <c r="A3185" t="s">
        <v>4</v>
      </c>
      <c r="B3185" s="4" t="s">
        <v>5</v>
      </c>
    </row>
    <row r="3186" spans="1:6">
      <c r="A3186" t="n">
        <v>31924</v>
      </c>
      <c r="B3186" s="32" t="n">
        <v>28</v>
      </c>
    </row>
    <row r="3187" spans="1:6">
      <c r="A3187" t="s">
        <v>4</v>
      </c>
      <c r="B3187" s="4" t="s">
        <v>5</v>
      </c>
      <c r="C3187" s="4" t="s">
        <v>10</v>
      </c>
    </row>
    <row r="3188" spans="1:6">
      <c r="A3188" t="n">
        <v>31925</v>
      </c>
      <c r="B3188" s="25" t="n">
        <v>16</v>
      </c>
      <c r="C3188" s="7" t="n">
        <v>300</v>
      </c>
    </row>
    <row r="3189" spans="1:6">
      <c r="A3189" t="s">
        <v>4</v>
      </c>
      <c r="B3189" s="4" t="s">
        <v>5</v>
      </c>
      <c r="C3189" s="4" t="s">
        <v>10</v>
      </c>
      <c r="D3189" s="4" t="s">
        <v>13</v>
      </c>
      <c r="E3189" s="4" t="s">
        <v>13</v>
      </c>
      <c r="F3189" s="4" t="s">
        <v>6</v>
      </c>
    </row>
    <row r="3190" spans="1:6">
      <c r="A3190" t="n">
        <v>31928</v>
      </c>
      <c r="B3190" s="47" t="n">
        <v>20</v>
      </c>
      <c r="C3190" s="7" t="n">
        <v>0</v>
      </c>
      <c r="D3190" s="7" t="n">
        <v>2</v>
      </c>
      <c r="E3190" s="7" t="n">
        <v>10</v>
      </c>
      <c r="F3190" s="7" t="s">
        <v>322</v>
      </c>
    </row>
    <row r="3191" spans="1:6">
      <c r="A3191" t="s">
        <v>4</v>
      </c>
      <c r="B3191" s="4" t="s">
        <v>5</v>
      </c>
      <c r="C3191" s="4" t="s">
        <v>10</v>
      </c>
    </row>
    <row r="3192" spans="1:6">
      <c r="A3192" t="n">
        <v>31948</v>
      </c>
      <c r="B3192" s="25" t="n">
        <v>16</v>
      </c>
      <c r="C3192" s="7" t="n">
        <v>1400</v>
      </c>
    </row>
    <row r="3193" spans="1:6">
      <c r="A3193" t="s">
        <v>4</v>
      </c>
      <c r="B3193" s="4" t="s">
        <v>5</v>
      </c>
      <c r="C3193" s="4" t="s">
        <v>13</v>
      </c>
      <c r="D3193" s="4" t="s">
        <v>10</v>
      </c>
      <c r="E3193" s="4" t="s">
        <v>6</v>
      </c>
    </row>
    <row r="3194" spans="1:6">
      <c r="A3194" t="n">
        <v>31951</v>
      </c>
      <c r="B3194" s="51" t="n">
        <v>51</v>
      </c>
      <c r="C3194" s="7" t="n">
        <v>4</v>
      </c>
      <c r="D3194" s="7" t="n">
        <v>0</v>
      </c>
      <c r="E3194" s="7" t="s">
        <v>274</v>
      </c>
    </row>
    <row r="3195" spans="1:6">
      <c r="A3195" t="s">
        <v>4</v>
      </c>
      <c r="B3195" s="4" t="s">
        <v>5</v>
      </c>
      <c r="C3195" s="4" t="s">
        <v>10</v>
      </c>
    </row>
    <row r="3196" spans="1:6">
      <c r="A3196" t="n">
        <v>31964</v>
      </c>
      <c r="B3196" s="25" t="n">
        <v>16</v>
      </c>
      <c r="C3196" s="7" t="n">
        <v>0</v>
      </c>
    </row>
    <row r="3197" spans="1:6">
      <c r="A3197" t="s">
        <v>4</v>
      </c>
      <c r="B3197" s="4" t="s">
        <v>5</v>
      </c>
      <c r="C3197" s="4" t="s">
        <v>10</v>
      </c>
      <c r="D3197" s="4" t="s">
        <v>66</v>
      </c>
      <c r="E3197" s="4" t="s">
        <v>13</v>
      </c>
      <c r="F3197" s="4" t="s">
        <v>13</v>
      </c>
    </row>
    <row r="3198" spans="1:6">
      <c r="A3198" t="n">
        <v>31967</v>
      </c>
      <c r="B3198" s="52" t="n">
        <v>26</v>
      </c>
      <c r="C3198" s="7" t="n">
        <v>0</v>
      </c>
      <c r="D3198" s="7" t="s">
        <v>330</v>
      </c>
      <c r="E3198" s="7" t="n">
        <v>2</v>
      </c>
      <c r="F3198" s="7" t="n">
        <v>0</v>
      </c>
    </row>
    <row r="3199" spans="1:6">
      <c r="A3199" t="s">
        <v>4</v>
      </c>
      <c r="B3199" s="4" t="s">
        <v>5</v>
      </c>
    </row>
    <row r="3200" spans="1:6">
      <c r="A3200" t="n">
        <v>31996</v>
      </c>
      <c r="B3200" s="32" t="n">
        <v>28</v>
      </c>
    </row>
    <row r="3201" spans="1:6">
      <c r="A3201" t="s">
        <v>4</v>
      </c>
      <c r="B3201" s="4" t="s">
        <v>5</v>
      </c>
      <c r="C3201" s="4" t="s">
        <v>13</v>
      </c>
      <c r="D3201" s="4" t="s">
        <v>10</v>
      </c>
      <c r="E3201" s="4" t="s">
        <v>6</v>
      </c>
    </row>
    <row r="3202" spans="1:6">
      <c r="A3202" t="n">
        <v>31997</v>
      </c>
      <c r="B3202" s="51" t="n">
        <v>51</v>
      </c>
      <c r="C3202" s="7" t="n">
        <v>4</v>
      </c>
      <c r="D3202" s="7" t="n">
        <v>7</v>
      </c>
      <c r="E3202" s="7" t="s">
        <v>146</v>
      </c>
    </row>
    <row r="3203" spans="1:6">
      <c r="A3203" t="s">
        <v>4</v>
      </c>
      <c r="B3203" s="4" t="s">
        <v>5</v>
      </c>
      <c r="C3203" s="4" t="s">
        <v>10</v>
      </c>
    </row>
    <row r="3204" spans="1:6">
      <c r="A3204" t="n">
        <v>32010</v>
      </c>
      <c r="B3204" s="25" t="n">
        <v>16</v>
      </c>
      <c r="C3204" s="7" t="n">
        <v>0</v>
      </c>
    </row>
    <row r="3205" spans="1:6">
      <c r="A3205" t="s">
        <v>4</v>
      </c>
      <c r="B3205" s="4" t="s">
        <v>5</v>
      </c>
      <c r="C3205" s="4" t="s">
        <v>10</v>
      </c>
      <c r="D3205" s="4" t="s">
        <v>66</v>
      </c>
      <c r="E3205" s="4" t="s">
        <v>13</v>
      </c>
      <c r="F3205" s="4" t="s">
        <v>13</v>
      </c>
    </row>
    <row r="3206" spans="1:6">
      <c r="A3206" t="n">
        <v>32013</v>
      </c>
      <c r="B3206" s="52" t="n">
        <v>26</v>
      </c>
      <c r="C3206" s="7" t="n">
        <v>7</v>
      </c>
      <c r="D3206" s="7" t="s">
        <v>331</v>
      </c>
      <c r="E3206" s="7" t="n">
        <v>2</v>
      </c>
      <c r="F3206" s="7" t="n">
        <v>0</v>
      </c>
    </row>
    <row r="3207" spans="1:6">
      <c r="A3207" t="s">
        <v>4</v>
      </c>
      <c r="B3207" s="4" t="s">
        <v>5</v>
      </c>
    </row>
    <row r="3208" spans="1:6">
      <c r="A3208" t="n">
        <v>32034</v>
      </c>
      <c r="B3208" s="32" t="n">
        <v>28</v>
      </c>
    </row>
    <row r="3209" spans="1:6">
      <c r="A3209" t="s">
        <v>4</v>
      </c>
      <c r="B3209" s="4" t="s">
        <v>5</v>
      </c>
      <c r="C3209" s="4" t="s">
        <v>13</v>
      </c>
      <c r="D3209" s="4" t="s">
        <v>10</v>
      </c>
      <c r="E3209" s="4" t="s">
        <v>6</v>
      </c>
    </row>
    <row r="3210" spans="1:6">
      <c r="A3210" t="n">
        <v>32035</v>
      </c>
      <c r="B3210" s="51" t="n">
        <v>51</v>
      </c>
      <c r="C3210" s="7" t="n">
        <v>4</v>
      </c>
      <c r="D3210" s="7" t="n">
        <v>13</v>
      </c>
      <c r="E3210" s="7" t="s">
        <v>283</v>
      </c>
    </row>
    <row r="3211" spans="1:6">
      <c r="A3211" t="s">
        <v>4</v>
      </c>
      <c r="B3211" s="4" t="s">
        <v>5</v>
      </c>
      <c r="C3211" s="4" t="s">
        <v>10</v>
      </c>
    </row>
    <row r="3212" spans="1:6">
      <c r="A3212" t="n">
        <v>32049</v>
      </c>
      <c r="B3212" s="25" t="n">
        <v>16</v>
      </c>
      <c r="C3212" s="7" t="n">
        <v>0</v>
      </c>
    </row>
    <row r="3213" spans="1:6">
      <c r="A3213" t="s">
        <v>4</v>
      </c>
      <c r="B3213" s="4" t="s">
        <v>5</v>
      </c>
      <c r="C3213" s="4" t="s">
        <v>10</v>
      </c>
      <c r="D3213" s="4" t="s">
        <v>66</v>
      </c>
      <c r="E3213" s="4" t="s">
        <v>13</v>
      </c>
      <c r="F3213" s="4" t="s">
        <v>13</v>
      </c>
      <c r="G3213" s="4" t="s">
        <v>66</v>
      </c>
      <c r="H3213" s="4" t="s">
        <v>13</v>
      </c>
      <c r="I3213" s="4" t="s">
        <v>13</v>
      </c>
      <c r="J3213" s="4" t="s">
        <v>66</v>
      </c>
      <c r="K3213" s="4" t="s">
        <v>13</v>
      </c>
      <c r="L3213" s="4" t="s">
        <v>13</v>
      </c>
    </row>
    <row r="3214" spans="1:6">
      <c r="A3214" t="n">
        <v>32052</v>
      </c>
      <c r="B3214" s="52" t="n">
        <v>26</v>
      </c>
      <c r="C3214" s="7" t="n">
        <v>13</v>
      </c>
      <c r="D3214" s="7" t="s">
        <v>332</v>
      </c>
      <c r="E3214" s="7" t="n">
        <v>2</v>
      </c>
      <c r="F3214" s="7" t="n">
        <v>3</v>
      </c>
      <c r="G3214" s="7" t="s">
        <v>333</v>
      </c>
      <c r="H3214" s="7" t="n">
        <v>2</v>
      </c>
      <c r="I3214" s="7" t="n">
        <v>3</v>
      </c>
      <c r="J3214" s="7" t="s">
        <v>334</v>
      </c>
      <c r="K3214" s="7" t="n">
        <v>2</v>
      </c>
      <c r="L3214" s="7" t="n">
        <v>0</v>
      </c>
    </row>
    <row r="3215" spans="1:6">
      <c r="A3215" t="s">
        <v>4</v>
      </c>
      <c r="B3215" s="4" t="s">
        <v>5</v>
      </c>
    </row>
    <row r="3216" spans="1:6">
      <c r="A3216" t="n">
        <v>32224</v>
      </c>
      <c r="B3216" s="32" t="n">
        <v>28</v>
      </c>
    </row>
    <row r="3217" spans="1:12">
      <c r="A3217" t="s">
        <v>4</v>
      </c>
      <c r="B3217" s="4" t="s">
        <v>5</v>
      </c>
      <c r="C3217" s="4" t="s">
        <v>10</v>
      </c>
      <c r="D3217" s="4" t="s">
        <v>13</v>
      </c>
      <c r="E3217" s="4" t="s">
        <v>13</v>
      </c>
      <c r="F3217" s="4" t="s">
        <v>6</v>
      </c>
    </row>
    <row r="3218" spans="1:12">
      <c r="A3218" t="n">
        <v>32225</v>
      </c>
      <c r="B3218" s="47" t="n">
        <v>20</v>
      </c>
      <c r="C3218" s="7" t="n">
        <v>18</v>
      </c>
      <c r="D3218" s="7" t="n">
        <v>2</v>
      </c>
      <c r="E3218" s="7" t="n">
        <v>10</v>
      </c>
      <c r="F3218" s="7" t="s">
        <v>273</v>
      </c>
    </row>
    <row r="3219" spans="1:12">
      <c r="A3219" t="s">
        <v>4</v>
      </c>
      <c r="B3219" s="4" t="s">
        <v>5</v>
      </c>
      <c r="C3219" s="4" t="s">
        <v>13</v>
      </c>
      <c r="D3219" s="4" t="s">
        <v>10</v>
      </c>
      <c r="E3219" s="4" t="s">
        <v>6</v>
      </c>
    </row>
    <row r="3220" spans="1:12">
      <c r="A3220" t="n">
        <v>32246</v>
      </c>
      <c r="B3220" s="51" t="n">
        <v>51</v>
      </c>
      <c r="C3220" s="7" t="n">
        <v>4</v>
      </c>
      <c r="D3220" s="7" t="n">
        <v>18</v>
      </c>
      <c r="E3220" s="7" t="s">
        <v>335</v>
      </c>
    </row>
    <row r="3221" spans="1:12">
      <c r="A3221" t="s">
        <v>4</v>
      </c>
      <c r="B3221" s="4" t="s">
        <v>5</v>
      </c>
      <c r="C3221" s="4" t="s">
        <v>10</v>
      </c>
    </row>
    <row r="3222" spans="1:12">
      <c r="A3222" t="n">
        <v>32259</v>
      </c>
      <c r="B3222" s="25" t="n">
        <v>16</v>
      </c>
      <c r="C3222" s="7" t="n">
        <v>0</v>
      </c>
    </row>
    <row r="3223" spans="1:12">
      <c r="A3223" t="s">
        <v>4</v>
      </c>
      <c r="B3223" s="4" t="s">
        <v>5</v>
      </c>
      <c r="C3223" s="4" t="s">
        <v>10</v>
      </c>
      <c r="D3223" s="4" t="s">
        <v>66</v>
      </c>
      <c r="E3223" s="4" t="s">
        <v>13</v>
      </c>
      <c r="F3223" s="4" t="s">
        <v>13</v>
      </c>
    </row>
    <row r="3224" spans="1:12">
      <c r="A3224" t="n">
        <v>32262</v>
      </c>
      <c r="B3224" s="52" t="n">
        <v>26</v>
      </c>
      <c r="C3224" s="7" t="n">
        <v>18</v>
      </c>
      <c r="D3224" s="7" t="s">
        <v>336</v>
      </c>
      <c r="E3224" s="7" t="n">
        <v>2</v>
      </c>
      <c r="F3224" s="7" t="n">
        <v>0</v>
      </c>
    </row>
    <row r="3225" spans="1:12">
      <c r="A3225" t="s">
        <v>4</v>
      </c>
      <c r="B3225" s="4" t="s">
        <v>5</v>
      </c>
    </row>
    <row r="3226" spans="1:12">
      <c r="A3226" t="n">
        <v>32289</v>
      </c>
      <c r="B3226" s="32" t="n">
        <v>28</v>
      </c>
    </row>
    <row r="3227" spans="1:12">
      <c r="A3227" t="s">
        <v>4</v>
      </c>
      <c r="B3227" s="4" t="s">
        <v>5</v>
      </c>
      <c r="C3227" s="4" t="s">
        <v>10</v>
      </c>
      <c r="D3227" s="4" t="s">
        <v>13</v>
      </c>
    </row>
    <row r="3228" spans="1:12">
      <c r="A3228" t="n">
        <v>32290</v>
      </c>
      <c r="B3228" s="61" t="n">
        <v>89</v>
      </c>
      <c r="C3228" s="7" t="n">
        <v>65533</v>
      </c>
      <c r="D3228" s="7" t="n">
        <v>1</v>
      </c>
    </row>
    <row r="3229" spans="1:12">
      <c r="A3229" t="s">
        <v>4</v>
      </c>
      <c r="B3229" s="4" t="s">
        <v>5</v>
      </c>
      <c r="C3229" s="4" t="s">
        <v>13</v>
      </c>
      <c r="D3229" s="4" t="s">
        <v>10</v>
      </c>
      <c r="E3229" s="4" t="s">
        <v>13</v>
      </c>
    </row>
    <row r="3230" spans="1:12">
      <c r="A3230" t="n">
        <v>32294</v>
      </c>
      <c r="B3230" s="17" t="n">
        <v>49</v>
      </c>
      <c r="C3230" s="7" t="n">
        <v>1</v>
      </c>
      <c r="D3230" s="7" t="n">
        <v>4000</v>
      </c>
      <c r="E3230" s="7" t="n">
        <v>0</v>
      </c>
    </row>
    <row r="3231" spans="1:12">
      <c r="A3231" t="s">
        <v>4</v>
      </c>
      <c r="B3231" s="4" t="s">
        <v>5</v>
      </c>
      <c r="C3231" s="4" t="s">
        <v>13</v>
      </c>
      <c r="D3231" s="4" t="s">
        <v>10</v>
      </c>
      <c r="E3231" s="4" t="s">
        <v>9</v>
      </c>
      <c r="F3231" s="4" t="s">
        <v>10</v>
      </c>
    </row>
    <row r="3232" spans="1:12">
      <c r="A3232" t="n">
        <v>32299</v>
      </c>
      <c r="B3232" s="19" t="n">
        <v>50</v>
      </c>
      <c r="C3232" s="7" t="n">
        <v>3</v>
      </c>
      <c r="D3232" s="7" t="n">
        <v>5043</v>
      </c>
      <c r="E3232" s="7" t="n">
        <v>0</v>
      </c>
      <c r="F3232" s="7" t="n">
        <v>1000</v>
      </c>
    </row>
    <row r="3233" spans="1:6">
      <c r="A3233" t="s">
        <v>4</v>
      </c>
      <c r="B3233" s="4" t="s">
        <v>5</v>
      </c>
      <c r="C3233" s="4" t="s">
        <v>13</v>
      </c>
      <c r="D3233" s="4" t="s">
        <v>10</v>
      </c>
      <c r="E3233" s="4" t="s">
        <v>30</v>
      </c>
    </row>
    <row r="3234" spans="1:6">
      <c r="A3234" t="n">
        <v>32309</v>
      </c>
      <c r="B3234" s="27" t="n">
        <v>58</v>
      </c>
      <c r="C3234" s="7" t="n">
        <v>0</v>
      </c>
      <c r="D3234" s="7" t="n">
        <v>1000</v>
      </c>
      <c r="E3234" s="7" t="n">
        <v>1</v>
      </c>
    </row>
    <row r="3235" spans="1:6">
      <c r="A3235" t="s">
        <v>4</v>
      </c>
      <c r="B3235" s="4" t="s">
        <v>5</v>
      </c>
      <c r="C3235" s="4" t="s">
        <v>13</v>
      </c>
      <c r="D3235" s="4" t="s">
        <v>10</v>
      </c>
    </row>
    <row r="3236" spans="1:6">
      <c r="A3236" t="n">
        <v>32317</v>
      </c>
      <c r="B3236" s="27" t="n">
        <v>58</v>
      </c>
      <c r="C3236" s="7" t="n">
        <v>255</v>
      </c>
      <c r="D3236" s="7" t="n">
        <v>0</v>
      </c>
    </row>
    <row r="3237" spans="1:6">
      <c r="A3237" t="s">
        <v>4</v>
      </c>
      <c r="B3237" s="4" t="s">
        <v>5</v>
      </c>
      <c r="C3237" s="4" t="s">
        <v>13</v>
      </c>
      <c r="D3237" s="4" t="s">
        <v>6</v>
      </c>
      <c r="E3237" s="4" t="s">
        <v>10</v>
      </c>
    </row>
    <row r="3238" spans="1:6">
      <c r="A3238" t="n">
        <v>32321</v>
      </c>
      <c r="B3238" s="21" t="n">
        <v>94</v>
      </c>
      <c r="C3238" s="7" t="n">
        <v>1</v>
      </c>
      <c r="D3238" s="7" t="s">
        <v>337</v>
      </c>
      <c r="E3238" s="7" t="n">
        <v>1</v>
      </c>
    </row>
    <row r="3239" spans="1:6">
      <c r="A3239" t="s">
        <v>4</v>
      </c>
      <c r="B3239" s="4" t="s">
        <v>5</v>
      </c>
      <c r="C3239" s="4" t="s">
        <v>13</v>
      </c>
      <c r="D3239" s="4" t="s">
        <v>6</v>
      </c>
      <c r="E3239" s="4" t="s">
        <v>10</v>
      </c>
    </row>
    <row r="3240" spans="1:6">
      <c r="A3240" t="n">
        <v>32331</v>
      </c>
      <c r="B3240" s="21" t="n">
        <v>94</v>
      </c>
      <c r="C3240" s="7" t="n">
        <v>1</v>
      </c>
      <c r="D3240" s="7" t="s">
        <v>337</v>
      </c>
      <c r="E3240" s="7" t="n">
        <v>2</v>
      </c>
    </row>
    <row r="3241" spans="1:6">
      <c r="A3241" t="s">
        <v>4</v>
      </c>
      <c r="B3241" s="4" t="s">
        <v>5</v>
      </c>
      <c r="C3241" s="4" t="s">
        <v>13</v>
      </c>
      <c r="D3241" s="4" t="s">
        <v>6</v>
      </c>
      <c r="E3241" s="4" t="s">
        <v>10</v>
      </c>
    </row>
    <row r="3242" spans="1:6">
      <c r="A3242" t="n">
        <v>32341</v>
      </c>
      <c r="B3242" s="21" t="n">
        <v>94</v>
      </c>
      <c r="C3242" s="7" t="n">
        <v>0</v>
      </c>
      <c r="D3242" s="7" t="s">
        <v>337</v>
      </c>
      <c r="E3242" s="7" t="n">
        <v>4</v>
      </c>
    </row>
    <row r="3243" spans="1:6">
      <c r="A3243" t="s">
        <v>4</v>
      </c>
      <c r="B3243" s="4" t="s">
        <v>5</v>
      </c>
      <c r="C3243" s="4" t="s">
        <v>10</v>
      </c>
      <c r="D3243" s="4" t="s">
        <v>9</v>
      </c>
    </row>
    <row r="3244" spans="1:6">
      <c r="A3244" t="n">
        <v>32351</v>
      </c>
      <c r="B3244" s="37" t="n">
        <v>43</v>
      </c>
      <c r="C3244" s="7" t="n">
        <v>18</v>
      </c>
      <c r="D3244" s="7" t="n">
        <v>1</v>
      </c>
    </row>
    <row r="3245" spans="1:6">
      <c r="A3245" t="s">
        <v>4</v>
      </c>
      <c r="B3245" s="4" t="s">
        <v>5</v>
      </c>
      <c r="C3245" s="4" t="s">
        <v>10</v>
      </c>
      <c r="D3245" s="4" t="s">
        <v>9</v>
      </c>
    </row>
    <row r="3246" spans="1:6">
      <c r="A3246" t="n">
        <v>32358</v>
      </c>
      <c r="B3246" s="37" t="n">
        <v>43</v>
      </c>
      <c r="C3246" s="7" t="n">
        <v>13</v>
      </c>
      <c r="D3246" s="7" t="n">
        <v>1</v>
      </c>
    </row>
    <row r="3247" spans="1:6">
      <c r="A3247" t="s">
        <v>4</v>
      </c>
      <c r="B3247" s="4" t="s">
        <v>5</v>
      </c>
      <c r="C3247" s="4" t="s">
        <v>10</v>
      </c>
      <c r="D3247" s="4" t="s">
        <v>9</v>
      </c>
    </row>
    <row r="3248" spans="1:6">
      <c r="A3248" t="n">
        <v>32365</v>
      </c>
      <c r="B3248" s="37" t="n">
        <v>43</v>
      </c>
      <c r="C3248" s="7" t="n">
        <v>12</v>
      </c>
      <c r="D3248" s="7" t="n">
        <v>1</v>
      </c>
    </row>
    <row r="3249" spans="1:5">
      <c r="A3249" t="s">
        <v>4</v>
      </c>
      <c r="B3249" s="4" t="s">
        <v>5</v>
      </c>
      <c r="C3249" s="4" t="s">
        <v>10</v>
      </c>
      <c r="D3249" s="4" t="s">
        <v>9</v>
      </c>
    </row>
    <row r="3250" spans="1:5">
      <c r="A3250" t="n">
        <v>32372</v>
      </c>
      <c r="B3250" s="37" t="n">
        <v>43</v>
      </c>
      <c r="C3250" s="7" t="n">
        <v>80</v>
      </c>
      <c r="D3250" s="7" t="n">
        <v>1</v>
      </c>
    </row>
    <row r="3251" spans="1:5">
      <c r="A3251" t="s">
        <v>4</v>
      </c>
      <c r="B3251" s="4" t="s">
        <v>5</v>
      </c>
      <c r="C3251" s="4" t="s">
        <v>10</v>
      </c>
      <c r="D3251" s="4" t="s">
        <v>9</v>
      </c>
    </row>
    <row r="3252" spans="1:5">
      <c r="A3252" t="n">
        <v>32379</v>
      </c>
      <c r="B3252" s="37" t="n">
        <v>43</v>
      </c>
      <c r="C3252" s="7" t="n">
        <v>83</v>
      </c>
      <c r="D3252" s="7" t="n">
        <v>1</v>
      </c>
    </row>
    <row r="3253" spans="1:5">
      <c r="A3253" t="s">
        <v>4</v>
      </c>
      <c r="B3253" s="4" t="s">
        <v>5</v>
      </c>
      <c r="C3253" s="4" t="s">
        <v>10</v>
      </c>
      <c r="D3253" s="4" t="s">
        <v>9</v>
      </c>
    </row>
    <row r="3254" spans="1:5">
      <c r="A3254" t="n">
        <v>32386</v>
      </c>
      <c r="B3254" s="37" t="n">
        <v>43</v>
      </c>
      <c r="C3254" s="7" t="n">
        <v>11</v>
      </c>
      <c r="D3254" s="7" t="n">
        <v>1</v>
      </c>
    </row>
    <row r="3255" spans="1:5">
      <c r="A3255" t="s">
        <v>4</v>
      </c>
      <c r="B3255" s="4" t="s">
        <v>5</v>
      </c>
      <c r="C3255" s="4" t="s">
        <v>10</v>
      </c>
      <c r="D3255" s="4" t="s">
        <v>9</v>
      </c>
    </row>
    <row r="3256" spans="1:5">
      <c r="A3256" t="n">
        <v>32393</v>
      </c>
      <c r="B3256" s="37" t="n">
        <v>43</v>
      </c>
      <c r="C3256" s="7" t="n">
        <v>7032</v>
      </c>
      <c r="D3256" s="7" t="n">
        <v>1</v>
      </c>
    </row>
    <row r="3257" spans="1:5">
      <c r="A3257" t="s">
        <v>4</v>
      </c>
      <c r="B3257" s="4" t="s">
        <v>5</v>
      </c>
      <c r="C3257" s="4" t="s">
        <v>10</v>
      </c>
      <c r="D3257" s="4" t="s">
        <v>30</v>
      </c>
      <c r="E3257" s="4" t="s">
        <v>30</v>
      </c>
      <c r="F3257" s="4" t="s">
        <v>30</v>
      </c>
      <c r="G3257" s="4" t="s">
        <v>30</v>
      </c>
    </row>
    <row r="3258" spans="1:5">
      <c r="A3258" t="n">
        <v>32400</v>
      </c>
      <c r="B3258" s="38" t="n">
        <v>46</v>
      </c>
      <c r="C3258" s="7" t="n">
        <v>0</v>
      </c>
      <c r="D3258" s="7" t="n">
        <v>9.96000003814697</v>
      </c>
      <c r="E3258" s="7" t="n">
        <v>0</v>
      </c>
      <c r="F3258" s="7" t="n">
        <v>20.2000007629395</v>
      </c>
      <c r="G3258" s="7" t="n">
        <v>177.100006103516</v>
      </c>
    </row>
    <row r="3259" spans="1:5">
      <c r="A3259" t="s">
        <v>4</v>
      </c>
      <c r="B3259" s="4" t="s">
        <v>5</v>
      </c>
      <c r="C3259" s="4" t="s">
        <v>10</v>
      </c>
      <c r="D3259" s="4" t="s">
        <v>30</v>
      </c>
      <c r="E3259" s="4" t="s">
        <v>30</v>
      </c>
      <c r="F3259" s="4" t="s">
        <v>30</v>
      </c>
      <c r="G3259" s="4" t="s">
        <v>30</v>
      </c>
    </row>
    <row r="3260" spans="1:5">
      <c r="A3260" t="n">
        <v>32419</v>
      </c>
      <c r="B3260" s="38" t="n">
        <v>46</v>
      </c>
      <c r="C3260" s="7" t="n">
        <v>7</v>
      </c>
      <c r="D3260" s="7" t="n">
        <v>9.3100004196167</v>
      </c>
      <c r="E3260" s="7" t="n">
        <v>0</v>
      </c>
      <c r="F3260" s="7" t="n">
        <v>20.3799991607666</v>
      </c>
      <c r="G3260" s="7" t="n">
        <v>171.399993896484</v>
      </c>
    </row>
    <row r="3261" spans="1:5">
      <c r="A3261" t="s">
        <v>4</v>
      </c>
      <c r="B3261" s="4" t="s">
        <v>5</v>
      </c>
      <c r="C3261" s="4" t="s">
        <v>10</v>
      </c>
      <c r="D3261" s="4" t="s">
        <v>30</v>
      </c>
      <c r="E3261" s="4" t="s">
        <v>30</v>
      </c>
      <c r="F3261" s="4" t="s">
        <v>30</v>
      </c>
      <c r="G3261" s="4" t="s">
        <v>30</v>
      </c>
    </row>
    <row r="3262" spans="1:5">
      <c r="A3262" t="n">
        <v>32438</v>
      </c>
      <c r="B3262" s="38" t="n">
        <v>46</v>
      </c>
      <c r="C3262" s="7" t="n">
        <v>2</v>
      </c>
      <c r="D3262" s="7" t="n">
        <v>11.789999961853</v>
      </c>
      <c r="E3262" s="7" t="n">
        <v>0</v>
      </c>
      <c r="F3262" s="7" t="n">
        <v>18.5100002288818</v>
      </c>
      <c r="G3262" s="7" t="n">
        <v>270</v>
      </c>
    </row>
    <row r="3263" spans="1:5">
      <c r="A3263" t="s">
        <v>4</v>
      </c>
      <c r="B3263" s="4" t="s">
        <v>5</v>
      </c>
      <c r="C3263" s="4" t="s">
        <v>10</v>
      </c>
      <c r="D3263" s="4" t="s">
        <v>30</v>
      </c>
      <c r="E3263" s="4" t="s">
        <v>30</v>
      </c>
      <c r="F3263" s="4" t="s">
        <v>30</v>
      </c>
      <c r="G3263" s="4" t="s">
        <v>30</v>
      </c>
    </row>
    <row r="3264" spans="1:5">
      <c r="A3264" t="n">
        <v>32457</v>
      </c>
      <c r="B3264" s="38" t="n">
        <v>46</v>
      </c>
      <c r="C3264" s="7" t="n">
        <v>4</v>
      </c>
      <c r="D3264" s="7" t="n">
        <v>11.789999961853</v>
      </c>
      <c r="E3264" s="7" t="n">
        <v>0</v>
      </c>
      <c r="F3264" s="7" t="n">
        <v>16.9899997711182</v>
      </c>
      <c r="G3264" s="7" t="n">
        <v>270</v>
      </c>
    </row>
    <row r="3265" spans="1:7">
      <c r="A3265" t="s">
        <v>4</v>
      </c>
      <c r="B3265" s="4" t="s">
        <v>5</v>
      </c>
      <c r="C3265" s="4" t="s">
        <v>10</v>
      </c>
      <c r="D3265" s="4" t="s">
        <v>30</v>
      </c>
      <c r="E3265" s="4" t="s">
        <v>30</v>
      </c>
      <c r="F3265" s="4" t="s">
        <v>30</v>
      </c>
      <c r="G3265" s="4" t="s">
        <v>30</v>
      </c>
    </row>
    <row r="3266" spans="1:7">
      <c r="A3266" t="n">
        <v>32476</v>
      </c>
      <c r="B3266" s="38" t="n">
        <v>46</v>
      </c>
      <c r="C3266" s="7" t="n">
        <v>8</v>
      </c>
      <c r="D3266" s="7" t="n">
        <v>11.789999961853</v>
      </c>
      <c r="E3266" s="7" t="n">
        <v>0</v>
      </c>
      <c r="F3266" s="7" t="n">
        <v>15.4899997711182</v>
      </c>
      <c r="G3266" s="7" t="n">
        <v>270</v>
      </c>
    </row>
    <row r="3267" spans="1:7">
      <c r="A3267" t="s">
        <v>4</v>
      </c>
      <c r="B3267" s="4" t="s">
        <v>5</v>
      </c>
      <c r="C3267" s="4" t="s">
        <v>10</v>
      </c>
      <c r="D3267" s="4" t="s">
        <v>30</v>
      </c>
      <c r="E3267" s="4" t="s">
        <v>30</v>
      </c>
      <c r="F3267" s="4" t="s">
        <v>30</v>
      </c>
      <c r="G3267" s="4" t="s">
        <v>30</v>
      </c>
    </row>
    <row r="3268" spans="1:7">
      <c r="A3268" t="n">
        <v>32495</v>
      </c>
      <c r="B3268" s="38" t="n">
        <v>46</v>
      </c>
      <c r="C3268" s="7" t="n">
        <v>6</v>
      </c>
      <c r="D3268" s="7" t="n">
        <v>11.789999961853</v>
      </c>
      <c r="E3268" s="7" t="n">
        <v>0</v>
      </c>
      <c r="F3268" s="7" t="n">
        <v>14.0200004577637</v>
      </c>
      <c r="G3268" s="7" t="n">
        <v>270</v>
      </c>
    </row>
    <row r="3269" spans="1:7">
      <c r="A3269" t="s">
        <v>4</v>
      </c>
      <c r="B3269" s="4" t="s">
        <v>5</v>
      </c>
      <c r="C3269" s="4" t="s">
        <v>10</v>
      </c>
      <c r="D3269" s="4" t="s">
        <v>30</v>
      </c>
      <c r="E3269" s="4" t="s">
        <v>30</v>
      </c>
      <c r="F3269" s="4" t="s">
        <v>30</v>
      </c>
      <c r="G3269" s="4" t="s">
        <v>30</v>
      </c>
    </row>
    <row r="3270" spans="1:7">
      <c r="A3270" t="n">
        <v>32514</v>
      </c>
      <c r="B3270" s="38" t="n">
        <v>46</v>
      </c>
      <c r="C3270" s="7" t="n">
        <v>9</v>
      </c>
      <c r="D3270" s="7" t="n">
        <v>8.26000022888184</v>
      </c>
      <c r="E3270" s="7" t="n">
        <v>0</v>
      </c>
      <c r="F3270" s="7" t="n">
        <v>13.9899997711182</v>
      </c>
      <c r="G3270" s="7" t="n">
        <v>90</v>
      </c>
    </row>
    <row r="3271" spans="1:7">
      <c r="A3271" t="s">
        <v>4</v>
      </c>
      <c r="B3271" s="4" t="s">
        <v>5</v>
      </c>
      <c r="C3271" s="4" t="s">
        <v>10</v>
      </c>
      <c r="D3271" s="4" t="s">
        <v>30</v>
      </c>
      <c r="E3271" s="4" t="s">
        <v>30</v>
      </c>
      <c r="F3271" s="4" t="s">
        <v>30</v>
      </c>
      <c r="G3271" s="4" t="s">
        <v>30</v>
      </c>
    </row>
    <row r="3272" spans="1:7">
      <c r="A3272" t="n">
        <v>32533</v>
      </c>
      <c r="B3272" s="38" t="n">
        <v>46</v>
      </c>
      <c r="C3272" s="7" t="n">
        <v>5</v>
      </c>
      <c r="D3272" s="7" t="n">
        <v>8.26000022888184</v>
      </c>
      <c r="E3272" s="7" t="n">
        <v>0</v>
      </c>
      <c r="F3272" s="7" t="n">
        <v>15.4899997711182</v>
      </c>
      <c r="G3272" s="7" t="n">
        <v>90</v>
      </c>
    </row>
    <row r="3273" spans="1:7">
      <c r="A3273" t="s">
        <v>4</v>
      </c>
      <c r="B3273" s="4" t="s">
        <v>5</v>
      </c>
      <c r="C3273" s="4" t="s">
        <v>10</v>
      </c>
      <c r="D3273" s="4" t="s">
        <v>30</v>
      </c>
      <c r="E3273" s="4" t="s">
        <v>30</v>
      </c>
      <c r="F3273" s="4" t="s">
        <v>30</v>
      </c>
      <c r="G3273" s="4" t="s">
        <v>30</v>
      </c>
    </row>
    <row r="3274" spans="1:7">
      <c r="A3274" t="n">
        <v>32552</v>
      </c>
      <c r="B3274" s="38" t="n">
        <v>46</v>
      </c>
      <c r="C3274" s="7" t="n">
        <v>3</v>
      </c>
      <c r="D3274" s="7" t="n">
        <v>8.26000022888184</v>
      </c>
      <c r="E3274" s="7" t="n">
        <v>0</v>
      </c>
      <c r="F3274" s="7" t="n">
        <v>17.0200004577637</v>
      </c>
      <c r="G3274" s="7" t="n">
        <v>90</v>
      </c>
    </row>
    <row r="3275" spans="1:7">
      <c r="A3275" t="s">
        <v>4</v>
      </c>
      <c r="B3275" s="4" t="s">
        <v>5</v>
      </c>
      <c r="C3275" s="4" t="s">
        <v>10</v>
      </c>
      <c r="D3275" s="4" t="s">
        <v>30</v>
      </c>
      <c r="E3275" s="4" t="s">
        <v>30</v>
      </c>
      <c r="F3275" s="4" t="s">
        <v>30</v>
      </c>
      <c r="G3275" s="4" t="s">
        <v>30</v>
      </c>
    </row>
    <row r="3276" spans="1:7">
      <c r="A3276" t="n">
        <v>32571</v>
      </c>
      <c r="B3276" s="38" t="n">
        <v>46</v>
      </c>
      <c r="C3276" s="7" t="n">
        <v>1</v>
      </c>
      <c r="D3276" s="7" t="n">
        <v>8.26000022888184</v>
      </c>
      <c r="E3276" s="7" t="n">
        <v>0</v>
      </c>
      <c r="F3276" s="7" t="n">
        <v>18.4699993133545</v>
      </c>
      <c r="G3276" s="7" t="n">
        <v>90</v>
      </c>
    </row>
    <row r="3277" spans="1:7">
      <c r="A3277" t="s">
        <v>4</v>
      </c>
      <c r="B3277" s="4" t="s">
        <v>5</v>
      </c>
      <c r="C3277" s="4" t="s">
        <v>10</v>
      </c>
      <c r="D3277" s="4" t="s">
        <v>10</v>
      </c>
      <c r="E3277" s="4" t="s">
        <v>10</v>
      </c>
    </row>
    <row r="3278" spans="1:7">
      <c r="A3278" t="n">
        <v>32590</v>
      </c>
      <c r="B3278" s="43" t="n">
        <v>61</v>
      </c>
      <c r="C3278" s="7" t="n">
        <v>7</v>
      </c>
      <c r="D3278" s="7" t="n">
        <v>65533</v>
      </c>
      <c r="E3278" s="7" t="n">
        <v>0</v>
      </c>
    </row>
    <row r="3279" spans="1:7">
      <c r="A3279" t="s">
        <v>4</v>
      </c>
      <c r="B3279" s="4" t="s">
        <v>5</v>
      </c>
      <c r="C3279" s="4" t="s">
        <v>10</v>
      </c>
      <c r="D3279" s="4" t="s">
        <v>10</v>
      </c>
      <c r="E3279" s="4" t="s">
        <v>10</v>
      </c>
    </row>
    <row r="3280" spans="1:7">
      <c r="A3280" t="n">
        <v>32597</v>
      </c>
      <c r="B3280" s="43" t="n">
        <v>61</v>
      </c>
      <c r="C3280" s="7" t="n">
        <v>2</v>
      </c>
      <c r="D3280" s="7" t="n">
        <v>65533</v>
      </c>
      <c r="E3280" s="7" t="n">
        <v>0</v>
      </c>
    </row>
    <row r="3281" spans="1:7">
      <c r="A3281" t="s">
        <v>4</v>
      </c>
      <c r="B3281" s="4" t="s">
        <v>5</v>
      </c>
      <c r="C3281" s="4" t="s">
        <v>10</v>
      </c>
      <c r="D3281" s="4" t="s">
        <v>10</v>
      </c>
      <c r="E3281" s="4" t="s">
        <v>10</v>
      </c>
    </row>
    <row r="3282" spans="1:7">
      <c r="A3282" t="n">
        <v>32604</v>
      </c>
      <c r="B3282" s="43" t="n">
        <v>61</v>
      </c>
      <c r="C3282" s="7" t="n">
        <v>4</v>
      </c>
      <c r="D3282" s="7" t="n">
        <v>65533</v>
      </c>
      <c r="E3282" s="7" t="n">
        <v>0</v>
      </c>
    </row>
    <row r="3283" spans="1:7">
      <c r="A3283" t="s">
        <v>4</v>
      </c>
      <c r="B3283" s="4" t="s">
        <v>5</v>
      </c>
      <c r="C3283" s="4" t="s">
        <v>10</v>
      </c>
      <c r="D3283" s="4" t="s">
        <v>10</v>
      </c>
      <c r="E3283" s="4" t="s">
        <v>10</v>
      </c>
    </row>
    <row r="3284" spans="1:7">
      <c r="A3284" t="n">
        <v>32611</v>
      </c>
      <c r="B3284" s="43" t="n">
        <v>61</v>
      </c>
      <c r="C3284" s="7" t="n">
        <v>8</v>
      </c>
      <c r="D3284" s="7" t="n">
        <v>65533</v>
      </c>
      <c r="E3284" s="7" t="n">
        <v>0</v>
      </c>
    </row>
    <row r="3285" spans="1:7">
      <c r="A3285" t="s">
        <v>4</v>
      </c>
      <c r="B3285" s="4" t="s">
        <v>5</v>
      </c>
      <c r="C3285" s="4" t="s">
        <v>10</v>
      </c>
      <c r="D3285" s="4" t="s">
        <v>10</v>
      </c>
      <c r="E3285" s="4" t="s">
        <v>10</v>
      </c>
    </row>
    <row r="3286" spans="1:7">
      <c r="A3286" t="n">
        <v>32618</v>
      </c>
      <c r="B3286" s="43" t="n">
        <v>61</v>
      </c>
      <c r="C3286" s="7" t="n">
        <v>6</v>
      </c>
      <c r="D3286" s="7" t="n">
        <v>65533</v>
      </c>
      <c r="E3286" s="7" t="n">
        <v>0</v>
      </c>
    </row>
    <row r="3287" spans="1:7">
      <c r="A3287" t="s">
        <v>4</v>
      </c>
      <c r="B3287" s="4" t="s">
        <v>5</v>
      </c>
      <c r="C3287" s="4" t="s">
        <v>10</v>
      </c>
      <c r="D3287" s="4" t="s">
        <v>10</v>
      </c>
      <c r="E3287" s="4" t="s">
        <v>10</v>
      </c>
    </row>
    <row r="3288" spans="1:7">
      <c r="A3288" t="n">
        <v>32625</v>
      </c>
      <c r="B3288" s="43" t="n">
        <v>61</v>
      </c>
      <c r="C3288" s="7" t="n">
        <v>9</v>
      </c>
      <c r="D3288" s="7" t="n">
        <v>65533</v>
      </c>
      <c r="E3288" s="7" t="n">
        <v>0</v>
      </c>
    </row>
    <row r="3289" spans="1:7">
      <c r="A3289" t="s">
        <v>4</v>
      </c>
      <c r="B3289" s="4" t="s">
        <v>5</v>
      </c>
      <c r="C3289" s="4" t="s">
        <v>10</v>
      </c>
      <c r="D3289" s="4" t="s">
        <v>10</v>
      </c>
      <c r="E3289" s="4" t="s">
        <v>10</v>
      </c>
    </row>
    <row r="3290" spans="1:7">
      <c r="A3290" t="n">
        <v>32632</v>
      </c>
      <c r="B3290" s="43" t="n">
        <v>61</v>
      </c>
      <c r="C3290" s="7" t="n">
        <v>5</v>
      </c>
      <c r="D3290" s="7" t="n">
        <v>65533</v>
      </c>
      <c r="E3290" s="7" t="n">
        <v>0</v>
      </c>
    </row>
    <row r="3291" spans="1:7">
      <c r="A3291" t="s">
        <v>4</v>
      </c>
      <c r="B3291" s="4" t="s">
        <v>5</v>
      </c>
      <c r="C3291" s="4" t="s">
        <v>10</v>
      </c>
      <c r="D3291" s="4" t="s">
        <v>10</v>
      </c>
      <c r="E3291" s="4" t="s">
        <v>10</v>
      </c>
    </row>
    <row r="3292" spans="1:7">
      <c r="A3292" t="n">
        <v>32639</v>
      </c>
      <c r="B3292" s="43" t="n">
        <v>61</v>
      </c>
      <c r="C3292" s="7" t="n">
        <v>3</v>
      </c>
      <c r="D3292" s="7" t="n">
        <v>65533</v>
      </c>
      <c r="E3292" s="7" t="n">
        <v>0</v>
      </c>
    </row>
    <row r="3293" spans="1:7">
      <c r="A3293" t="s">
        <v>4</v>
      </c>
      <c r="B3293" s="4" t="s">
        <v>5</v>
      </c>
      <c r="C3293" s="4" t="s">
        <v>10</v>
      </c>
      <c r="D3293" s="4" t="s">
        <v>10</v>
      </c>
      <c r="E3293" s="4" t="s">
        <v>10</v>
      </c>
    </row>
    <row r="3294" spans="1:7">
      <c r="A3294" t="n">
        <v>32646</v>
      </c>
      <c r="B3294" s="43" t="n">
        <v>61</v>
      </c>
      <c r="C3294" s="7" t="n">
        <v>1</v>
      </c>
      <c r="D3294" s="7" t="n">
        <v>65533</v>
      </c>
      <c r="E3294" s="7" t="n">
        <v>0</v>
      </c>
    </row>
    <row r="3295" spans="1:7">
      <c r="A3295" t="s">
        <v>4</v>
      </c>
      <c r="B3295" s="4" t="s">
        <v>5</v>
      </c>
      <c r="C3295" s="4" t="s">
        <v>10</v>
      </c>
      <c r="D3295" s="4" t="s">
        <v>13</v>
      </c>
      <c r="E3295" s="4" t="s">
        <v>6</v>
      </c>
      <c r="F3295" s="4" t="s">
        <v>30</v>
      </c>
      <c r="G3295" s="4" t="s">
        <v>30</v>
      </c>
      <c r="H3295" s="4" t="s">
        <v>30</v>
      </c>
    </row>
    <row r="3296" spans="1:7">
      <c r="A3296" t="n">
        <v>32653</v>
      </c>
      <c r="B3296" s="40" t="n">
        <v>48</v>
      </c>
      <c r="C3296" s="7" t="n">
        <v>0</v>
      </c>
      <c r="D3296" s="7" t="n">
        <v>0</v>
      </c>
      <c r="E3296" s="7" t="s">
        <v>103</v>
      </c>
      <c r="F3296" s="7" t="n">
        <v>-1</v>
      </c>
      <c r="G3296" s="7" t="n">
        <v>1</v>
      </c>
      <c r="H3296" s="7" t="n">
        <v>0</v>
      </c>
    </row>
    <row r="3297" spans="1:8">
      <c r="A3297" t="s">
        <v>4</v>
      </c>
      <c r="B3297" s="4" t="s">
        <v>5</v>
      </c>
      <c r="C3297" s="4" t="s">
        <v>10</v>
      </c>
      <c r="D3297" s="4" t="s">
        <v>13</v>
      </c>
      <c r="E3297" s="4" t="s">
        <v>6</v>
      </c>
      <c r="F3297" s="4" t="s">
        <v>30</v>
      </c>
      <c r="G3297" s="4" t="s">
        <v>30</v>
      </c>
      <c r="H3297" s="4" t="s">
        <v>30</v>
      </c>
    </row>
    <row r="3298" spans="1:8">
      <c r="A3298" t="n">
        <v>32677</v>
      </c>
      <c r="B3298" s="40" t="n">
        <v>48</v>
      </c>
      <c r="C3298" s="7" t="n">
        <v>7</v>
      </c>
      <c r="D3298" s="7" t="n">
        <v>0</v>
      </c>
      <c r="E3298" s="7" t="s">
        <v>103</v>
      </c>
      <c r="F3298" s="7" t="n">
        <v>-1</v>
      </c>
      <c r="G3298" s="7" t="n">
        <v>1</v>
      </c>
      <c r="H3298" s="7" t="n">
        <v>0</v>
      </c>
    </row>
    <row r="3299" spans="1:8">
      <c r="A3299" t="s">
        <v>4</v>
      </c>
      <c r="B3299" s="4" t="s">
        <v>5</v>
      </c>
      <c r="C3299" s="4" t="s">
        <v>10</v>
      </c>
    </row>
    <row r="3300" spans="1:8">
      <c r="A3300" t="n">
        <v>32701</v>
      </c>
      <c r="B3300" s="25" t="n">
        <v>16</v>
      </c>
      <c r="C3300" s="7" t="n">
        <v>1000</v>
      </c>
    </row>
    <row r="3301" spans="1:8">
      <c r="A3301" t="s">
        <v>4</v>
      </c>
      <c r="B3301" s="4" t="s">
        <v>5</v>
      </c>
      <c r="C3301" s="4" t="s">
        <v>13</v>
      </c>
      <c r="D3301" s="4" t="s">
        <v>13</v>
      </c>
    </row>
    <row r="3302" spans="1:8">
      <c r="A3302" t="n">
        <v>32704</v>
      </c>
      <c r="B3302" s="17" t="n">
        <v>49</v>
      </c>
      <c r="C3302" s="7" t="n">
        <v>2</v>
      </c>
      <c r="D3302" s="7" t="n">
        <v>0</v>
      </c>
    </row>
    <row r="3303" spans="1:8">
      <c r="A3303" t="s">
        <v>4</v>
      </c>
      <c r="B3303" s="4" t="s">
        <v>5</v>
      </c>
      <c r="C3303" s="4" t="s">
        <v>13</v>
      </c>
      <c r="D3303" s="4" t="s">
        <v>10</v>
      </c>
      <c r="E3303" s="4" t="s">
        <v>9</v>
      </c>
      <c r="F3303" s="4" t="s">
        <v>10</v>
      </c>
      <c r="G3303" s="4" t="s">
        <v>9</v>
      </c>
      <c r="H3303" s="4" t="s">
        <v>13</v>
      </c>
    </row>
    <row r="3304" spans="1:8">
      <c r="A3304" t="n">
        <v>32707</v>
      </c>
      <c r="B3304" s="17" t="n">
        <v>49</v>
      </c>
      <c r="C3304" s="7" t="n">
        <v>0</v>
      </c>
      <c r="D3304" s="7" t="n">
        <v>508</v>
      </c>
      <c r="E3304" s="7" t="n">
        <v>1065353216</v>
      </c>
      <c r="F3304" s="7" t="n">
        <v>0</v>
      </c>
      <c r="G3304" s="7" t="n">
        <v>0</v>
      </c>
      <c r="H3304" s="7" t="n">
        <v>0</v>
      </c>
    </row>
    <row r="3305" spans="1:8">
      <c r="A3305" t="s">
        <v>4</v>
      </c>
      <c r="B3305" s="4" t="s">
        <v>5</v>
      </c>
      <c r="C3305" s="4" t="s">
        <v>13</v>
      </c>
      <c r="D3305" s="4" t="s">
        <v>10</v>
      </c>
      <c r="E3305" s="4" t="s">
        <v>9</v>
      </c>
      <c r="F3305" s="4" t="s">
        <v>10</v>
      </c>
    </row>
    <row r="3306" spans="1:8">
      <c r="A3306" t="n">
        <v>32722</v>
      </c>
      <c r="B3306" s="19" t="n">
        <v>50</v>
      </c>
      <c r="C3306" s="7" t="n">
        <v>3</v>
      </c>
      <c r="D3306" s="7" t="n">
        <v>5043</v>
      </c>
      <c r="E3306" s="7" t="n">
        <v>1041865114</v>
      </c>
      <c r="F3306" s="7" t="n">
        <v>2000</v>
      </c>
    </row>
    <row r="3307" spans="1:8">
      <c r="A3307" t="s">
        <v>4</v>
      </c>
      <c r="B3307" s="4" t="s">
        <v>5</v>
      </c>
      <c r="C3307" s="4" t="s">
        <v>13</v>
      </c>
      <c r="D3307" s="4" t="s">
        <v>13</v>
      </c>
      <c r="E3307" s="4" t="s">
        <v>30</v>
      </c>
      <c r="F3307" s="4" t="s">
        <v>30</v>
      </c>
      <c r="G3307" s="4" t="s">
        <v>30</v>
      </c>
      <c r="H3307" s="4" t="s">
        <v>10</v>
      </c>
    </row>
    <row r="3308" spans="1:8">
      <c r="A3308" t="n">
        <v>32732</v>
      </c>
      <c r="B3308" s="59" t="n">
        <v>45</v>
      </c>
      <c r="C3308" s="7" t="n">
        <v>2</v>
      </c>
      <c r="D3308" s="7" t="n">
        <v>3</v>
      </c>
      <c r="E3308" s="7" t="n">
        <v>9.98999977111816</v>
      </c>
      <c r="F3308" s="7" t="n">
        <v>2.08999991416931</v>
      </c>
      <c r="G3308" s="7" t="n">
        <v>15.6199998855591</v>
      </c>
      <c r="H3308" s="7" t="n">
        <v>0</v>
      </c>
    </row>
    <row r="3309" spans="1:8">
      <c r="A3309" t="s">
        <v>4</v>
      </c>
      <c r="B3309" s="4" t="s">
        <v>5</v>
      </c>
      <c r="C3309" s="4" t="s">
        <v>13</v>
      </c>
      <c r="D3309" s="4" t="s">
        <v>13</v>
      </c>
      <c r="E3309" s="4" t="s">
        <v>30</v>
      </c>
      <c r="F3309" s="4" t="s">
        <v>30</v>
      </c>
      <c r="G3309" s="4" t="s">
        <v>30</v>
      </c>
      <c r="H3309" s="4" t="s">
        <v>10</v>
      </c>
      <c r="I3309" s="4" t="s">
        <v>13</v>
      </c>
    </row>
    <row r="3310" spans="1:8">
      <c r="A3310" t="n">
        <v>32749</v>
      </c>
      <c r="B3310" s="59" t="n">
        <v>45</v>
      </c>
      <c r="C3310" s="7" t="n">
        <v>4</v>
      </c>
      <c r="D3310" s="7" t="n">
        <v>3</v>
      </c>
      <c r="E3310" s="7" t="n">
        <v>5.92999982833862</v>
      </c>
      <c r="F3310" s="7" t="n">
        <v>180</v>
      </c>
      <c r="G3310" s="7" t="n">
        <v>0</v>
      </c>
      <c r="H3310" s="7" t="n">
        <v>0</v>
      </c>
      <c r="I3310" s="7" t="n">
        <v>0</v>
      </c>
    </row>
    <row r="3311" spans="1:8">
      <c r="A3311" t="s">
        <v>4</v>
      </c>
      <c r="B3311" s="4" t="s">
        <v>5</v>
      </c>
      <c r="C3311" s="4" t="s">
        <v>13</v>
      </c>
      <c r="D3311" s="4" t="s">
        <v>13</v>
      </c>
      <c r="E3311" s="4" t="s">
        <v>30</v>
      </c>
      <c r="F3311" s="4" t="s">
        <v>10</v>
      </c>
    </row>
    <row r="3312" spans="1:8">
      <c r="A3312" t="n">
        <v>32767</v>
      </c>
      <c r="B3312" s="59" t="n">
        <v>45</v>
      </c>
      <c r="C3312" s="7" t="n">
        <v>5</v>
      </c>
      <c r="D3312" s="7" t="n">
        <v>3</v>
      </c>
      <c r="E3312" s="7" t="n">
        <v>6.5</v>
      </c>
      <c r="F3312" s="7" t="n">
        <v>0</v>
      </c>
    </row>
    <row r="3313" spans="1:9">
      <c r="A3313" t="s">
        <v>4</v>
      </c>
      <c r="B3313" s="4" t="s">
        <v>5</v>
      </c>
      <c r="C3313" s="4" t="s">
        <v>13</v>
      </c>
      <c r="D3313" s="4" t="s">
        <v>13</v>
      </c>
      <c r="E3313" s="4" t="s">
        <v>30</v>
      </c>
      <c r="F3313" s="4" t="s">
        <v>10</v>
      </c>
    </row>
    <row r="3314" spans="1:9">
      <c r="A3314" t="n">
        <v>32776</v>
      </c>
      <c r="B3314" s="59" t="n">
        <v>45</v>
      </c>
      <c r="C3314" s="7" t="n">
        <v>11</v>
      </c>
      <c r="D3314" s="7" t="n">
        <v>3</v>
      </c>
      <c r="E3314" s="7" t="n">
        <v>26.5</v>
      </c>
      <c r="F3314" s="7" t="n">
        <v>0</v>
      </c>
    </row>
    <row r="3315" spans="1:9">
      <c r="A3315" t="s">
        <v>4</v>
      </c>
      <c r="B3315" s="4" t="s">
        <v>5</v>
      </c>
      <c r="C3315" s="4" t="s">
        <v>13</v>
      </c>
      <c r="D3315" s="4" t="s">
        <v>13</v>
      </c>
      <c r="E3315" s="4" t="s">
        <v>30</v>
      </c>
      <c r="F3315" s="4" t="s">
        <v>30</v>
      </c>
      <c r="G3315" s="4" t="s">
        <v>30</v>
      </c>
      <c r="H3315" s="4" t="s">
        <v>10</v>
      </c>
    </row>
    <row r="3316" spans="1:9">
      <c r="A3316" t="n">
        <v>32785</v>
      </c>
      <c r="B3316" s="59" t="n">
        <v>45</v>
      </c>
      <c r="C3316" s="7" t="n">
        <v>2</v>
      </c>
      <c r="D3316" s="7" t="n">
        <v>3</v>
      </c>
      <c r="E3316" s="7" t="n">
        <v>9.98999977111816</v>
      </c>
      <c r="F3316" s="7" t="n">
        <v>1.22000002861023</v>
      </c>
      <c r="G3316" s="7" t="n">
        <v>15.6199998855591</v>
      </c>
      <c r="H3316" s="7" t="n">
        <v>3000</v>
      </c>
    </row>
    <row r="3317" spans="1:9">
      <c r="A3317" t="s">
        <v>4</v>
      </c>
      <c r="B3317" s="4" t="s">
        <v>5</v>
      </c>
      <c r="C3317" s="4" t="s">
        <v>13</v>
      </c>
      <c r="D3317" s="4" t="s">
        <v>10</v>
      </c>
      <c r="E3317" s="4" t="s">
        <v>30</v>
      </c>
    </row>
    <row r="3318" spans="1:9">
      <c r="A3318" t="n">
        <v>32802</v>
      </c>
      <c r="B3318" s="27" t="n">
        <v>58</v>
      </c>
      <c r="C3318" s="7" t="n">
        <v>100</v>
      </c>
      <c r="D3318" s="7" t="n">
        <v>1000</v>
      </c>
      <c r="E3318" s="7" t="n">
        <v>1</v>
      </c>
    </row>
    <row r="3319" spans="1:9">
      <c r="A3319" t="s">
        <v>4</v>
      </c>
      <c r="B3319" s="4" t="s">
        <v>5</v>
      </c>
      <c r="C3319" s="4" t="s">
        <v>13</v>
      </c>
      <c r="D3319" s="4" t="s">
        <v>10</v>
      </c>
    </row>
    <row r="3320" spans="1:9">
      <c r="A3320" t="n">
        <v>32810</v>
      </c>
      <c r="B3320" s="27" t="n">
        <v>58</v>
      </c>
      <c r="C3320" s="7" t="n">
        <v>255</v>
      </c>
      <c r="D3320" s="7" t="n">
        <v>0</v>
      </c>
    </row>
    <row r="3321" spans="1:9">
      <c r="A3321" t="s">
        <v>4</v>
      </c>
      <c r="B3321" s="4" t="s">
        <v>5</v>
      </c>
      <c r="C3321" s="4" t="s">
        <v>13</v>
      </c>
      <c r="D3321" s="4" t="s">
        <v>10</v>
      </c>
    </row>
    <row r="3322" spans="1:9">
      <c r="A3322" t="n">
        <v>32814</v>
      </c>
      <c r="B3322" s="59" t="n">
        <v>45</v>
      </c>
      <c r="C3322" s="7" t="n">
        <v>7</v>
      </c>
      <c r="D3322" s="7" t="n">
        <v>255</v>
      </c>
    </row>
    <row r="3323" spans="1:9">
      <c r="A3323" t="s">
        <v>4</v>
      </c>
      <c r="B3323" s="4" t="s">
        <v>5</v>
      </c>
      <c r="C3323" s="4" t="s">
        <v>13</v>
      </c>
      <c r="D3323" s="4" t="s">
        <v>10</v>
      </c>
      <c r="E3323" s="4" t="s">
        <v>6</v>
      </c>
    </row>
    <row r="3324" spans="1:9">
      <c r="A3324" t="n">
        <v>32818</v>
      </c>
      <c r="B3324" s="51" t="n">
        <v>51</v>
      </c>
      <c r="C3324" s="7" t="n">
        <v>4</v>
      </c>
      <c r="D3324" s="7" t="n">
        <v>0</v>
      </c>
      <c r="E3324" s="7" t="s">
        <v>274</v>
      </c>
    </row>
    <row r="3325" spans="1:9">
      <c r="A3325" t="s">
        <v>4</v>
      </c>
      <c r="B3325" s="4" t="s">
        <v>5</v>
      </c>
      <c r="C3325" s="4" t="s">
        <v>10</v>
      </c>
    </row>
    <row r="3326" spans="1:9">
      <c r="A3326" t="n">
        <v>32831</v>
      </c>
      <c r="B3326" s="25" t="n">
        <v>16</v>
      </c>
      <c r="C3326" s="7" t="n">
        <v>0</v>
      </c>
    </row>
    <row r="3327" spans="1:9">
      <c r="A3327" t="s">
        <v>4</v>
      </c>
      <c r="B3327" s="4" t="s">
        <v>5</v>
      </c>
      <c r="C3327" s="4" t="s">
        <v>10</v>
      </c>
      <c r="D3327" s="4" t="s">
        <v>66</v>
      </c>
      <c r="E3327" s="4" t="s">
        <v>13</v>
      </c>
      <c r="F3327" s="4" t="s">
        <v>13</v>
      </c>
      <c r="G3327" s="4" t="s">
        <v>66</v>
      </c>
      <c r="H3327" s="4" t="s">
        <v>13</v>
      </c>
      <c r="I3327" s="4" t="s">
        <v>13</v>
      </c>
    </row>
    <row r="3328" spans="1:9">
      <c r="A3328" t="n">
        <v>32834</v>
      </c>
      <c r="B3328" s="52" t="n">
        <v>26</v>
      </c>
      <c r="C3328" s="7" t="n">
        <v>0</v>
      </c>
      <c r="D3328" s="7" t="s">
        <v>338</v>
      </c>
      <c r="E3328" s="7" t="n">
        <v>2</v>
      </c>
      <c r="F3328" s="7" t="n">
        <v>3</v>
      </c>
      <c r="G3328" s="7" t="s">
        <v>339</v>
      </c>
      <c r="H3328" s="7" t="n">
        <v>2</v>
      </c>
      <c r="I3328" s="7" t="n">
        <v>0</v>
      </c>
    </row>
    <row r="3329" spans="1:9">
      <c r="A3329" t="s">
        <v>4</v>
      </c>
      <c r="B3329" s="4" t="s">
        <v>5</v>
      </c>
    </row>
    <row r="3330" spans="1:9">
      <c r="A3330" t="n">
        <v>32961</v>
      </c>
      <c r="B3330" s="32" t="n">
        <v>28</v>
      </c>
    </row>
    <row r="3331" spans="1:9">
      <c r="A3331" t="s">
        <v>4</v>
      </c>
      <c r="B3331" s="4" t="s">
        <v>5</v>
      </c>
      <c r="C3331" s="4" t="s">
        <v>13</v>
      </c>
      <c r="D3331" s="4" t="s">
        <v>10</v>
      </c>
      <c r="E3331" s="4" t="s">
        <v>6</v>
      </c>
    </row>
    <row r="3332" spans="1:9">
      <c r="A3332" t="n">
        <v>32962</v>
      </c>
      <c r="B3332" s="51" t="n">
        <v>51</v>
      </c>
      <c r="C3332" s="7" t="n">
        <v>4</v>
      </c>
      <c r="D3332" s="7" t="n">
        <v>7</v>
      </c>
      <c r="E3332" s="7" t="s">
        <v>283</v>
      </c>
    </row>
    <row r="3333" spans="1:9">
      <c r="A3333" t="s">
        <v>4</v>
      </c>
      <c r="B3333" s="4" t="s">
        <v>5</v>
      </c>
      <c r="C3333" s="4" t="s">
        <v>10</v>
      </c>
    </row>
    <row r="3334" spans="1:9">
      <c r="A3334" t="n">
        <v>32976</v>
      </c>
      <c r="B3334" s="25" t="n">
        <v>16</v>
      </c>
      <c r="C3334" s="7" t="n">
        <v>0</v>
      </c>
    </row>
    <row r="3335" spans="1:9">
      <c r="A3335" t="s">
        <v>4</v>
      </c>
      <c r="B3335" s="4" t="s">
        <v>5</v>
      </c>
      <c r="C3335" s="4" t="s">
        <v>10</v>
      </c>
      <c r="D3335" s="4" t="s">
        <v>66</v>
      </c>
      <c r="E3335" s="4" t="s">
        <v>13</v>
      </c>
      <c r="F3335" s="4" t="s">
        <v>13</v>
      </c>
    </row>
    <row r="3336" spans="1:9">
      <c r="A3336" t="n">
        <v>32979</v>
      </c>
      <c r="B3336" s="52" t="n">
        <v>26</v>
      </c>
      <c r="C3336" s="7" t="n">
        <v>7</v>
      </c>
      <c r="D3336" s="7" t="s">
        <v>340</v>
      </c>
      <c r="E3336" s="7" t="n">
        <v>2</v>
      </c>
      <c r="F3336" s="7" t="n">
        <v>0</v>
      </c>
    </row>
    <row r="3337" spans="1:9">
      <c r="A3337" t="s">
        <v>4</v>
      </c>
      <c r="B3337" s="4" t="s">
        <v>5</v>
      </c>
    </row>
    <row r="3338" spans="1:9">
      <c r="A3338" t="n">
        <v>33021</v>
      </c>
      <c r="B3338" s="32" t="n">
        <v>28</v>
      </c>
    </row>
    <row r="3339" spans="1:9">
      <c r="A3339" t="s">
        <v>4</v>
      </c>
      <c r="B3339" s="4" t="s">
        <v>5</v>
      </c>
      <c r="C3339" s="4" t="s">
        <v>13</v>
      </c>
      <c r="D3339" s="4" t="s">
        <v>10</v>
      </c>
      <c r="E3339" s="4" t="s">
        <v>6</v>
      </c>
    </row>
    <row r="3340" spans="1:9">
      <c r="A3340" t="n">
        <v>33022</v>
      </c>
      <c r="B3340" s="51" t="n">
        <v>51</v>
      </c>
      <c r="C3340" s="7" t="n">
        <v>4</v>
      </c>
      <c r="D3340" s="7" t="n">
        <v>8</v>
      </c>
      <c r="E3340" s="7" t="s">
        <v>166</v>
      </c>
    </row>
    <row r="3341" spans="1:9">
      <c r="A3341" t="s">
        <v>4</v>
      </c>
      <c r="B3341" s="4" t="s">
        <v>5</v>
      </c>
      <c r="C3341" s="4" t="s">
        <v>10</v>
      </c>
    </row>
    <row r="3342" spans="1:9">
      <c r="A3342" t="n">
        <v>33035</v>
      </c>
      <c r="B3342" s="25" t="n">
        <v>16</v>
      </c>
      <c r="C3342" s="7" t="n">
        <v>0</v>
      </c>
    </row>
    <row r="3343" spans="1:9">
      <c r="A3343" t="s">
        <v>4</v>
      </c>
      <c r="B3343" s="4" t="s">
        <v>5</v>
      </c>
      <c r="C3343" s="4" t="s">
        <v>10</v>
      </c>
      <c r="D3343" s="4" t="s">
        <v>66</v>
      </c>
      <c r="E3343" s="4" t="s">
        <v>13</v>
      </c>
      <c r="F3343" s="4" t="s">
        <v>13</v>
      </c>
    </row>
    <row r="3344" spans="1:9">
      <c r="A3344" t="n">
        <v>33038</v>
      </c>
      <c r="B3344" s="52" t="n">
        <v>26</v>
      </c>
      <c r="C3344" s="7" t="n">
        <v>8</v>
      </c>
      <c r="D3344" s="7" t="s">
        <v>341</v>
      </c>
      <c r="E3344" s="7" t="n">
        <v>2</v>
      </c>
      <c r="F3344" s="7" t="n">
        <v>0</v>
      </c>
    </row>
    <row r="3345" spans="1:6">
      <c r="A3345" t="s">
        <v>4</v>
      </c>
      <c r="B3345" s="4" t="s">
        <v>5</v>
      </c>
    </row>
    <row r="3346" spans="1:6">
      <c r="A3346" t="n">
        <v>33160</v>
      </c>
      <c r="B3346" s="32" t="n">
        <v>28</v>
      </c>
    </row>
    <row r="3347" spans="1:6">
      <c r="A3347" t="s">
        <v>4</v>
      </c>
      <c r="B3347" s="4" t="s">
        <v>5</v>
      </c>
      <c r="C3347" s="4" t="s">
        <v>10</v>
      </c>
      <c r="D3347" s="4" t="s">
        <v>13</v>
      </c>
      <c r="E3347" s="4" t="s">
        <v>13</v>
      </c>
      <c r="F3347" s="4" t="s">
        <v>6</v>
      </c>
    </row>
    <row r="3348" spans="1:6">
      <c r="A3348" t="n">
        <v>33161</v>
      </c>
      <c r="B3348" s="47" t="n">
        <v>20</v>
      </c>
      <c r="C3348" s="7" t="n">
        <v>4</v>
      </c>
      <c r="D3348" s="7" t="n">
        <v>2</v>
      </c>
      <c r="E3348" s="7" t="n">
        <v>10</v>
      </c>
      <c r="F3348" s="7" t="s">
        <v>273</v>
      </c>
    </row>
    <row r="3349" spans="1:6">
      <c r="A3349" t="s">
        <v>4</v>
      </c>
      <c r="B3349" s="4" t="s">
        <v>5</v>
      </c>
      <c r="C3349" s="4" t="s">
        <v>13</v>
      </c>
      <c r="D3349" s="4" t="s">
        <v>10</v>
      </c>
      <c r="E3349" s="4" t="s">
        <v>6</v>
      </c>
    </row>
    <row r="3350" spans="1:6">
      <c r="A3350" t="n">
        <v>33182</v>
      </c>
      <c r="B3350" s="51" t="n">
        <v>51</v>
      </c>
      <c r="C3350" s="7" t="n">
        <v>4</v>
      </c>
      <c r="D3350" s="7" t="n">
        <v>4</v>
      </c>
      <c r="E3350" s="7" t="s">
        <v>342</v>
      </c>
    </row>
    <row r="3351" spans="1:6">
      <c r="A3351" t="s">
        <v>4</v>
      </c>
      <c r="B3351" s="4" t="s">
        <v>5</v>
      </c>
      <c r="C3351" s="4" t="s">
        <v>10</v>
      </c>
    </row>
    <row r="3352" spans="1:6">
      <c r="A3352" t="n">
        <v>33195</v>
      </c>
      <c r="B3352" s="25" t="n">
        <v>16</v>
      </c>
      <c r="C3352" s="7" t="n">
        <v>0</v>
      </c>
    </row>
    <row r="3353" spans="1:6">
      <c r="A3353" t="s">
        <v>4</v>
      </c>
      <c r="B3353" s="4" t="s">
        <v>5</v>
      </c>
      <c r="C3353" s="4" t="s">
        <v>10</v>
      </c>
      <c r="D3353" s="4" t="s">
        <v>66</v>
      </c>
      <c r="E3353" s="4" t="s">
        <v>13</v>
      </c>
      <c r="F3353" s="4" t="s">
        <v>13</v>
      </c>
    </row>
    <row r="3354" spans="1:6">
      <c r="A3354" t="n">
        <v>33198</v>
      </c>
      <c r="B3354" s="52" t="n">
        <v>26</v>
      </c>
      <c r="C3354" s="7" t="n">
        <v>4</v>
      </c>
      <c r="D3354" s="7" t="s">
        <v>343</v>
      </c>
      <c r="E3354" s="7" t="n">
        <v>2</v>
      </c>
      <c r="F3354" s="7" t="n">
        <v>0</v>
      </c>
    </row>
    <row r="3355" spans="1:6">
      <c r="A3355" t="s">
        <v>4</v>
      </c>
      <c r="B3355" s="4" t="s">
        <v>5</v>
      </c>
    </row>
    <row r="3356" spans="1:6">
      <c r="A3356" t="n">
        <v>33279</v>
      </c>
      <c r="B3356" s="32" t="n">
        <v>28</v>
      </c>
    </row>
    <row r="3357" spans="1:6">
      <c r="A3357" t="s">
        <v>4</v>
      </c>
      <c r="B3357" s="4" t="s">
        <v>5</v>
      </c>
      <c r="C3357" s="4" t="s">
        <v>13</v>
      </c>
      <c r="D3357" s="4" t="s">
        <v>10</v>
      </c>
      <c r="E3357" s="4" t="s">
        <v>6</v>
      </c>
    </row>
    <row r="3358" spans="1:6">
      <c r="A3358" t="n">
        <v>33280</v>
      </c>
      <c r="B3358" s="51" t="n">
        <v>51</v>
      </c>
      <c r="C3358" s="7" t="n">
        <v>4</v>
      </c>
      <c r="D3358" s="7" t="n">
        <v>5</v>
      </c>
      <c r="E3358" s="7" t="s">
        <v>143</v>
      </c>
    </row>
    <row r="3359" spans="1:6">
      <c r="A3359" t="s">
        <v>4</v>
      </c>
      <c r="B3359" s="4" t="s">
        <v>5</v>
      </c>
      <c r="C3359" s="4" t="s">
        <v>10</v>
      </c>
    </row>
    <row r="3360" spans="1:6">
      <c r="A3360" t="n">
        <v>33294</v>
      </c>
      <c r="B3360" s="25" t="n">
        <v>16</v>
      </c>
      <c r="C3360" s="7" t="n">
        <v>0</v>
      </c>
    </row>
    <row r="3361" spans="1:6">
      <c r="A3361" t="s">
        <v>4</v>
      </c>
      <c r="B3361" s="4" t="s">
        <v>5</v>
      </c>
      <c r="C3361" s="4" t="s">
        <v>10</v>
      </c>
      <c r="D3361" s="4" t="s">
        <v>66</v>
      </c>
      <c r="E3361" s="4" t="s">
        <v>13</v>
      </c>
      <c r="F3361" s="4" t="s">
        <v>13</v>
      </c>
    </row>
    <row r="3362" spans="1:6">
      <c r="A3362" t="n">
        <v>33297</v>
      </c>
      <c r="B3362" s="52" t="n">
        <v>26</v>
      </c>
      <c r="C3362" s="7" t="n">
        <v>5</v>
      </c>
      <c r="D3362" s="7" t="s">
        <v>344</v>
      </c>
      <c r="E3362" s="7" t="n">
        <v>2</v>
      </c>
      <c r="F3362" s="7" t="n">
        <v>0</v>
      </c>
    </row>
    <row r="3363" spans="1:6">
      <c r="A3363" t="s">
        <v>4</v>
      </c>
      <c r="B3363" s="4" t="s">
        <v>5</v>
      </c>
    </row>
    <row r="3364" spans="1:6">
      <c r="A3364" t="n">
        <v>33395</v>
      </c>
      <c r="B3364" s="32" t="n">
        <v>28</v>
      </c>
    </row>
    <row r="3365" spans="1:6">
      <c r="A3365" t="s">
        <v>4</v>
      </c>
      <c r="B3365" s="4" t="s">
        <v>5</v>
      </c>
      <c r="C3365" s="4" t="s">
        <v>13</v>
      </c>
      <c r="D3365" s="4" t="s">
        <v>10</v>
      </c>
      <c r="E3365" s="4" t="s">
        <v>6</v>
      </c>
    </row>
    <row r="3366" spans="1:6">
      <c r="A3366" t="n">
        <v>33396</v>
      </c>
      <c r="B3366" s="51" t="n">
        <v>51</v>
      </c>
      <c r="C3366" s="7" t="n">
        <v>4</v>
      </c>
      <c r="D3366" s="7" t="n">
        <v>6</v>
      </c>
      <c r="E3366" s="7" t="s">
        <v>184</v>
      </c>
    </row>
    <row r="3367" spans="1:6">
      <c r="A3367" t="s">
        <v>4</v>
      </c>
      <c r="B3367" s="4" t="s">
        <v>5</v>
      </c>
      <c r="C3367" s="4" t="s">
        <v>10</v>
      </c>
    </row>
    <row r="3368" spans="1:6">
      <c r="A3368" t="n">
        <v>33410</v>
      </c>
      <c r="B3368" s="25" t="n">
        <v>16</v>
      </c>
      <c r="C3368" s="7" t="n">
        <v>0</v>
      </c>
    </row>
    <row r="3369" spans="1:6">
      <c r="A3369" t="s">
        <v>4</v>
      </c>
      <c r="B3369" s="4" t="s">
        <v>5</v>
      </c>
      <c r="C3369" s="4" t="s">
        <v>10</v>
      </c>
      <c r="D3369" s="4" t="s">
        <v>66</v>
      </c>
      <c r="E3369" s="4" t="s">
        <v>13</v>
      </c>
      <c r="F3369" s="4" t="s">
        <v>13</v>
      </c>
    </row>
    <row r="3370" spans="1:6">
      <c r="A3370" t="n">
        <v>33413</v>
      </c>
      <c r="B3370" s="52" t="n">
        <v>26</v>
      </c>
      <c r="C3370" s="7" t="n">
        <v>6</v>
      </c>
      <c r="D3370" s="7" t="s">
        <v>345</v>
      </c>
      <c r="E3370" s="7" t="n">
        <v>2</v>
      </c>
      <c r="F3370" s="7" t="n">
        <v>0</v>
      </c>
    </row>
    <row r="3371" spans="1:6">
      <c r="A3371" t="s">
        <v>4</v>
      </c>
      <c r="B3371" s="4" t="s">
        <v>5</v>
      </c>
    </row>
    <row r="3372" spans="1:6">
      <c r="A3372" t="n">
        <v>33527</v>
      </c>
      <c r="B3372" s="32" t="n">
        <v>28</v>
      </c>
    </row>
    <row r="3373" spans="1:6">
      <c r="A3373" t="s">
        <v>4</v>
      </c>
      <c r="B3373" s="4" t="s">
        <v>5</v>
      </c>
      <c r="C3373" s="4" t="s">
        <v>10</v>
      </c>
      <c r="D3373" s="4" t="s">
        <v>13</v>
      </c>
      <c r="E3373" s="4" t="s">
        <v>13</v>
      </c>
      <c r="F3373" s="4" t="s">
        <v>6</v>
      </c>
    </row>
    <row r="3374" spans="1:6">
      <c r="A3374" t="n">
        <v>33528</v>
      </c>
      <c r="B3374" s="47" t="n">
        <v>20</v>
      </c>
      <c r="C3374" s="7" t="n">
        <v>1</v>
      </c>
      <c r="D3374" s="7" t="n">
        <v>2</v>
      </c>
      <c r="E3374" s="7" t="n">
        <v>10</v>
      </c>
      <c r="F3374" s="7" t="s">
        <v>322</v>
      </c>
    </row>
    <row r="3375" spans="1:6">
      <c r="A3375" t="s">
        <v>4</v>
      </c>
      <c r="B3375" s="4" t="s">
        <v>5</v>
      </c>
      <c r="C3375" s="4" t="s">
        <v>13</v>
      </c>
      <c r="D3375" s="4" t="s">
        <v>10</v>
      </c>
      <c r="E3375" s="4" t="s">
        <v>6</v>
      </c>
    </row>
    <row r="3376" spans="1:6">
      <c r="A3376" t="n">
        <v>33548</v>
      </c>
      <c r="B3376" s="51" t="n">
        <v>51</v>
      </c>
      <c r="C3376" s="7" t="n">
        <v>4</v>
      </c>
      <c r="D3376" s="7" t="n">
        <v>1</v>
      </c>
      <c r="E3376" s="7" t="s">
        <v>159</v>
      </c>
    </row>
    <row r="3377" spans="1:6">
      <c r="A3377" t="s">
        <v>4</v>
      </c>
      <c r="B3377" s="4" t="s">
        <v>5</v>
      </c>
      <c r="C3377" s="4" t="s">
        <v>10</v>
      </c>
    </row>
    <row r="3378" spans="1:6">
      <c r="A3378" t="n">
        <v>33561</v>
      </c>
      <c r="B3378" s="25" t="n">
        <v>16</v>
      </c>
      <c r="C3378" s="7" t="n">
        <v>0</v>
      </c>
    </row>
    <row r="3379" spans="1:6">
      <c r="A3379" t="s">
        <v>4</v>
      </c>
      <c r="B3379" s="4" t="s">
        <v>5</v>
      </c>
      <c r="C3379" s="4" t="s">
        <v>10</v>
      </c>
      <c r="D3379" s="4" t="s">
        <v>66</v>
      </c>
      <c r="E3379" s="4" t="s">
        <v>13</v>
      </c>
      <c r="F3379" s="4" t="s">
        <v>13</v>
      </c>
    </row>
    <row r="3380" spans="1:6">
      <c r="A3380" t="n">
        <v>33564</v>
      </c>
      <c r="B3380" s="52" t="n">
        <v>26</v>
      </c>
      <c r="C3380" s="7" t="n">
        <v>1</v>
      </c>
      <c r="D3380" s="7" t="s">
        <v>346</v>
      </c>
      <c r="E3380" s="7" t="n">
        <v>2</v>
      </c>
      <c r="F3380" s="7" t="n">
        <v>0</v>
      </c>
    </row>
    <row r="3381" spans="1:6">
      <c r="A3381" t="s">
        <v>4</v>
      </c>
      <c r="B3381" s="4" t="s">
        <v>5</v>
      </c>
    </row>
    <row r="3382" spans="1:6">
      <c r="A3382" t="n">
        <v>33594</v>
      </c>
      <c r="B3382" s="32" t="n">
        <v>28</v>
      </c>
    </row>
    <row r="3383" spans="1:6">
      <c r="A3383" t="s">
        <v>4</v>
      </c>
      <c r="B3383" s="4" t="s">
        <v>5</v>
      </c>
      <c r="C3383" s="4" t="s">
        <v>10</v>
      </c>
      <c r="D3383" s="4" t="s">
        <v>13</v>
      </c>
      <c r="E3383" s="4" t="s">
        <v>30</v>
      </c>
      <c r="F3383" s="4" t="s">
        <v>10</v>
      </c>
    </row>
    <row r="3384" spans="1:6">
      <c r="A3384" t="n">
        <v>33595</v>
      </c>
      <c r="B3384" s="60" t="n">
        <v>59</v>
      </c>
      <c r="C3384" s="7" t="n">
        <v>9</v>
      </c>
      <c r="D3384" s="7" t="n">
        <v>5</v>
      </c>
      <c r="E3384" s="7" t="n">
        <v>0.150000005960464</v>
      </c>
      <c r="F3384" s="7" t="n">
        <v>0</v>
      </c>
    </row>
    <row r="3385" spans="1:6">
      <c r="A3385" t="s">
        <v>4</v>
      </c>
      <c r="B3385" s="4" t="s">
        <v>5</v>
      </c>
      <c r="C3385" s="4" t="s">
        <v>10</v>
      </c>
    </row>
    <row r="3386" spans="1:6">
      <c r="A3386" t="n">
        <v>33605</v>
      </c>
      <c r="B3386" s="25" t="n">
        <v>16</v>
      </c>
      <c r="C3386" s="7" t="n">
        <v>1300</v>
      </c>
    </row>
    <row r="3387" spans="1:6">
      <c r="A3387" t="s">
        <v>4</v>
      </c>
      <c r="B3387" s="4" t="s">
        <v>5</v>
      </c>
      <c r="C3387" s="4" t="s">
        <v>10</v>
      </c>
      <c r="D3387" s="4" t="s">
        <v>13</v>
      </c>
      <c r="E3387" s="4" t="s">
        <v>30</v>
      </c>
      <c r="F3387" s="4" t="s">
        <v>10</v>
      </c>
    </row>
    <row r="3388" spans="1:6">
      <c r="A3388" t="n">
        <v>33608</v>
      </c>
      <c r="B3388" s="60" t="n">
        <v>59</v>
      </c>
      <c r="C3388" s="7" t="n">
        <v>9</v>
      </c>
      <c r="D3388" s="7" t="n">
        <v>255</v>
      </c>
      <c r="E3388" s="7" t="n">
        <v>0</v>
      </c>
      <c r="F3388" s="7" t="n">
        <v>0</v>
      </c>
    </row>
    <row r="3389" spans="1:6">
      <c r="A3389" t="s">
        <v>4</v>
      </c>
      <c r="B3389" s="4" t="s">
        <v>5</v>
      </c>
      <c r="C3389" s="4" t="s">
        <v>13</v>
      </c>
      <c r="D3389" s="4" t="s">
        <v>10</v>
      </c>
      <c r="E3389" s="4" t="s">
        <v>6</v>
      </c>
    </row>
    <row r="3390" spans="1:6">
      <c r="A3390" t="n">
        <v>33618</v>
      </c>
      <c r="B3390" s="51" t="n">
        <v>51</v>
      </c>
      <c r="C3390" s="7" t="n">
        <v>4</v>
      </c>
      <c r="D3390" s="7" t="n">
        <v>9</v>
      </c>
      <c r="E3390" s="7" t="s">
        <v>184</v>
      </c>
    </row>
    <row r="3391" spans="1:6">
      <c r="A3391" t="s">
        <v>4</v>
      </c>
      <c r="B3391" s="4" t="s">
        <v>5</v>
      </c>
      <c r="C3391" s="4" t="s">
        <v>10</v>
      </c>
    </row>
    <row r="3392" spans="1:6">
      <c r="A3392" t="n">
        <v>33632</v>
      </c>
      <c r="B3392" s="25" t="n">
        <v>16</v>
      </c>
      <c r="C3392" s="7" t="n">
        <v>0</v>
      </c>
    </row>
    <row r="3393" spans="1:6">
      <c r="A3393" t="s">
        <v>4</v>
      </c>
      <c r="B3393" s="4" t="s">
        <v>5</v>
      </c>
      <c r="C3393" s="4" t="s">
        <v>10</v>
      </c>
      <c r="D3393" s="4" t="s">
        <v>66</v>
      </c>
      <c r="E3393" s="4" t="s">
        <v>13</v>
      </c>
      <c r="F3393" s="4" t="s">
        <v>13</v>
      </c>
    </row>
    <row r="3394" spans="1:6">
      <c r="A3394" t="n">
        <v>33635</v>
      </c>
      <c r="B3394" s="52" t="n">
        <v>26</v>
      </c>
      <c r="C3394" s="7" t="n">
        <v>9</v>
      </c>
      <c r="D3394" s="7" t="s">
        <v>347</v>
      </c>
      <c r="E3394" s="7" t="n">
        <v>2</v>
      </c>
      <c r="F3394" s="7" t="n">
        <v>0</v>
      </c>
    </row>
    <row r="3395" spans="1:6">
      <c r="A3395" t="s">
        <v>4</v>
      </c>
      <c r="B3395" s="4" t="s">
        <v>5</v>
      </c>
    </row>
    <row r="3396" spans="1:6">
      <c r="A3396" t="n">
        <v>33691</v>
      </c>
      <c r="B3396" s="32" t="n">
        <v>28</v>
      </c>
    </row>
    <row r="3397" spans="1:6">
      <c r="A3397" t="s">
        <v>4</v>
      </c>
      <c r="B3397" s="4" t="s">
        <v>5</v>
      </c>
      <c r="C3397" s="4" t="s">
        <v>13</v>
      </c>
      <c r="D3397" s="4" t="s">
        <v>10</v>
      </c>
      <c r="E3397" s="4" t="s">
        <v>6</v>
      </c>
    </row>
    <row r="3398" spans="1:6">
      <c r="A3398" t="n">
        <v>33692</v>
      </c>
      <c r="B3398" s="51" t="n">
        <v>51</v>
      </c>
      <c r="C3398" s="7" t="n">
        <v>4</v>
      </c>
      <c r="D3398" s="7" t="n">
        <v>2</v>
      </c>
      <c r="E3398" s="7" t="s">
        <v>348</v>
      </c>
    </row>
    <row r="3399" spans="1:6">
      <c r="A3399" t="s">
        <v>4</v>
      </c>
      <c r="B3399" s="4" t="s">
        <v>5</v>
      </c>
      <c r="C3399" s="4" t="s">
        <v>10</v>
      </c>
    </row>
    <row r="3400" spans="1:6">
      <c r="A3400" t="n">
        <v>33706</v>
      </c>
      <c r="B3400" s="25" t="n">
        <v>16</v>
      </c>
      <c r="C3400" s="7" t="n">
        <v>0</v>
      </c>
    </row>
    <row r="3401" spans="1:6">
      <c r="A3401" t="s">
        <v>4</v>
      </c>
      <c r="B3401" s="4" t="s">
        <v>5</v>
      </c>
      <c r="C3401" s="4" t="s">
        <v>10</v>
      </c>
      <c r="D3401" s="4" t="s">
        <v>66</v>
      </c>
      <c r="E3401" s="4" t="s">
        <v>13</v>
      </c>
      <c r="F3401" s="4" t="s">
        <v>13</v>
      </c>
    </row>
    <row r="3402" spans="1:6">
      <c r="A3402" t="n">
        <v>33709</v>
      </c>
      <c r="B3402" s="52" t="n">
        <v>26</v>
      </c>
      <c r="C3402" s="7" t="n">
        <v>2</v>
      </c>
      <c r="D3402" s="7" t="s">
        <v>349</v>
      </c>
      <c r="E3402" s="7" t="n">
        <v>2</v>
      </c>
      <c r="F3402" s="7" t="n">
        <v>0</v>
      </c>
    </row>
    <row r="3403" spans="1:6">
      <c r="A3403" t="s">
        <v>4</v>
      </c>
      <c r="B3403" s="4" t="s">
        <v>5</v>
      </c>
    </row>
    <row r="3404" spans="1:6">
      <c r="A3404" t="n">
        <v>33782</v>
      </c>
      <c r="B3404" s="32" t="n">
        <v>28</v>
      </c>
    </row>
    <row r="3405" spans="1:6">
      <c r="A3405" t="s">
        <v>4</v>
      </c>
      <c r="B3405" s="4" t="s">
        <v>5</v>
      </c>
      <c r="C3405" s="4" t="s">
        <v>13</v>
      </c>
      <c r="D3405" s="4" t="s">
        <v>10</v>
      </c>
      <c r="E3405" s="4" t="s">
        <v>6</v>
      </c>
    </row>
    <row r="3406" spans="1:6">
      <c r="A3406" t="n">
        <v>33783</v>
      </c>
      <c r="B3406" s="51" t="n">
        <v>51</v>
      </c>
      <c r="C3406" s="7" t="n">
        <v>4</v>
      </c>
      <c r="D3406" s="7" t="n">
        <v>3</v>
      </c>
      <c r="E3406" s="7" t="s">
        <v>162</v>
      </c>
    </row>
    <row r="3407" spans="1:6">
      <c r="A3407" t="s">
        <v>4</v>
      </c>
      <c r="B3407" s="4" t="s">
        <v>5</v>
      </c>
      <c r="C3407" s="4" t="s">
        <v>10</v>
      </c>
    </row>
    <row r="3408" spans="1:6">
      <c r="A3408" t="n">
        <v>33797</v>
      </c>
      <c r="B3408" s="25" t="n">
        <v>16</v>
      </c>
      <c r="C3408" s="7" t="n">
        <v>0</v>
      </c>
    </row>
    <row r="3409" spans="1:6">
      <c r="A3409" t="s">
        <v>4</v>
      </c>
      <c r="B3409" s="4" t="s">
        <v>5</v>
      </c>
      <c r="C3409" s="4" t="s">
        <v>10</v>
      </c>
      <c r="D3409" s="4" t="s">
        <v>66</v>
      </c>
      <c r="E3409" s="4" t="s">
        <v>13</v>
      </c>
      <c r="F3409" s="4" t="s">
        <v>13</v>
      </c>
    </row>
    <row r="3410" spans="1:6">
      <c r="A3410" t="n">
        <v>33800</v>
      </c>
      <c r="B3410" s="52" t="n">
        <v>26</v>
      </c>
      <c r="C3410" s="7" t="n">
        <v>3</v>
      </c>
      <c r="D3410" s="7" t="s">
        <v>350</v>
      </c>
      <c r="E3410" s="7" t="n">
        <v>2</v>
      </c>
      <c r="F3410" s="7" t="n">
        <v>0</v>
      </c>
    </row>
    <row r="3411" spans="1:6">
      <c r="A3411" t="s">
        <v>4</v>
      </c>
      <c r="B3411" s="4" t="s">
        <v>5</v>
      </c>
    </row>
    <row r="3412" spans="1:6">
      <c r="A3412" t="n">
        <v>33892</v>
      </c>
      <c r="B3412" s="32" t="n">
        <v>28</v>
      </c>
    </row>
    <row r="3413" spans="1:6">
      <c r="A3413" t="s">
        <v>4</v>
      </c>
      <c r="B3413" s="4" t="s">
        <v>5</v>
      </c>
      <c r="C3413" s="4" t="s">
        <v>10</v>
      </c>
      <c r="D3413" s="4" t="s">
        <v>13</v>
      </c>
    </row>
    <row r="3414" spans="1:6">
      <c r="A3414" t="n">
        <v>33893</v>
      </c>
      <c r="B3414" s="61" t="n">
        <v>89</v>
      </c>
      <c r="C3414" s="7" t="n">
        <v>65533</v>
      </c>
      <c r="D3414" s="7" t="n">
        <v>1</v>
      </c>
    </row>
    <row r="3415" spans="1:6">
      <c r="A3415" t="s">
        <v>4</v>
      </c>
      <c r="B3415" s="4" t="s">
        <v>5</v>
      </c>
      <c r="C3415" s="4" t="s">
        <v>13</v>
      </c>
      <c r="D3415" s="4" t="s">
        <v>10</v>
      </c>
      <c r="E3415" s="4" t="s">
        <v>6</v>
      </c>
      <c r="F3415" s="4" t="s">
        <v>6</v>
      </c>
      <c r="G3415" s="4" t="s">
        <v>6</v>
      </c>
      <c r="H3415" s="4" t="s">
        <v>6</v>
      </c>
    </row>
    <row r="3416" spans="1:6">
      <c r="A3416" t="n">
        <v>33897</v>
      </c>
      <c r="B3416" s="51" t="n">
        <v>51</v>
      </c>
      <c r="C3416" s="7" t="n">
        <v>3</v>
      </c>
      <c r="D3416" s="7" t="n">
        <v>0</v>
      </c>
      <c r="E3416" s="7" t="s">
        <v>351</v>
      </c>
      <c r="F3416" s="7" t="s">
        <v>17</v>
      </c>
      <c r="G3416" s="7" t="s">
        <v>287</v>
      </c>
      <c r="H3416" s="7" t="s">
        <v>17</v>
      </c>
    </row>
    <row r="3417" spans="1:6">
      <c r="A3417" t="s">
        <v>4</v>
      </c>
      <c r="B3417" s="4" t="s">
        <v>5</v>
      </c>
      <c r="C3417" s="4" t="s">
        <v>10</v>
      </c>
      <c r="D3417" s="4" t="s">
        <v>13</v>
      </c>
      <c r="E3417" s="4" t="s">
        <v>30</v>
      </c>
      <c r="F3417" s="4" t="s">
        <v>10</v>
      </c>
    </row>
    <row r="3418" spans="1:6">
      <c r="A3418" t="n">
        <v>33910</v>
      </c>
      <c r="B3418" s="60" t="n">
        <v>59</v>
      </c>
      <c r="C3418" s="7" t="n">
        <v>0</v>
      </c>
      <c r="D3418" s="7" t="n">
        <v>9</v>
      </c>
      <c r="E3418" s="7" t="n">
        <v>0.150000005960464</v>
      </c>
      <c r="F3418" s="7" t="n">
        <v>0</v>
      </c>
    </row>
    <row r="3419" spans="1:6">
      <c r="A3419" t="s">
        <v>4</v>
      </c>
      <c r="B3419" s="4" t="s">
        <v>5</v>
      </c>
      <c r="C3419" s="4" t="s">
        <v>10</v>
      </c>
    </row>
    <row r="3420" spans="1:6">
      <c r="A3420" t="n">
        <v>33920</v>
      </c>
      <c r="B3420" s="25" t="n">
        <v>16</v>
      </c>
      <c r="C3420" s="7" t="n">
        <v>1500</v>
      </c>
    </row>
    <row r="3421" spans="1:6">
      <c r="A3421" t="s">
        <v>4</v>
      </c>
      <c r="B3421" s="4" t="s">
        <v>5</v>
      </c>
      <c r="C3421" s="4" t="s">
        <v>10</v>
      </c>
      <c r="D3421" s="4" t="s">
        <v>10</v>
      </c>
      <c r="E3421" s="4" t="s">
        <v>10</v>
      </c>
    </row>
    <row r="3422" spans="1:6">
      <c r="A3422" t="n">
        <v>33923</v>
      </c>
      <c r="B3422" s="43" t="n">
        <v>61</v>
      </c>
      <c r="C3422" s="7" t="n">
        <v>7</v>
      </c>
      <c r="D3422" s="7" t="n">
        <v>0</v>
      </c>
      <c r="E3422" s="7" t="n">
        <v>1000</v>
      </c>
    </row>
    <row r="3423" spans="1:6">
      <c r="A3423" t="s">
        <v>4</v>
      </c>
      <c r="B3423" s="4" t="s">
        <v>5</v>
      </c>
      <c r="C3423" s="4" t="s">
        <v>13</v>
      </c>
      <c r="D3423" s="4" t="s">
        <v>10</v>
      </c>
      <c r="E3423" s="4" t="s">
        <v>6</v>
      </c>
    </row>
    <row r="3424" spans="1:6">
      <c r="A3424" t="n">
        <v>33930</v>
      </c>
      <c r="B3424" s="51" t="n">
        <v>51</v>
      </c>
      <c r="C3424" s="7" t="n">
        <v>4</v>
      </c>
      <c r="D3424" s="7" t="n">
        <v>7</v>
      </c>
      <c r="E3424" s="7" t="s">
        <v>151</v>
      </c>
    </row>
    <row r="3425" spans="1:8">
      <c r="A3425" t="s">
        <v>4</v>
      </c>
      <c r="B3425" s="4" t="s">
        <v>5</v>
      </c>
      <c r="C3425" s="4" t="s">
        <v>10</v>
      </c>
    </row>
    <row r="3426" spans="1:8">
      <c r="A3426" t="n">
        <v>33943</v>
      </c>
      <c r="B3426" s="25" t="n">
        <v>16</v>
      </c>
      <c r="C3426" s="7" t="n">
        <v>0</v>
      </c>
    </row>
    <row r="3427" spans="1:8">
      <c r="A3427" t="s">
        <v>4</v>
      </c>
      <c r="B3427" s="4" t="s">
        <v>5</v>
      </c>
      <c r="C3427" s="4" t="s">
        <v>10</v>
      </c>
      <c r="D3427" s="4" t="s">
        <v>66</v>
      </c>
      <c r="E3427" s="4" t="s">
        <v>13</v>
      </c>
      <c r="F3427" s="4" t="s">
        <v>13</v>
      </c>
    </row>
    <row r="3428" spans="1:8">
      <c r="A3428" t="n">
        <v>33946</v>
      </c>
      <c r="B3428" s="52" t="n">
        <v>26</v>
      </c>
      <c r="C3428" s="7" t="n">
        <v>7</v>
      </c>
      <c r="D3428" s="7" t="s">
        <v>352</v>
      </c>
      <c r="E3428" s="7" t="n">
        <v>2</v>
      </c>
      <c r="F3428" s="7" t="n">
        <v>0</v>
      </c>
    </row>
    <row r="3429" spans="1:8">
      <c r="A3429" t="s">
        <v>4</v>
      </c>
      <c r="B3429" s="4" t="s">
        <v>5</v>
      </c>
    </row>
    <row r="3430" spans="1:8">
      <c r="A3430" t="n">
        <v>33988</v>
      </c>
      <c r="B3430" s="32" t="n">
        <v>28</v>
      </c>
    </row>
    <row r="3431" spans="1:8">
      <c r="A3431" t="s">
        <v>4</v>
      </c>
      <c r="B3431" s="4" t="s">
        <v>5</v>
      </c>
      <c r="C3431" s="4" t="s">
        <v>10</v>
      </c>
      <c r="D3431" s="4" t="s">
        <v>10</v>
      </c>
      <c r="E3431" s="4" t="s">
        <v>10</v>
      </c>
    </row>
    <row r="3432" spans="1:8">
      <c r="A3432" t="n">
        <v>33989</v>
      </c>
      <c r="B3432" s="43" t="n">
        <v>61</v>
      </c>
      <c r="C3432" s="7" t="n">
        <v>0</v>
      </c>
      <c r="D3432" s="7" t="n">
        <v>7</v>
      </c>
      <c r="E3432" s="7" t="n">
        <v>1000</v>
      </c>
    </row>
    <row r="3433" spans="1:8">
      <c r="A3433" t="s">
        <v>4</v>
      </c>
      <c r="B3433" s="4" t="s">
        <v>5</v>
      </c>
      <c r="C3433" s="4" t="s">
        <v>13</v>
      </c>
      <c r="D3433" s="4" t="s">
        <v>10</v>
      </c>
      <c r="E3433" s="4" t="s">
        <v>6</v>
      </c>
    </row>
    <row r="3434" spans="1:8">
      <c r="A3434" t="n">
        <v>33996</v>
      </c>
      <c r="B3434" s="51" t="n">
        <v>51</v>
      </c>
      <c r="C3434" s="7" t="n">
        <v>4</v>
      </c>
      <c r="D3434" s="7" t="n">
        <v>0</v>
      </c>
      <c r="E3434" s="7" t="s">
        <v>353</v>
      </c>
    </row>
    <row r="3435" spans="1:8">
      <c r="A3435" t="s">
        <v>4</v>
      </c>
      <c r="B3435" s="4" t="s">
        <v>5</v>
      </c>
      <c r="C3435" s="4" t="s">
        <v>10</v>
      </c>
    </row>
    <row r="3436" spans="1:8">
      <c r="A3436" t="n">
        <v>34009</v>
      </c>
      <c r="B3436" s="25" t="n">
        <v>16</v>
      </c>
      <c r="C3436" s="7" t="n">
        <v>0</v>
      </c>
    </row>
    <row r="3437" spans="1:8">
      <c r="A3437" t="s">
        <v>4</v>
      </c>
      <c r="B3437" s="4" t="s">
        <v>5</v>
      </c>
      <c r="C3437" s="4" t="s">
        <v>10</v>
      </c>
      <c r="D3437" s="4" t="s">
        <v>66</v>
      </c>
      <c r="E3437" s="4" t="s">
        <v>13</v>
      </c>
      <c r="F3437" s="4" t="s">
        <v>13</v>
      </c>
      <c r="G3437" s="4" t="s">
        <v>66</v>
      </c>
      <c r="H3437" s="4" t="s">
        <v>13</v>
      </c>
      <c r="I3437" s="4" t="s">
        <v>13</v>
      </c>
    </row>
    <row r="3438" spans="1:8">
      <c r="A3438" t="n">
        <v>34012</v>
      </c>
      <c r="B3438" s="52" t="n">
        <v>26</v>
      </c>
      <c r="C3438" s="7" t="n">
        <v>0</v>
      </c>
      <c r="D3438" s="7" t="s">
        <v>354</v>
      </c>
      <c r="E3438" s="7" t="n">
        <v>2</v>
      </c>
      <c r="F3438" s="7" t="n">
        <v>3</v>
      </c>
      <c r="G3438" s="7" t="s">
        <v>355</v>
      </c>
      <c r="H3438" s="7" t="n">
        <v>2</v>
      </c>
      <c r="I3438" s="7" t="n">
        <v>0</v>
      </c>
    </row>
    <row r="3439" spans="1:8">
      <c r="A3439" t="s">
        <v>4</v>
      </c>
      <c r="B3439" s="4" t="s">
        <v>5</v>
      </c>
    </row>
    <row r="3440" spans="1:8">
      <c r="A3440" t="n">
        <v>34068</v>
      </c>
      <c r="B3440" s="32" t="n">
        <v>28</v>
      </c>
    </row>
    <row r="3441" spans="1:9">
      <c r="A3441" t="s">
        <v>4</v>
      </c>
      <c r="B3441" s="4" t="s">
        <v>5</v>
      </c>
      <c r="C3441" s="4" t="s">
        <v>13</v>
      </c>
      <c r="D3441" s="4" t="s">
        <v>10</v>
      </c>
      <c r="E3441" s="4" t="s">
        <v>6</v>
      </c>
    </row>
    <row r="3442" spans="1:9">
      <c r="A3442" t="n">
        <v>34069</v>
      </c>
      <c r="B3442" s="51" t="n">
        <v>51</v>
      </c>
      <c r="C3442" s="7" t="n">
        <v>4</v>
      </c>
      <c r="D3442" s="7" t="n">
        <v>7</v>
      </c>
      <c r="E3442" s="7" t="s">
        <v>143</v>
      </c>
    </row>
    <row r="3443" spans="1:9">
      <c r="A3443" t="s">
        <v>4</v>
      </c>
      <c r="B3443" s="4" t="s">
        <v>5</v>
      </c>
      <c r="C3443" s="4" t="s">
        <v>10</v>
      </c>
    </row>
    <row r="3444" spans="1:9">
      <c r="A3444" t="n">
        <v>34083</v>
      </c>
      <c r="B3444" s="25" t="n">
        <v>16</v>
      </c>
      <c r="C3444" s="7" t="n">
        <v>0</v>
      </c>
    </row>
    <row r="3445" spans="1:9">
      <c r="A3445" t="s">
        <v>4</v>
      </c>
      <c r="B3445" s="4" t="s">
        <v>5</v>
      </c>
      <c r="C3445" s="4" t="s">
        <v>10</v>
      </c>
      <c r="D3445" s="4" t="s">
        <v>66</v>
      </c>
      <c r="E3445" s="4" t="s">
        <v>13</v>
      </c>
      <c r="F3445" s="4" t="s">
        <v>13</v>
      </c>
      <c r="G3445" s="4" t="s">
        <v>66</v>
      </c>
      <c r="H3445" s="4" t="s">
        <v>13</v>
      </c>
      <c r="I3445" s="4" t="s">
        <v>13</v>
      </c>
    </row>
    <row r="3446" spans="1:9">
      <c r="A3446" t="n">
        <v>34086</v>
      </c>
      <c r="B3446" s="52" t="n">
        <v>26</v>
      </c>
      <c r="C3446" s="7" t="n">
        <v>7</v>
      </c>
      <c r="D3446" s="7" t="s">
        <v>356</v>
      </c>
      <c r="E3446" s="7" t="n">
        <v>2</v>
      </c>
      <c r="F3446" s="7" t="n">
        <v>3</v>
      </c>
      <c r="G3446" s="7" t="s">
        <v>357</v>
      </c>
      <c r="H3446" s="7" t="n">
        <v>2</v>
      </c>
      <c r="I3446" s="7" t="n">
        <v>0</v>
      </c>
    </row>
    <row r="3447" spans="1:9">
      <c r="A3447" t="s">
        <v>4</v>
      </c>
      <c r="B3447" s="4" t="s">
        <v>5</v>
      </c>
    </row>
    <row r="3448" spans="1:9">
      <c r="A3448" t="n">
        <v>34150</v>
      </c>
      <c r="B3448" s="32" t="n">
        <v>28</v>
      </c>
    </row>
    <row r="3449" spans="1:9">
      <c r="A3449" t="s">
        <v>4</v>
      </c>
      <c r="B3449" s="4" t="s">
        <v>5</v>
      </c>
      <c r="C3449" s="4" t="s">
        <v>10</v>
      </c>
      <c r="D3449" s="4" t="s">
        <v>13</v>
      </c>
    </row>
    <row r="3450" spans="1:9">
      <c r="A3450" t="n">
        <v>34151</v>
      </c>
      <c r="B3450" s="61" t="n">
        <v>89</v>
      </c>
      <c r="C3450" s="7" t="n">
        <v>65533</v>
      </c>
      <c r="D3450" s="7" t="n">
        <v>1</v>
      </c>
    </row>
    <row r="3451" spans="1:9">
      <c r="A3451" t="s">
        <v>4</v>
      </c>
      <c r="B3451" s="4" t="s">
        <v>5</v>
      </c>
      <c r="C3451" s="4" t="s">
        <v>10</v>
      </c>
      <c r="D3451" s="4" t="s">
        <v>13</v>
      </c>
      <c r="E3451" s="4" t="s">
        <v>30</v>
      </c>
      <c r="F3451" s="4" t="s">
        <v>10</v>
      </c>
    </row>
    <row r="3452" spans="1:9">
      <c r="A3452" t="n">
        <v>34155</v>
      </c>
      <c r="B3452" s="60" t="n">
        <v>59</v>
      </c>
      <c r="C3452" s="7" t="n">
        <v>0</v>
      </c>
      <c r="D3452" s="7" t="n">
        <v>1</v>
      </c>
      <c r="E3452" s="7" t="n">
        <v>0.150000005960464</v>
      </c>
      <c r="F3452" s="7" t="n">
        <v>0</v>
      </c>
    </row>
    <row r="3453" spans="1:9">
      <c r="A3453" t="s">
        <v>4</v>
      </c>
      <c r="B3453" s="4" t="s">
        <v>5</v>
      </c>
      <c r="C3453" s="4" t="s">
        <v>10</v>
      </c>
      <c r="D3453" s="4" t="s">
        <v>13</v>
      </c>
      <c r="E3453" s="4" t="s">
        <v>30</v>
      </c>
      <c r="F3453" s="4" t="s">
        <v>10</v>
      </c>
    </row>
    <row r="3454" spans="1:9">
      <c r="A3454" t="n">
        <v>34165</v>
      </c>
      <c r="B3454" s="60" t="n">
        <v>59</v>
      </c>
      <c r="C3454" s="7" t="n">
        <v>2</v>
      </c>
      <c r="D3454" s="7" t="n">
        <v>1</v>
      </c>
      <c r="E3454" s="7" t="n">
        <v>0.150000005960464</v>
      </c>
      <c r="F3454" s="7" t="n">
        <v>0</v>
      </c>
    </row>
    <row r="3455" spans="1:9">
      <c r="A3455" t="s">
        <v>4</v>
      </c>
      <c r="B3455" s="4" t="s">
        <v>5</v>
      </c>
      <c r="C3455" s="4" t="s">
        <v>10</v>
      </c>
    </row>
    <row r="3456" spans="1:9">
      <c r="A3456" t="n">
        <v>34175</v>
      </c>
      <c r="B3456" s="25" t="n">
        <v>16</v>
      </c>
      <c r="C3456" s="7" t="n">
        <v>50</v>
      </c>
    </row>
    <row r="3457" spans="1:9">
      <c r="A3457" t="s">
        <v>4</v>
      </c>
      <c r="B3457" s="4" t="s">
        <v>5</v>
      </c>
      <c r="C3457" s="4" t="s">
        <v>10</v>
      </c>
      <c r="D3457" s="4" t="s">
        <v>13</v>
      </c>
      <c r="E3457" s="4" t="s">
        <v>30</v>
      </c>
      <c r="F3457" s="4" t="s">
        <v>10</v>
      </c>
    </row>
    <row r="3458" spans="1:9">
      <c r="A3458" t="n">
        <v>34178</v>
      </c>
      <c r="B3458" s="60" t="n">
        <v>59</v>
      </c>
      <c r="C3458" s="7" t="n">
        <v>4</v>
      </c>
      <c r="D3458" s="7" t="n">
        <v>1</v>
      </c>
      <c r="E3458" s="7" t="n">
        <v>0.150000005960464</v>
      </c>
      <c r="F3458" s="7" t="n">
        <v>0</v>
      </c>
    </row>
    <row r="3459" spans="1:9">
      <c r="A3459" t="s">
        <v>4</v>
      </c>
      <c r="B3459" s="4" t="s">
        <v>5</v>
      </c>
      <c r="C3459" s="4" t="s">
        <v>10</v>
      </c>
      <c r="D3459" s="4" t="s">
        <v>13</v>
      </c>
      <c r="E3459" s="4" t="s">
        <v>30</v>
      </c>
      <c r="F3459" s="4" t="s">
        <v>10</v>
      </c>
    </row>
    <row r="3460" spans="1:9">
      <c r="A3460" t="n">
        <v>34188</v>
      </c>
      <c r="B3460" s="60" t="n">
        <v>59</v>
      </c>
      <c r="C3460" s="7" t="n">
        <v>8</v>
      </c>
      <c r="D3460" s="7" t="n">
        <v>1</v>
      </c>
      <c r="E3460" s="7" t="n">
        <v>0.150000005960464</v>
      </c>
      <c r="F3460" s="7" t="n">
        <v>0</v>
      </c>
    </row>
    <row r="3461" spans="1:9">
      <c r="A3461" t="s">
        <v>4</v>
      </c>
      <c r="B3461" s="4" t="s">
        <v>5</v>
      </c>
      <c r="C3461" s="4" t="s">
        <v>10</v>
      </c>
    </row>
    <row r="3462" spans="1:9">
      <c r="A3462" t="n">
        <v>34198</v>
      </c>
      <c r="B3462" s="25" t="n">
        <v>16</v>
      </c>
      <c r="C3462" s="7" t="n">
        <v>50</v>
      </c>
    </row>
    <row r="3463" spans="1:9">
      <c r="A3463" t="s">
        <v>4</v>
      </c>
      <c r="B3463" s="4" t="s">
        <v>5</v>
      </c>
      <c r="C3463" s="4" t="s">
        <v>10</v>
      </c>
      <c r="D3463" s="4" t="s">
        <v>13</v>
      </c>
      <c r="E3463" s="4" t="s">
        <v>30</v>
      </c>
      <c r="F3463" s="4" t="s">
        <v>10</v>
      </c>
    </row>
    <row r="3464" spans="1:9">
      <c r="A3464" t="n">
        <v>34201</v>
      </c>
      <c r="B3464" s="60" t="n">
        <v>59</v>
      </c>
      <c r="C3464" s="7" t="n">
        <v>6</v>
      </c>
      <c r="D3464" s="7" t="n">
        <v>1</v>
      </c>
      <c r="E3464" s="7" t="n">
        <v>0.150000005960464</v>
      </c>
      <c r="F3464" s="7" t="n">
        <v>0</v>
      </c>
    </row>
    <row r="3465" spans="1:9">
      <c r="A3465" t="s">
        <v>4</v>
      </c>
      <c r="B3465" s="4" t="s">
        <v>5</v>
      </c>
      <c r="C3465" s="4" t="s">
        <v>10</v>
      </c>
    </row>
    <row r="3466" spans="1:9">
      <c r="A3466" t="n">
        <v>34211</v>
      </c>
      <c r="B3466" s="25" t="n">
        <v>16</v>
      </c>
      <c r="C3466" s="7" t="n">
        <v>50</v>
      </c>
    </row>
    <row r="3467" spans="1:9">
      <c r="A3467" t="s">
        <v>4</v>
      </c>
      <c r="B3467" s="4" t="s">
        <v>5</v>
      </c>
      <c r="C3467" s="4" t="s">
        <v>10</v>
      </c>
      <c r="D3467" s="4" t="s">
        <v>13</v>
      </c>
      <c r="E3467" s="4" t="s">
        <v>30</v>
      </c>
      <c r="F3467" s="4" t="s">
        <v>10</v>
      </c>
    </row>
    <row r="3468" spans="1:9">
      <c r="A3468" t="n">
        <v>34214</v>
      </c>
      <c r="B3468" s="60" t="n">
        <v>59</v>
      </c>
      <c r="C3468" s="7" t="n">
        <v>9</v>
      </c>
      <c r="D3468" s="7" t="n">
        <v>1</v>
      </c>
      <c r="E3468" s="7" t="n">
        <v>0.150000005960464</v>
      </c>
      <c r="F3468" s="7" t="n">
        <v>0</v>
      </c>
    </row>
    <row r="3469" spans="1:9">
      <c r="A3469" t="s">
        <v>4</v>
      </c>
      <c r="B3469" s="4" t="s">
        <v>5</v>
      </c>
      <c r="C3469" s="4" t="s">
        <v>10</v>
      </c>
      <c r="D3469" s="4" t="s">
        <v>13</v>
      </c>
      <c r="E3469" s="4" t="s">
        <v>30</v>
      </c>
      <c r="F3469" s="4" t="s">
        <v>10</v>
      </c>
    </row>
    <row r="3470" spans="1:9">
      <c r="A3470" t="n">
        <v>34224</v>
      </c>
      <c r="B3470" s="60" t="n">
        <v>59</v>
      </c>
      <c r="C3470" s="7" t="n">
        <v>5</v>
      </c>
      <c r="D3470" s="7" t="n">
        <v>1</v>
      </c>
      <c r="E3470" s="7" t="n">
        <v>0.150000005960464</v>
      </c>
      <c r="F3470" s="7" t="n">
        <v>0</v>
      </c>
    </row>
    <row r="3471" spans="1:9">
      <c r="A3471" t="s">
        <v>4</v>
      </c>
      <c r="B3471" s="4" t="s">
        <v>5</v>
      </c>
      <c r="C3471" s="4" t="s">
        <v>10</v>
      </c>
    </row>
    <row r="3472" spans="1:9">
      <c r="A3472" t="n">
        <v>34234</v>
      </c>
      <c r="B3472" s="25" t="n">
        <v>16</v>
      </c>
      <c r="C3472" s="7" t="n">
        <v>50</v>
      </c>
    </row>
    <row r="3473" spans="1:6">
      <c r="A3473" t="s">
        <v>4</v>
      </c>
      <c r="B3473" s="4" t="s">
        <v>5</v>
      </c>
      <c r="C3473" s="4" t="s">
        <v>10</v>
      </c>
      <c r="D3473" s="4" t="s">
        <v>13</v>
      </c>
      <c r="E3473" s="4" t="s">
        <v>30</v>
      </c>
      <c r="F3473" s="4" t="s">
        <v>10</v>
      </c>
    </row>
    <row r="3474" spans="1:6">
      <c r="A3474" t="n">
        <v>34237</v>
      </c>
      <c r="B3474" s="60" t="n">
        <v>59</v>
      </c>
      <c r="C3474" s="7" t="n">
        <v>3</v>
      </c>
      <c r="D3474" s="7" t="n">
        <v>1</v>
      </c>
      <c r="E3474" s="7" t="n">
        <v>0.150000005960464</v>
      </c>
      <c r="F3474" s="7" t="n">
        <v>0</v>
      </c>
    </row>
    <row r="3475" spans="1:6">
      <c r="A3475" t="s">
        <v>4</v>
      </c>
      <c r="B3475" s="4" t="s">
        <v>5</v>
      </c>
      <c r="C3475" s="4" t="s">
        <v>10</v>
      </c>
      <c r="D3475" s="4" t="s">
        <v>13</v>
      </c>
      <c r="E3475" s="4" t="s">
        <v>30</v>
      </c>
      <c r="F3475" s="4" t="s">
        <v>10</v>
      </c>
    </row>
    <row r="3476" spans="1:6">
      <c r="A3476" t="n">
        <v>34247</v>
      </c>
      <c r="B3476" s="60" t="n">
        <v>59</v>
      </c>
      <c r="C3476" s="7" t="n">
        <v>1</v>
      </c>
      <c r="D3476" s="7" t="n">
        <v>1</v>
      </c>
      <c r="E3476" s="7" t="n">
        <v>0.150000005960464</v>
      </c>
      <c r="F3476" s="7" t="n">
        <v>0</v>
      </c>
    </row>
    <row r="3477" spans="1:6">
      <c r="A3477" t="s">
        <v>4</v>
      </c>
      <c r="B3477" s="4" t="s">
        <v>5</v>
      </c>
      <c r="C3477" s="4" t="s">
        <v>10</v>
      </c>
      <c r="D3477" s="4" t="s">
        <v>10</v>
      </c>
      <c r="E3477" s="4" t="s">
        <v>10</v>
      </c>
    </row>
    <row r="3478" spans="1:6">
      <c r="A3478" t="n">
        <v>34257</v>
      </c>
      <c r="B3478" s="43" t="n">
        <v>61</v>
      </c>
      <c r="C3478" s="7" t="n">
        <v>2</v>
      </c>
      <c r="D3478" s="7" t="n">
        <v>7</v>
      </c>
      <c r="E3478" s="7" t="n">
        <v>1000</v>
      </c>
    </row>
    <row r="3479" spans="1:6">
      <c r="A3479" t="s">
        <v>4</v>
      </c>
      <c r="B3479" s="4" t="s">
        <v>5</v>
      </c>
      <c r="C3479" s="4" t="s">
        <v>10</v>
      </c>
      <c r="D3479" s="4" t="s">
        <v>10</v>
      </c>
      <c r="E3479" s="4" t="s">
        <v>10</v>
      </c>
    </row>
    <row r="3480" spans="1:6">
      <c r="A3480" t="n">
        <v>34264</v>
      </c>
      <c r="B3480" s="43" t="n">
        <v>61</v>
      </c>
      <c r="C3480" s="7" t="n">
        <v>4</v>
      </c>
      <c r="D3480" s="7" t="n">
        <v>7</v>
      </c>
      <c r="E3480" s="7" t="n">
        <v>1000</v>
      </c>
    </row>
    <row r="3481" spans="1:6">
      <c r="A3481" t="s">
        <v>4</v>
      </c>
      <c r="B3481" s="4" t="s">
        <v>5</v>
      </c>
      <c r="C3481" s="4" t="s">
        <v>10</v>
      </c>
      <c r="D3481" s="4" t="s">
        <v>10</v>
      </c>
      <c r="E3481" s="4" t="s">
        <v>10</v>
      </c>
    </row>
    <row r="3482" spans="1:6">
      <c r="A3482" t="n">
        <v>34271</v>
      </c>
      <c r="B3482" s="43" t="n">
        <v>61</v>
      </c>
      <c r="C3482" s="7" t="n">
        <v>8</v>
      </c>
      <c r="D3482" s="7" t="n">
        <v>7</v>
      </c>
      <c r="E3482" s="7" t="n">
        <v>1000</v>
      </c>
    </row>
    <row r="3483" spans="1:6">
      <c r="A3483" t="s">
        <v>4</v>
      </c>
      <c r="B3483" s="4" t="s">
        <v>5</v>
      </c>
      <c r="C3483" s="4" t="s">
        <v>10</v>
      </c>
      <c r="D3483" s="4" t="s">
        <v>10</v>
      </c>
      <c r="E3483" s="4" t="s">
        <v>10</v>
      </c>
    </row>
    <row r="3484" spans="1:6">
      <c r="A3484" t="n">
        <v>34278</v>
      </c>
      <c r="B3484" s="43" t="n">
        <v>61</v>
      </c>
      <c r="C3484" s="7" t="n">
        <v>6</v>
      </c>
      <c r="D3484" s="7" t="n">
        <v>7</v>
      </c>
      <c r="E3484" s="7" t="n">
        <v>1000</v>
      </c>
    </row>
    <row r="3485" spans="1:6">
      <c r="A3485" t="s">
        <v>4</v>
      </c>
      <c r="B3485" s="4" t="s">
        <v>5</v>
      </c>
      <c r="C3485" s="4" t="s">
        <v>10</v>
      </c>
      <c r="D3485" s="4" t="s">
        <v>10</v>
      </c>
      <c r="E3485" s="4" t="s">
        <v>10</v>
      </c>
    </row>
    <row r="3486" spans="1:6">
      <c r="A3486" t="n">
        <v>34285</v>
      </c>
      <c r="B3486" s="43" t="n">
        <v>61</v>
      </c>
      <c r="C3486" s="7" t="n">
        <v>9</v>
      </c>
      <c r="D3486" s="7" t="n">
        <v>7</v>
      </c>
      <c r="E3486" s="7" t="n">
        <v>1000</v>
      </c>
    </row>
    <row r="3487" spans="1:6">
      <c r="A3487" t="s">
        <v>4</v>
      </c>
      <c r="B3487" s="4" t="s">
        <v>5</v>
      </c>
      <c r="C3487" s="4" t="s">
        <v>10</v>
      </c>
      <c r="D3487" s="4" t="s">
        <v>10</v>
      </c>
      <c r="E3487" s="4" t="s">
        <v>10</v>
      </c>
    </row>
    <row r="3488" spans="1:6">
      <c r="A3488" t="n">
        <v>34292</v>
      </c>
      <c r="B3488" s="43" t="n">
        <v>61</v>
      </c>
      <c r="C3488" s="7" t="n">
        <v>5</v>
      </c>
      <c r="D3488" s="7" t="n">
        <v>7</v>
      </c>
      <c r="E3488" s="7" t="n">
        <v>1000</v>
      </c>
    </row>
    <row r="3489" spans="1:6">
      <c r="A3489" t="s">
        <v>4</v>
      </c>
      <c r="B3489" s="4" t="s">
        <v>5</v>
      </c>
      <c r="C3489" s="4" t="s">
        <v>10</v>
      </c>
      <c r="D3489" s="4" t="s">
        <v>10</v>
      </c>
      <c r="E3489" s="4" t="s">
        <v>10</v>
      </c>
    </row>
    <row r="3490" spans="1:6">
      <c r="A3490" t="n">
        <v>34299</v>
      </c>
      <c r="B3490" s="43" t="n">
        <v>61</v>
      </c>
      <c r="C3490" s="7" t="n">
        <v>3</v>
      </c>
      <c r="D3490" s="7" t="n">
        <v>7</v>
      </c>
      <c r="E3490" s="7" t="n">
        <v>1000</v>
      </c>
    </row>
    <row r="3491" spans="1:6">
      <c r="A3491" t="s">
        <v>4</v>
      </c>
      <c r="B3491" s="4" t="s">
        <v>5</v>
      </c>
      <c r="C3491" s="4" t="s">
        <v>10</v>
      </c>
      <c r="D3491" s="4" t="s">
        <v>10</v>
      </c>
      <c r="E3491" s="4" t="s">
        <v>10</v>
      </c>
    </row>
    <row r="3492" spans="1:6">
      <c r="A3492" t="n">
        <v>34306</v>
      </c>
      <c r="B3492" s="43" t="n">
        <v>61</v>
      </c>
      <c r="C3492" s="7" t="n">
        <v>1</v>
      </c>
      <c r="D3492" s="7" t="n">
        <v>7</v>
      </c>
      <c r="E3492" s="7" t="n">
        <v>1000</v>
      </c>
    </row>
    <row r="3493" spans="1:6">
      <c r="A3493" t="s">
        <v>4</v>
      </c>
      <c r="B3493" s="4" t="s">
        <v>5</v>
      </c>
      <c r="C3493" s="4" t="s">
        <v>13</v>
      </c>
      <c r="D3493" s="4" t="s">
        <v>10</v>
      </c>
      <c r="E3493" s="4" t="s">
        <v>6</v>
      </c>
      <c r="F3493" s="4" t="s">
        <v>6</v>
      </c>
      <c r="G3493" s="4" t="s">
        <v>6</v>
      </c>
      <c r="H3493" s="4" t="s">
        <v>6</v>
      </c>
    </row>
    <row r="3494" spans="1:6">
      <c r="A3494" t="n">
        <v>34313</v>
      </c>
      <c r="B3494" s="51" t="n">
        <v>51</v>
      </c>
      <c r="C3494" s="7" t="n">
        <v>3</v>
      </c>
      <c r="D3494" s="7" t="n">
        <v>2</v>
      </c>
      <c r="E3494" s="7" t="s">
        <v>285</v>
      </c>
      <c r="F3494" s="7" t="s">
        <v>286</v>
      </c>
      <c r="G3494" s="7" t="s">
        <v>287</v>
      </c>
      <c r="H3494" s="7" t="s">
        <v>17</v>
      </c>
    </row>
    <row r="3495" spans="1:6">
      <c r="A3495" t="s">
        <v>4</v>
      </c>
      <c r="B3495" s="4" t="s">
        <v>5</v>
      </c>
      <c r="C3495" s="4" t="s">
        <v>13</v>
      </c>
      <c r="D3495" s="4" t="s">
        <v>10</v>
      </c>
      <c r="E3495" s="4" t="s">
        <v>6</v>
      </c>
      <c r="F3495" s="4" t="s">
        <v>6</v>
      </c>
      <c r="G3495" s="4" t="s">
        <v>6</v>
      </c>
      <c r="H3495" s="4" t="s">
        <v>6</v>
      </c>
    </row>
    <row r="3496" spans="1:6">
      <c r="A3496" t="n">
        <v>34342</v>
      </c>
      <c r="B3496" s="51" t="n">
        <v>51</v>
      </c>
      <c r="C3496" s="7" t="n">
        <v>3</v>
      </c>
      <c r="D3496" s="7" t="n">
        <v>4</v>
      </c>
      <c r="E3496" s="7" t="s">
        <v>285</v>
      </c>
      <c r="F3496" s="7" t="s">
        <v>286</v>
      </c>
      <c r="G3496" s="7" t="s">
        <v>287</v>
      </c>
      <c r="H3496" s="7" t="s">
        <v>17</v>
      </c>
    </row>
    <row r="3497" spans="1:6">
      <c r="A3497" t="s">
        <v>4</v>
      </c>
      <c r="B3497" s="4" t="s">
        <v>5</v>
      </c>
      <c r="C3497" s="4" t="s">
        <v>13</v>
      </c>
      <c r="D3497" s="4" t="s">
        <v>10</v>
      </c>
      <c r="E3497" s="4" t="s">
        <v>6</v>
      </c>
      <c r="F3497" s="4" t="s">
        <v>6</v>
      </c>
      <c r="G3497" s="4" t="s">
        <v>6</v>
      </c>
      <c r="H3497" s="4" t="s">
        <v>6</v>
      </c>
    </row>
    <row r="3498" spans="1:6">
      <c r="A3498" t="n">
        <v>34371</v>
      </c>
      <c r="B3498" s="51" t="n">
        <v>51</v>
      </c>
      <c r="C3498" s="7" t="n">
        <v>3</v>
      </c>
      <c r="D3498" s="7" t="n">
        <v>8</v>
      </c>
      <c r="E3498" s="7" t="s">
        <v>285</v>
      </c>
      <c r="F3498" s="7" t="s">
        <v>286</v>
      </c>
      <c r="G3498" s="7" t="s">
        <v>287</v>
      </c>
      <c r="H3498" s="7" t="s">
        <v>17</v>
      </c>
    </row>
    <row r="3499" spans="1:6">
      <c r="A3499" t="s">
        <v>4</v>
      </c>
      <c r="B3499" s="4" t="s">
        <v>5</v>
      </c>
      <c r="C3499" s="4" t="s">
        <v>13</v>
      </c>
      <c r="D3499" s="4" t="s">
        <v>10</v>
      </c>
      <c r="E3499" s="4" t="s">
        <v>6</v>
      </c>
      <c r="F3499" s="4" t="s">
        <v>6</v>
      </c>
      <c r="G3499" s="4" t="s">
        <v>6</v>
      </c>
      <c r="H3499" s="4" t="s">
        <v>6</v>
      </c>
    </row>
    <row r="3500" spans="1:6">
      <c r="A3500" t="n">
        <v>34400</v>
      </c>
      <c r="B3500" s="51" t="n">
        <v>51</v>
      </c>
      <c r="C3500" s="7" t="n">
        <v>3</v>
      </c>
      <c r="D3500" s="7" t="n">
        <v>6</v>
      </c>
      <c r="E3500" s="7" t="s">
        <v>285</v>
      </c>
      <c r="F3500" s="7" t="s">
        <v>286</v>
      </c>
      <c r="G3500" s="7" t="s">
        <v>287</v>
      </c>
      <c r="H3500" s="7" t="s">
        <v>17</v>
      </c>
    </row>
    <row r="3501" spans="1:6">
      <c r="A3501" t="s">
        <v>4</v>
      </c>
      <c r="B3501" s="4" t="s">
        <v>5</v>
      </c>
      <c r="C3501" s="4" t="s">
        <v>13</v>
      </c>
      <c r="D3501" s="4" t="s">
        <v>10</v>
      </c>
      <c r="E3501" s="4" t="s">
        <v>6</v>
      </c>
      <c r="F3501" s="4" t="s">
        <v>6</v>
      </c>
      <c r="G3501" s="4" t="s">
        <v>6</v>
      </c>
      <c r="H3501" s="4" t="s">
        <v>6</v>
      </c>
    </row>
    <row r="3502" spans="1:6">
      <c r="A3502" t="n">
        <v>34429</v>
      </c>
      <c r="B3502" s="51" t="n">
        <v>51</v>
      </c>
      <c r="C3502" s="7" t="n">
        <v>3</v>
      </c>
      <c r="D3502" s="7" t="n">
        <v>9</v>
      </c>
      <c r="E3502" s="7" t="s">
        <v>285</v>
      </c>
      <c r="F3502" s="7" t="s">
        <v>286</v>
      </c>
      <c r="G3502" s="7" t="s">
        <v>287</v>
      </c>
      <c r="H3502" s="7" t="s">
        <v>17</v>
      </c>
    </row>
    <row r="3503" spans="1:6">
      <c r="A3503" t="s">
        <v>4</v>
      </c>
      <c r="B3503" s="4" t="s">
        <v>5</v>
      </c>
      <c r="C3503" s="4" t="s">
        <v>13</v>
      </c>
      <c r="D3503" s="4" t="s">
        <v>10</v>
      </c>
      <c r="E3503" s="4" t="s">
        <v>6</v>
      </c>
      <c r="F3503" s="4" t="s">
        <v>6</v>
      </c>
      <c r="G3503" s="4" t="s">
        <v>6</v>
      </c>
      <c r="H3503" s="4" t="s">
        <v>6</v>
      </c>
    </row>
    <row r="3504" spans="1:6">
      <c r="A3504" t="n">
        <v>34458</v>
      </c>
      <c r="B3504" s="51" t="n">
        <v>51</v>
      </c>
      <c r="C3504" s="7" t="n">
        <v>3</v>
      </c>
      <c r="D3504" s="7" t="n">
        <v>5</v>
      </c>
      <c r="E3504" s="7" t="s">
        <v>285</v>
      </c>
      <c r="F3504" s="7" t="s">
        <v>286</v>
      </c>
      <c r="G3504" s="7" t="s">
        <v>287</v>
      </c>
      <c r="H3504" s="7" t="s">
        <v>17</v>
      </c>
    </row>
    <row r="3505" spans="1:8">
      <c r="A3505" t="s">
        <v>4</v>
      </c>
      <c r="B3505" s="4" t="s">
        <v>5</v>
      </c>
      <c r="C3505" s="4" t="s">
        <v>13</v>
      </c>
      <c r="D3505" s="4" t="s">
        <v>10</v>
      </c>
      <c r="E3505" s="4" t="s">
        <v>6</v>
      </c>
      <c r="F3505" s="4" t="s">
        <v>6</v>
      </c>
      <c r="G3505" s="4" t="s">
        <v>6</v>
      </c>
      <c r="H3505" s="4" t="s">
        <v>6</v>
      </c>
    </row>
    <row r="3506" spans="1:8">
      <c r="A3506" t="n">
        <v>34487</v>
      </c>
      <c r="B3506" s="51" t="n">
        <v>51</v>
      </c>
      <c r="C3506" s="7" t="n">
        <v>3</v>
      </c>
      <c r="D3506" s="7" t="n">
        <v>3</v>
      </c>
      <c r="E3506" s="7" t="s">
        <v>285</v>
      </c>
      <c r="F3506" s="7" t="s">
        <v>286</v>
      </c>
      <c r="G3506" s="7" t="s">
        <v>287</v>
      </c>
      <c r="H3506" s="7" t="s">
        <v>17</v>
      </c>
    </row>
    <row r="3507" spans="1:8">
      <c r="A3507" t="s">
        <v>4</v>
      </c>
      <c r="B3507" s="4" t="s">
        <v>5</v>
      </c>
      <c r="C3507" s="4" t="s">
        <v>13</v>
      </c>
      <c r="D3507" s="4" t="s">
        <v>10</v>
      </c>
      <c r="E3507" s="4" t="s">
        <v>6</v>
      </c>
      <c r="F3507" s="4" t="s">
        <v>6</v>
      </c>
      <c r="G3507" s="4" t="s">
        <v>6</v>
      </c>
      <c r="H3507" s="4" t="s">
        <v>6</v>
      </c>
    </row>
    <row r="3508" spans="1:8">
      <c r="A3508" t="n">
        <v>34516</v>
      </c>
      <c r="B3508" s="51" t="n">
        <v>51</v>
      </c>
      <c r="C3508" s="7" t="n">
        <v>3</v>
      </c>
      <c r="D3508" s="7" t="n">
        <v>1</v>
      </c>
      <c r="E3508" s="7" t="s">
        <v>285</v>
      </c>
      <c r="F3508" s="7" t="s">
        <v>286</v>
      </c>
      <c r="G3508" s="7" t="s">
        <v>287</v>
      </c>
      <c r="H3508" s="7" t="s">
        <v>17</v>
      </c>
    </row>
    <row r="3509" spans="1:8">
      <c r="A3509" t="s">
        <v>4</v>
      </c>
      <c r="B3509" s="4" t="s">
        <v>5</v>
      </c>
      <c r="C3509" s="4" t="s">
        <v>10</v>
      </c>
    </row>
    <row r="3510" spans="1:8">
      <c r="A3510" t="n">
        <v>34545</v>
      </c>
      <c r="B3510" s="25" t="n">
        <v>16</v>
      </c>
      <c r="C3510" s="7" t="n">
        <v>1000</v>
      </c>
    </row>
    <row r="3511" spans="1:8">
      <c r="A3511" t="s">
        <v>4</v>
      </c>
      <c r="B3511" s="4" t="s">
        <v>5</v>
      </c>
      <c r="C3511" s="4" t="s">
        <v>13</v>
      </c>
      <c r="D3511" s="4" t="s">
        <v>10</v>
      </c>
      <c r="E3511" s="4" t="s">
        <v>6</v>
      </c>
    </row>
    <row r="3512" spans="1:8">
      <c r="A3512" t="n">
        <v>34548</v>
      </c>
      <c r="B3512" s="51" t="n">
        <v>51</v>
      </c>
      <c r="C3512" s="7" t="n">
        <v>4</v>
      </c>
      <c r="D3512" s="7" t="n">
        <v>1</v>
      </c>
      <c r="E3512" s="7" t="s">
        <v>205</v>
      </c>
    </row>
    <row r="3513" spans="1:8">
      <c r="A3513" t="s">
        <v>4</v>
      </c>
      <c r="B3513" s="4" t="s">
        <v>5</v>
      </c>
      <c r="C3513" s="4" t="s">
        <v>10</v>
      </c>
    </row>
    <row r="3514" spans="1:8">
      <c r="A3514" t="n">
        <v>34562</v>
      </c>
      <c r="B3514" s="25" t="n">
        <v>16</v>
      </c>
      <c r="C3514" s="7" t="n">
        <v>0</v>
      </c>
    </row>
    <row r="3515" spans="1:8">
      <c r="A3515" t="s">
        <v>4</v>
      </c>
      <c r="B3515" s="4" t="s">
        <v>5</v>
      </c>
      <c r="C3515" s="4" t="s">
        <v>10</v>
      </c>
      <c r="D3515" s="4" t="s">
        <v>66</v>
      </c>
      <c r="E3515" s="4" t="s">
        <v>13</v>
      </c>
      <c r="F3515" s="4" t="s">
        <v>13</v>
      </c>
    </row>
    <row r="3516" spans="1:8">
      <c r="A3516" t="n">
        <v>34565</v>
      </c>
      <c r="B3516" s="52" t="n">
        <v>26</v>
      </c>
      <c r="C3516" s="7" t="n">
        <v>1</v>
      </c>
      <c r="D3516" s="7" t="s">
        <v>358</v>
      </c>
      <c r="E3516" s="7" t="n">
        <v>2</v>
      </c>
      <c r="F3516" s="7" t="n">
        <v>0</v>
      </c>
    </row>
    <row r="3517" spans="1:8">
      <c r="A3517" t="s">
        <v>4</v>
      </c>
      <c r="B3517" s="4" t="s">
        <v>5</v>
      </c>
    </row>
    <row r="3518" spans="1:8">
      <c r="A3518" t="n">
        <v>34581</v>
      </c>
      <c r="B3518" s="32" t="n">
        <v>28</v>
      </c>
    </row>
    <row r="3519" spans="1:8">
      <c r="A3519" t="s">
        <v>4</v>
      </c>
      <c r="B3519" s="4" t="s">
        <v>5</v>
      </c>
      <c r="C3519" s="4" t="s">
        <v>13</v>
      </c>
      <c r="D3519" s="4" t="s">
        <v>10</v>
      </c>
      <c r="E3519" s="4" t="s">
        <v>6</v>
      </c>
    </row>
    <row r="3520" spans="1:8">
      <c r="A3520" t="n">
        <v>34582</v>
      </c>
      <c r="B3520" s="51" t="n">
        <v>51</v>
      </c>
      <c r="C3520" s="7" t="n">
        <v>4</v>
      </c>
      <c r="D3520" s="7" t="n">
        <v>0</v>
      </c>
      <c r="E3520" s="7" t="s">
        <v>359</v>
      </c>
    </row>
    <row r="3521" spans="1:8">
      <c r="A3521" t="s">
        <v>4</v>
      </c>
      <c r="B3521" s="4" t="s">
        <v>5</v>
      </c>
      <c r="C3521" s="4" t="s">
        <v>10</v>
      </c>
    </row>
    <row r="3522" spans="1:8">
      <c r="A3522" t="n">
        <v>34596</v>
      </c>
      <c r="B3522" s="25" t="n">
        <v>16</v>
      </c>
      <c r="C3522" s="7" t="n">
        <v>0</v>
      </c>
    </row>
    <row r="3523" spans="1:8">
      <c r="A3523" t="s">
        <v>4</v>
      </c>
      <c r="B3523" s="4" t="s">
        <v>5</v>
      </c>
      <c r="C3523" s="4" t="s">
        <v>10</v>
      </c>
      <c r="D3523" s="4" t="s">
        <v>66</v>
      </c>
      <c r="E3523" s="4" t="s">
        <v>13</v>
      </c>
      <c r="F3523" s="4" t="s">
        <v>13</v>
      </c>
    </row>
    <row r="3524" spans="1:8">
      <c r="A3524" t="n">
        <v>34599</v>
      </c>
      <c r="B3524" s="52" t="n">
        <v>26</v>
      </c>
      <c r="C3524" s="7" t="n">
        <v>0</v>
      </c>
      <c r="D3524" s="7" t="s">
        <v>360</v>
      </c>
      <c r="E3524" s="7" t="n">
        <v>2</v>
      </c>
      <c r="F3524" s="7" t="n">
        <v>0</v>
      </c>
    </row>
    <row r="3525" spans="1:8">
      <c r="A3525" t="s">
        <v>4</v>
      </c>
      <c r="B3525" s="4" t="s">
        <v>5</v>
      </c>
    </row>
    <row r="3526" spans="1:8">
      <c r="A3526" t="n">
        <v>34673</v>
      </c>
      <c r="B3526" s="32" t="n">
        <v>28</v>
      </c>
    </row>
    <row r="3527" spans="1:8">
      <c r="A3527" t="s">
        <v>4</v>
      </c>
      <c r="B3527" s="4" t="s">
        <v>5</v>
      </c>
      <c r="C3527" s="4" t="s">
        <v>13</v>
      </c>
      <c r="D3527" s="4" t="s">
        <v>10</v>
      </c>
      <c r="E3527" s="4" t="s">
        <v>6</v>
      </c>
    </row>
    <row r="3528" spans="1:8">
      <c r="A3528" t="n">
        <v>34674</v>
      </c>
      <c r="B3528" s="51" t="n">
        <v>51</v>
      </c>
      <c r="C3528" s="7" t="n">
        <v>4</v>
      </c>
      <c r="D3528" s="7" t="n">
        <v>3</v>
      </c>
      <c r="E3528" s="7" t="s">
        <v>361</v>
      </c>
    </row>
    <row r="3529" spans="1:8">
      <c r="A3529" t="s">
        <v>4</v>
      </c>
      <c r="B3529" s="4" t="s">
        <v>5</v>
      </c>
      <c r="C3529" s="4" t="s">
        <v>10</v>
      </c>
    </row>
    <row r="3530" spans="1:8">
      <c r="A3530" t="n">
        <v>34687</v>
      </c>
      <c r="B3530" s="25" t="n">
        <v>16</v>
      </c>
      <c r="C3530" s="7" t="n">
        <v>0</v>
      </c>
    </row>
    <row r="3531" spans="1:8">
      <c r="A3531" t="s">
        <v>4</v>
      </c>
      <c r="B3531" s="4" t="s">
        <v>5</v>
      </c>
      <c r="C3531" s="4" t="s">
        <v>10</v>
      </c>
      <c r="D3531" s="4" t="s">
        <v>66</v>
      </c>
      <c r="E3531" s="4" t="s">
        <v>13</v>
      </c>
      <c r="F3531" s="4" t="s">
        <v>13</v>
      </c>
    </row>
    <row r="3532" spans="1:8">
      <c r="A3532" t="n">
        <v>34690</v>
      </c>
      <c r="B3532" s="52" t="n">
        <v>26</v>
      </c>
      <c r="C3532" s="7" t="n">
        <v>3</v>
      </c>
      <c r="D3532" s="7" t="s">
        <v>362</v>
      </c>
      <c r="E3532" s="7" t="n">
        <v>2</v>
      </c>
      <c r="F3532" s="7" t="n">
        <v>0</v>
      </c>
    </row>
    <row r="3533" spans="1:8">
      <c r="A3533" t="s">
        <v>4</v>
      </c>
      <c r="B3533" s="4" t="s">
        <v>5</v>
      </c>
    </row>
    <row r="3534" spans="1:8">
      <c r="A3534" t="n">
        <v>34728</v>
      </c>
      <c r="B3534" s="32" t="n">
        <v>28</v>
      </c>
    </row>
    <row r="3535" spans="1:8">
      <c r="A3535" t="s">
        <v>4</v>
      </c>
      <c r="B3535" s="4" t="s">
        <v>5</v>
      </c>
      <c r="C3535" s="4" t="s">
        <v>13</v>
      </c>
      <c r="D3535" s="4" t="s">
        <v>10</v>
      </c>
      <c r="E3535" s="4" t="s">
        <v>6</v>
      </c>
    </row>
    <row r="3536" spans="1:8">
      <c r="A3536" t="n">
        <v>34729</v>
      </c>
      <c r="B3536" s="51" t="n">
        <v>51</v>
      </c>
      <c r="C3536" s="7" t="n">
        <v>4</v>
      </c>
      <c r="D3536" s="7" t="n">
        <v>5</v>
      </c>
      <c r="E3536" s="7" t="s">
        <v>363</v>
      </c>
    </row>
    <row r="3537" spans="1:6">
      <c r="A3537" t="s">
        <v>4</v>
      </c>
      <c r="B3537" s="4" t="s">
        <v>5</v>
      </c>
      <c r="C3537" s="4" t="s">
        <v>10</v>
      </c>
    </row>
    <row r="3538" spans="1:6">
      <c r="A3538" t="n">
        <v>34748</v>
      </c>
      <c r="B3538" s="25" t="n">
        <v>16</v>
      </c>
      <c r="C3538" s="7" t="n">
        <v>0</v>
      </c>
    </row>
    <row r="3539" spans="1:6">
      <c r="A3539" t="s">
        <v>4</v>
      </c>
      <c r="B3539" s="4" t="s">
        <v>5</v>
      </c>
      <c r="C3539" s="4" t="s">
        <v>10</v>
      </c>
      <c r="D3539" s="4" t="s">
        <v>66</v>
      </c>
      <c r="E3539" s="4" t="s">
        <v>13</v>
      </c>
      <c r="F3539" s="4" t="s">
        <v>13</v>
      </c>
    </row>
    <row r="3540" spans="1:6">
      <c r="A3540" t="n">
        <v>34751</v>
      </c>
      <c r="B3540" s="52" t="n">
        <v>26</v>
      </c>
      <c r="C3540" s="7" t="n">
        <v>5</v>
      </c>
      <c r="D3540" s="7" t="s">
        <v>364</v>
      </c>
      <c r="E3540" s="7" t="n">
        <v>2</v>
      </c>
      <c r="F3540" s="7" t="n">
        <v>0</v>
      </c>
    </row>
    <row r="3541" spans="1:6">
      <c r="A3541" t="s">
        <v>4</v>
      </c>
      <c r="B3541" s="4" t="s">
        <v>5</v>
      </c>
    </row>
    <row r="3542" spans="1:6">
      <c r="A3542" t="n">
        <v>34766</v>
      </c>
      <c r="B3542" s="32" t="n">
        <v>28</v>
      </c>
    </row>
    <row r="3543" spans="1:6">
      <c r="A3543" t="s">
        <v>4</v>
      </c>
      <c r="B3543" s="4" t="s">
        <v>5</v>
      </c>
      <c r="C3543" s="4" t="s">
        <v>10</v>
      </c>
      <c r="D3543" s="4" t="s">
        <v>10</v>
      </c>
      <c r="E3543" s="4" t="s">
        <v>10</v>
      </c>
    </row>
    <row r="3544" spans="1:6">
      <c r="A3544" t="n">
        <v>34767</v>
      </c>
      <c r="B3544" s="43" t="n">
        <v>61</v>
      </c>
      <c r="C3544" s="7" t="n">
        <v>7</v>
      </c>
      <c r="D3544" s="7" t="n">
        <v>5</v>
      </c>
      <c r="E3544" s="7" t="n">
        <v>1000</v>
      </c>
    </row>
    <row r="3545" spans="1:6">
      <c r="A3545" t="s">
        <v>4</v>
      </c>
      <c r="B3545" s="4" t="s">
        <v>5</v>
      </c>
      <c r="C3545" s="4" t="s">
        <v>13</v>
      </c>
      <c r="D3545" s="4" t="s">
        <v>10</v>
      </c>
      <c r="E3545" s="4" t="s">
        <v>6</v>
      </c>
    </row>
    <row r="3546" spans="1:6">
      <c r="A3546" t="n">
        <v>34774</v>
      </c>
      <c r="B3546" s="51" t="n">
        <v>51</v>
      </c>
      <c r="C3546" s="7" t="n">
        <v>4</v>
      </c>
      <c r="D3546" s="7" t="n">
        <v>7</v>
      </c>
      <c r="E3546" s="7" t="s">
        <v>149</v>
      </c>
    </row>
    <row r="3547" spans="1:6">
      <c r="A3547" t="s">
        <v>4</v>
      </c>
      <c r="B3547" s="4" t="s">
        <v>5</v>
      </c>
      <c r="C3547" s="4" t="s">
        <v>10</v>
      </c>
    </row>
    <row r="3548" spans="1:6">
      <c r="A3548" t="n">
        <v>34787</v>
      </c>
      <c r="B3548" s="25" t="n">
        <v>16</v>
      </c>
      <c r="C3548" s="7" t="n">
        <v>0</v>
      </c>
    </row>
    <row r="3549" spans="1:6">
      <c r="A3549" t="s">
        <v>4</v>
      </c>
      <c r="B3549" s="4" t="s">
        <v>5</v>
      </c>
      <c r="C3549" s="4" t="s">
        <v>10</v>
      </c>
      <c r="D3549" s="4" t="s">
        <v>66</v>
      </c>
      <c r="E3549" s="4" t="s">
        <v>13</v>
      </c>
      <c r="F3549" s="4" t="s">
        <v>13</v>
      </c>
      <c r="G3549" s="4" t="s">
        <v>66</v>
      </c>
      <c r="H3549" s="4" t="s">
        <v>13</v>
      </c>
      <c r="I3549" s="4" t="s">
        <v>13</v>
      </c>
    </row>
    <row r="3550" spans="1:6">
      <c r="A3550" t="n">
        <v>34790</v>
      </c>
      <c r="B3550" s="52" t="n">
        <v>26</v>
      </c>
      <c r="C3550" s="7" t="n">
        <v>7</v>
      </c>
      <c r="D3550" s="7" t="s">
        <v>365</v>
      </c>
      <c r="E3550" s="7" t="n">
        <v>2</v>
      </c>
      <c r="F3550" s="7" t="n">
        <v>3</v>
      </c>
      <c r="G3550" s="7" t="s">
        <v>366</v>
      </c>
      <c r="H3550" s="7" t="n">
        <v>2</v>
      </c>
      <c r="I3550" s="7" t="n">
        <v>0</v>
      </c>
    </row>
    <row r="3551" spans="1:6">
      <c r="A3551" t="s">
        <v>4</v>
      </c>
      <c r="B3551" s="4" t="s">
        <v>5</v>
      </c>
    </row>
    <row r="3552" spans="1:6">
      <c r="A3552" t="n">
        <v>34856</v>
      </c>
      <c r="B3552" s="32" t="n">
        <v>28</v>
      </c>
    </row>
    <row r="3553" spans="1:9">
      <c r="A3553" t="s">
        <v>4</v>
      </c>
      <c r="B3553" s="4" t="s">
        <v>5</v>
      </c>
      <c r="C3553" s="4" t="s">
        <v>13</v>
      </c>
      <c r="D3553" s="4" t="s">
        <v>10</v>
      </c>
      <c r="E3553" s="4" t="s">
        <v>6</v>
      </c>
      <c r="F3553" s="4" t="s">
        <v>6</v>
      </c>
      <c r="G3553" s="4" t="s">
        <v>6</v>
      </c>
      <c r="H3553" s="4" t="s">
        <v>6</v>
      </c>
    </row>
    <row r="3554" spans="1:9">
      <c r="A3554" t="n">
        <v>34857</v>
      </c>
      <c r="B3554" s="51" t="n">
        <v>51</v>
      </c>
      <c r="C3554" s="7" t="n">
        <v>3</v>
      </c>
      <c r="D3554" s="7" t="n">
        <v>5</v>
      </c>
      <c r="E3554" s="7" t="s">
        <v>17</v>
      </c>
      <c r="F3554" s="7" t="s">
        <v>17</v>
      </c>
      <c r="G3554" s="7" t="s">
        <v>367</v>
      </c>
      <c r="H3554" s="7" t="s">
        <v>17</v>
      </c>
    </row>
    <row r="3555" spans="1:9">
      <c r="A3555" t="s">
        <v>4</v>
      </c>
      <c r="B3555" s="4" t="s">
        <v>5</v>
      </c>
      <c r="C3555" s="4" t="s">
        <v>10</v>
      </c>
      <c r="D3555" s="4" t="s">
        <v>10</v>
      </c>
      <c r="E3555" s="4" t="s">
        <v>10</v>
      </c>
    </row>
    <row r="3556" spans="1:9">
      <c r="A3556" t="n">
        <v>34869</v>
      </c>
      <c r="B3556" s="43" t="n">
        <v>61</v>
      </c>
      <c r="C3556" s="7" t="n">
        <v>4</v>
      </c>
      <c r="D3556" s="7" t="n">
        <v>65533</v>
      </c>
      <c r="E3556" s="7" t="n">
        <v>1000</v>
      </c>
    </row>
    <row r="3557" spans="1:9">
      <c r="A3557" t="s">
        <v>4</v>
      </c>
      <c r="B3557" s="4" t="s">
        <v>5</v>
      </c>
      <c r="C3557" s="4" t="s">
        <v>10</v>
      </c>
    </row>
    <row r="3558" spans="1:9">
      <c r="A3558" t="n">
        <v>34876</v>
      </c>
      <c r="B3558" s="25" t="n">
        <v>16</v>
      </c>
      <c r="C3558" s="7" t="n">
        <v>800</v>
      </c>
    </row>
    <row r="3559" spans="1:9">
      <c r="A3559" t="s">
        <v>4</v>
      </c>
      <c r="B3559" s="4" t="s">
        <v>5</v>
      </c>
      <c r="C3559" s="4" t="s">
        <v>13</v>
      </c>
      <c r="D3559" s="4" t="s">
        <v>10</v>
      </c>
      <c r="E3559" s="4" t="s">
        <v>6</v>
      </c>
    </row>
    <row r="3560" spans="1:9">
      <c r="A3560" t="n">
        <v>34879</v>
      </c>
      <c r="B3560" s="51" t="n">
        <v>51</v>
      </c>
      <c r="C3560" s="7" t="n">
        <v>4</v>
      </c>
      <c r="D3560" s="7" t="n">
        <v>4</v>
      </c>
      <c r="E3560" s="7" t="s">
        <v>159</v>
      </c>
    </row>
    <row r="3561" spans="1:9">
      <c r="A3561" t="s">
        <v>4</v>
      </c>
      <c r="B3561" s="4" t="s">
        <v>5</v>
      </c>
      <c r="C3561" s="4" t="s">
        <v>10</v>
      </c>
    </row>
    <row r="3562" spans="1:9">
      <c r="A3562" t="n">
        <v>34892</v>
      </c>
      <c r="B3562" s="25" t="n">
        <v>16</v>
      </c>
      <c r="C3562" s="7" t="n">
        <v>0</v>
      </c>
    </row>
    <row r="3563" spans="1:9">
      <c r="A3563" t="s">
        <v>4</v>
      </c>
      <c r="B3563" s="4" t="s">
        <v>5</v>
      </c>
      <c r="C3563" s="4" t="s">
        <v>10</v>
      </c>
      <c r="D3563" s="4" t="s">
        <v>66</v>
      </c>
      <c r="E3563" s="4" t="s">
        <v>13</v>
      </c>
      <c r="F3563" s="4" t="s">
        <v>13</v>
      </c>
    </row>
    <row r="3564" spans="1:9">
      <c r="A3564" t="n">
        <v>34895</v>
      </c>
      <c r="B3564" s="52" t="n">
        <v>26</v>
      </c>
      <c r="C3564" s="7" t="n">
        <v>4</v>
      </c>
      <c r="D3564" s="7" t="s">
        <v>368</v>
      </c>
      <c r="E3564" s="7" t="n">
        <v>2</v>
      </c>
      <c r="F3564" s="7" t="n">
        <v>0</v>
      </c>
    </row>
    <row r="3565" spans="1:9">
      <c r="A3565" t="s">
        <v>4</v>
      </c>
      <c r="B3565" s="4" t="s">
        <v>5</v>
      </c>
    </row>
    <row r="3566" spans="1:9">
      <c r="A3566" t="n">
        <v>34940</v>
      </c>
      <c r="B3566" s="32" t="n">
        <v>28</v>
      </c>
    </row>
    <row r="3567" spans="1:9">
      <c r="A3567" t="s">
        <v>4</v>
      </c>
      <c r="B3567" s="4" t="s">
        <v>5</v>
      </c>
      <c r="C3567" s="4" t="s">
        <v>10</v>
      </c>
      <c r="D3567" s="4" t="s">
        <v>10</v>
      </c>
      <c r="E3567" s="4" t="s">
        <v>10</v>
      </c>
    </row>
    <row r="3568" spans="1:9">
      <c r="A3568" t="n">
        <v>34941</v>
      </c>
      <c r="B3568" s="43" t="n">
        <v>61</v>
      </c>
      <c r="C3568" s="7" t="n">
        <v>0</v>
      </c>
      <c r="D3568" s="7" t="n">
        <v>4</v>
      </c>
      <c r="E3568" s="7" t="n">
        <v>1000</v>
      </c>
    </row>
    <row r="3569" spans="1:8">
      <c r="A3569" t="s">
        <v>4</v>
      </c>
      <c r="B3569" s="4" t="s">
        <v>5</v>
      </c>
      <c r="C3569" s="4" t="s">
        <v>10</v>
      </c>
      <c r="D3569" s="4" t="s">
        <v>10</v>
      </c>
      <c r="E3569" s="4" t="s">
        <v>10</v>
      </c>
    </row>
    <row r="3570" spans="1:8">
      <c r="A3570" t="n">
        <v>34948</v>
      </c>
      <c r="B3570" s="43" t="n">
        <v>61</v>
      </c>
      <c r="C3570" s="7" t="n">
        <v>2</v>
      </c>
      <c r="D3570" s="7" t="n">
        <v>4</v>
      </c>
      <c r="E3570" s="7" t="n">
        <v>1000</v>
      </c>
    </row>
    <row r="3571" spans="1:8">
      <c r="A3571" t="s">
        <v>4</v>
      </c>
      <c r="B3571" s="4" t="s">
        <v>5</v>
      </c>
      <c r="C3571" s="4" t="s">
        <v>10</v>
      </c>
      <c r="D3571" s="4" t="s">
        <v>10</v>
      </c>
      <c r="E3571" s="4" t="s">
        <v>10</v>
      </c>
    </row>
    <row r="3572" spans="1:8">
      <c r="A3572" t="n">
        <v>34955</v>
      </c>
      <c r="B3572" s="43" t="n">
        <v>61</v>
      </c>
      <c r="C3572" s="7" t="n">
        <v>8</v>
      </c>
      <c r="D3572" s="7" t="n">
        <v>4</v>
      </c>
      <c r="E3572" s="7" t="n">
        <v>1000</v>
      </c>
    </row>
    <row r="3573" spans="1:8">
      <c r="A3573" t="s">
        <v>4</v>
      </c>
      <c r="B3573" s="4" t="s">
        <v>5</v>
      </c>
      <c r="C3573" s="4" t="s">
        <v>10</v>
      </c>
      <c r="D3573" s="4" t="s">
        <v>10</v>
      </c>
      <c r="E3573" s="4" t="s">
        <v>10</v>
      </c>
    </row>
    <row r="3574" spans="1:8">
      <c r="A3574" t="n">
        <v>34962</v>
      </c>
      <c r="B3574" s="43" t="n">
        <v>61</v>
      </c>
      <c r="C3574" s="7" t="n">
        <v>9</v>
      </c>
      <c r="D3574" s="7" t="n">
        <v>4</v>
      </c>
      <c r="E3574" s="7" t="n">
        <v>1000</v>
      </c>
    </row>
    <row r="3575" spans="1:8">
      <c r="A3575" t="s">
        <v>4</v>
      </c>
      <c r="B3575" s="4" t="s">
        <v>5</v>
      </c>
      <c r="C3575" s="4" t="s">
        <v>10</v>
      </c>
      <c r="D3575" s="4" t="s">
        <v>10</v>
      </c>
      <c r="E3575" s="4" t="s">
        <v>10</v>
      </c>
    </row>
    <row r="3576" spans="1:8">
      <c r="A3576" t="n">
        <v>34969</v>
      </c>
      <c r="B3576" s="43" t="n">
        <v>61</v>
      </c>
      <c r="C3576" s="7" t="n">
        <v>7</v>
      </c>
      <c r="D3576" s="7" t="n">
        <v>4</v>
      </c>
      <c r="E3576" s="7" t="n">
        <v>1000</v>
      </c>
    </row>
    <row r="3577" spans="1:8">
      <c r="A3577" t="s">
        <v>4</v>
      </c>
      <c r="B3577" s="4" t="s">
        <v>5</v>
      </c>
      <c r="C3577" s="4" t="s">
        <v>10</v>
      </c>
      <c r="D3577" s="4" t="s">
        <v>10</v>
      </c>
      <c r="E3577" s="4" t="s">
        <v>10</v>
      </c>
    </row>
    <row r="3578" spans="1:8">
      <c r="A3578" t="n">
        <v>34976</v>
      </c>
      <c r="B3578" s="43" t="n">
        <v>61</v>
      </c>
      <c r="C3578" s="7" t="n">
        <v>5</v>
      </c>
      <c r="D3578" s="7" t="n">
        <v>4</v>
      </c>
      <c r="E3578" s="7" t="n">
        <v>1000</v>
      </c>
    </row>
    <row r="3579" spans="1:8">
      <c r="A3579" t="s">
        <v>4</v>
      </c>
      <c r="B3579" s="4" t="s">
        <v>5</v>
      </c>
      <c r="C3579" s="4" t="s">
        <v>10</v>
      </c>
      <c r="D3579" s="4" t="s">
        <v>10</v>
      </c>
      <c r="E3579" s="4" t="s">
        <v>10</v>
      </c>
    </row>
    <row r="3580" spans="1:8">
      <c r="A3580" t="n">
        <v>34983</v>
      </c>
      <c r="B3580" s="43" t="n">
        <v>61</v>
      </c>
      <c r="C3580" s="7" t="n">
        <v>3</v>
      </c>
      <c r="D3580" s="7" t="n">
        <v>4</v>
      </c>
      <c r="E3580" s="7" t="n">
        <v>1000</v>
      </c>
    </row>
    <row r="3581" spans="1:8">
      <c r="A3581" t="s">
        <v>4</v>
      </c>
      <c r="B3581" s="4" t="s">
        <v>5</v>
      </c>
      <c r="C3581" s="4" t="s">
        <v>10</v>
      </c>
      <c r="D3581" s="4" t="s">
        <v>10</v>
      </c>
      <c r="E3581" s="4" t="s">
        <v>10</v>
      </c>
    </row>
    <row r="3582" spans="1:8">
      <c r="A3582" t="n">
        <v>34990</v>
      </c>
      <c r="B3582" s="43" t="n">
        <v>61</v>
      </c>
      <c r="C3582" s="7" t="n">
        <v>1</v>
      </c>
      <c r="D3582" s="7" t="n">
        <v>4</v>
      </c>
      <c r="E3582" s="7" t="n">
        <v>1000</v>
      </c>
    </row>
    <row r="3583" spans="1:8">
      <c r="A3583" t="s">
        <v>4</v>
      </c>
      <c r="B3583" s="4" t="s">
        <v>5</v>
      </c>
      <c r="C3583" s="4" t="s">
        <v>10</v>
      </c>
      <c r="D3583" s="4" t="s">
        <v>10</v>
      </c>
      <c r="E3583" s="4" t="s">
        <v>10</v>
      </c>
    </row>
    <row r="3584" spans="1:8">
      <c r="A3584" t="n">
        <v>34997</v>
      </c>
      <c r="B3584" s="43" t="n">
        <v>61</v>
      </c>
      <c r="C3584" s="7" t="n">
        <v>6</v>
      </c>
      <c r="D3584" s="7" t="n">
        <v>4</v>
      </c>
      <c r="E3584" s="7" t="n">
        <v>1000</v>
      </c>
    </row>
    <row r="3585" spans="1:5">
      <c r="A3585" t="s">
        <v>4</v>
      </c>
      <c r="B3585" s="4" t="s">
        <v>5</v>
      </c>
      <c r="C3585" s="4" t="s">
        <v>10</v>
      </c>
    </row>
    <row r="3586" spans="1:5">
      <c r="A3586" t="n">
        <v>35004</v>
      </c>
      <c r="B3586" s="25" t="n">
        <v>16</v>
      </c>
      <c r="C3586" s="7" t="n">
        <v>500</v>
      </c>
    </row>
    <row r="3587" spans="1:5">
      <c r="A3587" t="s">
        <v>4</v>
      </c>
      <c r="B3587" s="4" t="s">
        <v>5</v>
      </c>
      <c r="C3587" s="4" t="s">
        <v>13</v>
      </c>
      <c r="D3587" s="4" t="s">
        <v>10</v>
      </c>
      <c r="E3587" s="4" t="s">
        <v>6</v>
      </c>
    </row>
    <row r="3588" spans="1:5">
      <c r="A3588" t="n">
        <v>35007</v>
      </c>
      <c r="B3588" s="51" t="n">
        <v>51</v>
      </c>
      <c r="C3588" s="7" t="n">
        <v>4</v>
      </c>
      <c r="D3588" s="7" t="n">
        <v>6</v>
      </c>
      <c r="E3588" s="7" t="s">
        <v>369</v>
      </c>
    </row>
    <row r="3589" spans="1:5">
      <c r="A3589" t="s">
        <v>4</v>
      </c>
      <c r="B3589" s="4" t="s">
        <v>5</v>
      </c>
      <c r="C3589" s="4" t="s">
        <v>10</v>
      </c>
    </row>
    <row r="3590" spans="1:5">
      <c r="A3590" t="n">
        <v>35020</v>
      </c>
      <c r="B3590" s="25" t="n">
        <v>16</v>
      </c>
      <c r="C3590" s="7" t="n">
        <v>0</v>
      </c>
    </row>
    <row r="3591" spans="1:5">
      <c r="A3591" t="s">
        <v>4</v>
      </c>
      <c r="B3591" s="4" t="s">
        <v>5</v>
      </c>
      <c r="C3591" s="4" t="s">
        <v>10</v>
      </c>
      <c r="D3591" s="4" t="s">
        <v>66</v>
      </c>
      <c r="E3591" s="4" t="s">
        <v>13</v>
      </c>
      <c r="F3591" s="4" t="s">
        <v>13</v>
      </c>
      <c r="G3591" s="4" t="s">
        <v>66</v>
      </c>
      <c r="H3591" s="4" t="s">
        <v>13</v>
      </c>
      <c r="I3591" s="4" t="s">
        <v>13</v>
      </c>
    </row>
    <row r="3592" spans="1:5">
      <c r="A3592" t="n">
        <v>35023</v>
      </c>
      <c r="B3592" s="52" t="n">
        <v>26</v>
      </c>
      <c r="C3592" s="7" t="n">
        <v>6</v>
      </c>
      <c r="D3592" s="7" t="s">
        <v>370</v>
      </c>
      <c r="E3592" s="7" t="n">
        <v>2</v>
      </c>
      <c r="F3592" s="7" t="n">
        <v>3</v>
      </c>
      <c r="G3592" s="7" t="s">
        <v>371</v>
      </c>
      <c r="H3592" s="7" t="n">
        <v>2</v>
      </c>
      <c r="I3592" s="7" t="n">
        <v>0</v>
      </c>
    </row>
    <row r="3593" spans="1:5">
      <c r="A3593" t="s">
        <v>4</v>
      </c>
      <c r="B3593" s="4" t="s">
        <v>5</v>
      </c>
    </row>
    <row r="3594" spans="1:5">
      <c r="A3594" t="n">
        <v>35098</v>
      </c>
      <c r="B3594" s="32" t="n">
        <v>28</v>
      </c>
    </row>
    <row r="3595" spans="1:5">
      <c r="A3595" t="s">
        <v>4</v>
      </c>
      <c r="B3595" s="4" t="s">
        <v>5</v>
      </c>
      <c r="C3595" s="4" t="s">
        <v>13</v>
      </c>
      <c r="D3595" s="4" t="s">
        <v>10</v>
      </c>
      <c r="E3595" s="4" t="s">
        <v>6</v>
      </c>
      <c r="F3595" s="4" t="s">
        <v>6</v>
      </c>
      <c r="G3595" s="4" t="s">
        <v>6</v>
      </c>
      <c r="H3595" s="4" t="s">
        <v>6</v>
      </c>
    </row>
    <row r="3596" spans="1:5">
      <c r="A3596" t="n">
        <v>35099</v>
      </c>
      <c r="B3596" s="51" t="n">
        <v>51</v>
      </c>
      <c r="C3596" s="7" t="n">
        <v>3</v>
      </c>
      <c r="D3596" s="7" t="n">
        <v>4</v>
      </c>
      <c r="E3596" s="7" t="s">
        <v>372</v>
      </c>
      <c r="F3596" s="7" t="s">
        <v>373</v>
      </c>
      <c r="G3596" s="7" t="s">
        <v>287</v>
      </c>
      <c r="H3596" s="7" t="s">
        <v>17</v>
      </c>
    </row>
    <row r="3597" spans="1:5">
      <c r="A3597" t="s">
        <v>4</v>
      </c>
      <c r="B3597" s="4" t="s">
        <v>5</v>
      </c>
      <c r="C3597" s="4" t="s">
        <v>10</v>
      </c>
      <c r="D3597" s="4" t="s">
        <v>10</v>
      </c>
      <c r="E3597" s="4" t="s">
        <v>10</v>
      </c>
    </row>
    <row r="3598" spans="1:5">
      <c r="A3598" t="n">
        <v>35112</v>
      </c>
      <c r="B3598" s="43" t="n">
        <v>61</v>
      </c>
      <c r="C3598" s="7" t="n">
        <v>4</v>
      </c>
      <c r="D3598" s="7" t="n">
        <v>6</v>
      </c>
      <c r="E3598" s="7" t="n">
        <v>1000</v>
      </c>
    </row>
    <row r="3599" spans="1:5">
      <c r="A3599" t="s">
        <v>4</v>
      </c>
      <c r="B3599" s="4" t="s">
        <v>5</v>
      </c>
      <c r="C3599" s="4" t="s">
        <v>10</v>
      </c>
    </row>
    <row r="3600" spans="1:5">
      <c r="A3600" t="n">
        <v>35119</v>
      </c>
      <c r="B3600" s="25" t="n">
        <v>16</v>
      </c>
      <c r="C3600" s="7" t="n">
        <v>300</v>
      </c>
    </row>
    <row r="3601" spans="1:9">
      <c r="A3601" t="s">
        <v>4</v>
      </c>
      <c r="B3601" s="4" t="s">
        <v>5</v>
      </c>
      <c r="C3601" s="4" t="s">
        <v>10</v>
      </c>
      <c r="D3601" s="4" t="s">
        <v>13</v>
      </c>
      <c r="E3601" s="4" t="s">
        <v>30</v>
      </c>
      <c r="F3601" s="4" t="s">
        <v>10</v>
      </c>
    </row>
    <row r="3602" spans="1:9">
      <c r="A3602" t="n">
        <v>35122</v>
      </c>
      <c r="B3602" s="60" t="n">
        <v>59</v>
      </c>
      <c r="C3602" s="7" t="n">
        <v>4</v>
      </c>
      <c r="D3602" s="7" t="n">
        <v>4</v>
      </c>
      <c r="E3602" s="7" t="n">
        <v>0.150000005960464</v>
      </c>
      <c r="F3602" s="7" t="n">
        <v>0</v>
      </c>
    </row>
    <row r="3603" spans="1:9">
      <c r="A3603" t="s">
        <v>4</v>
      </c>
      <c r="B3603" s="4" t="s">
        <v>5</v>
      </c>
      <c r="C3603" s="4" t="s">
        <v>10</v>
      </c>
    </row>
    <row r="3604" spans="1:9">
      <c r="A3604" t="n">
        <v>35132</v>
      </c>
      <c r="B3604" s="25" t="n">
        <v>16</v>
      </c>
      <c r="C3604" s="7" t="n">
        <v>800</v>
      </c>
    </row>
    <row r="3605" spans="1:9">
      <c r="A3605" t="s">
        <v>4</v>
      </c>
      <c r="B3605" s="4" t="s">
        <v>5</v>
      </c>
      <c r="C3605" s="4" t="s">
        <v>13</v>
      </c>
      <c r="D3605" s="4" t="s">
        <v>30</v>
      </c>
      <c r="E3605" s="4" t="s">
        <v>30</v>
      </c>
      <c r="F3605" s="4" t="s">
        <v>30</v>
      </c>
    </row>
    <row r="3606" spans="1:9">
      <c r="A3606" t="n">
        <v>35135</v>
      </c>
      <c r="B3606" s="59" t="n">
        <v>45</v>
      </c>
      <c r="C3606" s="7" t="n">
        <v>9</v>
      </c>
      <c r="D3606" s="7" t="n">
        <v>0.0299999993294477</v>
      </c>
      <c r="E3606" s="7" t="n">
        <v>0.0299999993294477</v>
      </c>
      <c r="F3606" s="7" t="n">
        <v>0.300000011920929</v>
      </c>
    </row>
    <row r="3607" spans="1:9">
      <c r="A3607" t="s">
        <v>4</v>
      </c>
      <c r="B3607" s="4" t="s">
        <v>5</v>
      </c>
      <c r="C3607" s="4" t="s">
        <v>13</v>
      </c>
      <c r="D3607" s="4" t="s">
        <v>10</v>
      </c>
      <c r="E3607" s="4" t="s">
        <v>6</v>
      </c>
    </row>
    <row r="3608" spans="1:9">
      <c r="A3608" t="n">
        <v>35149</v>
      </c>
      <c r="B3608" s="51" t="n">
        <v>51</v>
      </c>
      <c r="C3608" s="7" t="n">
        <v>4</v>
      </c>
      <c r="D3608" s="7" t="n">
        <v>4</v>
      </c>
      <c r="E3608" s="7" t="s">
        <v>166</v>
      </c>
    </row>
    <row r="3609" spans="1:9">
      <c r="A3609" t="s">
        <v>4</v>
      </c>
      <c r="B3609" s="4" t="s">
        <v>5</v>
      </c>
      <c r="C3609" s="4" t="s">
        <v>10</v>
      </c>
    </row>
    <row r="3610" spans="1:9">
      <c r="A3610" t="n">
        <v>35162</v>
      </c>
      <c r="B3610" s="25" t="n">
        <v>16</v>
      </c>
      <c r="C3610" s="7" t="n">
        <v>0</v>
      </c>
    </row>
    <row r="3611" spans="1:9">
      <c r="A3611" t="s">
        <v>4</v>
      </c>
      <c r="B3611" s="4" t="s">
        <v>5</v>
      </c>
      <c r="C3611" s="4" t="s">
        <v>10</v>
      </c>
      <c r="D3611" s="4" t="s">
        <v>66</v>
      </c>
      <c r="E3611" s="4" t="s">
        <v>13</v>
      </c>
      <c r="F3611" s="4" t="s">
        <v>13</v>
      </c>
      <c r="G3611" s="4" t="s">
        <v>66</v>
      </c>
      <c r="H3611" s="4" t="s">
        <v>13</v>
      </c>
      <c r="I3611" s="4" t="s">
        <v>13</v>
      </c>
      <c r="J3611" s="4" t="s">
        <v>66</v>
      </c>
      <c r="K3611" s="4" t="s">
        <v>13</v>
      </c>
      <c r="L3611" s="4" t="s">
        <v>13</v>
      </c>
    </row>
    <row r="3612" spans="1:9">
      <c r="A3612" t="n">
        <v>35165</v>
      </c>
      <c r="B3612" s="52" t="n">
        <v>26</v>
      </c>
      <c r="C3612" s="7" t="n">
        <v>4</v>
      </c>
      <c r="D3612" s="7" t="s">
        <v>374</v>
      </c>
      <c r="E3612" s="7" t="n">
        <v>2</v>
      </c>
      <c r="F3612" s="7" t="n">
        <v>3</v>
      </c>
      <c r="G3612" s="7" t="s">
        <v>375</v>
      </c>
      <c r="H3612" s="7" t="n">
        <v>2</v>
      </c>
      <c r="I3612" s="7" t="n">
        <v>3</v>
      </c>
      <c r="J3612" s="7" t="s">
        <v>376</v>
      </c>
      <c r="K3612" s="7" t="n">
        <v>2</v>
      </c>
      <c r="L3612" s="7" t="n">
        <v>0</v>
      </c>
    </row>
    <row r="3613" spans="1:9">
      <c r="A3613" t="s">
        <v>4</v>
      </c>
      <c r="B3613" s="4" t="s">
        <v>5</v>
      </c>
    </row>
    <row r="3614" spans="1:9">
      <c r="A3614" t="n">
        <v>35395</v>
      </c>
      <c r="B3614" s="32" t="n">
        <v>28</v>
      </c>
    </row>
    <row r="3615" spans="1:9">
      <c r="A3615" t="s">
        <v>4</v>
      </c>
      <c r="B3615" s="4" t="s">
        <v>5</v>
      </c>
      <c r="C3615" s="4" t="s">
        <v>13</v>
      </c>
      <c r="D3615" s="4" t="s">
        <v>10</v>
      </c>
      <c r="E3615" s="4" t="s">
        <v>6</v>
      </c>
    </row>
    <row r="3616" spans="1:9">
      <c r="A3616" t="n">
        <v>35396</v>
      </c>
      <c r="B3616" s="51" t="n">
        <v>51</v>
      </c>
      <c r="C3616" s="7" t="n">
        <v>4</v>
      </c>
      <c r="D3616" s="7" t="n">
        <v>6</v>
      </c>
      <c r="E3616" s="7" t="s">
        <v>377</v>
      </c>
    </row>
    <row r="3617" spans="1:12">
      <c r="A3617" t="s">
        <v>4</v>
      </c>
      <c r="B3617" s="4" t="s">
        <v>5</v>
      </c>
      <c r="C3617" s="4" t="s">
        <v>10</v>
      </c>
    </row>
    <row r="3618" spans="1:12">
      <c r="A3618" t="n">
        <v>35410</v>
      </c>
      <c r="B3618" s="25" t="n">
        <v>16</v>
      </c>
      <c r="C3618" s="7" t="n">
        <v>0</v>
      </c>
    </row>
    <row r="3619" spans="1:12">
      <c r="A3619" t="s">
        <v>4</v>
      </c>
      <c r="B3619" s="4" t="s">
        <v>5</v>
      </c>
      <c r="C3619" s="4" t="s">
        <v>10</v>
      </c>
      <c r="D3619" s="4" t="s">
        <v>66</v>
      </c>
      <c r="E3619" s="4" t="s">
        <v>13</v>
      </c>
      <c r="F3619" s="4" t="s">
        <v>13</v>
      </c>
    </row>
    <row r="3620" spans="1:12">
      <c r="A3620" t="n">
        <v>35413</v>
      </c>
      <c r="B3620" s="52" t="n">
        <v>26</v>
      </c>
      <c r="C3620" s="7" t="n">
        <v>6</v>
      </c>
      <c r="D3620" s="7" t="s">
        <v>378</v>
      </c>
      <c r="E3620" s="7" t="n">
        <v>2</v>
      </c>
      <c r="F3620" s="7" t="n">
        <v>0</v>
      </c>
    </row>
    <row r="3621" spans="1:12">
      <c r="A3621" t="s">
        <v>4</v>
      </c>
      <c r="B3621" s="4" t="s">
        <v>5</v>
      </c>
    </row>
    <row r="3622" spans="1:12">
      <c r="A3622" t="n">
        <v>35563</v>
      </c>
      <c r="B3622" s="32" t="n">
        <v>28</v>
      </c>
    </row>
    <row r="3623" spans="1:12">
      <c r="A3623" t="s">
        <v>4</v>
      </c>
      <c r="B3623" s="4" t="s">
        <v>5</v>
      </c>
      <c r="C3623" s="4" t="s">
        <v>10</v>
      </c>
      <c r="D3623" s="4" t="s">
        <v>10</v>
      </c>
      <c r="E3623" s="4" t="s">
        <v>10</v>
      </c>
    </row>
    <row r="3624" spans="1:12">
      <c r="A3624" t="n">
        <v>35564</v>
      </c>
      <c r="B3624" s="43" t="n">
        <v>61</v>
      </c>
      <c r="C3624" s="7" t="n">
        <v>9</v>
      </c>
      <c r="D3624" s="7" t="n">
        <v>65533</v>
      </c>
      <c r="E3624" s="7" t="n">
        <v>1000</v>
      </c>
    </row>
    <row r="3625" spans="1:12">
      <c r="A3625" t="s">
        <v>4</v>
      </c>
      <c r="B3625" s="4" t="s">
        <v>5</v>
      </c>
      <c r="C3625" s="4" t="s">
        <v>13</v>
      </c>
      <c r="D3625" s="4" t="s">
        <v>10</v>
      </c>
      <c r="E3625" s="4" t="s">
        <v>6</v>
      </c>
    </row>
    <row r="3626" spans="1:12">
      <c r="A3626" t="n">
        <v>35571</v>
      </c>
      <c r="B3626" s="51" t="n">
        <v>51</v>
      </c>
      <c r="C3626" s="7" t="n">
        <v>4</v>
      </c>
      <c r="D3626" s="7" t="n">
        <v>9</v>
      </c>
      <c r="E3626" s="7" t="s">
        <v>312</v>
      </c>
    </row>
    <row r="3627" spans="1:12">
      <c r="A3627" t="s">
        <v>4</v>
      </c>
      <c r="B3627" s="4" t="s">
        <v>5</v>
      </c>
      <c r="C3627" s="4" t="s">
        <v>10</v>
      </c>
    </row>
    <row r="3628" spans="1:12">
      <c r="A3628" t="n">
        <v>35585</v>
      </c>
      <c r="B3628" s="25" t="n">
        <v>16</v>
      </c>
      <c r="C3628" s="7" t="n">
        <v>0</v>
      </c>
    </row>
    <row r="3629" spans="1:12">
      <c r="A3629" t="s">
        <v>4</v>
      </c>
      <c r="B3629" s="4" t="s">
        <v>5</v>
      </c>
      <c r="C3629" s="4" t="s">
        <v>10</v>
      </c>
      <c r="D3629" s="4" t="s">
        <v>66</v>
      </c>
      <c r="E3629" s="4" t="s">
        <v>13</v>
      </c>
      <c r="F3629" s="4" t="s">
        <v>13</v>
      </c>
    </row>
    <row r="3630" spans="1:12">
      <c r="A3630" t="n">
        <v>35588</v>
      </c>
      <c r="B3630" s="52" t="n">
        <v>26</v>
      </c>
      <c r="C3630" s="7" t="n">
        <v>9</v>
      </c>
      <c r="D3630" s="7" t="s">
        <v>379</v>
      </c>
      <c r="E3630" s="7" t="n">
        <v>2</v>
      </c>
      <c r="F3630" s="7" t="n">
        <v>0</v>
      </c>
    </row>
    <row r="3631" spans="1:12">
      <c r="A3631" t="s">
        <v>4</v>
      </c>
      <c r="B3631" s="4" t="s">
        <v>5</v>
      </c>
    </row>
    <row r="3632" spans="1:12">
      <c r="A3632" t="n">
        <v>35650</v>
      </c>
      <c r="B3632" s="32" t="n">
        <v>28</v>
      </c>
    </row>
    <row r="3633" spans="1:6">
      <c r="A3633" t="s">
        <v>4</v>
      </c>
      <c r="B3633" s="4" t="s">
        <v>5</v>
      </c>
      <c r="C3633" s="4" t="s">
        <v>13</v>
      </c>
      <c r="D3633" s="4" t="s">
        <v>10</v>
      </c>
      <c r="E3633" s="4" t="s">
        <v>6</v>
      </c>
    </row>
    <row r="3634" spans="1:6">
      <c r="A3634" t="n">
        <v>35651</v>
      </c>
      <c r="B3634" s="51" t="n">
        <v>51</v>
      </c>
      <c r="C3634" s="7" t="n">
        <v>4</v>
      </c>
      <c r="D3634" s="7" t="n">
        <v>8</v>
      </c>
      <c r="E3634" s="7" t="s">
        <v>283</v>
      </c>
    </row>
    <row r="3635" spans="1:6">
      <c r="A3635" t="s">
        <v>4</v>
      </c>
      <c r="B3635" s="4" t="s">
        <v>5</v>
      </c>
      <c r="C3635" s="4" t="s">
        <v>10</v>
      </c>
    </row>
    <row r="3636" spans="1:6">
      <c r="A3636" t="n">
        <v>35665</v>
      </c>
      <c r="B3636" s="25" t="n">
        <v>16</v>
      </c>
      <c r="C3636" s="7" t="n">
        <v>0</v>
      </c>
    </row>
    <row r="3637" spans="1:6">
      <c r="A3637" t="s">
        <v>4</v>
      </c>
      <c r="B3637" s="4" t="s">
        <v>5</v>
      </c>
      <c r="C3637" s="4" t="s">
        <v>10</v>
      </c>
      <c r="D3637" s="4" t="s">
        <v>66</v>
      </c>
      <c r="E3637" s="4" t="s">
        <v>13</v>
      </c>
      <c r="F3637" s="4" t="s">
        <v>13</v>
      </c>
    </row>
    <row r="3638" spans="1:6">
      <c r="A3638" t="n">
        <v>35668</v>
      </c>
      <c r="B3638" s="52" t="n">
        <v>26</v>
      </c>
      <c r="C3638" s="7" t="n">
        <v>8</v>
      </c>
      <c r="D3638" s="7" t="s">
        <v>380</v>
      </c>
      <c r="E3638" s="7" t="n">
        <v>2</v>
      </c>
      <c r="F3638" s="7" t="n">
        <v>0</v>
      </c>
    </row>
    <row r="3639" spans="1:6">
      <c r="A3639" t="s">
        <v>4</v>
      </c>
      <c r="B3639" s="4" t="s">
        <v>5</v>
      </c>
    </row>
    <row r="3640" spans="1:6">
      <c r="A3640" t="n">
        <v>35737</v>
      </c>
      <c r="B3640" s="32" t="n">
        <v>28</v>
      </c>
    </row>
    <row r="3641" spans="1:6">
      <c r="A3641" t="s">
        <v>4</v>
      </c>
      <c r="B3641" s="4" t="s">
        <v>5</v>
      </c>
      <c r="C3641" s="4" t="s">
        <v>13</v>
      </c>
      <c r="D3641" s="4" t="s">
        <v>10</v>
      </c>
      <c r="E3641" s="4" t="s">
        <v>6</v>
      </c>
    </row>
    <row r="3642" spans="1:6">
      <c r="A3642" t="n">
        <v>35738</v>
      </c>
      <c r="B3642" s="51" t="n">
        <v>51</v>
      </c>
      <c r="C3642" s="7" t="n">
        <v>4</v>
      </c>
      <c r="D3642" s="7" t="n">
        <v>2</v>
      </c>
      <c r="E3642" s="7" t="s">
        <v>335</v>
      </c>
    </row>
    <row r="3643" spans="1:6">
      <c r="A3643" t="s">
        <v>4</v>
      </c>
      <c r="B3643" s="4" t="s">
        <v>5</v>
      </c>
      <c r="C3643" s="4" t="s">
        <v>10</v>
      </c>
    </row>
    <row r="3644" spans="1:6">
      <c r="A3644" t="n">
        <v>35751</v>
      </c>
      <c r="B3644" s="25" t="n">
        <v>16</v>
      </c>
      <c r="C3644" s="7" t="n">
        <v>0</v>
      </c>
    </row>
    <row r="3645" spans="1:6">
      <c r="A3645" t="s">
        <v>4</v>
      </c>
      <c r="B3645" s="4" t="s">
        <v>5</v>
      </c>
      <c r="C3645" s="4" t="s">
        <v>10</v>
      </c>
      <c r="D3645" s="4" t="s">
        <v>66</v>
      </c>
      <c r="E3645" s="4" t="s">
        <v>13</v>
      </c>
      <c r="F3645" s="4" t="s">
        <v>13</v>
      </c>
    </row>
    <row r="3646" spans="1:6">
      <c r="A3646" t="n">
        <v>35754</v>
      </c>
      <c r="B3646" s="52" t="n">
        <v>26</v>
      </c>
      <c r="C3646" s="7" t="n">
        <v>2</v>
      </c>
      <c r="D3646" s="7" t="s">
        <v>381</v>
      </c>
      <c r="E3646" s="7" t="n">
        <v>2</v>
      </c>
      <c r="F3646" s="7" t="n">
        <v>0</v>
      </c>
    </row>
    <row r="3647" spans="1:6">
      <c r="A3647" t="s">
        <v>4</v>
      </c>
      <c r="B3647" s="4" t="s">
        <v>5</v>
      </c>
    </row>
    <row r="3648" spans="1:6">
      <c r="A3648" t="n">
        <v>35801</v>
      </c>
      <c r="B3648" s="32" t="n">
        <v>28</v>
      </c>
    </row>
    <row r="3649" spans="1:6">
      <c r="A3649" t="s">
        <v>4</v>
      </c>
      <c r="B3649" s="4" t="s">
        <v>5</v>
      </c>
      <c r="C3649" s="4" t="s">
        <v>10</v>
      </c>
      <c r="D3649" s="4" t="s">
        <v>13</v>
      </c>
    </row>
    <row r="3650" spans="1:6">
      <c r="A3650" t="n">
        <v>35802</v>
      </c>
      <c r="B3650" s="61" t="n">
        <v>89</v>
      </c>
      <c r="C3650" s="7" t="n">
        <v>65533</v>
      </c>
      <c r="D3650" s="7" t="n">
        <v>1</v>
      </c>
    </row>
    <row r="3651" spans="1:6">
      <c r="A3651" t="s">
        <v>4</v>
      </c>
      <c r="B3651" s="4" t="s">
        <v>5</v>
      </c>
      <c r="C3651" s="4" t="s">
        <v>13</v>
      </c>
      <c r="D3651" s="4" t="s">
        <v>10</v>
      </c>
      <c r="E3651" s="4" t="s">
        <v>30</v>
      </c>
    </row>
    <row r="3652" spans="1:6">
      <c r="A3652" t="n">
        <v>35806</v>
      </c>
      <c r="B3652" s="27" t="n">
        <v>58</v>
      </c>
      <c r="C3652" s="7" t="n">
        <v>0</v>
      </c>
      <c r="D3652" s="7" t="n">
        <v>1000</v>
      </c>
      <c r="E3652" s="7" t="n">
        <v>1</v>
      </c>
    </row>
    <row r="3653" spans="1:6">
      <c r="A3653" t="s">
        <v>4</v>
      </c>
      <c r="B3653" s="4" t="s">
        <v>5</v>
      </c>
      <c r="C3653" s="4" t="s">
        <v>13</v>
      </c>
      <c r="D3653" s="4" t="s">
        <v>10</v>
      </c>
    </row>
    <row r="3654" spans="1:6">
      <c r="A3654" t="n">
        <v>35814</v>
      </c>
      <c r="B3654" s="27" t="n">
        <v>58</v>
      </c>
      <c r="C3654" s="7" t="n">
        <v>255</v>
      </c>
      <c r="D3654" s="7" t="n">
        <v>0</v>
      </c>
    </row>
    <row r="3655" spans="1:6">
      <c r="A3655" t="s">
        <v>4</v>
      </c>
      <c r="B3655" s="4" t="s">
        <v>5</v>
      </c>
      <c r="C3655" s="4" t="s">
        <v>10</v>
      </c>
      <c r="D3655" s="4" t="s">
        <v>10</v>
      </c>
      <c r="E3655" s="4" t="s">
        <v>10</v>
      </c>
    </row>
    <row r="3656" spans="1:6">
      <c r="A3656" t="n">
        <v>35818</v>
      </c>
      <c r="B3656" s="43" t="n">
        <v>61</v>
      </c>
      <c r="C3656" s="7" t="n">
        <v>0</v>
      </c>
      <c r="D3656" s="7" t="n">
        <v>65533</v>
      </c>
      <c r="E3656" s="7" t="n">
        <v>0</v>
      </c>
    </row>
    <row r="3657" spans="1:6">
      <c r="A3657" t="s">
        <v>4</v>
      </c>
      <c r="B3657" s="4" t="s">
        <v>5</v>
      </c>
      <c r="C3657" s="4" t="s">
        <v>10</v>
      </c>
      <c r="D3657" s="4" t="s">
        <v>10</v>
      </c>
      <c r="E3657" s="4" t="s">
        <v>10</v>
      </c>
    </row>
    <row r="3658" spans="1:6">
      <c r="A3658" t="n">
        <v>35825</v>
      </c>
      <c r="B3658" s="43" t="n">
        <v>61</v>
      </c>
      <c r="C3658" s="7" t="n">
        <v>7</v>
      </c>
      <c r="D3658" s="7" t="n">
        <v>65533</v>
      </c>
      <c r="E3658" s="7" t="n">
        <v>0</v>
      </c>
    </row>
    <row r="3659" spans="1:6">
      <c r="A3659" t="s">
        <v>4</v>
      </c>
      <c r="B3659" s="4" t="s">
        <v>5</v>
      </c>
      <c r="C3659" s="4" t="s">
        <v>10</v>
      </c>
      <c r="D3659" s="4" t="s">
        <v>10</v>
      </c>
      <c r="E3659" s="4" t="s">
        <v>10</v>
      </c>
    </row>
    <row r="3660" spans="1:6">
      <c r="A3660" t="n">
        <v>35832</v>
      </c>
      <c r="B3660" s="43" t="n">
        <v>61</v>
      </c>
      <c r="C3660" s="7" t="n">
        <v>2</v>
      </c>
      <c r="D3660" s="7" t="n">
        <v>0</v>
      </c>
      <c r="E3660" s="7" t="n">
        <v>0</v>
      </c>
    </row>
    <row r="3661" spans="1:6">
      <c r="A3661" t="s">
        <v>4</v>
      </c>
      <c r="B3661" s="4" t="s">
        <v>5</v>
      </c>
      <c r="C3661" s="4" t="s">
        <v>10</v>
      </c>
      <c r="D3661" s="4" t="s">
        <v>10</v>
      </c>
      <c r="E3661" s="4" t="s">
        <v>10</v>
      </c>
    </row>
    <row r="3662" spans="1:6">
      <c r="A3662" t="n">
        <v>35839</v>
      </c>
      <c r="B3662" s="43" t="n">
        <v>61</v>
      </c>
      <c r="C3662" s="7" t="n">
        <v>8</v>
      </c>
      <c r="D3662" s="7" t="n">
        <v>0</v>
      </c>
      <c r="E3662" s="7" t="n">
        <v>0</v>
      </c>
    </row>
    <row r="3663" spans="1:6">
      <c r="A3663" t="s">
        <v>4</v>
      </c>
      <c r="B3663" s="4" t="s">
        <v>5</v>
      </c>
      <c r="C3663" s="4" t="s">
        <v>10</v>
      </c>
      <c r="D3663" s="4" t="s">
        <v>10</v>
      </c>
      <c r="E3663" s="4" t="s">
        <v>10</v>
      </c>
    </row>
    <row r="3664" spans="1:6">
      <c r="A3664" t="n">
        <v>35846</v>
      </c>
      <c r="B3664" s="43" t="n">
        <v>61</v>
      </c>
      <c r="C3664" s="7" t="n">
        <v>6</v>
      </c>
      <c r="D3664" s="7" t="n">
        <v>0</v>
      </c>
      <c r="E3664" s="7" t="n">
        <v>0</v>
      </c>
    </row>
    <row r="3665" spans="1:5">
      <c r="A3665" t="s">
        <v>4</v>
      </c>
      <c r="B3665" s="4" t="s">
        <v>5</v>
      </c>
      <c r="C3665" s="4" t="s">
        <v>10</v>
      </c>
      <c r="D3665" s="4" t="s">
        <v>10</v>
      </c>
      <c r="E3665" s="4" t="s">
        <v>10</v>
      </c>
    </row>
    <row r="3666" spans="1:5">
      <c r="A3666" t="n">
        <v>35853</v>
      </c>
      <c r="B3666" s="43" t="n">
        <v>61</v>
      </c>
      <c r="C3666" s="7" t="n">
        <v>4</v>
      </c>
      <c r="D3666" s="7" t="n">
        <v>0</v>
      </c>
      <c r="E3666" s="7" t="n">
        <v>0</v>
      </c>
    </row>
    <row r="3667" spans="1:5">
      <c r="A3667" t="s">
        <v>4</v>
      </c>
      <c r="B3667" s="4" t="s">
        <v>5</v>
      </c>
      <c r="C3667" s="4" t="s">
        <v>10</v>
      </c>
      <c r="D3667" s="4" t="s">
        <v>10</v>
      </c>
      <c r="E3667" s="4" t="s">
        <v>10</v>
      </c>
    </row>
    <row r="3668" spans="1:5">
      <c r="A3668" t="n">
        <v>35860</v>
      </c>
      <c r="B3668" s="43" t="n">
        <v>61</v>
      </c>
      <c r="C3668" s="7" t="n">
        <v>9</v>
      </c>
      <c r="D3668" s="7" t="n">
        <v>0</v>
      </c>
      <c r="E3668" s="7" t="n">
        <v>0</v>
      </c>
    </row>
    <row r="3669" spans="1:5">
      <c r="A3669" t="s">
        <v>4</v>
      </c>
      <c r="B3669" s="4" t="s">
        <v>5</v>
      </c>
      <c r="C3669" s="4" t="s">
        <v>10</v>
      </c>
      <c r="D3669" s="4" t="s">
        <v>10</v>
      </c>
      <c r="E3669" s="4" t="s">
        <v>10</v>
      </c>
    </row>
    <row r="3670" spans="1:5">
      <c r="A3670" t="n">
        <v>35867</v>
      </c>
      <c r="B3670" s="43" t="n">
        <v>61</v>
      </c>
      <c r="C3670" s="7" t="n">
        <v>5</v>
      </c>
      <c r="D3670" s="7" t="n">
        <v>0</v>
      </c>
      <c r="E3670" s="7" t="n">
        <v>0</v>
      </c>
    </row>
    <row r="3671" spans="1:5">
      <c r="A3671" t="s">
        <v>4</v>
      </c>
      <c r="B3671" s="4" t="s">
        <v>5</v>
      </c>
      <c r="C3671" s="4" t="s">
        <v>10</v>
      </c>
      <c r="D3671" s="4" t="s">
        <v>10</v>
      </c>
      <c r="E3671" s="4" t="s">
        <v>10</v>
      </c>
    </row>
    <row r="3672" spans="1:5">
      <c r="A3672" t="n">
        <v>35874</v>
      </c>
      <c r="B3672" s="43" t="n">
        <v>61</v>
      </c>
      <c r="C3672" s="7" t="n">
        <v>3</v>
      </c>
      <c r="D3672" s="7" t="n">
        <v>0</v>
      </c>
      <c r="E3672" s="7" t="n">
        <v>0</v>
      </c>
    </row>
    <row r="3673" spans="1:5">
      <c r="A3673" t="s">
        <v>4</v>
      </c>
      <c r="B3673" s="4" t="s">
        <v>5</v>
      </c>
      <c r="C3673" s="4" t="s">
        <v>10</v>
      </c>
      <c r="D3673" s="4" t="s">
        <v>10</v>
      </c>
      <c r="E3673" s="4" t="s">
        <v>10</v>
      </c>
    </row>
    <row r="3674" spans="1:5">
      <c r="A3674" t="n">
        <v>35881</v>
      </c>
      <c r="B3674" s="43" t="n">
        <v>61</v>
      </c>
      <c r="C3674" s="7" t="n">
        <v>1</v>
      </c>
      <c r="D3674" s="7" t="n">
        <v>0</v>
      </c>
      <c r="E3674" s="7" t="n">
        <v>0</v>
      </c>
    </row>
    <row r="3675" spans="1:5">
      <c r="A3675" t="s">
        <v>4</v>
      </c>
      <c r="B3675" s="4" t="s">
        <v>5</v>
      </c>
      <c r="C3675" s="4" t="s">
        <v>10</v>
      </c>
    </row>
    <row r="3676" spans="1:5">
      <c r="A3676" t="n">
        <v>35888</v>
      </c>
      <c r="B3676" s="25" t="n">
        <v>16</v>
      </c>
      <c r="C3676" s="7" t="n">
        <v>800</v>
      </c>
    </row>
    <row r="3677" spans="1:5">
      <c r="A3677" t="s">
        <v>4</v>
      </c>
      <c r="B3677" s="4" t="s">
        <v>5</v>
      </c>
      <c r="C3677" s="4" t="s">
        <v>13</v>
      </c>
      <c r="D3677" s="4" t="s">
        <v>10</v>
      </c>
      <c r="E3677" s="4" t="s">
        <v>10</v>
      </c>
      <c r="F3677" s="4" t="s">
        <v>10</v>
      </c>
      <c r="G3677" s="4" t="s">
        <v>10</v>
      </c>
      <c r="H3677" s="4" t="s">
        <v>13</v>
      </c>
    </row>
    <row r="3678" spans="1:5">
      <c r="A3678" t="n">
        <v>35891</v>
      </c>
      <c r="B3678" s="30" t="n">
        <v>25</v>
      </c>
      <c r="C3678" s="7" t="n">
        <v>5</v>
      </c>
      <c r="D3678" s="7" t="n">
        <v>65535</v>
      </c>
      <c r="E3678" s="7" t="n">
        <v>500</v>
      </c>
      <c r="F3678" s="7" t="n">
        <v>800</v>
      </c>
      <c r="G3678" s="7" t="n">
        <v>140</v>
      </c>
      <c r="H3678" s="7" t="n">
        <v>0</v>
      </c>
    </row>
    <row r="3679" spans="1:5">
      <c r="A3679" t="s">
        <v>4</v>
      </c>
      <c r="B3679" s="4" t="s">
        <v>5</v>
      </c>
      <c r="C3679" s="4" t="s">
        <v>10</v>
      </c>
      <c r="D3679" s="4" t="s">
        <v>13</v>
      </c>
      <c r="E3679" s="4" t="s">
        <v>66</v>
      </c>
      <c r="F3679" s="4" t="s">
        <v>13</v>
      </c>
      <c r="G3679" s="4" t="s">
        <v>13</v>
      </c>
    </row>
    <row r="3680" spans="1:5">
      <c r="A3680" t="n">
        <v>35902</v>
      </c>
      <c r="B3680" s="31" t="n">
        <v>24</v>
      </c>
      <c r="C3680" s="7" t="n">
        <v>65533</v>
      </c>
      <c r="D3680" s="7" t="n">
        <v>11</v>
      </c>
      <c r="E3680" s="7" t="s">
        <v>382</v>
      </c>
      <c r="F3680" s="7" t="n">
        <v>2</v>
      </c>
      <c r="G3680" s="7" t="n">
        <v>0</v>
      </c>
    </row>
    <row r="3681" spans="1:8">
      <c r="A3681" t="s">
        <v>4</v>
      </c>
      <c r="B3681" s="4" t="s">
        <v>5</v>
      </c>
    </row>
    <row r="3682" spans="1:8">
      <c r="A3682" t="n">
        <v>35992</v>
      </c>
      <c r="B3682" s="32" t="n">
        <v>28</v>
      </c>
    </row>
    <row r="3683" spans="1:8">
      <c r="A3683" t="s">
        <v>4</v>
      </c>
      <c r="B3683" s="4" t="s">
        <v>5</v>
      </c>
      <c r="C3683" s="4" t="s">
        <v>13</v>
      </c>
    </row>
    <row r="3684" spans="1:8">
      <c r="A3684" t="n">
        <v>35993</v>
      </c>
      <c r="B3684" s="33" t="n">
        <v>27</v>
      </c>
      <c r="C3684" s="7" t="n">
        <v>0</v>
      </c>
    </row>
    <row r="3685" spans="1:8">
      <c r="A3685" t="s">
        <v>4</v>
      </c>
      <c r="B3685" s="4" t="s">
        <v>5</v>
      </c>
      <c r="C3685" s="4" t="s">
        <v>13</v>
      </c>
    </row>
    <row r="3686" spans="1:8">
      <c r="A3686" t="n">
        <v>35995</v>
      </c>
      <c r="B3686" s="33" t="n">
        <v>27</v>
      </c>
      <c r="C3686" s="7" t="n">
        <v>1</v>
      </c>
    </row>
    <row r="3687" spans="1:8">
      <c r="A3687" t="s">
        <v>4</v>
      </c>
      <c r="B3687" s="4" t="s">
        <v>5</v>
      </c>
      <c r="C3687" s="4" t="s">
        <v>13</v>
      </c>
      <c r="D3687" s="4" t="s">
        <v>10</v>
      </c>
      <c r="E3687" s="4" t="s">
        <v>10</v>
      </c>
      <c r="F3687" s="4" t="s">
        <v>10</v>
      </c>
      <c r="G3687" s="4" t="s">
        <v>10</v>
      </c>
      <c r="H3687" s="4" t="s">
        <v>13</v>
      </c>
    </row>
    <row r="3688" spans="1:8">
      <c r="A3688" t="n">
        <v>35997</v>
      </c>
      <c r="B3688" s="30" t="n">
        <v>25</v>
      </c>
      <c r="C3688" s="7" t="n">
        <v>5</v>
      </c>
      <c r="D3688" s="7" t="n">
        <v>65535</v>
      </c>
      <c r="E3688" s="7" t="n">
        <v>65535</v>
      </c>
      <c r="F3688" s="7" t="n">
        <v>65535</v>
      </c>
      <c r="G3688" s="7" t="n">
        <v>65535</v>
      </c>
      <c r="H3688" s="7" t="n">
        <v>0</v>
      </c>
    </row>
    <row r="3689" spans="1:8">
      <c r="A3689" t="s">
        <v>4</v>
      </c>
      <c r="B3689" s="4" t="s">
        <v>5</v>
      </c>
      <c r="C3689" s="4" t="s">
        <v>10</v>
      </c>
    </row>
    <row r="3690" spans="1:8">
      <c r="A3690" t="n">
        <v>36008</v>
      </c>
      <c r="B3690" s="25" t="n">
        <v>16</v>
      </c>
      <c r="C3690" s="7" t="n">
        <v>800</v>
      </c>
    </row>
    <row r="3691" spans="1:8">
      <c r="A3691" t="s">
        <v>4</v>
      </c>
      <c r="B3691" s="4" t="s">
        <v>5</v>
      </c>
      <c r="C3691" s="4" t="s">
        <v>13</v>
      </c>
      <c r="D3691" s="4" t="s">
        <v>10</v>
      </c>
      <c r="E3691" s="4" t="s">
        <v>30</v>
      </c>
    </row>
    <row r="3692" spans="1:8">
      <c r="A3692" t="n">
        <v>36011</v>
      </c>
      <c r="B3692" s="27" t="n">
        <v>58</v>
      </c>
      <c r="C3692" s="7" t="n">
        <v>100</v>
      </c>
      <c r="D3692" s="7" t="n">
        <v>1000</v>
      </c>
      <c r="E3692" s="7" t="n">
        <v>1</v>
      </c>
    </row>
    <row r="3693" spans="1:8">
      <c r="A3693" t="s">
        <v>4</v>
      </c>
      <c r="B3693" s="4" t="s">
        <v>5</v>
      </c>
      <c r="C3693" s="4" t="s">
        <v>13</v>
      </c>
      <c r="D3693" s="4" t="s">
        <v>10</v>
      </c>
    </row>
    <row r="3694" spans="1:8">
      <c r="A3694" t="n">
        <v>36019</v>
      </c>
      <c r="B3694" s="27" t="n">
        <v>58</v>
      </c>
      <c r="C3694" s="7" t="n">
        <v>255</v>
      </c>
      <c r="D3694" s="7" t="n">
        <v>0</v>
      </c>
    </row>
    <row r="3695" spans="1:8">
      <c r="A3695" t="s">
        <v>4</v>
      </c>
      <c r="B3695" s="4" t="s">
        <v>5</v>
      </c>
      <c r="C3695" s="4" t="s">
        <v>13</v>
      </c>
      <c r="D3695" s="4" t="s">
        <v>10</v>
      </c>
      <c r="E3695" s="4" t="s">
        <v>6</v>
      </c>
      <c r="F3695" s="4" t="s">
        <v>6</v>
      </c>
      <c r="G3695" s="4" t="s">
        <v>6</v>
      </c>
      <c r="H3695" s="4" t="s">
        <v>6</v>
      </c>
    </row>
    <row r="3696" spans="1:8">
      <c r="A3696" t="n">
        <v>36023</v>
      </c>
      <c r="B3696" s="51" t="n">
        <v>51</v>
      </c>
      <c r="C3696" s="7" t="n">
        <v>3</v>
      </c>
      <c r="D3696" s="7" t="n">
        <v>0</v>
      </c>
      <c r="E3696" s="7" t="s">
        <v>383</v>
      </c>
      <c r="F3696" s="7" t="s">
        <v>373</v>
      </c>
      <c r="G3696" s="7" t="s">
        <v>287</v>
      </c>
      <c r="H3696" s="7" t="s">
        <v>17</v>
      </c>
    </row>
    <row r="3697" spans="1:8">
      <c r="A3697" t="s">
        <v>4</v>
      </c>
      <c r="B3697" s="4" t="s">
        <v>5</v>
      </c>
      <c r="C3697" s="4" t="s">
        <v>10</v>
      </c>
      <c r="D3697" s="4" t="s">
        <v>13</v>
      </c>
      <c r="E3697" s="4" t="s">
        <v>13</v>
      </c>
      <c r="F3697" s="4" t="s">
        <v>6</v>
      </c>
    </row>
    <row r="3698" spans="1:8">
      <c r="A3698" t="n">
        <v>36036</v>
      </c>
      <c r="B3698" s="47" t="n">
        <v>20</v>
      </c>
      <c r="C3698" s="7" t="n">
        <v>0</v>
      </c>
      <c r="D3698" s="7" t="n">
        <v>2</v>
      </c>
      <c r="E3698" s="7" t="n">
        <v>10</v>
      </c>
      <c r="F3698" s="7" t="s">
        <v>322</v>
      </c>
    </row>
    <row r="3699" spans="1:8">
      <c r="A3699" t="s">
        <v>4</v>
      </c>
      <c r="B3699" s="4" t="s">
        <v>5</v>
      </c>
      <c r="C3699" s="4" t="s">
        <v>10</v>
      </c>
    </row>
    <row r="3700" spans="1:8">
      <c r="A3700" t="n">
        <v>36056</v>
      </c>
      <c r="B3700" s="25" t="n">
        <v>16</v>
      </c>
      <c r="C3700" s="7" t="n">
        <v>1400</v>
      </c>
    </row>
    <row r="3701" spans="1:8">
      <c r="A3701" t="s">
        <v>4</v>
      </c>
      <c r="B3701" s="4" t="s">
        <v>5</v>
      </c>
      <c r="C3701" s="4" t="s">
        <v>13</v>
      </c>
      <c r="D3701" s="4" t="s">
        <v>10</v>
      </c>
      <c r="E3701" s="4" t="s">
        <v>6</v>
      </c>
    </row>
    <row r="3702" spans="1:8">
      <c r="A3702" t="n">
        <v>36059</v>
      </c>
      <c r="B3702" s="51" t="n">
        <v>51</v>
      </c>
      <c r="C3702" s="7" t="n">
        <v>4</v>
      </c>
      <c r="D3702" s="7" t="n">
        <v>0</v>
      </c>
      <c r="E3702" s="7" t="s">
        <v>384</v>
      </c>
    </row>
    <row r="3703" spans="1:8">
      <c r="A3703" t="s">
        <v>4</v>
      </c>
      <c r="B3703" s="4" t="s">
        <v>5</v>
      </c>
      <c r="C3703" s="4" t="s">
        <v>10</v>
      </c>
    </row>
    <row r="3704" spans="1:8">
      <c r="A3704" t="n">
        <v>36073</v>
      </c>
      <c r="B3704" s="25" t="n">
        <v>16</v>
      </c>
      <c r="C3704" s="7" t="n">
        <v>0</v>
      </c>
    </row>
    <row r="3705" spans="1:8">
      <c r="A3705" t="s">
        <v>4</v>
      </c>
      <c r="B3705" s="4" t="s">
        <v>5</v>
      </c>
      <c r="C3705" s="4" t="s">
        <v>10</v>
      </c>
      <c r="D3705" s="4" t="s">
        <v>66</v>
      </c>
      <c r="E3705" s="4" t="s">
        <v>13</v>
      </c>
      <c r="F3705" s="4" t="s">
        <v>13</v>
      </c>
    </row>
    <row r="3706" spans="1:8">
      <c r="A3706" t="n">
        <v>36076</v>
      </c>
      <c r="B3706" s="52" t="n">
        <v>26</v>
      </c>
      <c r="C3706" s="7" t="n">
        <v>0</v>
      </c>
      <c r="D3706" s="7" t="s">
        <v>385</v>
      </c>
      <c r="E3706" s="7" t="n">
        <v>2</v>
      </c>
      <c r="F3706" s="7" t="n">
        <v>0</v>
      </c>
    </row>
    <row r="3707" spans="1:8">
      <c r="A3707" t="s">
        <v>4</v>
      </c>
      <c r="B3707" s="4" t="s">
        <v>5</v>
      </c>
    </row>
    <row r="3708" spans="1:8">
      <c r="A3708" t="n">
        <v>36126</v>
      </c>
      <c r="B3708" s="32" t="n">
        <v>28</v>
      </c>
    </row>
    <row r="3709" spans="1:8">
      <c r="A3709" t="s">
        <v>4</v>
      </c>
      <c r="B3709" s="4" t="s">
        <v>5</v>
      </c>
      <c r="C3709" s="4" t="s">
        <v>10</v>
      </c>
      <c r="D3709" s="4" t="s">
        <v>10</v>
      </c>
      <c r="E3709" s="4" t="s">
        <v>10</v>
      </c>
    </row>
    <row r="3710" spans="1:8">
      <c r="A3710" t="n">
        <v>36127</v>
      </c>
      <c r="B3710" s="43" t="n">
        <v>61</v>
      </c>
      <c r="C3710" s="7" t="n">
        <v>7</v>
      </c>
      <c r="D3710" s="7" t="n">
        <v>0</v>
      </c>
      <c r="E3710" s="7" t="n">
        <v>1000</v>
      </c>
    </row>
    <row r="3711" spans="1:8">
      <c r="A3711" t="s">
        <v>4</v>
      </c>
      <c r="B3711" s="4" t="s">
        <v>5</v>
      </c>
      <c r="C3711" s="4" t="s">
        <v>13</v>
      </c>
      <c r="D3711" s="4" t="s">
        <v>10</v>
      </c>
      <c r="E3711" s="4" t="s">
        <v>6</v>
      </c>
    </row>
    <row r="3712" spans="1:8">
      <c r="A3712" t="n">
        <v>36134</v>
      </c>
      <c r="B3712" s="51" t="n">
        <v>51</v>
      </c>
      <c r="C3712" s="7" t="n">
        <v>4</v>
      </c>
      <c r="D3712" s="7" t="n">
        <v>7</v>
      </c>
      <c r="E3712" s="7" t="s">
        <v>151</v>
      </c>
    </row>
    <row r="3713" spans="1:6">
      <c r="A3713" t="s">
        <v>4</v>
      </c>
      <c r="B3713" s="4" t="s">
        <v>5</v>
      </c>
      <c r="C3713" s="4" t="s">
        <v>10</v>
      </c>
    </row>
    <row r="3714" spans="1:6">
      <c r="A3714" t="n">
        <v>36147</v>
      </c>
      <c r="B3714" s="25" t="n">
        <v>16</v>
      </c>
      <c r="C3714" s="7" t="n">
        <v>0</v>
      </c>
    </row>
    <row r="3715" spans="1:6">
      <c r="A3715" t="s">
        <v>4</v>
      </c>
      <c r="B3715" s="4" t="s">
        <v>5</v>
      </c>
      <c r="C3715" s="4" t="s">
        <v>10</v>
      </c>
      <c r="D3715" s="4" t="s">
        <v>66</v>
      </c>
      <c r="E3715" s="4" t="s">
        <v>13</v>
      </c>
      <c r="F3715" s="4" t="s">
        <v>13</v>
      </c>
      <c r="G3715" s="4" t="s">
        <v>66</v>
      </c>
      <c r="H3715" s="4" t="s">
        <v>13</v>
      </c>
      <c r="I3715" s="4" t="s">
        <v>13</v>
      </c>
    </row>
    <row r="3716" spans="1:6">
      <c r="A3716" t="n">
        <v>36150</v>
      </c>
      <c r="B3716" s="52" t="n">
        <v>26</v>
      </c>
      <c r="C3716" s="7" t="n">
        <v>7</v>
      </c>
      <c r="D3716" s="7" t="s">
        <v>386</v>
      </c>
      <c r="E3716" s="7" t="n">
        <v>2</v>
      </c>
      <c r="F3716" s="7" t="n">
        <v>3</v>
      </c>
      <c r="G3716" s="7" t="s">
        <v>387</v>
      </c>
      <c r="H3716" s="7" t="n">
        <v>2</v>
      </c>
      <c r="I3716" s="7" t="n">
        <v>0</v>
      </c>
    </row>
    <row r="3717" spans="1:6">
      <c r="A3717" t="s">
        <v>4</v>
      </c>
      <c r="B3717" s="4" t="s">
        <v>5</v>
      </c>
    </row>
    <row r="3718" spans="1:6">
      <c r="A3718" t="n">
        <v>36241</v>
      </c>
      <c r="B3718" s="32" t="n">
        <v>28</v>
      </c>
    </row>
    <row r="3719" spans="1:6">
      <c r="A3719" t="s">
        <v>4</v>
      </c>
      <c r="B3719" s="4" t="s">
        <v>5</v>
      </c>
      <c r="C3719" s="4" t="s">
        <v>10</v>
      </c>
      <c r="D3719" s="4" t="s">
        <v>13</v>
      </c>
      <c r="E3719" s="4" t="s">
        <v>13</v>
      </c>
      <c r="F3719" s="4" t="s">
        <v>6</v>
      </c>
    </row>
    <row r="3720" spans="1:6">
      <c r="A3720" t="n">
        <v>36242</v>
      </c>
      <c r="B3720" s="47" t="n">
        <v>20</v>
      </c>
      <c r="C3720" s="7" t="n">
        <v>0</v>
      </c>
      <c r="D3720" s="7" t="n">
        <v>2</v>
      </c>
      <c r="E3720" s="7" t="n">
        <v>10</v>
      </c>
      <c r="F3720" s="7" t="s">
        <v>273</v>
      </c>
    </row>
    <row r="3721" spans="1:6">
      <c r="A3721" t="s">
        <v>4</v>
      </c>
      <c r="B3721" s="4" t="s">
        <v>5</v>
      </c>
      <c r="C3721" s="4" t="s">
        <v>13</v>
      </c>
      <c r="D3721" s="4" t="s">
        <v>10</v>
      </c>
      <c r="E3721" s="4" t="s">
        <v>6</v>
      </c>
    </row>
    <row r="3722" spans="1:6">
      <c r="A3722" t="n">
        <v>36263</v>
      </c>
      <c r="B3722" s="51" t="n">
        <v>51</v>
      </c>
      <c r="C3722" s="7" t="n">
        <v>4</v>
      </c>
      <c r="D3722" s="7" t="n">
        <v>0</v>
      </c>
      <c r="E3722" s="7" t="s">
        <v>274</v>
      </c>
    </row>
    <row r="3723" spans="1:6">
      <c r="A3723" t="s">
        <v>4</v>
      </c>
      <c r="B3723" s="4" t="s">
        <v>5</v>
      </c>
      <c r="C3723" s="4" t="s">
        <v>10</v>
      </c>
    </row>
    <row r="3724" spans="1:6">
      <c r="A3724" t="n">
        <v>36276</v>
      </c>
      <c r="B3724" s="25" t="n">
        <v>16</v>
      </c>
      <c r="C3724" s="7" t="n">
        <v>0</v>
      </c>
    </row>
    <row r="3725" spans="1:6">
      <c r="A3725" t="s">
        <v>4</v>
      </c>
      <c r="B3725" s="4" t="s">
        <v>5</v>
      </c>
      <c r="C3725" s="4" t="s">
        <v>10</v>
      </c>
      <c r="D3725" s="4" t="s">
        <v>66</v>
      </c>
      <c r="E3725" s="4" t="s">
        <v>13</v>
      </c>
      <c r="F3725" s="4" t="s">
        <v>13</v>
      </c>
      <c r="G3725" s="4" t="s">
        <v>66</v>
      </c>
      <c r="H3725" s="4" t="s">
        <v>13</v>
      </c>
      <c r="I3725" s="4" t="s">
        <v>13</v>
      </c>
    </row>
    <row r="3726" spans="1:6">
      <c r="A3726" t="n">
        <v>36279</v>
      </c>
      <c r="B3726" s="52" t="n">
        <v>26</v>
      </c>
      <c r="C3726" s="7" t="n">
        <v>0</v>
      </c>
      <c r="D3726" s="7" t="s">
        <v>388</v>
      </c>
      <c r="E3726" s="7" t="n">
        <v>2</v>
      </c>
      <c r="F3726" s="7" t="n">
        <v>3</v>
      </c>
      <c r="G3726" s="7" t="s">
        <v>389</v>
      </c>
      <c r="H3726" s="7" t="n">
        <v>2</v>
      </c>
      <c r="I3726" s="7" t="n">
        <v>0</v>
      </c>
    </row>
    <row r="3727" spans="1:6">
      <c r="A3727" t="s">
        <v>4</v>
      </c>
      <c r="B3727" s="4" t="s">
        <v>5</v>
      </c>
    </row>
    <row r="3728" spans="1:6">
      <c r="A3728" t="n">
        <v>36451</v>
      </c>
      <c r="B3728" s="32" t="n">
        <v>28</v>
      </c>
    </row>
    <row r="3729" spans="1:9">
      <c r="A3729" t="s">
        <v>4</v>
      </c>
      <c r="B3729" s="4" t="s">
        <v>5</v>
      </c>
      <c r="C3729" s="4" t="s">
        <v>10</v>
      </c>
      <c r="D3729" s="4" t="s">
        <v>13</v>
      </c>
    </row>
    <row r="3730" spans="1:9">
      <c r="A3730" t="n">
        <v>36452</v>
      </c>
      <c r="B3730" s="61" t="n">
        <v>89</v>
      </c>
      <c r="C3730" s="7" t="n">
        <v>65533</v>
      </c>
      <c r="D3730" s="7" t="n">
        <v>1</v>
      </c>
    </row>
    <row r="3731" spans="1:9">
      <c r="A3731" t="s">
        <v>4</v>
      </c>
      <c r="B3731" s="4" t="s">
        <v>5</v>
      </c>
      <c r="C3731" s="4" t="s">
        <v>13</v>
      </c>
      <c r="D3731" s="4" t="s">
        <v>13</v>
      </c>
      <c r="E3731" s="4" t="s">
        <v>9</v>
      </c>
      <c r="F3731" s="4" t="s">
        <v>13</v>
      </c>
      <c r="G3731" s="4" t="s">
        <v>13</v>
      </c>
    </row>
    <row r="3732" spans="1:9">
      <c r="A3732" t="n">
        <v>36456</v>
      </c>
      <c r="B3732" s="34" t="n">
        <v>18</v>
      </c>
      <c r="C3732" s="7" t="n">
        <v>0</v>
      </c>
      <c r="D3732" s="7" t="n">
        <v>0</v>
      </c>
      <c r="E3732" s="7" t="n">
        <v>1</v>
      </c>
      <c r="F3732" s="7" t="n">
        <v>19</v>
      </c>
      <c r="G3732" s="7" t="n">
        <v>1</v>
      </c>
    </row>
    <row r="3733" spans="1:9">
      <c r="A3733" t="s">
        <v>4</v>
      </c>
      <c r="B3733" s="4" t="s">
        <v>5</v>
      </c>
      <c r="C3733" s="4" t="s">
        <v>13</v>
      </c>
      <c r="D3733" s="4" t="s">
        <v>13</v>
      </c>
      <c r="E3733" s="4" t="s">
        <v>13</v>
      </c>
      <c r="F3733" s="4" t="s">
        <v>9</v>
      </c>
      <c r="G3733" s="4" t="s">
        <v>13</v>
      </c>
      <c r="H3733" s="4" t="s">
        <v>13</v>
      </c>
      <c r="I3733" s="4" t="s">
        <v>29</v>
      </c>
    </row>
    <row r="3734" spans="1:9">
      <c r="A3734" t="n">
        <v>36465</v>
      </c>
      <c r="B3734" s="14" t="n">
        <v>5</v>
      </c>
      <c r="C3734" s="7" t="n">
        <v>35</v>
      </c>
      <c r="D3734" s="7" t="n">
        <v>0</v>
      </c>
      <c r="E3734" s="7" t="n">
        <v>0</v>
      </c>
      <c r="F3734" s="7" t="n">
        <v>0</v>
      </c>
      <c r="G3734" s="7" t="n">
        <v>5</v>
      </c>
      <c r="H3734" s="7" t="n">
        <v>1</v>
      </c>
      <c r="I3734" s="15" t="n">
        <f t="normal" ca="1">A4624</f>
        <v>0</v>
      </c>
    </row>
    <row r="3735" spans="1:9">
      <c r="A3735" t="s">
        <v>4</v>
      </c>
      <c r="B3735" s="4" t="s">
        <v>5</v>
      </c>
      <c r="C3735" s="4" t="s">
        <v>13</v>
      </c>
      <c r="D3735" s="4" t="s">
        <v>10</v>
      </c>
      <c r="E3735" s="4" t="s">
        <v>6</v>
      </c>
      <c r="F3735" s="4" t="s">
        <v>6</v>
      </c>
      <c r="G3735" s="4" t="s">
        <v>6</v>
      </c>
      <c r="H3735" s="4" t="s">
        <v>6</v>
      </c>
    </row>
    <row r="3736" spans="1:9">
      <c r="A3736" t="n">
        <v>36479</v>
      </c>
      <c r="B3736" s="51" t="n">
        <v>51</v>
      </c>
      <c r="C3736" s="7" t="n">
        <v>3</v>
      </c>
      <c r="D3736" s="7" t="n">
        <v>2</v>
      </c>
      <c r="E3736" s="7" t="s">
        <v>285</v>
      </c>
      <c r="F3736" s="7" t="s">
        <v>286</v>
      </c>
      <c r="G3736" s="7" t="s">
        <v>287</v>
      </c>
      <c r="H3736" s="7" t="s">
        <v>17</v>
      </c>
    </row>
    <row r="3737" spans="1:9">
      <c r="A3737" t="s">
        <v>4</v>
      </c>
      <c r="B3737" s="4" t="s">
        <v>5</v>
      </c>
      <c r="C3737" s="4" t="s">
        <v>13</v>
      </c>
      <c r="D3737" s="4" t="s">
        <v>10</v>
      </c>
      <c r="E3737" s="4" t="s">
        <v>6</v>
      </c>
      <c r="F3737" s="4" t="s">
        <v>6</v>
      </c>
      <c r="G3737" s="4" t="s">
        <v>6</v>
      </c>
      <c r="H3737" s="4" t="s">
        <v>6</v>
      </c>
    </row>
    <row r="3738" spans="1:9">
      <c r="A3738" t="n">
        <v>36508</v>
      </c>
      <c r="B3738" s="51" t="n">
        <v>51</v>
      </c>
      <c r="C3738" s="7" t="n">
        <v>3</v>
      </c>
      <c r="D3738" s="7" t="n">
        <v>4</v>
      </c>
      <c r="E3738" s="7" t="s">
        <v>285</v>
      </c>
      <c r="F3738" s="7" t="s">
        <v>286</v>
      </c>
      <c r="G3738" s="7" t="s">
        <v>287</v>
      </c>
      <c r="H3738" s="7" t="s">
        <v>17</v>
      </c>
    </row>
    <row r="3739" spans="1:9">
      <c r="A3739" t="s">
        <v>4</v>
      </c>
      <c r="B3739" s="4" t="s">
        <v>5</v>
      </c>
      <c r="C3739" s="4" t="s">
        <v>13</v>
      </c>
      <c r="D3739" s="4" t="s">
        <v>10</v>
      </c>
      <c r="E3739" s="4" t="s">
        <v>6</v>
      </c>
      <c r="F3739" s="4" t="s">
        <v>6</v>
      </c>
      <c r="G3739" s="4" t="s">
        <v>6</v>
      </c>
      <c r="H3739" s="4" t="s">
        <v>6</v>
      </c>
    </row>
    <row r="3740" spans="1:9">
      <c r="A3740" t="n">
        <v>36537</v>
      </c>
      <c r="B3740" s="51" t="n">
        <v>51</v>
      </c>
      <c r="C3740" s="7" t="n">
        <v>3</v>
      </c>
      <c r="D3740" s="7" t="n">
        <v>8</v>
      </c>
      <c r="E3740" s="7" t="s">
        <v>285</v>
      </c>
      <c r="F3740" s="7" t="s">
        <v>286</v>
      </c>
      <c r="G3740" s="7" t="s">
        <v>287</v>
      </c>
      <c r="H3740" s="7" t="s">
        <v>17</v>
      </c>
    </row>
    <row r="3741" spans="1:9">
      <c r="A3741" t="s">
        <v>4</v>
      </c>
      <c r="B3741" s="4" t="s">
        <v>5</v>
      </c>
      <c r="C3741" s="4" t="s">
        <v>13</v>
      </c>
      <c r="D3741" s="4" t="s">
        <v>10</v>
      </c>
      <c r="E3741" s="4" t="s">
        <v>6</v>
      </c>
      <c r="F3741" s="4" t="s">
        <v>6</v>
      </c>
      <c r="G3741" s="4" t="s">
        <v>6</v>
      </c>
      <c r="H3741" s="4" t="s">
        <v>6</v>
      </c>
    </row>
    <row r="3742" spans="1:9">
      <c r="A3742" t="n">
        <v>36566</v>
      </c>
      <c r="B3742" s="51" t="n">
        <v>51</v>
      </c>
      <c r="C3742" s="7" t="n">
        <v>3</v>
      </c>
      <c r="D3742" s="7" t="n">
        <v>6</v>
      </c>
      <c r="E3742" s="7" t="s">
        <v>285</v>
      </c>
      <c r="F3742" s="7" t="s">
        <v>286</v>
      </c>
      <c r="G3742" s="7" t="s">
        <v>287</v>
      </c>
      <c r="H3742" s="7" t="s">
        <v>17</v>
      </c>
    </row>
    <row r="3743" spans="1:9">
      <c r="A3743" t="s">
        <v>4</v>
      </c>
      <c r="B3743" s="4" t="s">
        <v>5</v>
      </c>
      <c r="C3743" s="4" t="s">
        <v>13</v>
      </c>
      <c r="D3743" s="4" t="s">
        <v>10</v>
      </c>
      <c r="E3743" s="4" t="s">
        <v>6</v>
      </c>
      <c r="F3743" s="4" t="s">
        <v>6</v>
      </c>
      <c r="G3743" s="4" t="s">
        <v>6</v>
      </c>
      <c r="H3743" s="4" t="s">
        <v>6</v>
      </c>
    </row>
    <row r="3744" spans="1:9">
      <c r="A3744" t="n">
        <v>36595</v>
      </c>
      <c r="B3744" s="51" t="n">
        <v>51</v>
      </c>
      <c r="C3744" s="7" t="n">
        <v>3</v>
      </c>
      <c r="D3744" s="7" t="n">
        <v>9</v>
      </c>
      <c r="E3744" s="7" t="s">
        <v>285</v>
      </c>
      <c r="F3744" s="7" t="s">
        <v>286</v>
      </c>
      <c r="G3744" s="7" t="s">
        <v>287</v>
      </c>
      <c r="H3744" s="7" t="s">
        <v>17</v>
      </c>
    </row>
    <row r="3745" spans="1:9">
      <c r="A3745" t="s">
        <v>4</v>
      </c>
      <c r="B3745" s="4" t="s">
        <v>5</v>
      </c>
      <c r="C3745" s="4" t="s">
        <v>13</v>
      </c>
      <c r="D3745" s="4" t="s">
        <v>10</v>
      </c>
      <c r="E3745" s="4" t="s">
        <v>6</v>
      </c>
      <c r="F3745" s="4" t="s">
        <v>6</v>
      </c>
      <c r="G3745" s="4" t="s">
        <v>6</v>
      </c>
      <c r="H3745" s="4" t="s">
        <v>6</v>
      </c>
    </row>
    <row r="3746" spans="1:9">
      <c r="A3746" t="n">
        <v>36624</v>
      </c>
      <c r="B3746" s="51" t="n">
        <v>51</v>
      </c>
      <c r="C3746" s="7" t="n">
        <v>3</v>
      </c>
      <c r="D3746" s="7" t="n">
        <v>5</v>
      </c>
      <c r="E3746" s="7" t="s">
        <v>285</v>
      </c>
      <c r="F3746" s="7" t="s">
        <v>286</v>
      </c>
      <c r="G3746" s="7" t="s">
        <v>287</v>
      </c>
      <c r="H3746" s="7" t="s">
        <v>17</v>
      </c>
    </row>
    <row r="3747" spans="1:9">
      <c r="A3747" t="s">
        <v>4</v>
      </c>
      <c r="B3747" s="4" t="s">
        <v>5</v>
      </c>
      <c r="C3747" s="4" t="s">
        <v>13</v>
      </c>
      <c r="D3747" s="4" t="s">
        <v>10</v>
      </c>
      <c r="E3747" s="4" t="s">
        <v>6</v>
      </c>
      <c r="F3747" s="4" t="s">
        <v>6</v>
      </c>
      <c r="G3747" s="4" t="s">
        <v>6</v>
      </c>
      <c r="H3747" s="4" t="s">
        <v>6</v>
      </c>
    </row>
    <row r="3748" spans="1:9">
      <c r="A3748" t="n">
        <v>36653</v>
      </c>
      <c r="B3748" s="51" t="n">
        <v>51</v>
      </c>
      <c r="C3748" s="7" t="n">
        <v>3</v>
      </c>
      <c r="D3748" s="7" t="n">
        <v>3</v>
      </c>
      <c r="E3748" s="7" t="s">
        <v>285</v>
      </c>
      <c r="F3748" s="7" t="s">
        <v>286</v>
      </c>
      <c r="G3748" s="7" t="s">
        <v>287</v>
      </c>
      <c r="H3748" s="7" t="s">
        <v>17</v>
      </c>
    </row>
    <row r="3749" spans="1:9">
      <c r="A3749" t="s">
        <v>4</v>
      </c>
      <c r="B3749" s="4" t="s">
        <v>5</v>
      </c>
      <c r="C3749" s="4" t="s">
        <v>13</v>
      </c>
      <c r="D3749" s="4" t="s">
        <v>10</v>
      </c>
      <c r="E3749" s="4" t="s">
        <v>6</v>
      </c>
      <c r="F3749" s="4" t="s">
        <v>6</v>
      </c>
      <c r="G3749" s="4" t="s">
        <v>6</v>
      </c>
      <c r="H3749" s="4" t="s">
        <v>6</v>
      </c>
    </row>
    <row r="3750" spans="1:9">
      <c r="A3750" t="n">
        <v>36682</v>
      </c>
      <c r="B3750" s="51" t="n">
        <v>51</v>
      </c>
      <c r="C3750" s="7" t="n">
        <v>3</v>
      </c>
      <c r="D3750" s="7" t="n">
        <v>1</v>
      </c>
      <c r="E3750" s="7" t="s">
        <v>285</v>
      </c>
      <c r="F3750" s="7" t="s">
        <v>286</v>
      </c>
      <c r="G3750" s="7" t="s">
        <v>287</v>
      </c>
      <c r="H3750" s="7" t="s">
        <v>17</v>
      </c>
    </row>
    <row r="3751" spans="1:9">
      <c r="A3751" t="s">
        <v>4</v>
      </c>
      <c r="B3751" s="4" t="s">
        <v>5</v>
      </c>
      <c r="C3751" s="4" t="s">
        <v>13</v>
      </c>
      <c r="D3751" s="4" t="s">
        <v>10</v>
      </c>
      <c r="E3751" s="4" t="s">
        <v>30</v>
      </c>
    </row>
    <row r="3752" spans="1:9">
      <c r="A3752" t="n">
        <v>36711</v>
      </c>
      <c r="B3752" s="27" t="n">
        <v>58</v>
      </c>
      <c r="C3752" s="7" t="n">
        <v>0</v>
      </c>
      <c r="D3752" s="7" t="n">
        <v>300</v>
      </c>
      <c r="E3752" s="7" t="n">
        <v>0.300000011920929</v>
      </c>
    </row>
    <row r="3753" spans="1:9">
      <c r="A3753" t="s">
        <v>4</v>
      </c>
      <c r="B3753" s="4" t="s">
        <v>5</v>
      </c>
      <c r="C3753" s="4" t="s">
        <v>13</v>
      </c>
      <c r="D3753" s="4" t="s">
        <v>10</v>
      </c>
    </row>
    <row r="3754" spans="1:9">
      <c r="A3754" t="n">
        <v>36719</v>
      </c>
      <c r="B3754" s="27" t="n">
        <v>58</v>
      </c>
      <c r="C3754" s="7" t="n">
        <v>255</v>
      </c>
      <c r="D3754" s="7" t="n">
        <v>0</v>
      </c>
    </row>
    <row r="3755" spans="1:9">
      <c r="A3755" t="s">
        <v>4</v>
      </c>
      <c r="B3755" s="4" t="s">
        <v>5</v>
      </c>
      <c r="C3755" s="4" t="s">
        <v>13</v>
      </c>
      <c r="D3755" s="4" t="s">
        <v>10</v>
      </c>
      <c r="E3755" s="4" t="s">
        <v>10</v>
      </c>
      <c r="F3755" s="4" t="s">
        <v>10</v>
      </c>
      <c r="G3755" s="4" t="s">
        <v>10</v>
      </c>
      <c r="H3755" s="4" t="s">
        <v>13</v>
      </c>
    </row>
    <row r="3756" spans="1:9">
      <c r="A3756" t="n">
        <v>36723</v>
      </c>
      <c r="B3756" s="30" t="n">
        <v>25</v>
      </c>
      <c r="C3756" s="7" t="n">
        <v>5</v>
      </c>
      <c r="D3756" s="7" t="n">
        <v>65535</v>
      </c>
      <c r="E3756" s="7" t="n">
        <v>500</v>
      </c>
      <c r="F3756" s="7" t="n">
        <v>800</v>
      </c>
      <c r="G3756" s="7" t="n">
        <v>140</v>
      </c>
      <c r="H3756" s="7" t="n">
        <v>0</v>
      </c>
    </row>
    <row r="3757" spans="1:9">
      <c r="A3757" t="s">
        <v>4</v>
      </c>
      <c r="B3757" s="4" t="s">
        <v>5</v>
      </c>
      <c r="C3757" s="4" t="s">
        <v>13</v>
      </c>
      <c r="D3757" s="4" t="s">
        <v>13</v>
      </c>
      <c r="E3757" s="4" t="s">
        <v>9</v>
      </c>
      <c r="F3757" s="4" t="s">
        <v>13</v>
      </c>
      <c r="G3757" s="4" t="s">
        <v>13</v>
      </c>
    </row>
    <row r="3758" spans="1:9">
      <c r="A3758" t="n">
        <v>36734</v>
      </c>
      <c r="B3758" s="34" t="n">
        <v>18</v>
      </c>
      <c r="C3758" s="7" t="n">
        <v>0</v>
      </c>
      <c r="D3758" s="7" t="n">
        <v>0</v>
      </c>
      <c r="E3758" s="7" t="n">
        <v>0</v>
      </c>
      <c r="F3758" s="7" t="n">
        <v>19</v>
      </c>
      <c r="G3758" s="7" t="n">
        <v>1</v>
      </c>
    </row>
    <row r="3759" spans="1:9">
      <c r="A3759" t="s">
        <v>4</v>
      </c>
      <c r="B3759" s="4" t="s">
        <v>5</v>
      </c>
      <c r="C3759" s="4" t="s">
        <v>13</v>
      </c>
      <c r="D3759" s="4" t="s">
        <v>13</v>
      </c>
      <c r="E3759" s="4" t="s">
        <v>10</v>
      </c>
      <c r="F3759" s="4" t="s">
        <v>9</v>
      </c>
    </row>
    <row r="3760" spans="1:9">
      <c r="A3760" t="n">
        <v>36743</v>
      </c>
      <c r="B3760" s="66" t="n">
        <v>31</v>
      </c>
      <c r="C3760" s="7" t="n">
        <v>0</v>
      </c>
      <c r="D3760" s="7" t="n">
        <v>0</v>
      </c>
      <c r="E3760" s="7" t="n">
        <v>0</v>
      </c>
      <c r="F3760" s="7" t="n">
        <v>1107296256</v>
      </c>
    </row>
    <row r="3761" spans="1:8">
      <c r="A3761" t="s">
        <v>4</v>
      </c>
      <c r="B3761" s="4" t="s">
        <v>5</v>
      </c>
      <c r="C3761" s="4" t="s">
        <v>13</v>
      </c>
      <c r="D3761" s="4" t="s">
        <v>13</v>
      </c>
      <c r="E3761" s="4" t="s">
        <v>6</v>
      </c>
      <c r="F3761" s="4" t="s">
        <v>10</v>
      </c>
    </row>
    <row r="3762" spans="1:8">
      <c r="A3762" t="n">
        <v>36752</v>
      </c>
      <c r="B3762" s="66" t="n">
        <v>31</v>
      </c>
      <c r="C3762" s="7" t="n">
        <v>1</v>
      </c>
      <c r="D3762" s="7" t="n">
        <v>0</v>
      </c>
      <c r="E3762" s="7" t="s">
        <v>390</v>
      </c>
      <c r="F3762" s="7" t="n">
        <v>1</v>
      </c>
    </row>
    <row r="3763" spans="1:8">
      <c r="A3763" t="s">
        <v>4</v>
      </c>
      <c r="B3763" s="4" t="s">
        <v>5</v>
      </c>
      <c r="C3763" s="4" t="s">
        <v>13</v>
      </c>
      <c r="D3763" s="4" t="s">
        <v>13</v>
      </c>
      <c r="E3763" s="4" t="s">
        <v>6</v>
      </c>
      <c r="F3763" s="4" t="s">
        <v>10</v>
      </c>
    </row>
    <row r="3764" spans="1:8">
      <c r="A3764" t="n">
        <v>36768</v>
      </c>
      <c r="B3764" s="66" t="n">
        <v>31</v>
      </c>
      <c r="C3764" s="7" t="n">
        <v>1</v>
      </c>
      <c r="D3764" s="7" t="n">
        <v>0</v>
      </c>
      <c r="E3764" s="7" t="s">
        <v>391</v>
      </c>
      <c r="F3764" s="7" t="n">
        <v>2</v>
      </c>
    </row>
    <row r="3765" spans="1:8">
      <c r="A3765" t="s">
        <v>4</v>
      </c>
      <c r="B3765" s="4" t="s">
        <v>5</v>
      </c>
      <c r="C3765" s="4" t="s">
        <v>13</v>
      </c>
      <c r="D3765" s="4" t="s">
        <v>13</v>
      </c>
      <c r="E3765" s="4" t="s">
        <v>6</v>
      </c>
      <c r="F3765" s="4" t="s">
        <v>10</v>
      </c>
    </row>
    <row r="3766" spans="1:8">
      <c r="A3766" t="n">
        <v>36785</v>
      </c>
      <c r="B3766" s="66" t="n">
        <v>31</v>
      </c>
      <c r="C3766" s="7" t="n">
        <v>1</v>
      </c>
      <c r="D3766" s="7" t="n">
        <v>0</v>
      </c>
      <c r="E3766" s="7" t="s">
        <v>392</v>
      </c>
      <c r="F3766" s="7" t="n">
        <v>3</v>
      </c>
    </row>
    <row r="3767" spans="1:8">
      <c r="A3767" t="s">
        <v>4</v>
      </c>
      <c r="B3767" s="4" t="s">
        <v>5</v>
      </c>
      <c r="C3767" s="4" t="s">
        <v>13</v>
      </c>
      <c r="D3767" s="4" t="s">
        <v>13</v>
      </c>
      <c r="E3767" s="4" t="s">
        <v>6</v>
      </c>
      <c r="F3767" s="4" t="s">
        <v>10</v>
      </c>
    </row>
    <row r="3768" spans="1:8">
      <c r="A3768" t="n">
        <v>36800</v>
      </c>
      <c r="B3768" s="66" t="n">
        <v>31</v>
      </c>
      <c r="C3768" s="7" t="n">
        <v>1</v>
      </c>
      <c r="D3768" s="7" t="n">
        <v>0</v>
      </c>
      <c r="E3768" s="7" t="s">
        <v>393</v>
      </c>
      <c r="F3768" s="7" t="n">
        <v>4</v>
      </c>
    </row>
    <row r="3769" spans="1:8">
      <c r="A3769" t="s">
        <v>4</v>
      </c>
      <c r="B3769" s="4" t="s">
        <v>5</v>
      </c>
      <c r="C3769" s="4" t="s">
        <v>13</v>
      </c>
      <c r="D3769" s="4" t="s">
        <v>13</v>
      </c>
      <c r="E3769" s="4" t="s">
        <v>6</v>
      </c>
      <c r="F3769" s="4" t="s">
        <v>10</v>
      </c>
    </row>
    <row r="3770" spans="1:8">
      <c r="A3770" t="n">
        <v>36815</v>
      </c>
      <c r="B3770" s="66" t="n">
        <v>31</v>
      </c>
      <c r="C3770" s="7" t="n">
        <v>1</v>
      </c>
      <c r="D3770" s="7" t="n">
        <v>0</v>
      </c>
      <c r="E3770" s="7" t="s">
        <v>394</v>
      </c>
      <c r="F3770" s="7" t="n">
        <v>5</v>
      </c>
    </row>
    <row r="3771" spans="1:8">
      <c r="A3771" t="s">
        <v>4</v>
      </c>
      <c r="B3771" s="4" t="s">
        <v>5</v>
      </c>
      <c r="C3771" s="4" t="s">
        <v>13</v>
      </c>
      <c r="D3771" s="4" t="s">
        <v>13</v>
      </c>
      <c r="E3771" s="4" t="s">
        <v>6</v>
      </c>
      <c r="F3771" s="4" t="s">
        <v>10</v>
      </c>
    </row>
    <row r="3772" spans="1:8">
      <c r="A3772" t="n">
        <v>36830</v>
      </c>
      <c r="B3772" s="66" t="n">
        <v>31</v>
      </c>
      <c r="C3772" s="7" t="n">
        <v>1</v>
      </c>
      <c r="D3772" s="7" t="n">
        <v>0</v>
      </c>
      <c r="E3772" s="7" t="s">
        <v>395</v>
      </c>
      <c r="F3772" s="7" t="n">
        <v>6</v>
      </c>
    </row>
    <row r="3773" spans="1:8">
      <c r="A3773" t="s">
        <v>4</v>
      </c>
      <c r="B3773" s="4" t="s">
        <v>5</v>
      </c>
      <c r="C3773" s="4" t="s">
        <v>13</v>
      </c>
      <c r="D3773" s="4" t="s">
        <v>13</v>
      </c>
      <c r="E3773" s="4" t="s">
        <v>6</v>
      </c>
      <c r="F3773" s="4" t="s">
        <v>10</v>
      </c>
    </row>
    <row r="3774" spans="1:8">
      <c r="A3774" t="n">
        <v>36845</v>
      </c>
      <c r="B3774" s="66" t="n">
        <v>31</v>
      </c>
      <c r="C3774" s="7" t="n">
        <v>1</v>
      </c>
      <c r="D3774" s="7" t="n">
        <v>0</v>
      </c>
      <c r="E3774" s="7" t="s">
        <v>396</v>
      </c>
      <c r="F3774" s="7" t="n">
        <v>7</v>
      </c>
    </row>
    <row r="3775" spans="1:8">
      <c r="A3775" t="s">
        <v>4</v>
      </c>
      <c r="B3775" s="4" t="s">
        <v>5</v>
      </c>
      <c r="C3775" s="4" t="s">
        <v>13</v>
      </c>
      <c r="D3775" s="4" t="s">
        <v>13</v>
      </c>
      <c r="E3775" s="4" t="s">
        <v>6</v>
      </c>
      <c r="F3775" s="4" t="s">
        <v>10</v>
      </c>
    </row>
    <row r="3776" spans="1:8">
      <c r="A3776" t="n">
        <v>36859</v>
      </c>
      <c r="B3776" s="66" t="n">
        <v>31</v>
      </c>
      <c r="C3776" s="7" t="n">
        <v>1</v>
      </c>
      <c r="D3776" s="7" t="n">
        <v>0</v>
      </c>
      <c r="E3776" s="7" t="s">
        <v>397</v>
      </c>
      <c r="F3776" s="7" t="n">
        <v>8</v>
      </c>
    </row>
    <row r="3777" spans="1:6">
      <c r="A3777" t="s">
        <v>4</v>
      </c>
      <c r="B3777" s="4" t="s">
        <v>5</v>
      </c>
      <c r="C3777" s="4" t="s">
        <v>13</v>
      </c>
      <c r="D3777" s="4" t="s">
        <v>10</v>
      </c>
      <c r="E3777" s="4" t="s">
        <v>13</v>
      </c>
      <c r="F3777" s="4" t="s">
        <v>29</v>
      </c>
    </row>
    <row r="3778" spans="1:6">
      <c r="A3778" t="n">
        <v>36876</v>
      </c>
      <c r="B3778" s="14" t="n">
        <v>5</v>
      </c>
      <c r="C3778" s="7" t="n">
        <v>30</v>
      </c>
      <c r="D3778" s="7" t="n">
        <v>0</v>
      </c>
      <c r="E3778" s="7" t="n">
        <v>1</v>
      </c>
      <c r="F3778" s="15" t="n">
        <f t="normal" ca="1">A3782</f>
        <v>0</v>
      </c>
    </row>
    <row r="3779" spans="1:6">
      <c r="A3779" t="s">
        <v>4</v>
      </c>
      <c r="B3779" s="4" t="s">
        <v>5</v>
      </c>
      <c r="C3779" s="4" t="s">
        <v>13</v>
      </c>
      <c r="D3779" s="4" t="s">
        <v>13</v>
      </c>
      <c r="E3779" s="4" t="s">
        <v>10</v>
      </c>
    </row>
    <row r="3780" spans="1:6">
      <c r="A3780" t="n">
        <v>36885</v>
      </c>
      <c r="B3780" s="66" t="n">
        <v>31</v>
      </c>
      <c r="C3780" s="7" t="n">
        <v>6</v>
      </c>
      <c r="D3780" s="7" t="n">
        <v>0</v>
      </c>
      <c r="E3780" s="7" t="n">
        <v>0</v>
      </c>
    </row>
    <row r="3781" spans="1:6">
      <c r="A3781" t="s">
        <v>4</v>
      </c>
      <c r="B3781" s="4" t="s">
        <v>5</v>
      </c>
      <c r="C3781" s="4" t="s">
        <v>13</v>
      </c>
      <c r="D3781" s="4" t="s">
        <v>10</v>
      </c>
      <c r="E3781" s="4" t="s">
        <v>13</v>
      </c>
      <c r="F3781" s="4" t="s">
        <v>29</v>
      </c>
    </row>
    <row r="3782" spans="1:6">
      <c r="A3782" t="n">
        <v>36890</v>
      </c>
      <c r="B3782" s="14" t="n">
        <v>5</v>
      </c>
      <c r="C3782" s="7" t="n">
        <v>30</v>
      </c>
      <c r="D3782" s="7" t="n">
        <v>1</v>
      </c>
      <c r="E3782" s="7" t="n">
        <v>1</v>
      </c>
      <c r="F3782" s="15" t="n">
        <f t="normal" ca="1">A3786</f>
        <v>0</v>
      </c>
    </row>
    <row r="3783" spans="1:6">
      <c r="A3783" t="s">
        <v>4</v>
      </c>
      <c r="B3783" s="4" t="s">
        <v>5</v>
      </c>
      <c r="C3783" s="4" t="s">
        <v>13</v>
      </c>
      <c r="D3783" s="4" t="s">
        <v>13</v>
      </c>
      <c r="E3783" s="4" t="s">
        <v>10</v>
      </c>
    </row>
    <row r="3784" spans="1:6">
      <c r="A3784" t="n">
        <v>36899</v>
      </c>
      <c r="B3784" s="66" t="n">
        <v>31</v>
      </c>
      <c r="C3784" s="7" t="n">
        <v>6</v>
      </c>
      <c r="D3784" s="7" t="n">
        <v>0</v>
      </c>
      <c r="E3784" s="7" t="n">
        <v>1</v>
      </c>
    </row>
    <row r="3785" spans="1:6">
      <c r="A3785" t="s">
        <v>4</v>
      </c>
      <c r="B3785" s="4" t="s">
        <v>5</v>
      </c>
      <c r="C3785" s="4" t="s">
        <v>13</v>
      </c>
      <c r="D3785" s="4" t="s">
        <v>10</v>
      </c>
      <c r="E3785" s="4" t="s">
        <v>13</v>
      </c>
      <c r="F3785" s="4" t="s">
        <v>29</v>
      </c>
    </row>
    <row r="3786" spans="1:6">
      <c r="A3786" t="n">
        <v>36904</v>
      </c>
      <c r="B3786" s="14" t="n">
        <v>5</v>
      </c>
      <c r="C3786" s="7" t="n">
        <v>30</v>
      </c>
      <c r="D3786" s="7" t="n">
        <v>2</v>
      </c>
      <c r="E3786" s="7" t="n">
        <v>1</v>
      </c>
      <c r="F3786" s="15" t="n">
        <f t="normal" ca="1">A3790</f>
        <v>0</v>
      </c>
    </row>
    <row r="3787" spans="1:6">
      <c r="A3787" t="s">
        <v>4</v>
      </c>
      <c r="B3787" s="4" t="s">
        <v>5</v>
      </c>
      <c r="C3787" s="4" t="s">
        <v>13</v>
      </c>
      <c r="D3787" s="4" t="s">
        <v>13</v>
      </c>
      <c r="E3787" s="4" t="s">
        <v>10</v>
      </c>
    </row>
    <row r="3788" spans="1:6">
      <c r="A3788" t="n">
        <v>36913</v>
      </c>
      <c r="B3788" s="66" t="n">
        <v>31</v>
      </c>
      <c r="C3788" s="7" t="n">
        <v>6</v>
      </c>
      <c r="D3788" s="7" t="n">
        <v>0</v>
      </c>
      <c r="E3788" s="7" t="n">
        <v>2</v>
      </c>
    </row>
    <row r="3789" spans="1:6">
      <c r="A3789" t="s">
        <v>4</v>
      </c>
      <c r="B3789" s="4" t="s">
        <v>5</v>
      </c>
      <c r="C3789" s="4" t="s">
        <v>13</v>
      </c>
      <c r="D3789" s="4" t="s">
        <v>10</v>
      </c>
      <c r="E3789" s="4" t="s">
        <v>13</v>
      </c>
      <c r="F3789" s="4" t="s">
        <v>29</v>
      </c>
    </row>
    <row r="3790" spans="1:6">
      <c r="A3790" t="n">
        <v>36918</v>
      </c>
      <c r="B3790" s="14" t="n">
        <v>5</v>
      </c>
      <c r="C3790" s="7" t="n">
        <v>30</v>
      </c>
      <c r="D3790" s="7" t="n">
        <v>3</v>
      </c>
      <c r="E3790" s="7" t="n">
        <v>1</v>
      </c>
      <c r="F3790" s="15" t="n">
        <f t="normal" ca="1">A3794</f>
        <v>0</v>
      </c>
    </row>
    <row r="3791" spans="1:6">
      <c r="A3791" t="s">
        <v>4</v>
      </c>
      <c r="B3791" s="4" t="s">
        <v>5</v>
      </c>
      <c r="C3791" s="4" t="s">
        <v>13</v>
      </c>
      <c r="D3791" s="4" t="s">
        <v>13</v>
      </c>
      <c r="E3791" s="4" t="s">
        <v>10</v>
      </c>
    </row>
    <row r="3792" spans="1:6">
      <c r="A3792" t="n">
        <v>36927</v>
      </c>
      <c r="B3792" s="66" t="n">
        <v>31</v>
      </c>
      <c r="C3792" s="7" t="n">
        <v>6</v>
      </c>
      <c r="D3792" s="7" t="n">
        <v>0</v>
      </c>
      <c r="E3792" s="7" t="n">
        <v>3</v>
      </c>
    </row>
    <row r="3793" spans="1:6">
      <c r="A3793" t="s">
        <v>4</v>
      </c>
      <c r="B3793" s="4" t="s">
        <v>5</v>
      </c>
      <c r="C3793" s="4" t="s">
        <v>13</v>
      </c>
      <c r="D3793" s="4" t="s">
        <v>10</v>
      </c>
      <c r="E3793" s="4" t="s">
        <v>13</v>
      </c>
      <c r="F3793" s="4" t="s">
        <v>29</v>
      </c>
    </row>
    <row r="3794" spans="1:6">
      <c r="A3794" t="n">
        <v>36932</v>
      </c>
      <c r="B3794" s="14" t="n">
        <v>5</v>
      </c>
      <c r="C3794" s="7" t="n">
        <v>30</v>
      </c>
      <c r="D3794" s="7" t="n">
        <v>4</v>
      </c>
      <c r="E3794" s="7" t="n">
        <v>1</v>
      </c>
      <c r="F3794" s="15" t="n">
        <f t="normal" ca="1">A3798</f>
        <v>0</v>
      </c>
    </row>
    <row r="3795" spans="1:6">
      <c r="A3795" t="s">
        <v>4</v>
      </c>
      <c r="B3795" s="4" t="s">
        <v>5</v>
      </c>
      <c r="C3795" s="4" t="s">
        <v>13</v>
      </c>
      <c r="D3795" s="4" t="s">
        <v>13</v>
      </c>
      <c r="E3795" s="4" t="s">
        <v>10</v>
      </c>
    </row>
    <row r="3796" spans="1:6">
      <c r="A3796" t="n">
        <v>36941</v>
      </c>
      <c r="B3796" s="66" t="n">
        <v>31</v>
      </c>
      <c r="C3796" s="7" t="n">
        <v>6</v>
      </c>
      <c r="D3796" s="7" t="n">
        <v>0</v>
      </c>
      <c r="E3796" s="7" t="n">
        <v>4</v>
      </c>
    </row>
    <row r="3797" spans="1:6">
      <c r="A3797" t="s">
        <v>4</v>
      </c>
      <c r="B3797" s="4" t="s">
        <v>5</v>
      </c>
      <c r="C3797" s="4" t="s">
        <v>13</v>
      </c>
      <c r="D3797" s="4" t="s">
        <v>10</v>
      </c>
      <c r="E3797" s="4" t="s">
        <v>13</v>
      </c>
      <c r="F3797" s="4" t="s">
        <v>29</v>
      </c>
    </row>
    <row r="3798" spans="1:6">
      <c r="A3798" t="n">
        <v>36946</v>
      </c>
      <c r="B3798" s="14" t="n">
        <v>5</v>
      </c>
      <c r="C3798" s="7" t="n">
        <v>30</v>
      </c>
      <c r="D3798" s="7" t="n">
        <v>5</v>
      </c>
      <c r="E3798" s="7" t="n">
        <v>1</v>
      </c>
      <c r="F3798" s="15" t="n">
        <f t="normal" ca="1">A3802</f>
        <v>0</v>
      </c>
    </row>
    <row r="3799" spans="1:6">
      <c r="A3799" t="s">
        <v>4</v>
      </c>
      <c r="B3799" s="4" t="s">
        <v>5</v>
      </c>
      <c r="C3799" s="4" t="s">
        <v>13</v>
      </c>
      <c r="D3799" s="4" t="s">
        <v>13</v>
      </c>
      <c r="E3799" s="4" t="s">
        <v>10</v>
      </c>
    </row>
    <row r="3800" spans="1:6">
      <c r="A3800" t="n">
        <v>36955</v>
      </c>
      <c r="B3800" s="66" t="n">
        <v>31</v>
      </c>
      <c r="C3800" s="7" t="n">
        <v>6</v>
      </c>
      <c r="D3800" s="7" t="n">
        <v>0</v>
      </c>
      <c r="E3800" s="7" t="n">
        <v>5</v>
      </c>
    </row>
    <row r="3801" spans="1:6">
      <c r="A3801" t="s">
        <v>4</v>
      </c>
      <c r="B3801" s="4" t="s">
        <v>5</v>
      </c>
      <c r="C3801" s="4" t="s">
        <v>13</v>
      </c>
      <c r="D3801" s="4" t="s">
        <v>10</v>
      </c>
      <c r="E3801" s="4" t="s">
        <v>13</v>
      </c>
      <c r="F3801" s="4" t="s">
        <v>29</v>
      </c>
    </row>
    <row r="3802" spans="1:6">
      <c r="A3802" t="n">
        <v>36960</v>
      </c>
      <c r="B3802" s="14" t="n">
        <v>5</v>
      </c>
      <c r="C3802" s="7" t="n">
        <v>30</v>
      </c>
      <c r="D3802" s="7" t="n">
        <v>6</v>
      </c>
      <c r="E3802" s="7" t="n">
        <v>1</v>
      </c>
      <c r="F3802" s="15" t="n">
        <f t="normal" ca="1">A3806</f>
        <v>0</v>
      </c>
    </row>
    <row r="3803" spans="1:6">
      <c r="A3803" t="s">
        <v>4</v>
      </c>
      <c r="B3803" s="4" t="s">
        <v>5</v>
      </c>
      <c r="C3803" s="4" t="s">
        <v>13</v>
      </c>
      <c r="D3803" s="4" t="s">
        <v>13</v>
      </c>
      <c r="E3803" s="4" t="s">
        <v>10</v>
      </c>
    </row>
    <row r="3804" spans="1:6">
      <c r="A3804" t="n">
        <v>36969</v>
      </c>
      <c r="B3804" s="66" t="n">
        <v>31</v>
      </c>
      <c r="C3804" s="7" t="n">
        <v>6</v>
      </c>
      <c r="D3804" s="7" t="n">
        <v>0</v>
      </c>
      <c r="E3804" s="7" t="n">
        <v>6</v>
      </c>
    </row>
    <row r="3805" spans="1:6">
      <c r="A3805" t="s">
        <v>4</v>
      </c>
      <c r="B3805" s="4" t="s">
        <v>5</v>
      </c>
      <c r="C3805" s="4" t="s">
        <v>13</v>
      </c>
      <c r="D3805" s="4" t="s">
        <v>10</v>
      </c>
      <c r="E3805" s="4" t="s">
        <v>13</v>
      </c>
      <c r="F3805" s="4" t="s">
        <v>29</v>
      </c>
    </row>
    <row r="3806" spans="1:6">
      <c r="A3806" t="n">
        <v>36974</v>
      </c>
      <c r="B3806" s="14" t="n">
        <v>5</v>
      </c>
      <c r="C3806" s="7" t="n">
        <v>30</v>
      </c>
      <c r="D3806" s="7" t="n">
        <v>7</v>
      </c>
      <c r="E3806" s="7" t="n">
        <v>1</v>
      </c>
      <c r="F3806" s="15" t="n">
        <f t="normal" ca="1">A3810</f>
        <v>0</v>
      </c>
    </row>
    <row r="3807" spans="1:6">
      <c r="A3807" t="s">
        <v>4</v>
      </c>
      <c r="B3807" s="4" t="s">
        <v>5</v>
      </c>
      <c r="C3807" s="4" t="s">
        <v>13</v>
      </c>
      <c r="D3807" s="4" t="s">
        <v>13</v>
      </c>
      <c r="E3807" s="4" t="s">
        <v>10</v>
      </c>
    </row>
    <row r="3808" spans="1:6">
      <c r="A3808" t="n">
        <v>36983</v>
      </c>
      <c r="B3808" s="66" t="n">
        <v>31</v>
      </c>
      <c r="C3808" s="7" t="n">
        <v>6</v>
      </c>
      <c r="D3808" s="7" t="n">
        <v>0</v>
      </c>
      <c r="E3808" s="7" t="n">
        <v>7</v>
      </c>
    </row>
    <row r="3809" spans="1:6">
      <c r="A3809" t="s">
        <v>4</v>
      </c>
      <c r="B3809" s="4" t="s">
        <v>5</v>
      </c>
      <c r="C3809" s="4" t="s">
        <v>13</v>
      </c>
      <c r="D3809" s="4" t="s">
        <v>13</v>
      </c>
      <c r="E3809" s="4" t="s">
        <v>13</v>
      </c>
      <c r="F3809" s="4" t="s">
        <v>10</v>
      </c>
      <c r="G3809" s="4" t="s">
        <v>10</v>
      </c>
      <c r="H3809" s="4" t="s">
        <v>13</v>
      </c>
    </row>
    <row r="3810" spans="1:6">
      <c r="A3810" t="n">
        <v>36988</v>
      </c>
      <c r="B3810" s="66" t="n">
        <v>31</v>
      </c>
      <c r="C3810" s="7" t="n">
        <v>2</v>
      </c>
      <c r="D3810" s="7" t="n">
        <v>0</v>
      </c>
      <c r="E3810" s="7" t="n">
        <v>0</v>
      </c>
      <c r="F3810" s="7" t="n">
        <v>65535</v>
      </c>
      <c r="G3810" s="7" t="n">
        <v>65535</v>
      </c>
      <c r="H3810" s="7" t="n">
        <v>0</v>
      </c>
    </row>
    <row r="3811" spans="1:6">
      <c r="A3811" t="s">
        <v>4</v>
      </c>
      <c r="B3811" s="4" t="s">
        <v>5</v>
      </c>
      <c r="C3811" s="4" t="s">
        <v>13</v>
      </c>
      <c r="D3811" s="4" t="s">
        <v>13</v>
      </c>
      <c r="E3811" s="4" t="s">
        <v>13</v>
      </c>
    </row>
    <row r="3812" spans="1:6">
      <c r="A3812" t="n">
        <v>36997</v>
      </c>
      <c r="B3812" s="66" t="n">
        <v>31</v>
      </c>
      <c r="C3812" s="7" t="n">
        <v>4</v>
      </c>
      <c r="D3812" s="7" t="n">
        <v>0</v>
      </c>
      <c r="E3812" s="7" t="n">
        <v>0</v>
      </c>
    </row>
    <row r="3813" spans="1:6">
      <c r="A3813" t="s">
        <v>4</v>
      </c>
      <c r="B3813" s="4" t="s">
        <v>5</v>
      </c>
      <c r="C3813" s="4" t="s">
        <v>13</v>
      </c>
      <c r="D3813" s="4" t="s">
        <v>13</v>
      </c>
    </row>
    <row r="3814" spans="1:6">
      <c r="A3814" t="n">
        <v>37001</v>
      </c>
      <c r="B3814" s="66" t="n">
        <v>31</v>
      </c>
      <c r="C3814" s="7" t="n">
        <v>3</v>
      </c>
      <c r="D3814" s="7" t="n">
        <v>0</v>
      </c>
    </row>
    <row r="3815" spans="1:6">
      <c r="A3815" t="s">
        <v>4</v>
      </c>
      <c r="B3815" s="4" t="s">
        <v>5</v>
      </c>
      <c r="C3815" s="4" t="s">
        <v>13</v>
      </c>
    </row>
    <row r="3816" spans="1:6">
      <c r="A3816" t="n">
        <v>37004</v>
      </c>
      <c r="B3816" s="33" t="n">
        <v>27</v>
      </c>
      <c r="C3816" s="7" t="n">
        <v>0</v>
      </c>
    </row>
    <row r="3817" spans="1:6">
      <c r="A3817" t="s">
        <v>4</v>
      </c>
      <c r="B3817" s="4" t="s">
        <v>5</v>
      </c>
      <c r="C3817" s="4" t="s">
        <v>13</v>
      </c>
      <c r="D3817" s="4" t="s">
        <v>10</v>
      </c>
      <c r="E3817" s="4" t="s">
        <v>10</v>
      </c>
      <c r="F3817" s="4" t="s">
        <v>10</v>
      </c>
      <c r="G3817" s="4" t="s">
        <v>10</v>
      </c>
      <c r="H3817" s="4" t="s">
        <v>13</v>
      </c>
    </row>
    <row r="3818" spans="1:6">
      <c r="A3818" t="n">
        <v>37006</v>
      </c>
      <c r="B3818" s="30" t="n">
        <v>25</v>
      </c>
      <c r="C3818" s="7" t="n">
        <v>5</v>
      </c>
      <c r="D3818" s="7" t="n">
        <v>65535</v>
      </c>
      <c r="E3818" s="7" t="n">
        <v>65535</v>
      </c>
      <c r="F3818" s="7" t="n">
        <v>65535</v>
      </c>
      <c r="G3818" s="7" t="n">
        <v>65535</v>
      </c>
      <c r="H3818" s="7" t="n">
        <v>0</v>
      </c>
    </row>
    <row r="3819" spans="1:6">
      <c r="A3819" t="s">
        <v>4</v>
      </c>
      <c r="B3819" s="4" t="s">
        <v>5</v>
      </c>
      <c r="C3819" s="4" t="s">
        <v>13</v>
      </c>
      <c r="D3819" s="4" t="s">
        <v>10</v>
      </c>
      <c r="E3819" s="4" t="s">
        <v>30</v>
      </c>
    </row>
    <row r="3820" spans="1:6">
      <c r="A3820" t="n">
        <v>37017</v>
      </c>
      <c r="B3820" s="27" t="n">
        <v>58</v>
      </c>
      <c r="C3820" s="7" t="n">
        <v>100</v>
      </c>
      <c r="D3820" s="7" t="n">
        <v>300</v>
      </c>
      <c r="E3820" s="7" t="n">
        <v>0.300000011920929</v>
      </c>
    </row>
    <row r="3821" spans="1:6">
      <c r="A3821" t="s">
        <v>4</v>
      </c>
      <c r="B3821" s="4" t="s">
        <v>5</v>
      </c>
      <c r="C3821" s="4" t="s">
        <v>13</v>
      </c>
      <c r="D3821" s="4" t="s">
        <v>10</v>
      </c>
    </row>
    <row r="3822" spans="1:6">
      <c r="A3822" t="n">
        <v>37025</v>
      </c>
      <c r="B3822" s="27" t="n">
        <v>58</v>
      </c>
      <c r="C3822" s="7" t="n">
        <v>255</v>
      </c>
      <c r="D3822" s="7" t="n">
        <v>0</v>
      </c>
    </row>
    <row r="3823" spans="1:6">
      <c r="A3823" t="s">
        <v>4</v>
      </c>
      <c r="B3823" s="4" t="s">
        <v>5</v>
      </c>
      <c r="C3823" s="4" t="s">
        <v>13</v>
      </c>
      <c r="D3823" s="4" t="s">
        <v>13</v>
      </c>
      <c r="E3823" s="4" t="s">
        <v>13</v>
      </c>
      <c r="F3823" s="4" t="s">
        <v>9</v>
      </c>
      <c r="G3823" s="4" t="s">
        <v>13</v>
      </c>
      <c r="H3823" s="4" t="s">
        <v>13</v>
      </c>
      <c r="I3823" s="4" t="s">
        <v>29</v>
      </c>
    </row>
    <row r="3824" spans="1:6">
      <c r="A3824" t="n">
        <v>37029</v>
      </c>
      <c r="B3824" s="14" t="n">
        <v>5</v>
      </c>
      <c r="C3824" s="7" t="n">
        <v>35</v>
      </c>
      <c r="D3824" s="7" t="n">
        <v>0</v>
      </c>
      <c r="E3824" s="7" t="n">
        <v>0</v>
      </c>
      <c r="F3824" s="7" t="n">
        <v>1</v>
      </c>
      <c r="G3824" s="7" t="n">
        <v>2</v>
      </c>
      <c r="H3824" s="7" t="n">
        <v>1</v>
      </c>
      <c r="I3824" s="15" t="n">
        <f t="normal" ca="1">A3898</f>
        <v>0</v>
      </c>
    </row>
    <row r="3825" spans="1:9">
      <c r="A3825" t="s">
        <v>4</v>
      </c>
      <c r="B3825" s="4" t="s">
        <v>5</v>
      </c>
      <c r="C3825" s="4" t="s">
        <v>13</v>
      </c>
      <c r="D3825" s="4" t="s">
        <v>10</v>
      </c>
      <c r="E3825" s="4" t="s">
        <v>30</v>
      </c>
    </row>
    <row r="3826" spans="1:9">
      <c r="A3826" t="n">
        <v>37043</v>
      </c>
      <c r="B3826" s="27" t="n">
        <v>58</v>
      </c>
      <c r="C3826" s="7" t="n">
        <v>101</v>
      </c>
      <c r="D3826" s="7" t="n">
        <v>500</v>
      </c>
      <c r="E3826" s="7" t="n">
        <v>1</v>
      </c>
    </row>
    <row r="3827" spans="1:9">
      <c r="A3827" t="s">
        <v>4</v>
      </c>
      <c r="B3827" s="4" t="s">
        <v>5</v>
      </c>
      <c r="C3827" s="4" t="s">
        <v>13</v>
      </c>
      <c r="D3827" s="4" t="s">
        <v>10</v>
      </c>
    </row>
    <row r="3828" spans="1:9">
      <c r="A3828" t="n">
        <v>37051</v>
      </c>
      <c r="B3828" s="27" t="n">
        <v>58</v>
      </c>
      <c r="C3828" s="7" t="n">
        <v>254</v>
      </c>
      <c r="D3828" s="7" t="n">
        <v>0</v>
      </c>
    </row>
    <row r="3829" spans="1:9">
      <c r="A3829" t="s">
        <v>4</v>
      </c>
      <c r="B3829" s="4" t="s">
        <v>5</v>
      </c>
      <c r="C3829" s="4" t="s">
        <v>13</v>
      </c>
      <c r="D3829" s="4" t="s">
        <v>13</v>
      </c>
      <c r="E3829" s="4" t="s">
        <v>30</v>
      </c>
      <c r="F3829" s="4" t="s">
        <v>30</v>
      </c>
      <c r="G3829" s="4" t="s">
        <v>30</v>
      </c>
      <c r="H3829" s="4" t="s">
        <v>10</v>
      </c>
    </row>
    <row r="3830" spans="1:9">
      <c r="A3830" t="n">
        <v>37055</v>
      </c>
      <c r="B3830" s="59" t="n">
        <v>45</v>
      </c>
      <c r="C3830" s="7" t="n">
        <v>2</v>
      </c>
      <c r="D3830" s="7" t="n">
        <v>3</v>
      </c>
      <c r="E3830" s="7" t="n">
        <v>11.7799997329712</v>
      </c>
      <c r="F3830" s="7" t="n">
        <v>1.08000004291534</v>
      </c>
      <c r="G3830" s="7" t="n">
        <v>18.5100002288818</v>
      </c>
      <c r="H3830" s="7" t="n">
        <v>0</v>
      </c>
    </row>
    <row r="3831" spans="1:9">
      <c r="A3831" t="s">
        <v>4</v>
      </c>
      <c r="B3831" s="4" t="s">
        <v>5</v>
      </c>
      <c r="C3831" s="4" t="s">
        <v>13</v>
      </c>
      <c r="D3831" s="4" t="s">
        <v>13</v>
      </c>
      <c r="E3831" s="4" t="s">
        <v>30</v>
      </c>
      <c r="F3831" s="4" t="s">
        <v>30</v>
      </c>
      <c r="G3831" s="4" t="s">
        <v>30</v>
      </c>
      <c r="H3831" s="4" t="s">
        <v>10</v>
      </c>
      <c r="I3831" s="4" t="s">
        <v>13</v>
      </c>
    </row>
    <row r="3832" spans="1:9">
      <c r="A3832" t="n">
        <v>37072</v>
      </c>
      <c r="B3832" s="59" t="n">
        <v>45</v>
      </c>
      <c r="C3832" s="7" t="n">
        <v>4</v>
      </c>
      <c r="D3832" s="7" t="n">
        <v>3</v>
      </c>
      <c r="E3832" s="7" t="n">
        <v>11.8699998855591</v>
      </c>
      <c r="F3832" s="7" t="n">
        <v>296.429992675781</v>
      </c>
      <c r="G3832" s="7" t="n">
        <v>0</v>
      </c>
      <c r="H3832" s="7" t="n">
        <v>0</v>
      </c>
      <c r="I3832" s="7" t="n">
        <v>0</v>
      </c>
    </row>
    <row r="3833" spans="1:9">
      <c r="A3833" t="s">
        <v>4</v>
      </c>
      <c r="B3833" s="4" t="s">
        <v>5</v>
      </c>
      <c r="C3833" s="4" t="s">
        <v>13</v>
      </c>
      <c r="D3833" s="4" t="s">
        <v>13</v>
      </c>
      <c r="E3833" s="4" t="s">
        <v>30</v>
      </c>
      <c r="F3833" s="4" t="s">
        <v>10</v>
      </c>
    </row>
    <row r="3834" spans="1:9">
      <c r="A3834" t="n">
        <v>37090</v>
      </c>
      <c r="B3834" s="59" t="n">
        <v>45</v>
      </c>
      <c r="C3834" s="7" t="n">
        <v>5</v>
      </c>
      <c r="D3834" s="7" t="n">
        <v>3</v>
      </c>
      <c r="E3834" s="7" t="n">
        <v>1.79999995231628</v>
      </c>
      <c r="F3834" s="7" t="n">
        <v>0</v>
      </c>
    </row>
    <row r="3835" spans="1:9">
      <c r="A3835" t="s">
        <v>4</v>
      </c>
      <c r="B3835" s="4" t="s">
        <v>5</v>
      </c>
      <c r="C3835" s="4" t="s">
        <v>13</v>
      </c>
      <c r="D3835" s="4" t="s">
        <v>13</v>
      </c>
      <c r="E3835" s="4" t="s">
        <v>30</v>
      </c>
      <c r="F3835" s="4" t="s">
        <v>10</v>
      </c>
    </row>
    <row r="3836" spans="1:9">
      <c r="A3836" t="n">
        <v>37099</v>
      </c>
      <c r="B3836" s="59" t="n">
        <v>45</v>
      </c>
      <c r="C3836" s="7" t="n">
        <v>11</v>
      </c>
      <c r="D3836" s="7" t="n">
        <v>3</v>
      </c>
      <c r="E3836" s="7" t="n">
        <v>35.0999984741211</v>
      </c>
      <c r="F3836" s="7" t="n">
        <v>0</v>
      </c>
    </row>
    <row r="3837" spans="1:9">
      <c r="A3837" t="s">
        <v>4</v>
      </c>
      <c r="B3837" s="4" t="s">
        <v>5</v>
      </c>
      <c r="C3837" s="4" t="s">
        <v>13</v>
      </c>
      <c r="D3837" s="4" t="s">
        <v>10</v>
      </c>
    </row>
    <row r="3838" spans="1:9">
      <c r="A3838" t="n">
        <v>37108</v>
      </c>
      <c r="B3838" s="27" t="n">
        <v>58</v>
      </c>
      <c r="C3838" s="7" t="n">
        <v>255</v>
      </c>
      <c r="D3838" s="7" t="n">
        <v>0</v>
      </c>
    </row>
    <row r="3839" spans="1:9">
      <c r="A3839" t="s">
        <v>4</v>
      </c>
      <c r="B3839" s="4" t="s">
        <v>5</v>
      </c>
      <c r="C3839" s="4" t="s">
        <v>13</v>
      </c>
      <c r="D3839" s="4" t="s">
        <v>10</v>
      </c>
      <c r="E3839" s="4" t="s">
        <v>6</v>
      </c>
    </row>
    <row r="3840" spans="1:9">
      <c r="A3840" t="n">
        <v>37112</v>
      </c>
      <c r="B3840" s="51" t="n">
        <v>51</v>
      </c>
      <c r="C3840" s="7" t="n">
        <v>4</v>
      </c>
      <c r="D3840" s="7" t="n">
        <v>0</v>
      </c>
      <c r="E3840" s="7" t="s">
        <v>361</v>
      </c>
    </row>
    <row r="3841" spans="1:9">
      <c r="A3841" t="s">
        <v>4</v>
      </c>
      <c r="B3841" s="4" t="s">
        <v>5</v>
      </c>
      <c r="C3841" s="4" t="s">
        <v>10</v>
      </c>
    </row>
    <row r="3842" spans="1:9">
      <c r="A3842" t="n">
        <v>37125</v>
      </c>
      <c r="B3842" s="25" t="n">
        <v>16</v>
      </c>
      <c r="C3842" s="7" t="n">
        <v>0</v>
      </c>
    </row>
    <row r="3843" spans="1:9">
      <c r="A3843" t="s">
        <v>4</v>
      </c>
      <c r="B3843" s="4" t="s">
        <v>5</v>
      </c>
      <c r="C3843" s="4" t="s">
        <v>10</v>
      </c>
      <c r="D3843" s="4" t="s">
        <v>66</v>
      </c>
      <c r="E3843" s="4" t="s">
        <v>13</v>
      </c>
      <c r="F3843" s="4" t="s">
        <v>13</v>
      </c>
    </row>
    <row r="3844" spans="1:9">
      <c r="A3844" t="n">
        <v>37128</v>
      </c>
      <c r="B3844" s="52" t="n">
        <v>26</v>
      </c>
      <c r="C3844" s="7" t="n">
        <v>0</v>
      </c>
      <c r="D3844" s="7" t="s">
        <v>398</v>
      </c>
      <c r="E3844" s="7" t="n">
        <v>2</v>
      </c>
      <c r="F3844" s="7" t="n">
        <v>0</v>
      </c>
    </row>
    <row r="3845" spans="1:9">
      <c r="A3845" t="s">
        <v>4</v>
      </c>
      <c r="B3845" s="4" t="s">
        <v>5</v>
      </c>
    </row>
    <row r="3846" spans="1:9">
      <c r="A3846" t="n">
        <v>37189</v>
      </c>
      <c r="B3846" s="32" t="n">
        <v>28</v>
      </c>
    </row>
    <row r="3847" spans="1:9">
      <c r="A3847" t="s">
        <v>4</v>
      </c>
      <c r="B3847" s="4" t="s">
        <v>5</v>
      </c>
      <c r="C3847" s="4" t="s">
        <v>10</v>
      </c>
      <c r="D3847" s="4" t="s">
        <v>13</v>
      </c>
      <c r="E3847" s="4" t="s">
        <v>13</v>
      </c>
      <c r="F3847" s="4" t="s">
        <v>6</v>
      </c>
    </row>
    <row r="3848" spans="1:9">
      <c r="A3848" t="n">
        <v>37190</v>
      </c>
      <c r="B3848" s="47" t="n">
        <v>20</v>
      </c>
      <c r="C3848" s="7" t="n">
        <v>2</v>
      </c>
      <c r="D3848" s="7" t="n">
        <v>2</v>
      </c>
      <c r="E3848" s="7" t="n">
        <v>10</v>
      </c>
      <c r="F3848" s="7" t="s">
        <v>273</v>
      </c>
    </row>
    <row r="3849" spans="1:9">
      <c r="A3849" t="s">
        <v>4</v>
      </c>
      <c r="B3849" s="4" t="s">
        <v>5</v>
      </c>
      <c r="C3849" s="4" t="s">
        <v>13</v>
      </c>
      <c r="D3849" s="4" t="s">
        <v>10</v>
      </c>
      <c r="E3849" s="4" t="s">
        <v>6</v>
      </c>
    </row>
    <row r="3850" spans="1:9">
      <c r="A3850" t="n">
        <v>37211</v>
      </c>
      <c r="B3850" s="51" t="n">
        <v>51</v>
      </c>
      <c r="C3850" s="7" t="n">
        <v>4</v>
      </c>
      <c r="D3850" s="7" t="n">
        <v>2</v>
      </c>
      <c r="E3850" s="7" t="s">
        <v>151</v>
      </c>
    </row>
    <row r="3851" spans="1:9">
      <c r="A3851" t="s">
        <v>4</v>
      </c>
      <c r="B3851" s="4" t="s">
        <v>5</v>
      </c>
      <c r="C3851" s="4" t="s">
        <v>10</v>
      </c>
    </row>
    <row r="3852" spans="1:9">
      <c r="A3852" t="n">
        <v>37224</v>
      </c>
      <c r="B3852" s="25" t="n">
        <v>16</v>
      </c>
      <c r="C3852" s="7" t="n">
        <v>0</v>
      </c>
    </row>
    <row r="3853" spans="1:9">
      <c r="A3853" t="s">
        <v>4</v>
      </c>
      <c r="B3853" s="4" t="s">
        <v>5</v>
      </c>
      <c r="C3853" s="4" t="s">
        <v>10</v>
      </c>
      <c r="D3853" s="4" t="s">
        <v>66</v>
      </c>
      <c r="E3853" s="4" t="s">
        <v>13</v>
      </c>
      <c r="F3853" s="4" t="s">
        <v>13</v>
      </c>
      <c r="G3853" s="4" t="s">
        <v>66</v>
      </c>
      <c r="H3853" s="4" t="s">
        <v>13</v>
      </c>
      <c r="I3853" s="4" t="s">
        <v>13</v>
      </c>
      <c r="J3853" s="4" t="s">
        <v>66</v>
      </c>
      <c r="K3853" s="4" t="s">
        <v>13</v>
      </c>
      <c r="L3853" s="4" t="s">
        <v>13</v>
      </c>
    </row>
    <row r="3854" spans="1:9">
      <c r="A3854" t="n">
        <v>37227</v>
      </c>
      <c r="B3854" s="52" t="n">
        <v>26</v>
      </c>
      <c r="C3854" s="7" t="n">
        <v>2</v>
      </c>
      <c r="D3854" s="7" t="s">
        <v>399</v>
      </c>
      <c r="E3854" s="7" t="n">
        <v>2</v>
      </c>
      <c r="F3854" s="7" t="n">
        <v>3</v>
      </c>
      <c r="G3854" s="7" t="s">
        <v>400</v>
      </c>
      <c r="H3854" s="7" t="n">
        <v>2</v>
      </c>
      <c r="I3854" s="7" t="n">
        <v>3</v>
      </c>
      <c r="J3854" s="7" t="s">
        <v>401</v>
      </c>
      <c r="K3854" s="7" t="n">
        <v>2</v>
      </c>
      <c r="L3854" s="7" t="n">
        <v>0</v>
      </c>
    </row>
    <row r="3855" spans="1:9">
      <c r="A3855" t="s">
        <v>4</v>
      </c>
      <c r="B3855" s="4" t="s">
        <v>5</v>
      </c>
    </row>
    <row r="3856" spans="1:9">
      <c r="A3856" t="n">
        <v>37553</v>
      </c>
      <c r="B3856" s="32" t="n">
        <v>28</v>
      </c>
    </row>
    <row r="3857" spans="1:12">
      <c r="A3857" t="s">
        <v>4</v>
      </c>
      <c r="B3857" s="4" t="s">
        <v>5</v>
      </c>
      <c r="C3857" s="4" t="s">
        <v>10</v>
      </c>
      <c r="D3857" s="4" t="s">
        <v>13</v>
      </c>
    </row>
    <row r="3858" spans="1:12">
      <c r="A3858" t="n">
        <v>37554</v>
      </c>
      <c r="B3858" s="61" t="n">
        <v>89</v>
      </c>
      <c r="C3858" s="7" t="n">
        <v>65533</v>
      </c>
      <c r="D3858" s="7" t="n">
        <v>1</v>
      </c>
    </row>
    <row r="3859" spans="1:12">
      <c r="A3859" t="s">
        <v>4</v>
      </c>
      <c r="B3859" s="4" t="s">
        <v>5</v>
      </c>
      <c r="C3859" s="4" t="s">
        <v>13</v>
      </c>
      <c r="D3859" s="4" t="s">
        <v>10</v>
      </c>
      <c r="E3859" s="4" t="s">
        <v>6</v>
      </c>
      <c r="F3859" s="4" t="s">
        <v>6</v>
      </c>
      <c r="G3859" s="4" t="s">
        <v>6</v>
      </c>
      <c r="H3859" s="4" t="s">
        <v>6</v>
      </c>
    </row>
    <row r="3860" spans="1:12">
      <c r="A3860" t="n">
        <v>37558</v>
      </c>
      <c r="B3860" s="51" t="n">
        <v>51</v>
      </c>
      <c r="C3860" s="7" t="n">
        <v>3</v>
      </c>
      <c r="D3860" s="7" t="n">
        <v>2</v>
      </c>
      <c r="E3860" s="7" t="s">
        <v>285</v>
      </c>
      <c r="F3860" s="7" t="s">
        <v>286</v>
      </c>
      <c r="G3860" s="7" t="s">
        <v>287</v>
      </c>
      <c r="H3860" s="7" t="s">
        <v>17</v>
      </c>
    </row>
    <row r="3861" spans="1:12">
      <c r="A3861" t="s">
        <v>4</v>
      </c>
      <c r="B3861" s="4" t="s">
        <v>5</v>
      </c>
      <c r="C3861" s="4" t="s">
        <v>13</v>
      </c>
      <c r="D3861" s="4" t="s">
        <v>10</v>
      </c>
      <c r="E3861" s="4" t="s">
        <v>6</v>
      </c>
    </row>
    <row r="3862" spans="1:12">
      <c r="A3862" t="n">
        <v>37587</v>
      </c>
      <c r="B3862" s="51" t="n">
        <v>51</v>
      </c>
      <c r="C3862" s="7" t="n">
        <v>4</v>
      </c>
      <c r="D3862" s="7" t="n">
        <v>0</v>
      </c>
      <c r="E3862" s="7" t="s">
        <v>205</v>
      </c>
    </row>
    <row r="3863" spans="1:12">
      <c r="A3863" t="s">
        <v>4</v>
      </c>
      <c r="B3863" s="4" t="s">
        <v>5</v>
      </c>
      <c r="C3863" s="4" t="s">
        <v>10</v>
      </c>
    </row>
    <row r="3864" spans="1:12">
      <c r="A3864" t="n">
        <v>37601</v>
      </c>
      <c r="B3864" s="25" t="n">
        <v>16</v>
      </c>
      <c r="C3864" s="7" t="n">
        <v>0</v>
      </c>
    </row>
    <row r="3865" spans="1:12">
      <c r="A3865" t="s">
        <v>4</v>
      </c>
      <c r="B3865" s="4" t="s">
        <v>5</v>
      </c>
      <c r="C3865" s="4" t="s">
        <v>10</v>
      </c>
      <c r="D3865" s="4" t="s">
        <v>66</v>
      </c>
      <c r="E3865" s="4" t="s">
        <v>13</v>
      </c>
      <c r="F3865" s="4" t="s">
        <v>13</v>
      </c>
    </row>
    <row r="3866" spans="1:12">
      <c r="A3866" t="n">
        <v>37604</v>
      </c>
      <c r="B3866" s="52" t="n">
        <v>26</v>
      </c>
      <c r="C3866" s="7" t="n">
        <v>0</v>
      </c>
      <c r="D3866" s="7" t="s">
        <v>402</v>
      </c>
      <c r="E3866" s="7" t="n">
        <v>2</v>
      </c>
      <c r="F3866" s="7" t="n">
        <v>0</v>
      </c>
    </row>
    <row r="3867" spans="1:12">
      <c r="A3867" t="s">
        <v>4</v>
      </c>
      <c r="B3867" s="4" t="s">
        <v>5</v>
      </c>
    </row>
    <row r="3868" spans="1:12">
      <c r="A3868" t="n">
        <v>37711</v>
      </c>
      <c r="B3868" s="32" t="n">
        <v>28</v>
      </c>
    </row>
    <row r="3869" spans="1:12">
      <c r="A3869" t="s">
        <v>4</v>
      </c>
      <c r="B3869" s="4" t="s">
        <v>5</v>
      </c>
      <c r="C3869" s="4" t="s">
        <v>13</v>
      </c>
      <c r="D3869" s="4" t="s">
        <v>10</v>
      </c>
      <c r="E3869" s="4" t="s">
        <v>10</v>
      </c>
      <c r="F3869" s="4" t="s">
        <v>13</v>
      </c>
    </row>
    <row r="3870" spans="1:12">
      <c r="A3870" t="n">
        <v>37712</v>
      </c>
      <c r="B3870" s="30" t="n">
        <v>25</v>
      </c>
      <c r="C3870" s="7" t="n">
        <v>1</v>
      </c>
      <c r="D3870" s="7" t="n">
        <v>65535</v>
      </c>
      <c r="E3870" s="7" t="n">
        <v>450</v>
      </c>
      <c r="F3870" s="7" t="n">
        <v>0</v>
      </c>
    </row>
    <row r="3871" spans="1:12">
      <c r="A3871" t="s">
        <v>4</v>
      </c>
      <c r="B3871" s="4" t="s">
        <v>5</v>
      </c>
      <c r="C3871" s="4" t="s">
        <v>13</v>
      </c>
      <c r="D3871" s="4" t="s">
        <v>10</v>
      </c>
      <c r="E3871" s="4" t="s">
        <v>6</v>
      </c>
    </row>
    <row r="3872" spans="1:12">
      <c r="A3872" t="n">
        <v>37719</v>
      </c>
      <c r="B3872" s="51" t="n">
        <v>51</v>
      </c>
      <c r="C3872" s="7" t="n">
        <v>4</v>
      </c>
      <c r="D3872" s="7" t="n">
        <v>7</v>
      </c>
      <c r="E3872" s="7" t="s">
        <v>151</v>
      </c>
    </row>
    <row r="3873" spans="1:8">
      <c r="A3873" t="s">
        <v>4</v>
      </c>
      <c r="B3873" s="4" t="s">
        <v>5</v>
      </c>
      <c r="C3873" s="4" t="s">
        <v>10</v>
      </c>
    </row>
    <row r="3874" spans="1:8">
      <c r="A3874" t="n">
        <v>37732</v>
      </c>
      <c r="B3874" s="25" t="n">
        <v>16</v>
      </c>
      <c r="C3874" s="7" t="n">
        <v>0</v>
      </c>
    </row>
    <row r="3875" spans="1:8">
      <c r="A3875" t="s">
        <v>4</v>
      </c>
      <c r="B3875" s="4" t="s">
        <v>5</v>
      </c>
      <c r="C3875" s="4" t="s">
        <v>10</v>
      </c>
      <c r="D3875" s="4" t="s">
        <v>66</v>
      </c>
      <c r="E3875" s="4" t="s">
        <v>13</v>
      </c>
      <c r="F3875" s="4" t="s">
        <v>13</v>
      </c>
    </row>
    <row r="3876" spans="1:8">
      <c r="A3876" t="n">
        <v>37735</v>
      </c>
      <c r="B3876" s="52" t="n">
        <v>26</v>
      </c>
      <c r="C3876" s="7" t="n">
        <v>7</v>
      </c>
      <c r="D3876" s="7" t="s">
        <v>403</v>
      </c>
      <c r="E3876" s="7" t="n">
        <v>2</v>
      </c>
      <c r="F3876" s="7" t="n">
        <v>0</v>
      </c>
    </row>
    <row r="3877" spans="1:8">
      <c r="A3877" t="s">
        <v>4</v>
      </c>
      <c r="B3877" s="4" t="s">
        <v>5</v>
      </c>
    </row>
    <row r="3878" spans="1:8">
      <c r="A3878" t="n">
        <v>37846</v>
      </c>
      <c r="B3878" s="32" t="n">
        <v>28</v>
      </c>
    </row>
    <row r="3879" spans="1:8">
      <c r="A3879" t="s">
        <v>4</v>
      </c>
      <c r="B3879" s="4" t="s">
        <v>5</v>
      </c>
      <c r="C3879" s="4" t="s">
        <v>10</v>
      </c>
      <c r="D3879" s="4" t="s">
        <v>13</v>
      </c>
    </row>
    <row r="3880" spans="1:8">
      <c r="A3880" t="n">
        <v>37847</v>
      </c>
      <c r="B3880" s="61" t="n">
        <v>89</v>
      </c>
      <c r="C3880" s="7" t="n">
        <v>65533</v>
      </c>
      <c r="D3880" s="7" t="n">
        <v>1</v>
      </c>
    </row>
    <row r="3881" spans="1:8">
      <c r="A3881" t="s">
        <v>4</v>
      </c>
      <c r="B3881" s="4" t="s">
        <v>5</v>
      </c>
      <c r="C3881" s="4" t="s">
        <v>13</v>
      </c>
      <c r="D3881" s="4" t="s">
        <v>10</v>
      </c>
      <c r="E3881" s="4" t="s">
        <v>10</v>
      </c>
      <c r="F3881" s="4" t="s">
        <v>13</v>
      </c>
    </row>
    <row r="3882" spans="1:8">
      <c r="A3882" t="n">
        <v>37851</v>
      </c>
      <c r="B3882" s="30" t="n">
        <v>25</v>
      </c>
      <c r="C3882" s="7" t="n">
        <v>1</v>
      </c>
      <c r="D3882" s="7" t="n">
        <v>65535</v>
      </c>
      <c r="E3882" s="7" t="n">
        <v>65535</v>
      </c>
      <c r="F3882" s="7" t="n">
        <v>0</v>
      </c>
    </row>
    <row r="3883" spans="1:8">
      <c r="A3883" t="s">
        <v>4</v>
      </c>
      <c r="B3883" s="4" t="s">
        <v>5</v>
      </c>
      <c r="C3883" s="4" t="s">
        <v>13</v>
      </c>
      <c r="D3883" s="4" t="s">
        <v>10</v>
      </c>
      <c r="E3883" s="4" t="s">
        <v>6</v>
      </c>
    </row>
    <row r="3884" spans="1:8">
      <c r="A3884" t="n">
        <v>37858</v>
      </c>
      <c r="B3884" s="51" t="n">
        <v>51</v>
      </c>
      <c r="C3884" s="7" t="n">
        <v>4</v>
      </c>
      <c r="D3884" s="7" t="n">
        <v>0</v>
      </c>
      <c r="E3884" s="7" t="s">
        <v>361</v>
      </c>
    </row>
    <row r="3885" spans="1:8">
      <c r="A3885" t="s">
        <v>4</v>
      </c>
      <c r="B3885" s="4" t="s">
        <v>5</v>
      </c>
      <c r="C3885" s="4" t="s">
        <v>10</v>
      </c>
    </row>
    <row r="3886" spans="1:8">
      <c r="A3886" t="n">
        <v>37871</v>
      </c>
      <c r="B3886" s="25" t="n">
        <v>16</v>
      </c>
      <c r="C3886" s="7" t="n">
        <v>0</v>
      </c>
    </row>
    <row r="3887" spans="1:8">
      <c r="A3887" t="s">
        <v>4</v>
      </c>
      <c r="B3887" s="4" t="s">
        <v>5</v>
      </c>
      <c r="C3887" s="4" t="s">
        <v>10</v>
      </c>
      <c r="D3887" s="4" t="s">
        <v>66</v>
      </c>
      <c r="E3887" s="4" t="s">
        <v>13</v>
      </c>
      <c r="F3887" s="4" t="s">
        <v>13</v>
      </c>
    </row>
    <row r="3888" spans="1:8">
      <c r="A3888" t="n">
        <v>37874</v>
      </c>
      <c r="B3888" s="52" t="n">
        <v>26</v>
      </c>
      <c r="C3888" s="7" t="n">
        <v>0</v>
      </c>
      <c r="D3888" s="7" t="s">
        <v>404</v>
      </c>
      <c r="E3888" s="7" t="n">
        <v>2</v>
      </c>
      <c r="F3888" s="7" t="n">
        <v>0</v>
      </c>
    </row>
    <row r="3889" spans="1:6">
      <c r="A3889" t="s">
        <v>4</v>
      </c>
      <c r="B3889" s="4" t="s">
        <v>5</v>
      </c>
    </row>
    <row r="3890" spans="1:6">
      <c r="A3890" t="n">
        <v>37908</v>
      </c>
      <c r="B3890" s="32" t="n">
        <v>28</v>
      </c>
    </row>
    <row r="3891" spans="1:6">
      <c r="A3891" t="s">
        <v>4</v>
      </c>
      <c r="B3891" s="4" t="s">
        <v>5</v>
      </c>
      <c r="C3891" s="4" t="s">
        <v>10</v>
      </c>
      <c r="D3891" s="4" t="s">
        <v>13</v>
      </c>
    </row>
    <row r="3892" spans="1:6">
      <c r="A3892" t="n">
        <v>37909</v>
      </c>
      <c r="B3892" s="61" t="n">
        <v>89</v>
      </c>
      <c r="C3892" s="7" t="n">
        <v>65533</v>
      </c>
      <c r="D3892" s="7" t="n">
        <v>1</v>
      </c>
    </row>
    <row r="3893" spans="1:6">
      <c r="A3893" t="s">
        <v>4</v>
      </c>
      <c r="B3893" s="4" t="s">
        <v>5</v>
      </c>
      <c r="C3893" s="4" t="s">
        <v>10</v>
      </c>
    </row>
    <row r="3894" spans="1:6">
      <c r="A3894" t="n">
        <v>37913</v>
      </c>
      <c r="B3894" s="8" t="n">
        <v>12</v>
      </c>
      <c r="C3894" s="7" t="n">
        <v>0</v>
      </c>
    </row>
    <row r="3895" spans="1:6">
      <c r="A3895" t="s">
        <v>4</v>
      </c>
      <c r="B3895" s="4" t="s">
        <v>5</v>
      </c>
      <c r="C3895" s="4" t="s">
        <v>29</v>
      </c>
    </row>
    <row r="3896" spans="1:6">
      <c r="A3896" t="n">
        <v>37916</v>
      </c>
      <c r="B3896" s="18" t="n">
        <v>3</v>
      </c>
      <c r="C3896" s="15" t="n">
        <f t="normal" ca="1">A4518</f>
        <v>0</v>
      </c>
    </row>
    <row r="3897" spans="1:6">
      <c r="A3897" t="s">
        <v>4</v>
      </c>
      <c r="B3897" s="4" t="s">
        <v>5</v>
      </c>
      <c r="C3897" s="4" t="s">
        <v>13</v>
      </c>
      <c r="D3897" s="4" t="s">
        <v>13</v>
      </c>
      <c r="E3897" s="4" t="s">
        <v>13</v>
      </c>
      <c r="F3897" s="4" t="s">
        <v>9</v>
      </c>
      <c r="G3897" s="4" t="s">
        <v>13</v>
      </c>
      <c r="H3897" s="4" t="s">
        <v>13</v>
      </c>
      <c r="I3897" s="4" t="s">
        <v>29</v>
      </c>
    </row>
    <row r="3898" spans="1:6">
      <c r="A3898" t="n">
        <v>37921</v>
      </c>
      <c r="B3898" s="14" t="n">
        <v>5</v>
      </c>
      <c r="C3898" s="7" t="n">
        <v>35</v>
      </c>
      <c r="D3898" s="7" t="n">
        <v>0</v>
      </c>
      <c r="E3898" s="7" t="n">
        <v>0</v>
      </c>
      <c r="F3898" s="7" t="n">
        <v>2</v>
      </c>
      <c r="G3898" s="7" t="n">
        <v>2</v>
      </c>
      <c r="H3898" s="7" t="n">
        <v>1</v>
      </c>
      <c r="I3898" s="15" t="n">
        <f t="normal" ca="1">A4018</f>
        <v>0</v>
      </c>
    </row>
    <row r="3899" spans="1:6">
      <c r="A3899" t="s">
        <v>4</v>
      </c>
      <c r="B3899" s="4" t="s">
        <v>5</v>
      </c>
      <c r="C3899" s="4" t="s">
        <v>13</v>
      </c>
      <c r="D3899" s="4" t="s">
        <v>10</v>
      </c>
      <c r="E3899" s="4" t="s">
        <v>30</v>
      </c>
    </row>
    <row r="3900" spans="1:6">
      <c r="A3900" t="n">
        <v>37935</v>
      </c>
      <c r="B3900" s="27" t="n">
        <v>58</v>
      </c>
      <c r="C3900" s="7" t="n">
        <v>101</v>
      </c>
      <c r="D3900" s="7" t="n">
        <v>500</v>
      </c>
      <c r="E3900" s="7" t="n">
        <v>1</v>
      </c>
    </row>
    <row r="3901" spans="1:6">
      <c r="A3901" t="s">
        <v>4</v>
      </c>
      <c r="B3901" s="4" t="s">
        <v>5</v>
      </c>
      <c r="C3901" s="4" t="s">
        <v>13</v>
      </c>
      <c r="D3901" s="4" t="s">
        <v>10</v>
      </c>
    </row>
    <row r="3902" spans="1:6">
      <c r="A3902" t="n">
        <v>37943</v>
      </c>
      <c r="B3902" s="27" t="n">
        <v>58</v>
      </c>
      <c r="C3902" s="7" t="n">
        <v>254</v>
      </c>
      <c r="D3902" s="7" t="n">
        <v>0</v>
      </c>
    </row>
    <row r="3903" spans="1:6">
      <c r="A3903" t="s">
        <v>4</v>
      </c>
      <c r="B3903" s="4" t="s">
        <v>5</v>
      </c>
      <c r="C3903" s="4" t="s">
        <v>13</v>
      </c>
      <c r="D3903" s="4" t="s">
        <v>13</v>
      </c>
      <c r="E3903" s="4" t="s">
        <v>30</v>
      </c>
      <c r="F3903" s="4" t="s">
        <v>30</v>
      </c>
      <c r="G3903" s="4" t="s">
        <v>30</v>
      </c>
      <c r="H3903" s="4" t="s">
        <v>10</v>
      </c>
    </row>
    <row r="3904" spans="1:6">
      <c r="A3904" t="n">
        <v>37947</v>
      </c>
      <c r="B3904" s="59" t="n">
        <v>45</v>
      </c>
      <c r="C3904" s="7" t="n">
        <v>2</v>
      </c>
      <c r="D3904" s="7" t="n">
        <v>3</v>
      </c>
      <c r="E3904" s="7" t="n">
        <v>11.7700004577637</v>
      </c>
      <c r="F3904" s="7" t="n">
        <v>1.12999999523163</v>
      </c>
      <c r="G3904" s="7" t="n">
        <v>17.0100002288818</v>
      </c>
      <c r="H3904" s="7" t="n">
        <v>0</v>
      </c>
    </row>
    <row r="3905" spans="1:9">
      <c r="A3905" t="s">
        <v>4</v>
      </c>
      <c r="B3905" s="4" t="s">
        <v>5</v>
      </c>
      <c r="C3905" s="4" t="s">
        <v>13</v>
      </c>
      <c r="D3905" s="4" t="s">
        <v>13</v>
      </c>
      <c r="E3905" s="4" t="s">
        <v>30</v>
      </c>
      <c r="F3905" s="4" t="s">
        <v>30</v>
      </c>
      <c r="G3905" s="4" t="s">
        <v>30</v>
      </c>
      <c r="H3905" s="4" t="s">
        <v>10</v>
      </c>
      <c r="I3905" s="4" t="s">
        <v>13</v>
      </c>
    </row>
    <row r="3906" spans="1:9">
      <c r="A3906" t="n">
        <v>37964</v>
      </c>
      <c r="B3906" s="59" t="n">
        <v>45</v>
      </c>
      <c r="C3906" s="7" t="n">
        <v>4</v>
      </c>
      <c r="D3906" s="7" t="n">
        <v>3</v>
      </c>
      <c r="E3906" s="7" t="n">
        <v>11.8699998855591</v>
      </c>
      <c r="F3906" s="7" t="n">
        <v>296.429992675781</v>
      </c>
      <c r="G3906" s="7" t="n">
        <v>0</v>
      </c>
      <c r="H3906" s="7" t="n">
        <v>0</v>
      </c>
      <c r="I3906" s="7" t="n">
        <v>0</v>
      </c>
    </row>
    <row r="3907" spans="1:9">
      <c r="A3907" t="s">
        <v>4</v>
      </c>
      <c r="B3907" s="4" t="s">
        <v>5</v>
      </c>
      <c r="C3907" s="4" t="s">
        <v>13</v>
      </c>
      <c r="D3907" s="4" t="s">
        <v>13</v>
      </c>
      <c r="E3907" s="4" t="s">
        <v>30</v>
      </c>
      <c r="F3907" s="4" t="s">
        <v>10</v>
      </c>
    </row>
    <row r="3908" spans="1:9">
      <c r="A3908" t="n">
        <v>37982</v>
      </c>
      <c r="B3908" s="59" t="n">
        <v>45</v>
      </c>
      <c r="C3908" s="7" t="n">
        <v>11</v>
      </c>
      <c r="D3908" s="7" t="n">
        <v>3</v>
      </c>
      <c r="E3908" s="7" t="n">
        <v>35.0999984741211</v>
      </c>
      <c r="F3908" s="7" t="n">
        <v>0</v>
      </c>
    </row>
    <row r="3909" spans="1:9">
      <c r="A3909" t="s">
        <v>4</v>
      </c>
      <c r="B3909" s="4" t="s">
        <v>5</v>
      </c>
      <c r="C3909" s="4" t="s">
        <v>13</v>
      </c>
      <c r="D3909" s="4" t="s">
        <v>13</v>
      </c>
      <c r="E3909" s="4" t="s">
        <v>30</v>
      </c>
      <c r="F3909" s="4" t="s">
        <v>10</v>
      </c>
    </row>
    <row r="3910" spans="1:9">
      <c r="A3910" t="n">
        <v>37991</v>
      </c>
      <c r="B3910" s="59" t="n">
        <v>45</v>
      </c>
      <c r="C3910" s="7" t="n">
        <v>5</v>
      </c>
      <c r="D3910" s="7" t="n">
        <v>3</v>
      </c>
      <c r="E3910" s="7" t="n">
        <v>1.79999995231628</v>
      </c>
      <c r="F3910" s="7" t="n">
        <v>0</v>
      </c>
    </row>
    <row r="3911" spans="1:9">
      <c r="A3911" t="s">
        <v>4</v>
      </c>
      <c r="B3911" s="4" t="s">
        <v>5</v>
      </c>
      <c r="C3911" s="4" t="s">
        <v>13</v>
      </c>
      <c r="D3911" s="4" t="s">
        <v>10</v>
      </c>
    </row>
    <row r="3912" spans="1:9">
      <c r="A3912" t="n">
        <v>38000</v>
      </c>
      <c r="B3912" s="27" t="n">
        <v>58</v>
      </c>
      <c r="C3912" s="7" t="n">
        <v>255</v>
      </c>
      <c r="D3912" s="7" t="n">
        <v>0</v>
      </c>
    </row>
    <row r="3913" spans="1:9">
      <c r="A3913" t="s">
        <v>4</v>
      </c>
      <c r="B3913" s="4" t="s">
        <v>5</v>
      </c>
      <c r="C3913" s="4" t="s">
        <v>13</v>
      </c>
      <c r="D3913" s="4" t="s">
        <v>10</v>
      </c>
      <c r="E3913" s="4" t="s">
        <v>6</v>
      </c>
    </row>
    <row r="3914" spans="1:9">
      <c r="A3914" t="n">
        <v>38004</v>
      </c>
      <c r="B3914" s="51" t="n">
        <v>51</v>
      </c>
      <c r="C3914" s="7" t="n">
        <v>4</v>
      </c>
      <c r="D3914" s="7" t="n">
        <v>0</v>
      </c>
      <c r="E3914" s="7" t="s">
        <v>361</v>
      </c>
    </row>
    <row r="3915" spans="1:9">
      <c r="A3915" t="s">
        <v>4</v>
      </c>
      <c r="B3915" s="4" t="s">
        <v>5</v>
      </c>
      <c r="C3915" s="4" t="s">
        <v>10</v>
      </c>
    </row>
    <row r="3916" spans="1:9">
      <c r="A3916" t="n">
        <v>38017</v>
      </c>
      <c r="B3916" s="25" t="n">
        <v>16</v>
      </c>
      <c r="C3916" s="7" t="n">
        <v>0</v>
      </c>
    </row>
    <row r="3917" spans="1:9">
      <c r="A3917" t="s">
        <v>4</v>
      </c>
      <c r="B3917" s="4" t="s">
        <v>5</v>
      </c>
      <c r="C3917" s="4" t="s">
        <v>10</v>
      </c>
      <c r="D3917" s="4" t="s">
        <v>66</v>
      </c>
      <c r="E3917" s="4" t="s">
        <v>13</v>
      </c>
      <c r="F3917" s="4" t="s">
        <v>13</v>
      </c>
    </row>
    <row r="3918" spans="1:9">
      <c r="A3918" t="n">
        <v>38020</v>
      </c>
      <c r="B3918" s="52" t="n">
        <v>26</v>
      </c>
      <c r="C3918" s="7" t="n">
        <v>0</v>
      </c>
      <c r="D3918" s="7" t="s">
        <v>405</v>
      </c>
      <c r="E3918" s="7" t="n">
        <v>2</v>
      </c>
      <c r="F3918" s="7" t="n">
        <v>0</v>
      </c>
    </row>
    <row r="3919" spans="1:9">
      <c r="A3919" t="s">
        <v>4</v>
      </c>
      <c r="B3919" s="4" t="s">
        <v>5</v>
      </c>
    </row>
    <row r="3920" spans="1:9">
      <c r="A3920" t="n">
        <v>38092</v>
      </c>
      <c r="B3920" s="32" t="n">
        <v>28</v>
      </c>
    </row>
    <row r="3921" spans="1:9">
      <c r="A3921" t="s">
        <v>4</v>
      </c>
      <c r="B3921" s="4" t="s">
        <v>5</v>
      </c>
      <c r="C3921" s="4" t="s">
        <v>10</v>
      </c>
      <c r="D3921" s="4" t="s">
        <v>13</v>
      </c>
      <c r="E3921" s="4" t="s">
        <v>13</v>
      </c>
      <c r="F3921" s="4" t="s">
        <v>6</v>
      </c>
    </row>
    <row r="3922" spans="1:9">
      <c r="A3922" t="n">
        <v>38093</v>
      </c>
      <c r="B3922" s="47" t="n">
        <v>20</v>
      </c>
      <c r="C3922" s="7" t="n">
        <v>4</v>
      </c>
      <c r="D3922" s="7" t="n">
        <v>2</v>
      </c>
      <c r="E3922" s="7" t="n">
        <v>10</v>
      </c>
      <c r="F3922" s="7" t="s">
        <v>273</v>
      </c>
    </row>
    <row r="3923" spans="1:9">
      <c r="A3923" t="s">
        <v>4</v>
      </c>
      <c r="B3923" s="4" t="s">
        <v>5</v>
      </c>
      <c r="C3923" s="4" t="s">
        <v>13</v>
      </c>
      <c r="D3923" s="4" t="s">
        <v>10</v>
      </c>
      <c r="E3923" s="4" t="s">
        <v>13</v>
      </c>
      <c r="F3923" s="4" t="s">
        <v>29</v>
      </c>
    </row>
    <row r="3924" spans="1:9">
      <c r="A3924" t="n">
        <v>38114</v>
      </c>
      <c r="B3924" s="14" t="n">
        <v>5</v>
      </c>
      <c r="C3924" s="7" t="n">
        <v>30</v>
      </c>
      <c r="D3924" s="7" t="n">
        <v>10686</v>
      </c>
      <c r="E3924" s="7" t="n">
        <v>1</v>
      </c>
      <c r="F3924" s="15" t="n">
        <f t="normal" ca="1">A3936</f>
        <v>0</v>
      </c>
    </row>
    <row r="3925" spans="1:9">
      <c r="A3925" t="s">
        <v>4</v>
      </c>
      <c r="B3925" s="4" t="s">
        <v>5</v>
      </c>
      <c r="C3925" s="4" t="s">
        <v>13</v>
      </c>
      <c r="D3925" s="4" t="s">
        <v>10</v>
      </c>
      <c r="E3925" s="4" t="s">
        <v>6</v>
      </c>
    </row>
    <row r="3926" spans="1:9">
      <c r="A3926" t="n">
        <v>38123</v>
      </c>
      <c r="B3926" s="51" t="n">
        <v>51</v>
      </c>
      <c r="C3926" s="7" t="n">
        <v>4</v>
      </c>
      <c r="D3926" s="7" t="n">
        <v>4</v>
      </c>
      <c r="E3926" s="7" t="s">
        <v>151</v>
      </c>
    </row>
    <row r="3927" spans="1:9">
      <c r="A3927" t="s">
        <v>4</v>
      </c>
      <c r="B3927" s="4" t="s">
        <v>5</v>
      </c>
      <c r="C3927" s="4" t="s">
        <v>10</v>
      </c>
    </row>
    <row r="3928" spans="1:9">
      <c r="A3928" t="n">
        <v>38136</v>
      </c>
      <c r="B3928" s="25" t="n">
        <v>16</v>
      </c>
      <c r="C3928" s="7" t="n">
        <v>0</v>
      </c>
    </row>
    <row r="3929" spans="1:9">
      <c r="A3929" t="s">
        <v>4</v>
      </c>
      <c r="B3929" s="4" t="s">
        <v>5</v>
      </c>
      <c r="C3929" s="4" t="s">
        <v>10</v>
      </c>
      <c r="D3929" s="4" t="s">
        <v>66</v>
      </c>
      <c r="E3929" s="4" t="s">
        <v>13</v>
      </c>
      <c r="F3929" s="4" t="s">
        <v>13</v>
      </c>
      <c r="G3929" s="4" t="s">
        <v>66</v>
      </c>
      <c r="H3929" s="4" t="s">
        <v>13</v>
      </c>
      <c r="I3929" s="4" t="s">
        <v>13</v>
      </c>
      <c r="J3929" s="4" t="s">
        <v>66</v>
      </c>
      <c r="K3929" s="4" t="s">
        <v>13</v>
      </c>
      <c r="L3929" s="4" t="s">
        <v>13</v>
      </c>
      <c r="M3929" s="4" t="s">
        <v>66</v>
      </c>
      <c r="N3929" s="4" t="s">
        <v>13</v>
      </c>
      <c r="O3929" s="4" t="s">
        <v>13</v>
      </c>
      <c r="P3929" s="4" t="s">
        <v>66</v>
      </c>
      <c r="Q3929" s="4" t="s">
        <v>13</v>
      </c>
      <c r="R3929" s="4" t="s">
        <v>13</v>
      </c>
      <c r="S3929" s="4" t="s">
        <v>66</v>
      </c>
      <c r="T3929" s="4" t="s">
        <v>13</v>
      </c>
      <c r="U3929" s="4" t="s">
        <v>13</v>
      </c>
      <c r="V3929" s="4" t="s">
        <v>66</v>
      </c>
      <c r="W3929" s="4" t="s">
        <v>13</v>
      </c>
      <c r="X3929" s="4" t="s">
        <v>13</v>
      </c>
      <c r="Y3929" s="4" t="s">
        <v>66</v>
      </c>
      <c r="Z3929" s="4" t="s">
        <v>13</v>
      </c>
      <c r="AA3929" s="4" t="s">
        <v>13</v>
      </c>
    </row>
    <row r="3930" spans="1:9">
      <c r="A3930" t="n">
        <v>38139</v>
      </c>
      <c r="B3930" s="52" t="n">
        <v>26</v>
      </c>
      <c r="C3930" s="7" t="n">
        <v>4</v>
      </c>
      <c r="D3930" s="7" t="s">
        <v>406</v>
      </c>
      <c r="E3930" s="7" t="n">
        <v>2</v>
      </c>
      <c r="F3930" s="7" t="n">
        <v>3</v>
      </c>
      <c r="G3930" s="7" t="s">
        <v>407</v>
      </c>
      <c r="H3930" s="7" t="n">
        <v>2</v>
      </c>
      <c r="I3930" s="7" t="n">
        <v>3</v>
      </c>
      <c r="J3930" s="7" t="s">
        <v>408</v>
      </c>
      <c r="K3930" s="7" t="n">
        <v>2</v>
      </c>
      <c r="L3930" s="7" t="n">
        <v>3</v>
      </c>
      <c r="M3930" s="7" t="s">
        <v>409</v>
      </c>
      <c r="N3930" s="7" t="n">
        <v>2</v>
      </c>
      <c r="O3930" s="7" t="n">
        <v>3</v>
      </c>
      <c r="P3930" s="7" t="s">
        <v>410</v>
      </c>
      <c r="Q3930" s="7" t="n">
        <v>2</v>
      </c>
      <c r="R3930" s="7" t="n">
        <v>3</v>
      </c>
      <c r="S3930" s="7" t="s">
        <v>411</v>
      </c>
      <c r="T3930" s="7" t="n">
        <v>2</v>
      </c>
      <c r="U3930" s="7" t="n">
        <v>3</v>
      </c>
      <c r="V3930" s="7" t="s">
        <v>412</v>
      </c>
      <c r="W3930" s="7" t="n">
        <v>2</v>
      </c>
      <c r="X3930" s="7" t="n">
        <v>3</v>
      </c>
      <c r="Y3930" s="7" t="s">
        <v>413</v>
      </c>
      <c r="Z3930" s="7" t="n">
        <v>2</v>
      </c>
      <c r="AA3930" s="7" t="n">
        <v>0</v>
      </c>
    </row>
    <row r="3931" spans="1:9">
      <c r="A3931" t="s">
        <v>4</v>
      </c>
      <c r="B3931" s="4" t="s">
        <v>5</v>
      </c>
    </row>
    <row r="3932" spans="1:9">
      <c r="A3932" t="n">
        <v>38699</v>
      </c>
      <c r="B3932" s="32" t="n">
        <v>28</v>
      </c>
    </row>
    <row r="3933" spans="1:9">
      <c r="A3933" t="s">
        <v>4</v>
      </c>
      <c r="B3933" s="4" t="s">
        <v>5</v>
      </c>
      <c r="C3933" s="4" t="s">
        <v>29</v>
      </c>
    </row>
    <row r="3934" spans="1:9">
      <c r="A3934" t="n">
        <v>38700</v>
      </c>
      <c r="B3934" s="18" t="n">
        <v>3</v>
      </c>
      <c r="C3934" s="15" t="n">
        <f t="normal" ca="1">A3944</f>
        <v>0</v>
      </c>
    </row>
    <row r="3935" spans="1:9">
      <c r="A3935" t="s">
        <v>4</v>
      </c>
      <c r="B3935" s="4" t="s">
        <v>5</v>
      </c>
      <c r="C3935" s="4" t="s">
        <v>13</v>
      </c>
      <c r="D3935" s="4" t="s">
        <v>10</v>
      </c>
      <c r="E3935" s="4" t="s">
        <v>6</v>
      </c>
    </row>
    <row r="3936" spans="1:9">
      <c r="A3936" t="n">
        <v>38705</v>
      </c>
      <c r="B3936" s="51" t="n">
        <v>51</v>
      </c>
      <c r="C3936" s="7" t="n">
        <v>4</v>
      </c>
      <c r="D3936" s="7" t="n">
        <v>4</v>
      </c>
      <c r="E3936" s="7" t="s">
        <v>151</v>
      </c>
    </row>
    <row r="3937" spans="1:27">
      <c r="A3937" t="s">
        <v>4</v>
      </c>
      <c r="B3937" s="4" t="s">
        <v>5</v>
      </c>
      <c r="C3937" s="4" t="s">
        <v>10</v>
      </c>
    </row>
    <row r="3938" spans="1:27">
      <c r="A3938" t="n">
        <v>38718</v>
      </c>
      <c r="B3938" s="25" t="n">
        <v>16</v>
      </c>
      <c r="C3938" s="7" t="n">
        <v>0</v>
      </c>
    </row>
    <row r="3939" spans="1:27">
      <c r="A3939" t="s">
        <v>4</v>
      </c>
      <c r="B3939" s="4" t="s">
        <v>5</v>
      </c>
      <c r="C3939" s="4" t="s">
        <v>10</v>
      </c>
      <c r="D3939" s="4" t="s">
        <v>66</v>
      </c>
      <c r="E3939" s="4" t="s">
        <v>13</v>
      </c>
      <c r="F3939" s="4" t="s">
        <v>13</v>
      </c>
      <c r="G3939" s="4" t="s">
        <v>66</v>
      </c>
      <c r="H3939" s="4" t="s">
        <v>13</v>
      </c>
      <c r="I3939" s="4" t="s">
        <v>13</v>
      </c>
      <c r="J3939" s="4" t="s">
        <v>66</v>
      </c>
      <c r="K3939" s="4" t="s">
        <v>13</v>
      </c>
      <c r="L3939" s="4" t="s">
        <v>13</v>
      </c>
      <c r="M3939" s="4" t="s">
        <v>66</v>
      </c>
      <c r="N3939" s="4" t="s">
        <v>13</v>
      </c>
      <c r="O3939" s="4" t="s">
        <v>13</v>
      </c>
      <c r="P3939" s="4" t="s">
        <v>66</v>
      </c>
      <c r="Q3939" s="4" t="s">
        <v>13</v>
      </c>
      <c r="R3939" s="4" t="s">
        <v>13</v>
      </c>
      <c r="S3939" s="4" t="s">
        <v>66</v>
      </c>
      <c r="T3939" s="4" t="s">
        <v>13</v>
      </c>
      <c r="U3939" s="4" t="s">
        <v>13</v>
      </c>
      <c r="V3939" s="4" t="s">
        <v>66</v>
      </c>
      <c r="W3939" s="4" t="s">
        <v>13</v>
      </c>
      <c r="X3939" s="4" t="s">
        <v>13</v>
      </c>
    </row>
    <row r="3940" spans="1:27">
      <c r="A3940" t="n">
        <v>38721</v>
      </c>
      <c r="B3940" s="52" t="n">
        <v>26</v>
      </c>
      <c r="C3940" s="7" t="n">
        <v>4</v>
      </c>
      <c r="D3940" s="7" t="s">
        <v>406</v>
      </c>
      <c r="E3940" s="7" t="n">
        <v>2</v>
      </c>
      <c r="F3940" s="7" t="n">
        <v>3</v>
      </c>
      <c r="G3940" s="7" t="s">
        <v>407</v>
      </c>
      <c r="H3940" s="7" t="n">
        <v>2</v>
      </c>
      <c r="I3940" s="7" t="n">
        <v>3</v>
      </c>
      <c r="J3940" s="7" t="s">
        <v>408</v>
      </c>
      <c r="K3940" s="7" t="n">
        <v>2</v>
      </c>
      <c r="L3940" s="7" t="n">
        <v>3</v>
      </c>
      <c r="M3940" s="7" t="s">
        <v>409</v>
      </c>
      <c r="N3940" s="7" t="n">
        <v>2</v>
      </c>
      <c r="O3940" s="7" t="n">
        <v>3</v>
      </c>
      <c r="P3940" s="7" t="s">
        <v>410</v>
      </c>
      <c r="Q3940" s="7" t="n">
        <v>2</v>
      </c>
      <c r="R3940" s="7" t="n">
        <v>3</v>
      </c>
      <c r="S3940" s="7" t="s">
        <v>411</v>
      </c>
      <c r="T3940" s="7" t="n">
        <v>2</v>
      </c>
      <c r="U3940" s="7" t="n">
        <v>3</v>
      </c>
      <c r="V3940" s="7" t="s">
        <v>414</v>
      </c>
      <c r="W3940" s="7" t="n">
        <v>2</v>
      </c>
      <c r="X3940" s="7" t="n">
        <v>0</v>
      </c>
    </row>
    <row r="3941" spans="1:27">
      <c r="A3941" t="s">
        <v>4</v>
      </c>
      <c r="B3941" s="4" t="s">
        <v>5</v>
      </c>
    </row>
    <row r="3942" spans="1:27">
      <c r="A3942" t="n">
        <v>39198</v>
      </c>
      <c r="B3942" s="32" t="n">
        <v>28</v>
      </c>
    </row>
    <row r="3943" spans="1:27">
      <c r="A3943" t="s">
        <v>4</v>
      </c>
      <c r="B3943" s="4" t="s">
        <v>5</v>
      </c>
      <c r="C3943" s="4" t="s">
        <v>13</v>
      </c>
      <c r="D3943" s="4" t="s">
        <v>10</v>
      </c>
      <c r="E3943" s="4" t="s">
        <v>13</v>
      </c>
      <c r="F3943" s="4" t="s">
        <v>13</v>
      </c>
      <c r="G3943" s="4" t="s">
        <v>29</v>
      </c>
    </row>
    <row r="3944" spans="1:27">
      <c r="A3944" t="n">
        <v>39199</v>
      </c>
      <c r="B3944" s="14" t="n">
        <v>5</v>
      </c>
      <c r="C3944" s="7" t="n">
        <v>30</v>
      </c>
      <c r="D3944" s="7" t="n">
        <v>2</v>
      </c>
      <c r="E3944" s="7" t="n">
        <v>8</v>
      </c>
      <c r="F3944" s="7" t="n">
        <v>1</v>
      </c>
      <c r="G3944" s="15" t="n">
        <f t="normal" ca="1">A3990</f>
        <v>0</v>
      </c>
    </row>
    <row r="3945" spans="1:27">
      <c r="A3945" t="s">
        <v>4</v>
      </c>
      <c r="B3945" s="4" t="s">
        <v>5</v>
      </c>
      <c r="C3945" s="4" t="s">
        <v>13</v>
      </c>
      <c r="D3945" s="4" t="s">
        <v>10</v>
      </c>
      <c r="E3945" s="4" t="s">
        <v>10</v>
      </c>
      <c r="F3945" s="4" t="s">
        <v>13</v>
      </c>
    </row>
    <row r="3946" spans="1:27">
      <c r="A3946" t="n">
        <v>39209</v>
      </c>
      <c r="B3946" s="30" t="n">
        <v>25</v>
      </c>
      <c r="C3946" s="7" t="n">
        <v>1</v>
      </c>
      <c r="D3946" s="7" t="n">
        <v>65535</v>
      </c>
      <c r="E3946" s="7" t="n">
        <v>450</v>
      </c>
      <c r="F3946" s="7" t="n">
        <v>0</v>
      </c>
    </row>
    <row r="3947" spans="1:27">
      <c r="A3947" t="s">
        <v>4</v>
      </c>
      <c r="B3947" s="4" t="s">
        <v>5</v>
      </c>
      <c r="C3947" s="4" t="s">
        <v>13</v>
      </c>
      <c r="D3947" s="4" t="s">
        <v>10</v>
      </c>
      <c r="E3947" s="4" t="s">
        <v>6</v>
      </c>
    </row>
    <row r="3948" spans="1:27">
      <c r="A3948" t="n">
        <v>39216</v>
      </c>
      <c r="B3948" s="51" t="n">
        <v>51</v>
      </c>
      <c r="C3948" s="7" t="n">
        <v>4</v>
      </c>
      <c r="D3948" s="7" t="n">
        <v>7</v>
      </c>
      <c r="E3948" s="7" t="s">
        <v>415</v>
      </c>
    </row>
    <row r="3949" spans="1:27">
      <c r="A3949" t="s">
        <v>4</v>
      </c>
      <c r="B3949" s="4" t="s">
        <v>5</v>
      </c>
      <c r="C3949" s="4" t="s">
        <v>10</v>
      </c>
    </row>
    <row r="3950" spans="1:27">
      <c r="A3950" t="n">
        <v>39230</v>
      </c>
      <c r="B3950" s="25" t="n">
        <v>16</v>
      </c>
      <c r="C3950" s="7" t="n">
        <v>0</v>
      </c>
    </row>
    <row r="3951" spans="1:27">
      <c r="A3951" t="s">
        <v>4</v>
      </c>
      <c r="B3951" s="4" t="s">
        <v>5</v>
      </c>
      <c r="C3951" s="4" t="s">
        <v>10</v>
      </c>
      <c r="D3951" s="4" t="s">
        <v>66</v>
      </c>
      <c r="E3951" s="4" t="s">
        <v>13</v>
      </c>
      <c r="F3951" s="4" t="s">
        <v>13</v>
      </c>
      <c r="G3951" s="4" t="s">
        <v>66</v>
      </c>
      <c r="H3951" s="4" t="s">
        <v>13</v>
      </c>
      <c r="I3951" s="4" t="s">
        <v>13</v>
      </c>
    </row>
    <row r="3952" spans="1:27">
      <c r="A3952" t="n">
        <v>39233</v>
      </c>
      <c r="B3952" s="52" t="n">
        <v>26</v>
      </c>
      <c r="C3952" s="7" t="n">
        <v>7</v>
      </c>
      <c r="D3952" s="7" t="s">
        <v>416</v>
      </c>
      <c r="E3952" s="7" t="n">
        <v>2</v>
      </c>
      <c r="F3952" s="7" t="n">
        <v>3</v>
      </c>
      <c r="G3952" s="7" t="s">
        <v>417</v>
      </c>
      <c r="H3952" s="7" t="n">
        <v>2</v>
      </c>
      <c r="I3952" s="7" t="n">
        <v>0</v>
      </c>
    </row>
    <row r="3953" spans="1:24">
      <c r="A3953" t="s">
        <v>4</v>
      </c>
      <c r="B3953" s="4" t="s">
        <v>5</v>
      </c>
    </row>
    <row r="3954" spans="1:24">
      <c r="A3954" t="n">
        <v>39340</v>
      </c>
      <c r="B3954" s="32" t="n">
        <v>28</v>
      </c>
    </row>
    <row r="3955" spans="1:24">
      <c r="A3955" t="s">
        <v>4</v>
      </c>
      <c r="B3955" s="4" t="s">
        <v>5</v>
      </c>
      <c r="C3955" s="4" t="s">
        <v>10</v>
      </c>
      <c r="D3955" s="4" t="s">
        <v>13</v>
      </c>
    </row>
    <row r="3956" spans="1:24">
      <c r="A3956" t="n">
        <v>39341</v>
      </c>
      <c r="B3956" s="61" t="n">
        <v>89</v>
      </c>
      <c r="C3956" s="7" t="n">
        <v>65533</v>
      </c>
      <c r="D3956" s="7" t="n">
        <v>1</v>
      </c>
    </row>
    <row r="3957" spans="1:24">
      <c r="A3957" t="s">
        <v>4</v>
      </c>
      <c r="B3957" s="4" t="s">
        <v>5</v>
      </c>
      <c r="C3957" s="4" t="s">
        <v>13</v>
      </c>
      <c r="D3957" s="4" t="s">
        <v>10</v>
      </c>
      <c r="E3957" s="4" t="s">
        <v>10</v>
      </c>
      <c r="F3957" s="4" t="s">
        <v>13</v>
      </c>
    </row>
    <row r="3958" spans="1:24">
      <c r="A3958" t="n">
        <v>39345</v>
      </c>
      <c r="B3958" s="30" t="n">
        <v>25</v>
      </c>
      <c r="C3958" s="7" t="n">
        <v>1</v>
      </c>
      <c r="D3958" s="7" t="n">
        <v>65535</v>
      </c>
      <c r="E3958" s="7" t="n">
        <v>65535</v>
      </c>
      <c r="F3958" s="7" t="n">
        <v>0</v>
      </c>
    </row>
    <row r="3959" spans="1:24">
      <c r="A3959" t="s">
        <v>4</v>
      </c>
      <c r="B3959" s="4" t="s">
        <v>5</v>
      </c>
      <c r="C3959" s="4" t="s">
        <v>10</v>
      </c>
      <c r="D3959" s="4" t="s">
        <v>13</v>
      </c>
      <c r="E3959" s="4" t="s">
        <v>13</v>
      </c>
      <c r="F3959" s="4" t="s">
        <v>6</v>
      </c>
    </row>
    <row r="3960" spans="1:24">
      <c r="A3960" t="n">
        <v>39352</v>
      </c>
      <c r="B3960" s="47" t="n">
        <v>20</v>
      </c>
      <c r="C3960" s="7" t="n">
        <v>4</v>
      </c>
      <c r="D3960" s="7" t="n">
        <v>2</v>
      </c>
      <c r="E3960" s="7" t="n">
        <v>10</v>
      </c>
      <c r="F3960" s="7" t="s">
        <v>322</v>
      </c>
    </row>
    <row r="3961" spans="1:24">
      <c r="A3961" t="s">
        <v>4</v>
      </c>
      <c r="B3961" s="4" t="s">
        <v>5</v>
      </c>
      <c r="C3961" s="4" t="s">
        <v>13</v>
      </c>
      <c r="D3961" s="4" t="s">
        <v>10</v>
      </c>
      <c r="E3961" s="4" t="s">
        <v>6</v>
      </c>
    </row>
    <row r="3962" spans="1:24">
      <c r="A3962" t="n">
        <v>39372</v>
      </c>
      <c r="B3962" s="51" t="n">
        <v>51</v>
      </c>
      <c r="C3962" s="7" t="n">
        <v>4</v>
      </c>
      <c r="D3962" s="7" t="n">
        <v>4</v>
      </c>
      <c r="E3962" s="7" t="s">
        <v>184</v>
      </c>
    </row>
    <row r="3963" spans="1:24">
      <c r="A3963" t="s">
        <v>4</v>
      </c>
      <c r="B3963" s="4" t="s">
        <v>5</v>
      </c>
      <c r="C3963" s="4" t="s">
        <v>10</v>
      </c>
    </row>
    <row r="3964" spans="1:24">
      <c r="A3964" t="n">
        <v>39386</v>
      </c>
      <c r="B3964" s="25" t="n">
        <v>16</v>
      </c>
      <c r="C3964" s="7" t="n">
        <v>0</v>
      </c>
    </row>
    <row r="3965" spans="1:24">
      <c r="A3965" t="s">
        <v>4</v>
      </c>
      <c r="B3965" s="4" t="s">
        <v>5</v>
      </c>
      <c r="C3965" s="4" t="s">
        <v>10</v>
      </c>
      <c r="D3965" s="4" t="s">
        <v>66</v>
      </c>
      <c r="E3965" s="4" t="s">
        <v>13</v>
      </c>
      <c r="F3965" s="4" t="s">
        <v>13</v>
      </c>
    </row>
    <row r="3966" spans="1:24">
      <c r="A3966" t="n">
        <v>39389</v>
      </c>
      <c r="B3966" s="52" t="n">
        <v>26</v>
      </c>
      <c r="C3966" s="7" t="n">
        <v>4</v>
      </c>
      <c r="D3966" s="7" t="s">
        <v>418</v>
      </c>
      <c r="E3966" s="7" t="n">
        <v>2</v>
      </c>
      <c r="F3966" s="7" t="n">
        <v>0</v>
      </c>
    </row>
    <row r="3967" spans="1:24">
      <c r="A3967" t="s">
        <v>4</v>
      </c>
      <c r="B3967" s="4" t="s">
        <v>5</v>
      </c>
      <c r="C3967" s="4" t="s">
        <v>13</v>
      </c>
      <c r="D3967" s="4" t="s">
        <v>10</v>
      </c>
      <c r="E3967" s="4" t="s">
        <v>6</v>
      </c>
    </row>
    <row r="3968" spans="1:24">
      <c r="A3968" t="n">
        <v>39407</v>
      </c>
      <c r="B3968" s="51" t="n">
        <v>51</v>
      </c>
      <c r="C3968" s="7" t="n">
        <v>4</v>
      </c>
      <c r="D3968" s="7" t="n">
        <v>6</v>
      </c>
      <c r="E3968" s="7" t="s">
        <v>419</v>
      </c>
    </row>
    <row r="3969" spans="1:6">
      <c r="A3969" t="s">
        <v>4</v>
      </c>
      <c r="B3969" s="4" t="s">
        <v>5</v>
      </c>
      <c r="C3969" s="4" t="s">
        <v>10</v>
      </c>
    </row>
    <row r="3970" spans="1:6">
      <c r="A3970" t="n">
        <v>39421</v>
      </c>
      <c r="B3970" s="25" t="n">
        <v>16</v>
      </c>
      <c r="C3970" s="7" t="n">
        <v>0</v>
      </c>
    </row>
    <row r="3971" spans="1:6">
      <c r="A3971" t="s">
        <v>4</v>
      </c>
      <c r="B3971" s="4" t="s">
        <v>5</v>
      </c>
      <c r="C3971" s="4" t="s">
        <v>10</v>
      </c>
      <c r="D3971" s="4" t="s">
        <v>66</v>
      </c>
      <c r="E3971" s="4" t="s">
        <v>13</v>
      </c>
      <c r="F3971" s="4" t="s">
        <v>13</v>
      </c>
    </row>
    <row r="3972" spans="1:6">
      <c r="A3972" t="n">
        <v>39424</v>
      </c>
      <c r="B3972" s="52" t="n">
        <v>26</v>
      </c>
      <c r="C3972" s="7" t="n">
        <v>6</v>
      </c>
      <c r="D3972" s="7" t="s">
        <v>420</v>
      </c>
      <c r="E3972" s="7" t="n">
        <v>2</v>
      </c>
      <c r="F3972" s="7" t="n">
        <v>0</v>
      </c>
    </row>
    <row r="3973" spans="1:6">
      <c r="A3973" t="s">
        <v>4</v>
      </c>
      <c r="B3973" s="4" t="s">
        <v>5</v>
      </c>
    </row>
    <row r="3974" spans="1:6">
      <c r="A3974" t="n">
        <v>39445</v>
      </c>
      <c r="B3974" s="32" t="n">
        <v>28</v>
      </c>
    </row>
    <row r="3975" spans="1:6">
      <c r="A3975" t="s">
        <v>4</v>
      </c>
      <c r="B3975" s="4" t="s">
        <v>5</v>
      </c>
      <c r="C3975" s="4" t="s">
        <v>10</v>
      </c>
      <c r="D3975" s="4" t="s">
        <v>13</v>
      </c>
    </row>
    <row r="3976" spans="1:6">
      <c r="A3976" t="n">
        <v>39446</v>
      </c>
      <c r="B3976" s="61" t="n">
        <v>89</v>
      </c>
      <c r="C3976" s="7" t="n">
        <v>65533</v>
      </c>
      <c r="D3976" s="7" t="n">
        <v>1</v>
      </c>
    </row>
    <row r="3977" spans="1:6">
      <c r="A3977" t="s">
        <v>4</v>
      </c>
      <c r="B3977" s="4" t="s">
        <v>5</v>
      </c>
      <c r="C3977" s="4" t="s">
        <v>13</v>
      </c>
      <c r="D3977" s="4" t="s">
        <v>10</v>
      </c>
      <c r="E3977" s="4" t="s">
        <v>6</v>
      </c>
    </row>
    <row r="3978" spans="1:6">
      <c r="A3978" t="n">
        <v>39450</v>
      </c>
      <c r="B3978" s="51" t="n">
        <v>51</v>
      </c>
      <c r="C3978" s="7" t="n">
        <v>4</v>
      </c>
      <c r="D3978" s="7" t="n">
        <v>0</v>
      </c>
      <c r="E3978" s="7" t="s">
        <v>182</v>
      </c>
    </row>
    <row r="3979" spans="1:6">
      <c r="A3979" t="s">
        <v>4</v>
      </c>
      <c r="B3979" s="4" t="s">
        <v>5</v>
      </c>
      <c r="C3979" s="4" t="s">
        <v>10</v>
      </c>
    </row>
    <row r="3980" spans="1:6">
      <c r="A3980" t="n">
        <v>39463</v>
      </c>
      <c r="B3980" s="25" t="n">
        <v>16</v>
      </c>
      <c r="C3980" s="7" t="n">
        <v>0</v>
      </c>
    </row>
    <row r="3981" spans="1:6">
      <c r="A3981" t="s">
        <v>4</v>
      </c>
      <c r="B3981" s="4" t="s">
        <v>5</v>
      </c>
      <c r="C3981" s="4" t="s">
        <v>10</v>
      </c>
      <c r="D3981" s="4" t="s">
        <v>66</v>
      </c>
      <c r="E3981" s="4" t="s">
        <v>13</v>
      </c>
      <c r="F3981" s="4" t="s">
        <v>13</v>
      </c>
    </row>
    <row r="3982" spans="1:6">
      <c r="A3982" t="n">
        <v>39466</v>
      </c>
      <c r="B3982" s="52" t="n">
        <v>26</v>
      </c>
      <c r="C3982" s="7" t="n">
        <v>0</v>
      </c>
      <c r="D3982" s="7" t="s">
        <v>421</v>
      </c>
      <c r="E3982" s="7" t="n">
        <v>2</v>
      </c>
      <c r="F3982" s="7" t="n">
        <v>0</v>
      </c>
    </row>
    <row r="3983" spans="1:6">
      <c r="A3983" t="s">
        <v>4</v>
      </c>
      <c r="B3983" s="4" t="s">
        <v>5</v>
      </c>
    </row>
    <row r="3984" spans="1:6">
      <c r="A3984" t="n">
        <v>39535</v>
      </c>
      <c r="B3984" s="32" t="n">
        <v>28</v>
      </c>
    </row>
    <row r="3985" spans="1:6">
      <c r="A3985" t="s">
        <v>4</v>
      </c>
      <c r="B3985" s="4" t="s">
        <v>5</v>
      </c>
      <c r="C3985" s="4" t="s">
        <v>10</v>
      </c>
      <c r="D3985" s="4" t="s">
        <v>13</v>
      </c>
    </row>
    <row r="3986" spans="1:6">
      <c r="A3986" t="n">
        <v>39536</v>
      </c>
      <c r="B3986" s="61" t="n">
        <v>89</v>
      </c>
      <c r="C3986" s="7" t="n">
        <v>65533</v>
      </c>
      <c r="D3986" s="7" t="n">
        <v>1</v>
      </c>
    </row>
    <row r="3987" spans="1:6">
      <c r="A3987" t="s">
        <v>4</v>
      </c>
      <c r="B3987" s="4" t="s">
        <v>5</v>
      </c>
      <c r="C3987" s="4" t="s">
        <v>29</v>
      </c>
    </row>
    <row r="3988" spans="1:6">
      <c r="A3988" t="n">
        <v>39540</v>
      </c>
      <c r="B3988" s="18" t="n">
        <v>3</v>
      </c>
      <c r="C3988" s="15" t="n">
        <f t="normal" ca="1">A4014</f>
        <v>0</v>
      </c>
    </row>
    <row r="3989" spans="1:6">
      <c r="A3989" t="s">
        <v>4</v>
      </c>
      <c r="B3989" s="4" t="s">
        <v>5</v>
      </c>
      <c r="C3989" s="4" t="s">
        <v>13</v>
      </c>
      <c r="D3989" s="4" t="s">
        <v>10</v>
      </c>
      <c r="E3989" s="4" t="s">
        <v>10</v>
      </c>
      <c r="F3989" s="4" t="s">
        <v>13</v>
      </c>
    </row>
    <row r="3990" spans="1:6">
      <c r="A3990" t="n">
        <v>39545</v>
      </c>
      <c r="B3990" s="30" t="n">
        <v>25</v>
      </c>
      <c r="C3990" s="7" t="n">
        <v>1</v>
      </c>
      <c r="D3990" s="7" t="n">
        <v>65535</v>
      </c>
      <c r="E3990" s="7" t="n">
        <v>450</v>
      </c>
      <c r="F3990" s="7" t="n">
        <v>0</v>
      </c>
    </row>
    <row r="3991" spans="1:6">
      <c r="A3991" t="s">
        <v>4</v>
      </c>
      <c r="B3991" s="4" t="s">
        <v>5</v>
      </c>
      <c r="C3991" s="4" t="s">
        <v>13</v>
      </c>
      <c r="D3991" s="4" t="s">
        <v>10</v>
      </c>
      <c r="E3991" s="4" t="s">
        <v>6</v>
      </c>
    </row>
    <row r="3992" spans="1:6">
      <c r="A3992" t="n">
        <v>39552</v>
      </c>
      <c r="B3992" s="51" t="n">
        <v>51</v>
      </c>
      <c r="C3992" s="7" t="n">
        <v>4</v>
      </c>
      <c r="D3992" s="7" t="n">
        <v>7</v>
      </c>
      <c r="E3992" s="7" t="s">
        <v>146</v>
      </c>
    </row>
    <row r="3993" spans="1:6">
      <c r="A3993" t="s">
        <v>4</v>
      </c>
      <c r="B3993" s="4" t="s">
        <v>5</v>
      </c>
      <c r="C3993" s="4" t="s">
        <v>10</v>
      </c>
    </row>
    <row r="3994" spans="1:6">
      <c r="A3994" t="n">
        <v>39565</v>
      </c>
      <c r="B3994" s="25" t="n">
        <v>16</v>
      </c>
      <c r="C3994" s="7" t="n">
        <v>0</v>
      </c>
    </row>
    <row r="3995" spans="1:6">
      <c r="A3995" t="s">
        <v>4</v>
      </c>
      <c r="B3995" s="4" t="s">
        <v>5</v>
      </c>
      <c r="C3995" s="4" t="s">
        <v>10</v>
      </c>
      <c r="D3995" s="4" t="s">
        <v>66</v>
      </c>
      <c r="E3995" s="4" t="s">
        <v>13</v>
      </c>
      <c r="F3995" s="4" t="s">
        <v>13</v>
      </c>
    </row>
    <row r="3996" spans="1:6">
      <c r="A3996" t="n">
        <v>39568</v>
      </c>
      <c r="B3996" s="52" t="n">
        <v>26</v>
      </c>
      <c r="C3996" s="7" t="n">
        <v>7</v>
      </c>
      <c r="D3996" s="7" t="s">
        <v>422</v>
      </c>
      <c r="E3996" s="7" t="n">
        <v>2</v>
      </c>
      <c r="F3996" s="7" t="n">
        <v>0</v>
      </c>
    </row>
    <row r="3997" spans="1:6">
      <c r="A3997" t="s">
        <v>4</v>
      </c>
      <c r="B3997" s="4" t="s">
        <v>5</v>
      </c>
    </row>
    <row r="3998" spans="1:6">
      <c r="A3998" t="n">
        <v>39616</v>
      </c>
      <c r="B3998" s="32" t="n">
        <v>28</v>
      </c>
    </row>
    <row r="3999" spans="1:6">
      <c r="A3999" t="s">
        <v>4</v>
      </c>
      <c r="B3999" s="4" t="s">
        <v>5</v>
      </c>
      <c r="C3999" s="4" t="s">
        <v>10</v>
      </c>
      <c r="D3999" s="4" t="s">
        <v>13</v>
      </c>
    </row>
    <row r="4000" spans="1:6">
      <c r="A4000" t="n">
        <v>39617</v>
      </c>
      <c r="B4000" s="61" t="n">
        <v>89</v>
      </c>
      <c r="C4000" s="7" t="n">
        <v>65533</v>
      </c>
      <c r="D4000" s="7" t="n">
        <v>1</v>
      </c>
    </row>
    <row r="4001" spans="1:6">
      <c r="A4001" t="s">
        <v>4</v>
      </c>
      <c r="B4001" s="4" t="s">
        <v>5</v>
      </c>
      <c r="C4001" s="4" t="s">
        <v>13</v>
      </c>
      <c r="D4001" s="4" t="s">
        <v>10</v>
      </c>
      <c r="E4001" s="4" t="s">
        <v>10</v>
      </c>
      <c r="F4001" s="4" t="s">
        <v>13</v>
      </c>
    </row>
    <row r="4002" spans="1:6">
      <c r="A4002" t="n">
        <v>39621</v>
      </c>
      <c r="B4002" s="30" t="n">
        <v>25</v>
      </c>
      <c r="C4002" s="7" t="n">
        <v>1</v>
      </c>
      <c r="D4002" s="7" t="n">
        <v>65535</v>
      </c>
      <c r="E4002" s="7" t="n">
        <v>65535</v>
      </c>
      <c r="F4002" s="7" t="n">
        <v>0</v>
      </c>
    </row>
    <row r="4003" spans="1:6">
      <c r="A4003" t="s">
        <v>4</v>
      </c>
      <c r="B4003" s="4" t="s">
        <v>5</v>
      </c>
      <c r="C4003" s="4" t="s">
        <v>13</v>
      </c>
      <c r="D4003" s="4" t="s">
        <v>10</v>
      </c>
      <c r="E4003" s="4" t="s">
        <v>6</v>
      </c>
    </row>
    <row r="4004" spans="1:6">
      <c r="A4004" t="n">
        <v>39628</v>
      </c>
      <c r="B4004" s="51" t="n">
        <v>51</v>
      </c>
      <c r="C4004" s="7" t="n">
        <v>4</v>
      </c>
      <c r="D4004" s="7" t="n">
        <v>0</v>
      </c>
      <c r="E4004" s="7" t="s">
        <v>361</v>
      </c>
    </row>
    <row r="4005" spans="1:6">
      <c r="A4005" t="s">
        <v>4</v>
      </c>
      <c r="B4005" s="4" t="s">
        <v>5</v>
      </c>
      <c r="C4005" s="4" t="s">
        <v>10</v>
      </c>
    </row>
    <row r="4006" spans="1:6">
      <c r="A4006" t="n">
        <v>39641</v>
      </c>
      <c r="B4006" s="25" t="n">
        <v>16</v>
      </c>
      <c r="C4006" s="7" t="n">
        <v>0</v>
      </c>
    </row>
    <row r="4007" spans="1:6">
      <c r="A4007" t="s">
        <v>4</v>
      </c>
      <c r="B4007" s="4" t="s">
        <v>5</v>
      </c>
      <c r="C4007" s="4" t="s">
        <v>10</v>
      </c>
      <c r="D4007" s="4" t="s">
        <v>66</v>
      </c>
      <c r="E4007" s="4" t="s">
        <v>13</v>
      </c>
      <c r="F4007" s="4" t="s">
        <v>13</v>
      </c>
    </row>
    <row r="4008" spans="1:6">
      <c r="A4008" t="n">
        <v>39644</v>
      </c>
      <c r="B4008" s="52" t="n">
        <v>26</v>
      </c>
      <c r="C4008" s="7" t="n">
        <v>0</v>
      </c>
      <c r="D4008" s="7" t="s">
        <v>423</v>
      </c>
      <c r="E4008" s="7" t="n">
        <v>2</v>
      </c>
      <c r="F4008" s="7" t="n">
        <v>0</v>
      </c>
    </row>
    <row r="4009" spans="1:6">
      <c r="A4009" t="s">
        <v>4</v>
      </c>
      <c r="B4009" s="4" t="s">
        <v>5</v>
      </c>
    </row>
    <row r="4010" spans="1:6">
      <c r="A4010" t="n">
        <v>39676</v>
      </c>
      <c r="B4010" s="32" t="n">
        <v>28</v>
      </c>
    </row>
    <row r="4011" spans="1:6">
      <c r="A4011" t="s">
        <v>4</v>
      </c>
      <c r="B4011" s="4" t="s">
        <v>5</v>
      </c>
      <c r="C4011" s="4" t="s">
        <v>10</v>
      </c>
      <c r="D4011" s="4" t="s">
        <v>13</v>
      </c>
    </row>
    <row r="4012" spans="1:6">
      <c r="A4012" t="n">
        <v>39677</v>
      </c>
      <c r="B4012" s="61" t="n">
        <v>89</v>
      </c>
      <c r="C4012" s="7" t="n">
        <v>65533</v>
      </c>
      <c r="D4012" s="7" t="n">
        <v>1</v>
      </c>
    </row>
    <row r="4013" spans="1:6">
      <c r="A4013" t="s">
        <v>4</v>
      </c>
      <c r="B4013" s="4" t="s">
        <v>5</v>
      </c>
      <c r="C4013" s="4" t="s">
        <v>10</v>
      </c>
    </row>
    <row r="4014" spans="1:6">
      <c r="A4014" t="n">
        <v>39681</v>
      </c>
      <c r="B4014" s="8" t="n">
        <v>12</v>
      </c>
      <c r="C4014" s="7" t="n">
        <v>1</v>
      </c>
    </row>
    <row r="4015" spans="1:6">
      <c r="A4015" t="s">
        <v>4</v>
      </c>
      <c r="B4015" s="4" t="s">
        <v>5</v>
      </c>
      <c r="C4015" s="4" t="s">
        <v>29</v>
      </c>
    </row>
    <row r="4016" spans="1:6">
      <c r="A4016" t="n">
        <v>39684</v>
      </c>
      <c r="B4016" s="18" t="n">
        <v>3</v>
      </c>
      <c r="C4016" s="15" t="n">
        <f t="normal" ca="1">A4518</f>
        <v>0</v>
      </c>
    </row>
    <row r="4017" spans="1:6">
      <c r="A4017" t="s">
        <v>4</v>
      </c>
      <c r="B4017" s="4" t="s">
        <v>5</v>
      </c>
      <c r="C4017" s="4" t="s">
        <v>13</v>
      </c>
      <c r="D4017" s="4" t="s">
        <v>13</v>
      </c>
      <c r="E4017" s="4" t="s">
        <v>13</v>
      </c>
      <c r="F4017" s="4" t="s">
        <v>9</v>
      </c>
      <c r="G4017" s="4" t="s">
        <v>13</v>
      </c>
      <c r="H4017" s="4" t="s">
        <v>13</v>
      </c>
      <c r="I4017" s="4" t="s">
        <v>29</v>
      </c>
    </row>
    <row r="4018" spans="1:6">
      <c r="A4018" t="n">
        <v>39689</v>
      </c>
      <c r="B4018" s="14" t="n">
        <v>5</v>
      </c>
      <c r="C4018" s="7" t="n">
        <v>35</v>
      </c>
      <c r="D4018" s="7" t="n">
        <v>0</v>
      </c>
      <c r="E4018" s="7" t="n">
        <v>0</v>
      </c>
      <c r="F4018" s="7" t="n">
        <v>3</v>
      </c>
      <c r="G4018" s="7" t="n">
        <v>2</v>
      </c>
      <c r="H4018" s="7" t="n">
        <v>1</v>
      </c>
      <c r="I4018" s="15" t="n">
        <f t="normal" ca="1">A4144</f>
        <v>0</v>
      </c>
    </row>
    <row r="4019" spans="1:6">
      <c r="A4019" t="s">
        <v>4</v>
      </c>
      <c r="B4019" s="4" t="s">
        <v>5</v>
      </c>
      <c r="C4019" s="4" t="s">
        <v>13</v>
      </c>
      <c r="D4019" s="4" t="s">
        <v>10</v>
      </c>
      <c r="E4019" s="4" t="s">
        <v>30</v>
      </c>
    </row>
    <row r="4020" spans="1:6">
      <c r="A4020" t="n">
        <v>39703</v>
      </c>
      <c r="B4020" s="27" t="n">
        <v>58</v>
      </c>
      <c r="C4020" s="7" t="n">
        <v>101</v>
      </c>
      <c r="D4020" s="7" t="n">
        <v>500</v>
      </c>
      <c r="E4020" s="7" t="n">
        <v>1</v>
      </c>
    </row>
    <row r="4021" spans="1:6">
      <c r="A4021" t="s">
        <v>4</v>
      </c>
      <c r="B4021" s="4" t="s">
        <v>5</v>
      </c>
      <c r="C4021" s="4" t="s">
        <v>13</v>
      </c>
      <c r="D4021" s="4" t="s">
        <v>10</v>
      </c>
    </row>
    <row r="4022" spans="1:6">
      <c r="A4022" t="n">
        <v>39711</v>
      </c>
      <c r="B4022" s="27" t="n">
        <v>58</v>
      </c>
      <c r="C4022" s="7" t="n">
        <v>254</v>
      </c>
      <c r="D4022" s="7" t="n">
        <v>0</v>
      </c>
    </row>
    <row r="4023" spans="1:6">
      <c r="A4023" t="s">
        <v>4</v>
      </c>
      <c r="B4023" s="4" t="s">
        <v>5</v>
      </c>
      <c r="C4023" s="4" t="s">
        <v>13</v>
      </c>
      <c r="D4023" s="4" t="s">
        <v>13</v>
      </c>
      <c r="E4023" s="4" t="s">
        <v>30</v>
      </c>
      <c r="F4023" s="4" t="s">
        <v>30</v>
      </c>
      <c r="G4023" s="4" t="s">
        <v>30</v>
      </c>
      <c r="H4023" s="4" t="s">
        <v>10</v>
      </c>
    </row>
    <row r="4024" spans="1:6">
      <c r="A4024" t="n">
        <v>39715</v>
      </c>
      <c r="B4024" s="59" t="n">
        <v>45</v>
      </c>
      <c r="C4024" s="7" t="n">
        <v>2</v>
      </c>
      <c r="D4024" s="7" t="n">
        <v>3</v>
      </c>
      <c r="E4024" s="7" t="n">
        <v>11.7600002288818</v>
      </c>
      <c r="F4024" s="7" t="n">
        <v>1.12999999523163</v>
      </c>
      <c r="G4024" s="7" t="n">
        <v>14.039999961853</v>
      </c>
      <c r="H4024" s="7" t="n">
        <v>0</v>
      </c>
    </row>
    <row r="4025" spans="1:6">
      <c r="A4025" t="s">
        <v>4</v>
      </c>
      <c r="B4025" s="4" t="s">
        <v>5</v>
      </c>
      <c r="C4025" s="4" t="s">
        <v>13</v>
      </c>
      <c r="D4025" s="4" t="s">
        <v>13</v>
      </c>
      <c r="E4025" s="4" t="s">
        <v>30</v>
      </c>
      <c r="F4025" s="4" t="s">
        <v>30</v>
      </c>
      <c r="G4025" s="4" t="s">
        <v>30</v>
      </c>
      <c r="H4025" s="4" t="s">
        <v>10</v>
      </c>
      <c r="I4025" s="4" t="s">
        <v>13</v>
      </c>
    </row>
    <row r="4026" spans="1:6">
      <c r="A4026" t="n">
        <v>39732</v>
      </c>
      <c r="B4026" s="59" t="n">
        <v>45</v>
      </c>
      <c r="C4026" s="7" t="n">
        <v>4</v>
      </c>
      <c r="D4026" s="7" t="n">
        <v>3</v>
      </c>
      <c r="E4026" s="7" t="n">
        <v>11.8699998855591</v>
      </c>
      <c r="F4026" s="7" t="n">
        <v>296.429992675781</v>
      </c>
      <c r="G4026" s="7" t="n">
        <v>0</v>
      </c>
      <c r="H4026" s="7" t="n">
        <v>0</v>
      </c>
      <c r="I4026" s="7" t="n">
        <v>0</v>
      </c>
    </row>
    <row r="4027" spans="1:6">
      <c r="A4027" t="s">
        <v>4</v>
      </c>
      <c r="B4027" s="4" t="s">
        <v>5</v>
      </c>
      <c r="C4027" s="4" t="s">
        <v>13</v>
      </c>
      <c r="D4027" s="4" t="s">
        <v>13</v>
      </c>
      <c r="E4027" s="4" t="s">
        <v>30</v>
      </c>
      <c r="F4027" s="4" t="s">
        <v>10</v>
      </c>
    </row>
    <row r="4028" spans="1:6">
      <c r="A4028" t="n">
        <v>39750</v>
      </c>
      <c r="B4028" s="59" t="n">
        <v>45</v>
      </c>
      <c r="C4028" s="7" t="n">
        <v>11</v>
      </c>
      <c r="D4028" s="7" t="n">
        <v>3</v>
      </c>
      <c r="E4028" s="7" t="n">
        <v>35.0999984741211</v>
      </c>
      <c r="F4028" s="7" t="n">
        <v>0</v>
      </c>
    </row>
    <row r="4029" spans="1:6">
      <c r="A4029" t="s">
        <v>4</v>
      </c>
      <c r="B4029" s="4" t="s">
        <v>5</v>
      </c>
      <c r="C4029" s="4" t="s">
        <v>13</v>
      </c>
      <c r="D4029" s="4" t="s">
        <v>13</v>
      </c>
      <c r="E4029" s="4" t="s">
        <v>30</v>
      </c>
      <c r="F4029" s="4" t="s">
        <v>10</v>
      </c>
    </row>
    <row r="4030" spans="1:6">
      <c r="A4030" t="n">
        <v>39759</v>
      </c>
      <c r="B4030" s="59" t="n">
        <v>45</v>
      </c>
      <c r="C4030" s="7" t="n">
        <v>5</v>
      </c>
      <c r="D4030" s="7" t="n">
        <v>3</v>
      </c>
      <c r="E4030" s="7" t="n">
        <v>1.79999995231628</v>
      </c>
      <c r="F4030" s="7" t="n">
        <v>0</v>
      </c>
    </row>
    <row r="4031" spans="1:6">
      <c r="A4031" t="s">
        <v>4</v>
      </c>
      <c r="B4031" s="4" t="s">
        <v>5</v>
      </c>
      <c r="C4031" s="4" t="s">
        <v>13</v>
      </c>
      <c r="D4031" s="4" t="s">
        <v>10</v>
      </c>
    </row>
    <row r="4032" spans="1:6">
      <c r="A4032" t="n">
        <v>39768</v>
      </c>
      <c r="B4032" s="27" t="n">
        <v>58</v>
      </c>
      <c r="C4032" s="7" t="n">
        <v>255</v>
      </c>
      <c r="D4032" s="7" t="n">
        <v>0</v>
      </c>
    </row>
    <row r="4033" spans="1:9">
      <c r="A4033" t="s">
        <v>4</v>
      </c>
      <c r="B4033" s="4" t="s">
        <v>5</v>
      </c>
      <c r="C4033" s="4" t="s">
        <v>13</v>
      </c>
      <c r="D4033" s="4" t="s">
        <v>10</v>
      </c>
      <c r="E4033" s="4" t="s">
        <v>6</v>
      </c>
    </row>
    <row r="4034" spans="1:9">
      <c r="A4034" t="n">
        <v>39772</v>
      </c>
      <c r="B4034" s="51" t="n">
        <v>51</v>
      </c>
      <c r="C4034" s="7" t="n">
        <v>4</v>
      </c>
      <c r="D4034" s="7" t="n">
        <v>0</v>
      </c>
      <c r="E4034" s="7" t="s">
        <v>151</v>
      </c>
    </row>
    <row r="4035" spans="1:9">
      <c r="A4035" t="s">
        <v>4</v>
      </c>
      <c r="B4035" s="4" t="s">
        <v>5</v>
      </c>
      <c r="C4035" s="4" t="s">
        <v>10</v>
      </c>
    </row>
    <row r="4036" spans="1:9">
      <c r="A4036" t="n">
        <v>39785</v>
      </c>
      <c r="B4036" s="25" t="n">
        <v>16</v>
      </c>
      <c r="C4036" s="7" t="n">
        <v>0</v>
      </c>
    </row>
    <row r="4037" spans="1:9">
      <c r="A4037" t="s">
        <v>4</v>
      </c>
      <c r="B4037" s="4" t="s">
        <v>5</v>
      </c>
      <c r="C4037" s="4" t="s">
        <v>10</v>
      </c>
      <c r="D4037" s="4" t="s">
        <v>66</v>
      </c>
      <c r="E4037" s="4" t="s">
        <v>13</v>
      </c>
      <c r="F4037" s="4" t="s">
        <v>13</v>
      </c>
    </row>
    <row r="4038" spans="1:9">
      <c r="A4038" t="n">
        <v>39788</v>
      </c>
      <c r="B4038" s="52" t="n">
        <v>26</v>
      </c>
      <c r="C4038" s="7" t="n">
        <v>0</v>
      </c>
      <c r="D4038" s="7" t="s">
        <v>424</v>
      </c>
      <c r="E4038" s="7" t="n">
        <v>2</v>
      </c>
      <c r="F4038" s="7" t="n">
        <v>0</v>
      </c>
    </row>
    <row r="4039" spans="1:9">
      <c r="A4039" t="s">
        <v>4</v>
      </c>
      <c r="B4039" s="4" t="s">
        <v>5</v>
      </c>
    </row>
    <row r="4040" spans="1:9">
      <c r="A4040" t="n">
        <v>39850</v>
      </c>
      <c r="B4040" s="32" t="n">
        <v>28</v>
      </c>
    </row>
    <row r="4041" spans="1:9">
      <c r="A4041" t="s">
        <v>4</v>
      </c>
      <c r="B4041" s="4" t="s">
        <v>5</v>
      </c>
      <c r="C4041" s="4" t="s">
        <v>10</v>
      </c>
      <c r="D4041" s="4" t="s">
        <v>13</v>
      </c>
      <c r="E4041" s="4" t="s">
        <v>13</v>
      </c>
      <c r="F4041" s="4" t="s">
        <v>6</v>
      </c>
    </row>
    <row r="4042" spans="1:9">
      <c r="A4042" t="n">
        <v>39851</v>
      </c>
      <c r="B4042" s="47" t="n">
        <v>20</v>
      </c>
      <c r="C4042" s="7" t="n">
        <v>6</v>
      </c>
      <c r="D4042" s="7" t="n">
        <v>2</v>
      </c>
      <c r="E4042" s="7" t="n">
        <v>10</v>
      </c>
      <c r="F4042" s="7" t="s">
        <v>273</v>
      </c>
    </row>
    <row r="4043" spans="1:9">
      <c r="A4043" t="s">
        <v>4</v>
      </c>
      <c r="B4043" s="4" t="s">
        <v>5</v>
      </c>
      <c r="C4043" s="4" t="s">
        <v>13</v>
      </c>
      <c r="D4043" s="4" t="s">
        <v>10</v>
      </c>
      <c r="E4043" s="4" t="s">
        <v>6</v>
      </c>
    </row>
    <row r="4044" spans="1:9">
      <c r="A4044" t="n">
        <v>39872</v>
      </c>
      <c r="B4044" s="51" t="n">
        <v>51</v>
      </c>
      <c r="C4044" s="7" t="n">
        <v>4</v>
      </c>
      <c r="D4044" s="7" t="n">
        <v>6</v>
      </c>
      <c r="E4044" s="7" t="s">
        <v>143</v>
      </c>
    </row>
    <row r="4045" spans="1:9">
      <c r="A4045" t="s">
        <v>4</v>
      </c>
      <c r="B4045" s="4" t="s">
        <v>5</v>
      </c>
      <c r="C4045" s="4" t="s">
        <v>10</v>
      </c>
    </row>
    <row r="4046" spans="1:9">
      <c r="A4046" t="n">
        <v>39886</v>
      </c>
      <c r="B4046" s="25" t="n">
        <v>16</v>
      </c>
      <c r="C4046" s="7" t="n">
        <v>0</v>
      </c>
    </row>
    <row r="4047" spans="1:9">
      <c r="A4047" t="s">
        <v>4</v>
      </c>
      <c r="B4047" s="4" t="s">
        <v>5</v>
      </c>
      <c r="C4047" s="4" t="s">
        <v>10</v>
      </c>
      <c r="D4047" s="4" t="s">
        <v>66</v>
      </c>
      <c r="E4047" s="4" t="s">
        <v>13</v>
      </c>
      <c r="F4047" s="4" t="s">
        <v>13</v>
      </c>
      <c r="G4047" s="4" t="s">
        <v>66</v>
      </c>
      <c r="H4047" s="4" t="s">
        <v>13</v>
      </c>
      <c r="I4047" s="4" t="s">
        <v>13</v>
      </c>
      <c r="J4047" s="4" t="s">
        <v>66</v>
      </c>
      <c r="K4047" s="4" t="s">
        <v>13</v>
      </c>
      <c r="L4047" s="4" t="s">
        <v>13</v>
      </c>
      <c r="M4047" s="4" t="s">
        <v>66</v>
      </c>
      <c r="N4047" s="4" t="s">
        <v>13</v>
      </c>
      <c r="O4047" s="4" t="s">
        <v>13</v>
      </c>
    </row>
    <row r="4048" spans="1:9">
      <c r="A4048" t="n">
        <v>39889</v>
      </c>
      <c r="B4048" s="52" t="n">
        <v>26</v>
      </c>
      <c r="C4048" s="7" t="n">
        <v>6</v>
      </c>
      <c r="D4048" s="7" t="s">
        <v>425</v>
      </c>
      <c r="E4048" s="7" t="n">
        <v>2</v>
      </c>
      <c r="F4048" s="7" t="n">
        <v>3</v>
      </c>
      <c r="G4048" s="7" t="s">
        <v>426</v>
      </c>
      <c r="H4048" s="7" t="n">
        <v>2</v>
      </c>
      <c r="I4048" s="7" t="n">
        <v>3</v>
      </c>
      <c r="J4048" s="7" t="s">
        <v>427</v>
      </c>
      <c r="K4048" s="7" t="n">
        <v>2</v>
      </c>
      <c r="L4048" s="7" t="n">
        <v>3</v>
      </c>
      <c r="M4048" s="7" t="s">
        <v>428</v>
      </c>
      <c r="N4048" s="7" t="n">
        <v>2</v>
      </c>
      <c r="O4048" s="7" t="n">
        <v>0</v>
      </c>
    </row>
    <row r="4049" spans="1:15">
      <c r="A4049" t="s">
        <v>4</v>
      </c>
      <c r="B4049" s="4" t="s">
        <v>5</v>
      </c>
    </row>
    <row r="4050" spans="1:15">
      <c r="A4050" t="n">
        <v>40288</v>
      </c>
      <c r="B4050" s="32" t="n">
        <v>28</v>
      </c>
    </row>
    <row r="4051" spans="1:15">
      <c r="A4051" t="s">
        <v>4</v>
      </c>
      <c r="B4051" s="4" t="s">
        <v>5</v>
      </c>
      <c r="C4051" s="4" t="s">
        <v>13</v>
      </c>
      <c r="D4051" s="4" t="s">
        <v>30</v>
      </c>
      <c r="E4051" s="4" t="s">
        <v>30</v>
      </c>
      <c r="F4051" s="4" t="s">
        <v>30</v>
      </c>
    </row>
    <row r="4052" spans="1:15">
      <c r="A4052" t="n">
        <v>40289</v>
      </c>
      <c r="B4052" s="59" t="n">
        <v>45</v>
      </c>
      <c r="C4052" s="7" t="n">
        <v>9</v>
      </c>
      <c r="D4052" s="7" t="n">
        <v>0.0199999995529652</v>
      </c>
      <c r="E4052" s="7" t="n">
        <v>0.0199999995529652</v>
      </c>
      <c r="F4052" s="7" t="n">
        <v>0.25</v>
      </c>
    </row>
    <row r="4053" spans="1:15">
      <c r="A4053" t="s">
        <v>4</v>
      </c>
      <c r="B4053" s="4" t="s">
        <v>5</v>
      </c>
      <c r="C4053" s="4" t="s">
        <v>13</v>
      </c>
      <c r="D4053" s="4" t="s">
        <v>10</v>
      </c>
      <c r="E4053" s="4" t="s">
        <v>6</v>
      </c>
    </row>
    <row r="4054" spans="1:15">
      <c r="A4054" t="n">
        <v>40303</v>
      </c>
      <c r="B4054" s="51" t="n">
        <v>51</v>
      </c>
      <c r="C4054" s="7" t="n">
        <v>4</v>
      </c>
      <c r="D4054" s="7" t="n">
        <v>4</v>
      </c>
      <c r="E4054" s="7" t="s">
        <v>419</v>
      </c>
    </row>
    <row r="4055" spans="1:15">
      <c r="A4055" t="s">
        <v>4</v>
      </c>
      <c r="B4055" s="4" t="s">
        <v>5</v>
      </c>
      <c r="C4055" s="4" t="s">
        <v>10</v>
      </c>
    </row>
    <row r="4056" spans="1:15">
      <c r="A4056" t="n">
        <v>40317</v>
      </c>
      <c r="B4056" s="25" t="n">
        <v>16</v>
      </c>
      <c r="C4056" s="7" t="n">
        <v>0</v>
      </c>
    </row>
    <row r="4057" spans="1:15">
      <c r="A4057" t="s">
        <v>4</v>
      </c>
      <c r="B4057" s="4" t="s">
        <v>5</v>
      </c>
      <c r="C4057" s="4" t="s">
        <v>10</v>
      </c>
      <c r="D4057" s="4" t="s">
        <v>66</v>
      </c>
      <c r="E4057" s="4" t="s">
        <v>13</v>
      </c>
      <c r="F4057" s="4" t="s">
        <v>13</v>
      </c>
    </row>
    <row r="4058" spans="1:15">
      <c r="A4058" t="n">
        <v>40320</v>
      </c>
      <c r="B4058" s="52" t="n">
        <v>26</v>
      </c>
      <c r="C4058" s="7" t="n">
        <v>4</v>
      </c>
      <c r="D4058" s="7" t="s">
        <v>429</v>
      </c>
      <c r="E4058" s="7" t="n">
        <v>2</v>
      </c>
      <c r="F4058" s="7" t="n">
        <v>0</v>
      </c>
    </row>
    <row r="4059" spans="1:15">
      <c r="A4059" t="s">
        <v>4</v>
      </c>
      <c r="B4059" s="4" t="s">
        <v>5</v>
      </c>
    </row>
    <row r="4060" spans="1:15">
      <c r="A4060" t="n">
        <v>40394</v>
      </c>
      <c r="B4060" s="32" t="n">
        <v>28</v>
      </c>
    </row>
    <row r="4061" spans="1:15">
      <c r="A4061" t="s">
        <v>4</v>
      </c>
      <c r="B4061" s="4" t="s">
        <v>5</v>
      </c>
      <c r="C4061" s="4" t="s">
        <v>13</v>
      </c>
      <c r="D4061" s="4" t="s">
        <v>10</v>
      </c>
      <c r="E4061" s="4" t="s">
        <v>6</v>
      </c>
    </row>
    <row r="4062" spans="1:15">
      <c r="A4062" t="n">
        <v>40395</v>
      </c>
      <c r="B4062" s="51" t="n">
        <v>51</v>
      </c>
      <c r="C4062" s="7" t="n">
        <v>4</v>
      </c>
      <c r="D4062" s="7" t="n">
        <v>0</v>
      </c>
      <c r="E4062" s="7" t="s">
        <v>359</v>
      </c>
    </row>
    <row r="4063" spans="1:15">
      <c r="A4063" t="s">
        <v>4</v>
      </c>
      <c r="B4063" s="4" t="s">
        <v>5</v>
      </c>
      <c r="C4063" s="4" t="s">
        <v>10</v>
      </c>
    </row>
    <row r="4064" spans="1:15">
      <c r="A4064" t="n">
        <v>40409</v>
      </c>
      <c r="B4064" s="25" t="n">
        <v>16</v>
      </c>
      <c r="C4064" s="7" t="n">
        <v>0</v>
      </c>
    </row>
    <row r="4065" spans="1:6">
      <c r="A4065" t="s">
        <v>4</v>
      </c>
      <c r="B4065" s="4" t="s">
        <v>5</v>
      </c>
      <c r="C4065" s="4" t="s">
        <v>10</v>
      </c>
      <c r="D4065" s="4" t="s">
        <v>66</v>
      </c>
      <c r="E4065" s="4" t="s">
        <v>13</v>
      </c>
      <c r="F4065" s="4" t="s">
        <v>13</v>
      </c>
    </row>
    <row r="4066" spans="1:6">
      <c r="A4066" t="n">
        <v>40412</v>
      </c>
      <c r="B4066" s="52" t="n">
        <v>26</v>
      </c>
      <c r="C4066" s="7" t="n">
        <v>0</v>
      </c>
      <c r="D4066" s="7" t="s">
        <v>430</v>
      </c>
      <c r="E4066" s="7" t="n">
        <v>2</v>
      </c>
      <c r="F4066" s="7" t="n">
        <v>0</v>
      </c>
    </row>
    <row r="4067" spans="1:6">
      <c r="A4067" t="s">
        <v>4</v>
      </c>
      <c r="B4067" s="4" t="s">
        <v>5</v>
      </c>
    </row>
    <row r="4068" spans="1:6">
      <c r="A4068" t="n">
        <v>40453</v>
      </c>
      <c r="B4068" s="32" t="n">
        <v>28</v>
      </c>
    </row>
    <row r="4069" spans="1:6">
      <c r="A4069" t="s">
        <v>4</v>
      </c>
      <c r="B4069" s="4" t="s">
        <v>5</v>
      </c>
      <c r="C4069" s="4" t="s">
        <v>13</v>
      </c>
      <c r="D4069" s="4" t="s">
        <v>10</v>
      </c>
      <c r="E4069" s="4" t="s">
        <v>13</v>
      </c>
      <c r="F4069" s="4" t="s">
        <v>13</v>
      </c>
      <c r="G4069" s="4" t="s">
        <v>29</v>
      </c>
    </row>
    <row r="4070" spans="1:6">
      <c r="A4070" t="n">
        <v>40454</v>
      </c>
      <c r="B4070" s="14" t="n">
        <v>5</v>
      </c>
      <c r="C4070" s="7" t="n">
        <v>30</v>
      </c>
      <c r="D4070" s="7" t="n">
        <v>1</v>
      </c>
      <c r="E4070" s="7" t="n">
        <v>8</v>
      </c>
      <c r="F4070" s="7" t="n">
        <v>1</v>
      </c>
      <c r="G4070" s="15" t="n">
        <f t="normal" ca="1">A4116</f>
        <v>0</v>
      </c>
    </row>
    <row r="4071" spans="1:6">
      <c r="A4071" t="s">
        <v>4</v>
      </c>
      <c r="B4071" s="4" t="s">
        <v>5</v>
      </c>
      <c r="C4071" s="4" t="s">
        <v>13</v>
      </c>
      <c r="D4071" s="4" t="s">
        <v>10</v>
      </c>
      <c r="E4071" s="4" t="s">
        <v>10</v>
      </c>
      <c r="F4071" s="4" t="s">
        <v>13</v>
      </c>
    </row>
    <row r="4072" spans="1:6">
      <c r="A4072" t="n">
        <v>40464</v>
      </c>
      <c r="B4072" s="30" t="n">
        <v>25</v>
      </c>
      <c r="C4072" s="7" t="n">
        <v>1</v>
      </c>
      <c r="D4072" s="7" t="n">
        <v>65535</v>
      </c>
      <c r="E4072" s="7" t="n">
        <v>450</v>
      </c>
      <c r="F4072" s="7" t="n">
        <v>0</v>
      </c>
    </row>
    <row r="4073" spans="1:6">
      <c r="A4073" t="s">
        <v>4</v>
      </c>
      <c r="B4073" s="4" t="s">
        <v>5</v>
      </c>
      <c r="C4073" s="4" t="s">
        <v>13</v>
      </c>
      <c r="D4073" s="4" t="s">
        <v>10</v>
      </c>
      <c r="E4073" s="4" t="s">
        <v>6</v>
      </c>
    </row>
    <row r="4074" spans="1:6">
      <c r="A4074" t="n">
        <v>40471</v>
      </c>
      <c r="B4074" s="51" t="n">
        <v>51</v>
      </c>
      <c r="C4074" s="7" t="n">
        <v>4</v>
      </c>
      <c r="D4074" s="7" t="n">
        <v>7</v>
      </c>
      <c r="E4074" s="7" t="s">
        <v>415</v>
      </c>
    </row>
    <row r="4075" spans="1:6">
      <c r="A4075" t="s">
        <v>4</v>
      </c>
      <c r="B4075" s="4" t="s">
        <v>5</v>
      </c>
      <c r="C4075" s="4" t="s">
        <v>10</v>
      </c>
    </row>
    <row r="4076" spans="1:6">
      <c r="A4076" t="n">
        <v>40485</v>
      </c>
      <c r="B4076" s="25" t="n">
        <v>16</v>
      </c>
      <c r="C4076" s="7" t="n">
        <v>0</v>
      </c>
    </row>
    <row r="4077" spans="1:6">
      <c r="A4077" t="s">
        <v>4</v>
      </c>
      <c r="B4077" s="4" t="s">
        <v>5</v>
      </c>
      <c r="C4077" s="4" t="s">
        <v>10</v>
      </c>
      <c r="D4077" s="4" t="s">
        <v>66</v>
      </c>
      <c r="E4077" s="4" t="s">
        <v>13</v>
      </c>
      <c r="F4077" s="4" t="s">
        <v>13</v>
      </c>
      <c r="G4077" s="4" t="s">
        <v>66</v>
      </c>
      <c r="H4077" s="4" t="s">
        <v>13</v>
      </c>
      <c r="I4077" s="4" t="s">
        <v>13</v>
      </c>
    </row>
    <row r="4078" spans="1:6">
      <c r="A4078" t="n">
        <v>40488</v>
      </c>
      <c r="B4078" s="52" t="n">
        <v>26</v>
      </c>
      <c r="C4078" s="7" t="n">
        <v>7</v>
      </c>
      <c r="D4078" s="7" t="s">
        <v>431</v>
      </c>
      <c r="E4078" s="7" t="n">
        <v>2</v>
      </c>
      <c r="F4078" s="7" t="n">
        <v>3</v>
      </c>
      <c r="G4078" s="7" t="s">
        <v>417</v>
      </c>
      <c r="H4078" s="7" t="n">
        <v>2</v>
      </c>
      <c r="I4078" s="7" t="n">
        <v>0</v>
      </c>
    </row>
    <row r="4079" spans="1:6">
      <c r="A4079" t="s">
        <v>4</v>
      </c>
      <c r="B4079" s="4" t="s">
        <v>5</v>
      </c>
    </row>
    <row r="4080" spans="1:6">
      <c r="A4080" t="n">
        <v>40560</v>
      </c>
      <c r="B4080" s="32" t="n">
        <v>28</v>
      </c>
    </row>
    <row r="4081" spans="1:9">
      <c r="A4081" t="s">
        <v>4</v>
      </c>
      <c r="B4081" s="4" t="s">
        <v>5</v>
      </c>
      <c r="C4081" s="4" t="s">
        <v>10</v>
      </c>
      <c r="D4081" s="4" t="s">
        <v>13</v>
      </c>
    </row>
    <row r="4082" spans="1:9">
      <c r="A4082" t="n">
        <v>40561</v>
      </c>
      <c r="B4082" s="61" t="n">
        <v>89</v>
      </c>
      <c r="C4082" s="7" t="n">
        <v>65533</v>
      </c>
      <c r="D4082" s="7" t="n">
        <v>1</v>
      </c>
    </row>
    <row r="4083" spans="1:9">
      <c r="A4083" t="s">
        <v>4</v>
      </c>
      <c r="B4083" s="4" t="s">
        <v>5</v>
      </c>
      <c r="C4083" s="4" t="s">
        <v>13</v>
      </c>
      <c r="D4083" s="4" t="s">
        <v>10</v>
      </c>
      <c r="E4083" s="4" t="s">
        <v>10</v>
      </c>
      <c r="F4083" s="4" t="s">
        <v>13</v>
      </c>
    </row>
    <row r="4084" spans="1:9">
      <c r="A4084" t="n">
        <v>40565</v>
      </c>
      <c r="B4084" s="30" t="n">
        <v>25</v>
      </c>
      <c r="C4084" s="7" t="n">
        <v>1</v>
      </c>
      <c r="D4084" s="7" t="n">
        <v>65535</v>
      </c>
      <c r="E4084" s="7" t="n">
        <v>65535</v>
      </c>
      <c r="F4084" s="7" t="n">
        <v>0</v>
      </c>
    </row>
    <row r="4085" spans="1:9">
      <c r="A4085" t="s">
        <v>4</v>
      </c>
      <c r="B4085" s="4" t="s">
        <v>5</v>
      </c>
      <c r="C4085" s="4" t="s">
        <v>13</v>
      </c>
      <c r="D4085" s="4" t="s">
        <v>10</v>
      </c>
      <c r="E4085" s="4" t="s">
        <v>6</v>
      </c>
    </row>
    <row r="4086" spans="1:9">
      <c r="A4086" t="n">
        <v>40572</v>
      </c>
      <c r="B4086" s="51" t="n">
        <v>51</v>
      </c>
      <c r="C4086" s="7" t="n">
        <v>4</v>
      </c>
      <c r="D4086" s="7" t="n">
        <v>4</v>
      </c>
      <c r="E4086" s="7" t="s">
        <v>184</v>
      </c>
    </row>
    <row r="4087" spans="1:9">
      <c r="A4087" t="s">
        <v>4</v>
      </c>
      <c r="B4087" s="4" t="s">
        <v>5</v>
      </c>
      <c r="C4087" s="4" t="s">
        <v>10</v>
      </c>
    </row>
    <row r="4088" spans="1:9">
      <c r="A4088" t="n">
        <v>40586</v>
      </c>
      <c r="B4088" s="25" t="n">
        <v>16</v>
      </c>
      <c r="C4088" s="7" t="n">
        <v>0</v>
      </c>
    </row>
    <row r="4089" spans="1:9">
      <c r="A4089" t="s">
        <v>4</v>
      </c>
      <c r="B4089" s="4" t="s">
        <v>5</v>
      </c>
      <c r="C4089" s="4" t="s">
        <v>10</v>
      </c>
      <c r="D4089" s="4" t="s">
        <v>66</v>
      </c>
      <c r="E4089" s="4" t="s">
        <v>13</v>
      </c>
      <c r="F4089" s="4" t="s">
        <v>13</v>
      </c>
    </row>
    <row r="4090" spans="1:9">
      <c r="A4090" t="n">
        <v>40589</v>
      </c>
      <c r="B4090" s="52" t="n">
        <v>26</v>
      </c>
      <c r="C4090" s="7" t="n">
        <v>4</v>
      </c>
      <c r="D4090" s="7" t="s">
        <v>432</v>
      </c>
      <c r="E4090" s="7" t="n">
        <v>2</v>
      </c>
      <c r="F4090" s="7" t="n">
        <v>0</v>
      </c>
    </row>
    <row r="4091" spans="1:9">
      <c r="A4091" t="s">
        <v>4</v>
      </c>
      <c r="B4091" s="4" t="s">
        <v>5</v>
      </c>
      <c r="C4091" s="4" t="s">
        <v>10</v>
      </c>
      <c r="D4091" s="4" t="s">
        <v>13</v>
      </c>
      <c r="E4091" s="4" t="s">
        <v>13</v>
      </c>
      <c r="F4091" s="4" t="s">
        <v>6</v>
      </c>
    </row>
    <row r="4092" spans="1:9">
      <c r="A4092" t="n">
        <v>40612</v>
      </c>
      <c r="B4092" s="47" t="n">
        <v>20</v>
      </c>
      <c r="C4092" s="7" t="n">
        <v>6</v>
      </c>
      <c r="D4092" s="7" t="n">
        <v>2</v>
      </c>
      <c r="E4092" s="7" t="n">
        <v>10</v>
      </c>
      <c r="F4092" s="7" t="s">
        <v>322</v>
      </c>
    </row>
    <row r="4093" spans="1:9">
      <c r="A4093" t="s">
        <v>4</v>
      </c>
      <c r="B4093" s="4" t="s">
        <v>5</v>
      </c>
      <c r="C4093" s="4" t="s">
        <v>13</v>
      </c>
      <c r="D4093" s="4" t="s">
        <v>10</v>
      </c>
      <c r="E4093" s="4" t="s">
        <v>6</v>
      </c>
    </row>
    <row r="4094" spans="1:9">
      <c r="A4094" t="n">
        <v>40632</v>
      </c>
      <c r="B4094" s="51" t="n">
        <v>51</v>
      </c>
      <c r="C4094" s="7" t="n">
        <v>4</v>
      </c>
      <c r="D4094" s="7" t="n">
        <v>6</v>
      </c>
      <c r="E4094" s="7" t="s">
        <v>419</v>
      </c>
    </row>
    <row r="4095" spans="1:9">
      <c r="A4095" t="s">
        <v>4</v>
      </c>
      <c r="B4095" s="4" t="s">
        <v>5</v>
      </c>
      <c r="C4095" s="4" t="s">
        <v>10</v>
      </c>
    </row>
    <row r="4096" spans="1:9">
      <c r="A4096" t="n">
        <v>40646</v>
      </c>
      <c r="B4096" s="25" t="n">
        <v>16</v>
      </c>
      <c r="C4096" s="7" t="n">
        <v>0</v>
      </c>
    </row>
    <row r="4097" spans="1:6">
      <c r="A4097" t="s">
        <v>4</v>
      </c>
      <c r="B4097" s="4" t="s">
        <v>5</v>
      </c>
      <c r="C4097" s="4" t="s">
        <v>10</v>
      </c>
      <c r="D4097" s="4" t="s">
        <v>66</v>
      </c>
      <c r="E4097" s="4" t="s">
        <v>13</v>
      </c>
      <c r="F4097" s="4" t="s">
        <v>13</v>
      </c>
    </row>
    <row r="4098" spans="1:6">
      <c r="A4098" t="n">
        <v>40649</v>
      </c>
      <c r="B4098" s="52" t="n">
        <v>26</v>
      </c>
      <c r="C4098" s="7" t="n">
        <v>6</v>
      </c>
      <c r="D4098" s="7" t="s">
        <v>433</v>
      </c>
      <c r="E4098" s="7" t="n">
        <v>2</v>
      </c>
      <c r="F4098" s="7" t="n">
        <v>0</v>
      </c>
    </row>
    <row r="4099" spans="1:6">
      <c r="A4099" t="s">
        <v>4</v>
      </c>
      <c r="B4099" s="4" t="s">
        <v>5</v>
      </c>
    </row>
    <row r="4100" spans="1:6">
      <c r="A4100" t="n">
        <v>40665</v>
      </c>
      <c r="B4100" s="32" t="n">
        <v>28</v>
      </c>
    </row>
    <row r="4101" spans="1:6">
      <c r="A4101" t="s">
        <v>4</v>
      </c>
      <c r="B4101" s="4" t="s">
        <v>5</v>
      </c>
      <c r="C4101" s="4" t="s">
        <v>10</v>
      </c>
      <c r="D4101" s="4" t="s">
        <v>13</v>
      </c>
    </row>
    <row r="4102" spans="1:6">
      <c r="A4102" t="n">
        <v>40666</v>
      </c>
      <c r="B4102" s="61" t="n">
        <v>89</v>
      </c>
      <c r="C4102" s="7" t="n">
        <v>65533</v>
      </c>
      <c r="D4102" s="7" t="n">
        <v>1</v>
      </c>
    </row>
    <row r="4103" spans="1:6">
      <c r="A4103" t="s">
        <v>4</v>
      </c>
      <c r="B4103" s="4" t="s">
        <v>5</v>
      </c>
      <c r="C4103" s="4" t="s">
        <v>13</v>
      </c>
      <c r="D4103" s="4" t="s">
        <v>10</v>
      </c>
      <c r="E4103" s="4" t="s">
        <v>6</v>
      </c>
    </row>
    <row r="4104" spans="1:6">
      <c r="A4104" t="n">
        <v>40670</v>
      </c>
      <c r="B4104" s="51" t="n">
        <v>51</v>
      </c>
      <c r="C4104" s="7" t="n">
        <v>4</v>
      </c>
      <c r="D4104" s="7" t="n">
        <v>0</v>
      </c>
      <c r="E4104" s="7" t="s">
        <v>182</v>
      </c>
    </row>
    <row r="4105" spans="1:6">
      <c r="A4105" t="s">
        <v>4</v>
      </c>
      <c r="B4105" s="4" t="s">
        <v>5</v>
      </c>
      <c r="C4105" s="4" t="s">
        <v>10</v>
      </c>
    </row>
    <row r="4106" spans="1:6">
      <c r="A4106" t="n">
        <v>40683</v>
      </c>
      <c r="B4106" s="25" t="n">
        <v>16</v>
      </c>
      <c r="C4106" s="7" t="n">
        <v>0</v>
      </c>
    </row>
    <row r="4107" spans="1:6">
      <c r="A4107" t="s">
        <v>4</v>
      </c>
      <c r="B4107" s="4" t="s">
        <v>5</v>
      </c>
      <c r="C4107" s="4" t="s">
        <v>10</v>
      </c>
      <c r="D4107" s="4" t="s">
        <v>66</v>
      </c>
      <c r="E4107" s="4" t="s">
        <v>13</v>
      </c>
      <c r="F4107" s="4" t="s">
        <v>13</v>
      </c>
    </row>
    <row r="4108" spans="1:6">
      <c r="A4108" t="n">
        <v>40686</v>
      </c>
      <c r="B4108" s="52" t="n">
        <v>26</v>
      </c>
      <c r="C4108" s="7" t="n">
        <v>0</v>
      </c>
      <c r="D4108" s="7" t="s">
        <v>434</v>
      </c>
      <c r="E4108" s="7" t="n">
        <v>2</v>
      </c>
      <c r="F4108" s="7" t="n">
        <v>0</v>
      </c>
    </row>
    <row r="4109" spans="1:6">
      <c r="A4109" t="s">
        <v>4</v>
      </c>
      <c r="B4109" s="4" t="s">
        <v>5</v>
      </c>
    </row>
    <row r="4110" spans="1:6">
      <c r="A4110" t="n">
        <v>40758</v>
      </c>
      <c r="B4110" s="32" t="n">
        <v>28</v>
      </c>
    </row>
    <row r="4111" spans="1:6">
      <c r="A4111" t="s">
        <v>4</v>
      </c>
      <c r="B4111" s="4" t="s">
        <v>5</v>
      </c>
      <c r="C4111" s="4" t="s">
        <v>10</v>
      </c>
      <c r="D4111" s="4" t="s">
        <v>13</v>
      </c>
    </row>
    <row r="4112" spans="1:6">
      <c r="A4112" t="n">
        <v>40759</v>
      </c>
      <c r="B4112" s="61" t="n">
        <v>89</v>
      </c>
      <c r="C4112" s="7" t="n">
        <v>65533</v>
      </c>
      <c r="D4112" s="7" t="n">
        <v>1</v>
      </c>
    </row>
    <row r="4113" spans="1:6">
      <c r="A4113" t="s">
        <v>4</v>
      </c>
      <c r="B4113" s="4" t="s">
        <v>5</v>
      </c>
      <c r="C4113" s="4" t="s">
        <v>29</v>
      </c>
    </row>
    <row r="4114" spans="1:6">
      <c r="A4114" t="n">
        <v>40763</v>
      </c>
      <c r="B4114" s="18" t="n">
        <v>3</v>
      </c>
      <c r="C4114" s="15" t="n">
        <f t="normal" ca="1">A4140</f>
        <v>0</v>
      </c>
    </row>
    <row r="4115" spans="1:6">
      <c r="A4115" t="s">
        <v>4</v>
      </c>
      <c r="B4115" s="4" t="s">
        <v>5</v>
      </c>
      <c r="C4115" s="4" t="s">
        <v>13</v>
      </c>
      <c r="D4115" s="4" t="s">
        <v>10</v>
      </c>
      <c r="E4115" s="4" t="s">
        <v>10</v>
      </c>
      <c r="F4115" s="4" t="s">
        <v>13</v>
      </c>
    </row>
    <row r="4116" spans="1:6">
      <c r="A4116" t="n">
        <v>40768</v>
      </c>
      <c r="B4116" s="30" t="n">
        <v>25</v>
      </c>
      <c r="C4116" s="7" t="n">
        <v>1</v>
      </c>
      <c r="D4116" s="7" t="n">
        <v>65535</v>
      </c>
      <c r="E4116" s="7" t="n">
        <v>450</v>
      </c>
      <c r="F4116" s="7" t="n">
        <v>0</v>
      </c>
    </row>
    <row r="4117" spans="1:6">
      <c r="A4117" t="s">
        <v>4</v>
      </c>
      <c r="B4117" s="4" t="s">
        <v>5</v>
      </c>
      <c r="C4117" s="4" t="s">
        <v>13</v>
      </c>
      <c r="D4117" s="4" t="s">
        <v>10</v>
      </c>
      <c r="E4117" s="4" t="s">
        <v>6</v>
      </c>
    </row>
    <row r="4118" spans="1:6">
      <c r="A4118" t="n">
        <v>40775</v>
      </c>
      <c r="B4118" s="51" t="n">
        <v>51</v>
      </c>
      <c r="C4118" s="7" t="n">
        <v>4</v>
      </c>
      <c r="D4118" s="7" t="n">
        <v>7</v>
      </c>
      <c r="E4118" s="7" t="s">
        <v>146</v>
      </c>
    </row>
    <row r="4119" spans="1:6">
      <c r="A4119" t="s">
        <v>4</v>
      </c>
      <c r="B4119" s="4" t="s">
        <v>5</v>
      </c>
      <c r="C4119" s="4" t="s">
        <v>10</v>
      </c>
    </row>
    <row r="4120" spans="1:6">
      <c r="A4120" t="n">
        <v>40788</v>
      </c>
      <c r="B4120" s="25" t="n">
        <v>16</v>
      </c>
      <c r="C4120" s="7" t="n">
        <v>0</v>
      </c>
    </row>
    <row r="4121" spans="1:6">
      <c r="A4121" t="s">
        <v>4</v>
      </c>
      <c r="B4121" s="4" t="s">
        <v>5</v>
      </c>
      <c r="C4121" s="4" t="s">
        <v>10</v>
      </c>
      <c r="D4121" s="4" t="s">
        <v>66</v>
      </c>
      <c r="E4121" s="4" t="s">
        <v>13</v>
      </c>
      <c r="F4121" s="4" t="s">
        <v>13</v>
      </c>
    </row>
    <row r="4122" spans="1:6">
      <c r="A4122" t="n">
        <v>40791</v>
      </c>
      <c r="B4122" s="52" t="n">
        <v>26</v>
      </c>
      <c r="C4122" s="7" t="n">
        <v>7</v>
      </c>
      <c r="D4122" s="7" t="s">
        <v>435</v>
      </c>
      <c r="E4122" s="7" t="n">
        <v>2</v>
      </c>
      <c r="F4122" s="7" t="n">
        <v>0</v>
      </c>
    </row>
    <row r="4123" spans="1:6">
      <c r="A4123" t="s">
        <v>4</v>
      </c>
      <c r="B4123" s="4" t="s">
        <v>5</v>
      </c>
    </row>
    <row r="4124" spans="1:6">
      <c r="A4124" t="n">
        <v>40841</v>
      </c>
      <c r="B4124" s="32" t="n">
        <v>28</v>
      </c>
    </row>
    <row r="4125" spans="1:6">
      <c r="A4125" t="s">
        <v>4</v>
      </c>
      <c r="B4125" s="4" t="s">
        <v>5</v>
      </c>
      <c r="C4125" s="4" t="s">
        <v>10</v>
      </c>
      <c r="D4125" s="4" t="s">
        <v>13</v>
      </c>
    </row>
    <row r="4126" spans="1:6">
      <c r="A4126" t="n">
        <v>40842</v>
      </c>
      <c r="B4126" s="61" t="n">
        <v>89</v>
      </c>
      <c r="C4126" s="7" t="n">
        <v>65533</v>
      </c>
      <c r="D4126" s="7" t="n">
        <v>1</v>
      </c>
    </row>
    <row r="4127" spans="1:6">
      <c r="A4127" t="s">
        <v>4</v>
      </c>
      <c r="B4127" s="4" t="s">
        <v>5</v>
      </c>
      <c r="C4127" s="4" t="s">
        <v>13</v>
      </c>
      <c r="D4127" s="4" t="s">
        <v>10</v>
      </c>
      <c r="E4127" s="4" t="s">
        <v>10</v>
      </c>
      <c r="F4127" s="4" t="s">
        <v>13</v>
      </c>
    </row>
    <row r="4128" spans="1:6">
      <c r="A4128" t="n">
        <v>40846</v>
      </c>
      <c r="B4128" s="30" t="n">
        <v>25</v>
      </c>
      <c r="C4128" s="7" t="n">
        <v>1</v>
      </c>
      <c r="D4128" s="7" t="n">
        <v>65535</v>
      </c>
      <c r="E4128" s="7" t="n">
        <v>65535</v>
      </c>
      <c r="F4128" s="7" t="n">
        <v>0</v>
      </c>
    </row>
    <row r="4129" spans="1:6">
      <c r="A4129" t="s">
        <v>4</v>
      </c>
      <c r="B4129" s="4" t="s">
        <v>5</v>
      </c>
      <c r="C4129" s="4" t="s">
        <v>13</v>
      </c>
      <c r="D4129" s="4" t="s">
        <v>10</v>
      </c>
      <c r="E4129" s="4" t="s">
        <v>6</v>
      </c>
    </row>
    <row r="4130" spans="1:6">
      <c r="A4130" t="n">
        <v>40853</v>
      </c>
      <c r="B4130" s="51" t="n">
        <v>51</v>
      </c>
      <c r="C4130" s="7" t="n">
        <v>4</v>
      </c>
      <c r="D4130" s="7" t="n">
        <v>0</v>
      </c>
      <c r="E4130" s="7" t="s">
        <v>361</v>
      </c>
    </row>
    <row r="4131" spans="1:6">
      <c r="A4131" t="s">
        <v>4</v>
      </c>
      <c r="B4131" s="4" t="s">
        <v>5</v>
      </c>
      <c r="C4131" s="4" t="s">
        <v>10</v>
      </c>
    </row>
    <row r="4132" spans="1:6">
      <c r="A4132" t="n">
        <v>40866</v>
      </c>
      <c r="B4132" s="25" t="n">
        <v>16</v>
      </c>
      <c r="C4132" s="7" t="n">
        <v>0</v>
      </c>
    </row>
    <row r="4133" spans="1:6">
      <c r="A4133" t="s">
        <v>4</v>
      </c>
      <c r="B4133" s="4" t="s">
        <v>5</v>
      </c>
      <c r="C4133" s="4" t="s">
        <v>10</v>
      </c>
      <c r="D4133" s="4" t="s">
        <v>66</v>
      </c>
      <c r="E4133" s="4" t="s">
        <v>13</v>
      </c>
      <c r="F4133" s="4" t="s">
        <v>13</v>
      </c>
    </row>
    <row r="4134" spans="1:6">
      <c r="A4134" t="n">
        <v>40869</v>
      </c>
      <c r="B4134" s="52" t="n">
        <v>26</v>
      </c>
      <c r="C4134" s="7" t="n">
        <v>0</v>
      </c>
      <c r="D4134" s="7" t="s">
        <v>436</v>
      </c>
      <c r="E4134" s="7" t="n">
        <v>2</v>
      </c>
      <c r="F4134" s="7" t="n">
        <v>0</v>
      </c>
    </row>
    <row r="4135" spans="1:6">
      <c r="A4135" t="s">
        <v>4</v>
      </c>
      <c r="B4135" s="4" t="s">
        <v>5</v>
      </c>
    </row>
    <row r="4136" spans="1:6">
      <c r="A4136" t="n">
        <v>40899</v>
      </c>
      <c r="B4136" s="32" t="n">
        <v>28</v>
      </c>
    </row>
    <row r="4137" spans="1:6">
      <c r="A4137" t="s">
        <v>4</v>
      </c>
      <c r="B4137" s="4" t="s">
        <v>5</v>
      </c>
      <c r="C4137" s="4" t="s">
        <v>10</v>
      </c>
      <c r="D4137" s="4" t="s">
        <v>13</v>
      </c>
    </row>
    <row r="4138" spans="1:6">
      <c r="A4138" t="n">
        <v>40900</v>
      </c>
      <c r="B4138" s="61" t="n">
        <v>89</v>
      </c>
      <c r="C4138" s="7" t="n">
        <v>65533</v>
      </c>
      <c r="D4138" s="7" t="n">
        <v>1</v>
      </c>
    </row>
    <row r="4139" spans="1:6">
      <c r="A4139" t="s">
        <v>4</v>
      </c>
      <c r="B4139" s="4" t="s">
        <v>5</v>
      </c>
      <c r="C4139" s="4" t="s">
        <v>10</v>
      </c>
    </row>
    <row r="4140" spans="1:6">
      <c r="A4140" t="n">
        <v>40904</v>
      </c>
      <c r="B4140" s="8" t="n">
        <v>12</v>
      </c>
      <c r="C4140" s="7" t="n">
        <v>2</v>
      </c>
    </row>
    <row r="4141" spans="1:6">
      <c r="A4141" t="s">
        <v>4</v>
      </c>
      <c r="B4141" s="4" t="s">
        <v>5</v>
      </c>
      <c r="C4141" s="4" t="s">
        <v>29</v>
      </c>
    </row>
    <row r="4142" spans="1:6">
      <c r="A4142" t="n">
        <v>40907</v>
      </c>
      <c r="B4142" s="18" t="n">
        <v>3</v>
      </c>
      <c r="C4142" s="15" t="n">
        <f t="normal" ca="1">A4518</f>
        <v>0</v>
      </c>
    </row>
    <row r="4143" spans="1:6">
      <c r="A4143" t="s">
        <v>4</v>
      </c>
      <c r="B4143" s="4" t="s">
        <v>5</v>
      </c>
      <c r="C4143" s="4" t="s">
        <v>13</v>
      </c>
      <c r="D4143" s="4" t="s">
        <v>13</v>
      </c>
      <c r="E4143" s="4" t="s">
        <v>13</v>
      </c>
      <c r="F4143" s="4" t="s">
        <v>9</v>
      </c>
      <c r="G4143" s="4" t="s">
        <v>13</v>
      </c>
      <c r="H4143" s="4" t="s">
        <v>13</v>
      </c>
      <c r="I4143" s="4" t="s">
        <v>29</v>
      </c>
    </row>
    <row r="4144" spans="1:6">
      <c r="A4144" t="n">
        <v>40912</v>
      </c>
      <c r="B4144" s="14" t="n">
        <v>5</v>
      </c>
      <c r="C4144" s="7" t="n">
        <v>35</v>
      </c>
      <c r="D4144" s="7" t="n">
        <v>0</v>
      </c>
      <c r="E4144" s="7" t="n">
        <v>0</v>
      </c>
      <c r="F4144" s="7" t="n">
        <v>4</v>
      </c>
      <c r="G4144" s="7" t="n">
        <v>2</v>
      </c>
      <c r="H4144" s="7" t="n">
        <v>1</v>
      </c>
      <c r="I4144" s="15" t="n">
        <f t="normal" ca="1">A4206</f>
        <v>0</v>
      </c>
    </row>
    <row r="4145" spans="1:9">
      <c r="A4145" t="s">
        <v>4</v>
      </c>
      <c r="B4145" s="4" t="s">
        <v>5</v>
      </c>
      <c r="C4145" s="4" t="s">
        <v>13</v>
      </c>
      <c r="D4145" s="4" t="s">
        <v>10</v>
      </c>
      <c r="E4145" s="4" t="s">
        <v>30</v>
      </c>
    </row>
    <row r="4146" spans="1:9">
      <c r="A4146" t="n">
        <v>40926</v>
      </c>
      <c r="B4146" s="27" t="n">
        <v>58</v>
      </c>
      <c r="C4146" s="7" t="n">
        <v>101</v>
      </c>
      <c r="D4146" s="7" t="n">
        <v>500</v>
      </c>
      <c r="E4146" s="7" t="n">
        <v>1</v>
      </c>
    </row>
    <row r="4147" spans="1:9">
      <c r="A4147" t="s">
        <v>4</v>
      </c>
      <c r="B4147" s="4" t="s">
        <v>5</v>
      </c>
      <c r="C4147" s="4" t="s">
        <v>13</v>
      </c>
      <c r="D4147" s="4" t="s">
        <v>10</v>
      </c>
    </row>
    <row r="4148" spans="1:9">
      <c r="A4148" t="n">
        <v>40934</v>
      </c>
      <c r="B4148" s="27" t="n">
        <v>58</v>
      </c>
      <c r="C4148" s="7" t="n">
        <v>254</v>
      </c>
      <c r="D4148" s="7" t="n">
        <v>0</v>
      </c>
    </row>
    <row r="4149" spans="1:9">
      <c r="A4149" t="s">
        <v>4</v>
      </c>
      <c r="B4149" s="4" t="s">
        <v>5</v>
      </c>
      <c r="C4149" s="4" t="s">
        <v>13</v>
      </c>
      <c r="D4149" s="4" t="s">
        <v>13</v>
      </c>
      <c r="E4149" s="4" t="s">
        <v>30</v>
      </c>
      <c r="F4149" s="4" t="s">
        <v>30</v>
      </c>
      <c r="G4149" s="4" t="s">
        <v>30</v>
      </c>
      <c r="H4149" s="4" t="s">
        <v>10</v>
      </c>
    </row>
    <row r="4150" spans="1:9">
      <c r="A4150" t="n">
        <v>40938</v>
      </c>
      <c r="B4150" s="59" t="n">
        <v>45</v>
      </c>
      <c r="C4150" s="7" t="n">
        <v>2</v>
      </c>
      <c r="D4150" s="7" t="n">
        <v>3</v>
      </c>
      <c r="E4150" s="7" t="n">
        <v>11.7700004577637</v>
      </c>
      <c r="F4150" s="7" t="n">
        <v>1.17999994754791</v>
      </c>
      <c r="G4150" s="7" t="n">
        <v>15.5200004577637</v>
      </c>
      <c r="H4150" s="7" t="n">
        <v>0</v>
      </c>
    </row>
    <row r="4151" spans="1:9">
      <c r="A4151" t="s">
        <v>4</v>
      </c>
      <c r="B4151" s="4" t="s">
        <v>5</v>
      </c>
      <c r="C4151" s="4" t="s">
        <v>13</v>
      </c>
      <c r="D4151" s="4" t="s">
        <v>13</v>
      </c>
      <c r="E4151" s="4" t="s">
        <v>30</v>
      </c>
      <c r="F4151" s="4" t="s">
        <v>30</v>
      </c>
      <c r="G4151" s="4" t="s">
        <v>30</v>
      </c>
      <c r="H4151" s="4" t="s">
        <v>10</v>
      </c>
      <c r="I4151" s="4" t="s">
        <v>13</v>
      </c>
    </row>
    <row r="4152" spans="1:9">
      <c r="A4152" t="n">
        <v>40955</v>
      </c>
      <c r="B4152" s="59" t="n">
        <v>45</v>
      </c>
      <c r="C4152" s="7" t="n">
        <v>4</v>
      </c>
      <c r="D4152" s="7" t="n">
        <v>3</v>
      </c>
      <c r="E4152" s="7" t="n">
        <v>11.8699998855591</v>
      </c>
      <c r="F4152" s="7" t="n">
        <v>296.429992675781</v>
      </c>
      <c r="G4152" s="7" t="n">
        <v>0</v>
      </c>
      <c r="H4152" s="7" t="n">
        <v>0</v>
      </c>
      <c r="I4152" s="7" t="n">
        <v>0</v>
      </c>
    </row>
    <row r="4153" spans="1:9">
      <c r="A4153" t="s">
        <v>4</v>
      </c>
      <c r="B4153" s="4" t="s">
        <v>5</v>
      </c>
      <c r="C4153" s="4" t="s">
        <v>13</v>
      </c>
      <c r="D4153" s="4" t="s">
        <v>13</v>
      </c>
      <c r="E4153" s="4" t="s">
        <v>30</v>
      </c>
      <c r="F4153" s="4" t="s">
        <v>10</v>
      </c>
    </row>
    <row r="4154" spans="1:9">
      <c r="A4154" t="n">
        <v>40973</v>
      </c>
      <c r="B4154" s="59" t="n">
        <v>45</v>
      </c>
      <c r="C4154" s="7" t="n">
        <v>11</v>
      </c>
      <c r="D4154" s="7" t="n">
        <v>3</v>
      </c>
      <c r="E4154" s="7" t="n">
        <v>35.0999984741211</v>
      </c>
      <c r="F4154" s="7" t="n">
        <v>0</v>
      </c>
    </row>
    <row r="4155" spans="1:9">
      <c r="A4155" t="s">
        <v>4</v>
      </c>
      <c r="B4155" s="4" t="s">
        <v>5</v>
      </c>
      <c r="C4155" s="4" t="s">
        <v>13</v>
      </c>
      <c r="D4155" s="4" t="s">
        <v>13</v>
      </c>
      <c r="E4155" s="4" t="s">
        <v>30</v>
      </c>
      <c r="F4155" s="4" t="s">
        <v>10</v>
      </c>
    </row>
    <row r="4156" spans="1:9">
      <c r="A4156" t="n">
        <v>40982</v>
      </c>
      <c r="B4156" s="59" t="n">
        <v>45</v>
      </c>
      <c r="C4156" s="7" t="n">
        <v>5</v>
      </c>
      <c r="D4156" s="7" t="n">
        <v>3</v>
      </c>
      <c r="E4156" s="7" t="n">
        <v>1.79999995231628</v>
      </c>
      <c r="F4156" s="7" t="n">
        <v>0</v>
      </c>
    </row>
    <row r="4157" spans="1:9">
      <c r="A4157" t="s">
        <v>4</v>
      </c>
      <c r="B4157" s="4" t="s">
        <v>5</v>
      </c>
      <c r="C4157" s="4" t="s">
        <v>13</v>
      </c>
      <c r="D4157" s="4" t="s">
        <v>10</v>
      </c>
    </row>
    <row r="4158" spans="1:9">
      <c r="A4158" t="n">
        <v>40991</v>
      </c>
      <c r="B4158" s="27" t="n">
        <v>58</v>
      </c>
      <c r="C4158" s="7" t="n">
        <v>255</v>
      </c>
      <c r="D4158" s="7" t="n">
        <v>0</v>
      </c>
    </row>
    <row r="4159" spans="1:9">
      <c r="A4159" t="s">
        <v>4</v>
      </c>
      <c r="B4159" s="4" t="s">
        <v>5</v>
      </c>
      <c r="C4159" s="4" t="s">
        <v>13</v>
      </c>
      <c r="D4159" s="4" t="s">
        <v>10</v>
      </c>
      <c r="E4159" s="4" t="s">
        <v>6</v>
      </c>
    </row>
    <row r="4160" spans="1:9">
      <c r="A4160" t="n">
        <v>40995</v>
      </c>
      <c r="B4160" s="51" t="n">
        <v>51</v>
      </c>
      <c r="C4160" s="7" t="n">
        <v>4</v>
      </c>
      <c r="D4160" s="7" t="n">
        <v>0</v>
      </c>
      <c r="E4160" s="7" t="s">
        <v>361</v>
      </c>
    </row>
    <row r="4161" spans="1:9">
      <c r="A4161" t="s">
        <v>4</v>
      </c>
      <c r="B4161" s="4" t="s">
        <v>5</v>
      </c>
      <c r="C4161" s="4" t="s">
        <v>10</v>
      </c>
    </row>
    <row r="4162" spans="1:9">
      <c r="A4162" t="n">
        <v>41008</v>
      </c>
      <c r="B4162" s="25" t="n">
        <v>16</v>
      </c>
      <c r="C4162" s="7" t="n">
        <v>0</v>
      </c>
    </row>
    <row r="4163" spans="1:9">
      <c r="A4163" t="s">
        <v>4</v>
      </c>
      <c r="B4163" s="4" t="s">
        <v>5</v>
      </c>
      <c r="C4163" s="4" t="s">
        <v>10</v>
      </c>
      <c r="D4163" s="4" t="s">
        <v>66</v>
      </c>
      <c r="E4163" s="4" t="s">
        <v>13</v>
      </c>
      <c r="F4163" s="4" t="s">
        <v>13</v>
      </c>
    </row>
    <row r="4164" spans="1:9">
      <c r="A4164" t="n">
        <v>41011</v>
      </c>
      <c r="B4164" s="52" t="n">
        <v>26</v>
      </c>
      <c r="C4164" s="7" t="n">
        <v>0</v>
      </c>
      <c r="D4164" s="7" t="s">
        <v>437</v>
      </c>
      <c r="E4164" s="7" t="n">
        <v>2</v>
      </c>
      <c r="F4164" s="7" t="n">
        <v>0</v>
      </c>
    </row>
    <row r="4165" spans="1:9">
      <c r="A4165" t="s">
        <v>4</v>
      </c>
      <c r="B4165" s="4" t="s">
        <v>5</v>
      </c>
    </row>
    <row r="4166" spans="1:9">
      <c r="A4166" t="n">
        <v>41064</v>
      </c>
      <c r="B4166" s="32" t="n">
        <v>28</v>
      </c>
    </row>
    <row r="4167" spans="1:9">
      <c r="A4167" t="s">
        <v>4</v>
      </c>
      <c r="B4167" s="4" t="s">
        <v>5</v>
      </c>
      <c r="C4167" s="4" t="s">
        <v>10</v>
      </c>
      <c r="D4167" s="4" t="s">
        <v>13</v>
      </c>
      <c r="E4167" s="4" t="s">
        <v>13</v>
      </c>
      <c r="F4167" s="4" t="s">
        <v>6</v>
      </c>
    </row>
    <row r="4168" spans="1:9">
      <c r="A4168" t="n">
        <v>41065</v>
      </c>
      <c r="B4168" s="47" t="n">
        <v>20</v>
      </c>
      <c r="C4168" s="7" t="n">
        <v>8</v>
      </c>
      <c r="D4168" s="7" t="n">
        <v>2</v>
      </c>
      <c r="E4168" s="7" t="n">
        <v>10</v>
      </c>
      <c r="F4168" s="7" t="s">
        <v>273</v>
      </c>
    </row>
    <row r="4169" spans="1:9">
      <c r="A4169" t="s">
        <v>4</v>
      </c>
      <c r="B4169" s="4" t="s">
        <v>5</v>
      </c>
      <c r="C4169" s="4" t="s">
        <v>13</v>
      </c>
      <c r="D4169" s="4" t="s">
        <v>10</v>
      </c>
      <c r="E4169" s="4" t="s">
        <v>6</v>
      </c>
    </row>
    <row r="4170" spans="1:9">
      <c r="A4170" t="n">
        <v>41086</v>
      </c>
      <c r="B4170" s="51" t="n">
        <v>51</v>
      </c>
      <c r="C4170" s="7" t="n">
        <v>4</v>
      </c>
      <c r="D4170" s="7" t="n">
        <v>8</v>
      </c>
      <c r="E4170" s="7" t="s">
        <v>151</v>
      </c>
    </row>
    <row r="4171" spans="1:9">
      <c r="A4171" t="s">
        <v>4</v>
      </c>
      <c r="B4171" s="4" t="s">
        <v>5</v>
      </c>
      <c r="C4171" s="4" t="s">
        <v>10</v>
      </c>
    </row>
    <row r="4172" spans="1:9">
      <c r="A4172" t="n">
        <v>41099</v>
      </c>
      <c r="B4172" s="25" t="n">
        <v>16</v>
      </c>
      <c r="C4172" s="7" t="n">
        <v>0</v>
      </c>
    </row>
    <row r="4173" spans="1:9">
      <c r="A4173" t="s">
        <v>4</v>
      </c>
      <c r="B4173" s="4" t="s">
        <v>5</v>
      </c>
      <c r="C4173" s="4" t="s">
        <v>10</v>
      </c>
      <c r="D4173" s="4" t="s">
        <v>66</v>
      </c>
      <c r="E4173" s="4" t="s">
        <v>13</v>
      </c>
      <c r="F4173" s="4" t="s">
        <v>13</v>
      </c>
      <c r="G4173" s="4" t="s">
        <v>66</v>
      </c>
      <c r="H4173" s="4" t="s">
        <v>13</v>
      </c>
      <c r="I4173" s="4" t="s">
        <v>13</v>
      </c>
      <c r="J4173" s="4" t="s">
        <v>66</v>
      </c>
      <c r="K4173" s="4" t="s">
        <v>13</v>
      </c>
      <c r="L4173" s="4" t="s">
        <v>13</v>
      </c>
      <c r="M4173" s="4" t="s">
        <v>66</v>
      </c>
      <c r="N4173" s="4" t="s">
        <v>13</v>
      </c>
      <c r="O4173" s="4" t="s">
        <v>13</v>
      </c>
    </row>
    <row r="4174" spans="1:9">
      <c r="A4174" t="n">
        <v>41102</v>
      </c>
      <c r="B4174" s="52" t="n">
        <v>26</v>
      </c>
      <c r="C4174" s="7" t="n">
        <v>8</v>
      </c>
      <c r="D4174" s="7" t="s">
        <v>438</v>
      </c>
      <c r="E4174" s="7" t="n">
        <v>2</v>
      </c>
      <c r="F4174" s="7" t="n">
        <v>3</v>
      </c>
      <c r="G4174" s="7" t="s">
        <v>439</v>
      </c>
      <c r="H4174" s="7" t="n">
        <v>2</v>
      </c>
      <c r="I4174" s="7" t="n">
        <v>3</v>
      </c>
      <c r="J4174" s="7" t="s">
        <v>440</v>
      </c>
      <c r="K4174" s="7" t="n">
        <v>2</v>
      </c>
      <c r="L4174" s="7" t="n">
        <v>3</v>
      </c>
      <c r="M4174" s="7" t="s">
        <v>441</v>
      </c>
      <c r="N4174" s="7" t="n">
        <v>2</v>
      </c>
      <c r="O4174" s="7" t="n">
        <v>0</v>
      </c>
    </row>
    <row r="4175" spans="1:9">
      <c r="A4175" t="s">
        <v>4</v>
      </c>
      <c r="B4175" s="4" t="s">
        <v>5</v>
      </c>
    </row>
    <row r="4176" spans="1:9">
      <c r="A4176" t="n">
        <v>41439</v>
      </c>
      <c r="B4176" s="32" t="n">
        <v>28</v>
      </c>
    </row>
    <row r="4177" spans="1:15">
      <c r="A4177" t="s">
        <v>4</v>
      </c>
      <c r="B4177" s="4" t="s">
        <v>5</v>
      </c>
      <c r="C4177" s="4" t="s">
        <v>13</v>
      </c>
      <c r="D4177" s="4" t="s">
        <v>10</v>
      </c>
      <c r="E4177" s="4" t="s">
        <v>10</v>
      </c>
      <c r="F4177" s="4" t="s">
        <v>13</v>
      </c>
    </row>
    <row r="4178" spans="1:15">
      <c r="A4178" t="n">
        <v>41440</v>
      </c>
      <c r="B4178" s="30" t="n">
        <v>25</v>
      </c>
      <c r="C4178" s="7" t="n">
        <v>1</v>
      </c>
      <c r="D4178" s="7" t="n">
        <v>65535</v>
      </c>
      <c r="E4178" s="7" t="n">
        <v>450</v>
      </c>
      <c r="F4178" s="7" t="n">
        <v>0</v>
      </c>
    </row>
    <row r="4179" spans="1:15">
      <c r="A4179" t="s">
        <v>4</v>
      </c>
      <c r="B4179" s="4" t="s">
        <v>5</v>
      </c>
      <c r="C4179" s="4" t="s">
        <v>13</v>
      </c>
      <c r="D4179" s="4" t="s">
        <v>10</v>
      </c>
      <c r="E4179" s="4" t="s">
        <v>6</v>
      </c>
    </row>
    <row r="4180" spans="1:15">
      <c r="A4180" t="n">
        <v>41447</v>
      </c>
      <c r="B4180" s="51" t="n">
        <v>51</v>
      </c>
      <c r="C4180" s="7" t="n">
        <v>4</v>
      </c>
      <c r="D4180" s="7" t="n">
        <v>7</v>
      </c>
      <c r="E4180" s="7" t="s">
        <v>143</v>
      </c>
    </row>
    <row r="4181" spans="1:15">
      <c r="A4181" t="s">
        <v>4</v>
      </c>
      <c r="B4181" s="4" t="s">
        <v>5</v>
      </c>
      <c r="C4181" s="4" t="s">
        <v>10</v>
      </c>
    </row>
    <row r="4182" spans="1:15">
      <c r="A4182" t="n">
        <v>41461</v>
      </c>
      <c r="B4182" s="25" t="n">
        <v>16</v>
      </c>
      <c r="C4182" s="7" t="n">
        <v>0</v>
      </c>
    </row>
    <row r="4183" spans="1:15">
      <c r="A4183" t="s">
        <v>4</v>
      </c>
      <c r="B4183" s="4" t="s">
        <v>5</v>
      </c>
      <c r="C4183" s="4" t="s">
        <v>10</v>
      </c>
      <c r="D4183" s="4" t="s">
        <v>66</v>
      </c>
      <c r="E4183" s="4" t="s">
        <v>13</v>
      </c>
      <c r="F4183" s="4" t="s">
        <v>13</v>
      </c>
    </row>
    <row r="4184" spans="1:15">
      <c r="A4184" t="n">
        <v>41464</v>
      </c>
      <c r="B4184" s="52" t="n">
        <v>26</v>
      </c>
      <c r="C4184" s="7" t="n">
        <v>7</v>
      </c>
      <c r="D4184" s="7" t="s">
        <v>442</v>
      </c>
      <c r="E4184" s="7" t="n">
        <v>2</v>
      </c>
      <c r="F4184" s="7" t="n">
        <v>0</v>
      </c>
    </row>
    <row r="4185" spans="1:15">
      <c r="A4185" t="s">
        <v>4</v>
      </c>
      <c r="B4185" s="4" t="s">
        <v>5</v>
      </c>
    </row>
    <row r="4186" spans="1:15">
      <c r="A4186" t="n">
        <v>41529</v>
      </c>
      <c r="B4186" s="32" t="n">
        <v>28</v>
      </c>
    </row>
    <row r="4187" spans="1:15">
      <c r="A4187" t="s">
        <v>4</v>
      </c>
      <c r="B4187" s="4" t="s">
        <v>5</v>
      </c>
      <c r="C4187" s="4" t="s">
        <v>10</v>
      </c>
      <c r="D4187" s="4" t="s">
        <v>13</v>
      </c>
    </row>
    <row r="4188" spans="1:15">
      <c r="A4188" t="n">
        <v>41530</v>
      </c>
      <c r="B4188" s="61" t="n">
        <v>89</v>
      </c>
      <c r="C4188" s="7" t="n">
        <v>65533</v>
      </c>
      <c r="D4188" s="7" t="n">
        <v>1</v>
      </c>
    </row>
    <row r="4189" spans="1:15">
      <c r="A4189" t="s">
        <v>4</v>
      </c>
      <c r="B4189" s="4" t="s">
        <v>5</v>
      </c>
      <c r="C4189" s="4" t="s">
        <v>13</v>
      </c>
      <c r="D4189" s="4" t="s">
        <v>10</v>
      </c>
      <c r="E4189" s="4" t="s">
        <v>10</v>
      </c>
      <c r="F4189" s="4" t="s">
        <v>13</v>
      </c>
    </row>
    <row r="4190" spans="1:15">
      <c r="A4190" t="n">
        <v>41534</v>
      </c>
      <c r="B4190" s="30" t="n">
        <v>25</v>
      </c>
      <c r="C4190" s="7" t="n">
        <v>1</v>
      </c>
      <c r="D4190" s="7" t="n">
        <v>65535</v>
      </c>
      <c r="E4190" s="7" t="n">
        <v>65535</v>
      </c>
      <c r="F4190" s="7" t="n">
        <v>0</v>
      </c>
    </row>
    <row r="4191" spans="1:15">
      <c r="A4191" t="s">
        <v>4</v>
      </c>
      <c r="B4191" s="4" t="s">
        <v>5</v>
      </c>
      <c r="C4191" s="4" t="s">
        <v>13</v>
      </c>
      <c r="D4191" s="4" t="s">
        <v>10</v>
      </c>
      <c r="E4191" s="4" t="s">
        <v>6</v>
      </c>
    </row>
    <row r="4192" spans="1:15">
      <c r="A4192" t="n">
        <v>41541</v>
      </c>
      <c r="B4192" s="51" t="n">
        <v>51</v>
      </c>
      <c r="C4192" s="7" t="n">
        <v>4</v>
      </c>
      <c r="D4192" s="7" t="n">
        <v>0</v>
      </c>
      <c r="E4192" s="7" t="s">
        <v>361</v>
      </c>
    </row>
    <row r="4193" spans="1:6">
      <c r="A4193" t="s">
        <v>4</v>
      </c>
      <c r="B4193" s="4" t="s">
        <v>5</v>
      </c>
      <c r="C4193" s="4" t="s">
        <v>10</v>
      </c>
    </row>
    <row r="4194" spans="1:6">
      <c r="A4194" t="n">
        <v>41554</v>
      </c>
      <c r="B4194" s="25" t="n">
        <v>16</v>
      </c>
      <c r="C4194" s="7" t="n">
        <v>0</v>
      </c>
    </row>
    <row r="4195" spans="1:6">
      <c r="A4195" t="s">
        <v>4</v>
      </c>
      <c r="B4195" s="4" t="s">
        <v>5</v>
      </c>
      <c r="C4195" s="4" t="s">
        <v>10</v>
      </c>
      <c r="D4195" s="4" t="s">
        <v>66</v>
      </c>
      <c r="E4195" s="4" t="s">
        <v>13</v>
      </c>
      <c r="F4195" s="4" t="s">
        <v>13</v>
      </c>
    </row>
    <row r="4196" spans="1:6">
      <c r="A4196" t="n">
        <v>41557</v>
      </c>
      <c r="B4196" s="52" t="n">
        <v>26</v>
      </c>
      <c r="C4196" s="7" t="n">
        <v>0</v>
      </c>
      <c r="D4196" s="7" t="s">
        <v>443</v>
      </c>
      <c r="E4196" s="7" t="n">
        <v>2</v>
      </c>
      <c r="F4196" s="7" t="n">
        <v>0</v>
      </c>
    </row>
    <row r="4197" spans="1:6">
      <c r="A4197" t="s">
        <v>4</v>
      </c>
      <c r="B4197" s="4" t="s">
        <v>5</v>
      </c>
    </row>
    <row r="4198" spans="1:6">
      <c r="A4198" t="n">
        <v>41600</v>
      </c>
      <c r="B4198" s="32" t="n">
        <v>28</v>
      </c>
    </row>
    <row r="4199" spans="1:6">
      <c r="A4199" t="s">
        <v>4</v>
      </c>
      <c r="B4199" s="4" t="s">
        <v>5</v>
      </c>
      <c r="C4199" s="4" t="s">
        <v>10</v>
      </c>
      <c r="D4199" s="4" t="s">
        <v>13</v>
      </c>
    </row>
    <row r="4200" spans="1:6">
      <c r="A4200" t="n">
        <v>41601</v>
      </c>
      <c r="B4200" s="61" t="n">
        <v>89</v>
      </c>
      <c r="C4200" s="7" t="n">
        <v>65533</v>
      </c>
      <c r="D4200" s="7" t="n">
        <v>1</v>
      </c>
    </row>
    <row r="4201" spans="1:6">
      <c r="A4201" t="s">
        <v>4</v>
      </c>
      <c r="B4201" s="4" t="s">
        <v>5</v>
      </c>
      <c r="C4201" s="4" t="s">
        <v>10</v>
      </c>
    </row>
    <row r="4202" spans="1:6">
      <c r="A4202" t="n">
        <v>41605</v>
      </c>
      <c r="B4202" s="8" t="n">
        <v>12</v>
      </c>
      <c r="C4202" s="7" t="n">
        <v>3</v>
      </c>
    </row>
    <row r="4203" spans="1:6">
      <c r="A4203" t="s">
        <v>4</v>
      </c>
      <c r="B4203" s="4" t="s">
        <v>5</v>
      </c>
      <c r="C4203" s="4" t="s">
        <v>29</v>
      </c>
    </row>
    <row r="4204" spans="1:6">
      <c r="A4204" t="n">
        <v>41608</v>
      </c>
      <c r="B4204" s="18" t="n">
        <v>3</v>
      </c>
      <c r="C4204" s="15" t="n">
        <f t="normal" ca="1">A4518</f>
        <v>0</v>
      </c>
    </row>
    <row r="4205" spans="1:6">
      <c r="A4205" t="s">
        <v>4</v>
      </c>
      <c r="B4205" s="4" t="s">
        <v>5</v>
      </c>
      <c r="C4205" s="4" t="s">
        <v>13</v>
      </c>
      <c r="D4205" s="4" t="s">
        <v>13</v>
      </c>
      <c r="E4205" s="4" t="s">
        <v>13</v>
      </c>
      <c r="F4205" s="4" t="s">
        <v>9</v>
      </c>
      <c r="G4205" s="4" t="s">
        <v>13</v>
      </c>
      <c r="H4205" s="4" t="s">
        <v>13</v>
      </c>
      <c r="I4205" s="4" t="s">
        <v>29</v>
      </c>
    </row>
    <row r="4206" spans="1:6">
      <c r="A4206" t="n">
        <v>41613</v>
      </c>
      <c r="B4206" s="14" t="n">
        <v>5</v>
      </c>
      <c r="C4206" s="7" t="n">
        <v>35</v>
      </c>
      <c r="D4206" s="7" t="n">
        <v>0</v>
      </c>
      <c r="E4206" s="7" t="n">
        <v>0</v>
      </c>
      <c r="F4206" s="7" t="n">
        <v>5</v>
      </c>
      <c r="G4206" s="7" t="n">
        <v>2</v>
      </c>
      <c r="H4206" s="7" t="n">
        <v>1</v>
      </c>
      <c r="I4206" s="15" t="n">
        <f t="normal" ca="1">A4268</f>
        <v>0</v>
      </c>
    </row>
    <row r="4207" spans="1:6">
      <c r="A4207" t="s">
        <v>4</v>
      </c>
      <c r="B4207" s="4" t="s">
        <v>5</v>
      </c>
      <c r="C4207" s="4" t="s">
        <v>13</v>
      </c>
      <c r="D4207" s="4" t="s">
        <v>10</v>
      </c>
      <c r="E4207" s="4" t="s">
        <v>30</v>
      </c>
    </row>
    <row r="4208" spans="1:6">
      <c r="A4208" t="n">
        <v>41627</v>
      </c>
      <c r="B4208" s="27" t="n">
        <v>58</v>
      </c>
      <c r="C4208" s="7" t="n">
        <v>101</v>
      </c>
      <c r="D4208" s="7" t="n">
        <v>500</v>
      </c>
      <c r="E4208" s="7" t="n">
        <v>1</v>
      </c>
    </row>
    <row r="4209" spans="1:9">
      <c r="A4209" t="s">
        <v>4</v>
      </c>
      <c r="B4209" s="4" t="s">
        <v>5</v>
      </c>
      <c r="C4209" s="4" t="s">
        <v>13</v>
      </c>
      <c r="D4209" s="4" t="s">
        <v>10</v>
      </c>
    </row>
    <row r="4210" spans="1:9">
      <c r="A4210" t="n">
        <v>41635</v>
      </c>
      <c r="B4210" s="27" t="n">
        <v>58</v>
      </c>
      <c r="C4210" s="7" t="n">
        <v>254</v>
      </c>
      <c r="D4210" s="7" t="n">
        <v>0</v>
      </c>
    </row>
    <row r="4211" spans="1:9">
      <c r="A4211" t="s">
        <v>4</v>
      </c>
      <c r="B4211" s="4" t="s">
        <v>5</v>
      </c>
      <c r="C4211" s="4" t="s">
        <v>13</v>
      </c>
      <c r="D4211" s="4" t="s">
        <v>13</v>
      </c>
      <c r="E4211" s="4" t="s">
        <v>30</v>
      </c>
      <c r="F4211" s="4" t="s">
        <v>30</v>
      </c>
      <c r="G4211" s="4" t="s">
        <v>30</v>
      </c>
      <c r="H4211" s="4" t="s">
        <v>10</v>
      </c>
    </row>
    <row r="4212" spans="1:9">
      <c r="A4212" t="n">
        <v>41639</v>
      </c>
      <c r="B4212" s="59" t="n">
        <v>45</v>
      </c>
      <c r="C4212" s="7" t="n">
        <v>2</v>
      </c>
      <c r="D4212" s="7" t="n">
        <v>3</v>
      </c>
      <c r="E4212" s="7" t="n">
        <v>8.28999996185303</v>
      </c>
      <c r="F4212" s="7" t="n">
        <v>1.05999994277954</v>
      </c>
      <c r="G4212" s="7" t="n">
        <v>18.4599990844727</v>
      </c>
      <c r="H4212" s="7" t="n">
        <v>0</v>
      </c>
    </row>
    <row r="4213" spans="1:9">
      <c r="A4213" t="s">
        <v>4</v>
      </c>
      <c r="B4213" s="4" t="s">
        <v>5</v>
      </c>
      <c r="C4213" s="4" t="s">
        <v>13</v>
      </c>
      <c r="D4213" s="4" t="s">
        <v>13</v>
      </c>
      <c r="E4213" s="4" t="s">
        <v>30</v>
      </c>
      <c r="F4213" s="4" t="s">
        <v>30</v>
      </c>
      <c r="G4213" s="4" t="s">
        <v>30</v>
      </c>
      <c r="H4213" s="4" t="s">
        <v>10</v>
      </c>
      <c r="I4213" s="4" t="s">
        <v>13</v>
      </c>
    </row>
    <row r="4214" spans="1:9">
      <c r="A4214" t="n">
        <v>41656</v>
      </c>
      <c r="B4214" s="59" t="n">
        <v>45</v>
      </c>
      <c r="C4214" s="7" t="n">
        <v>4</v>
      </c>
      <c r="D4214" s="7" t="n">
        <v>3</v>
      </c>
      <c r="E4214" s="7" t="n">
        <v>11.8699998855591</v>
      </c>
      <c r="F4214" s="7" t="n">
        <v>71.120002746582</v>
      </c>
      <c r="G4214" s="7" t="n">
        <v>0</v>
      </c>
      <c r="H4214" s="7" t="n">
        <v>0</v>
      </c>
      <c r="I4214" s="7" t="n">
        <v>0</v>
      </c>
    </row>
    <row r="4215" spans="1:9">
      <c r="A4215" t="s">
        <v>4</v>
      </c>
      <c r="B4215" s="4" t="s">
        <v>5</v>
      </c>
      <c r="C4215" s="4" t="s">
        <v>13</v>
      </c>
      <c r="D4215" s="4" t="s">
        <v>13</v>
      </c>
      <c r="E4215" s="4" t="s">
        <v>30</v>
      </c>
      <c r="F4215" s="4" t="s">
        <v>10</v>
      </c>
    </row>
    <row r="4216" spans="1:9">
      <c r="A4216" t="n">
        <v>41674</v>
      </c>
      <c r="B4216" s="59" t="n">
        <v>45</v>
      </c>
      <c r="C4216" s="7" t="n">
        <v>11</v>
      </c>
      <c r="D4216" s="7" t="n">
        <v>3</v>
      </c>
      <c r="E4216" s="7" t="n">
        <v>35.0999984741211</v>
      </c>
      <c r="F4216" s="7" t="n">
        <v>0</v>
      </c>
    </row>
    <row r="4217" spans="1:9">
      <c r="A4217" t="s">
        <v>4</v>
      </c>
      <c r="B4217" s="4" t="s">
        <v>5</v>
      </c>
      <c r="C4217" s="4" t="s">
        <v>13</v>
      </c>
      <c r="D4217" s="4" t="s">
        <v>13</v>
      </c>
      <c r="E4217" s="4" t="s">
        <v>30</v>
      </c>
      <c r="F4217" s="4" t="s">
        <v>10</v>
      </c>
    </row>
    <row r="4218" spans="1:9">
      <c r="A4218" t="n">
        <v>41683</v>
      </c>
      <c r="B4218" s="59" t="n">
        <v>45</v>
      </c>
      <c r="C4218" s="7" t="n">
        <v>5</v>
      </c>
      <c r="D4218" s="7" t="n">
        <v>3</v>
      </c>
      <c r="E4218" s="7" t="n">
        <v>1.79999995231628</v>
      </c>
      <c r="F4218" s="7" t="n">
        <v>0</v>
      </c>
    </row>
    <row r="4219" spans="1:9">
      <c r="A4219" t="s">
        <v>4</v>
      </c>
      <c r="B4219" s="4" t="s">
        <v>5</v>
      </c>
      <c r="C4219" s="4" t="s">
        <v>13</v>
      </c>
      <c r="D4219" s="4" t="s">
        <v>10</v>
      </c>
    </row>
    <row r="4220" spans="1:9">
      <c r="A4220" t="n">
        <v>41692</v>
      </c>
      <c r="B4220" s="27" t="n">
        <v>58</v>
      </c>
      <c r="C4220" s="7" t="n">
        <v>255</v>
      </c>
      <c r="D4220" s="7" t="n">
        <v>0</v>
      </c>
    </row>
    <row r="4221" spans="1:9">
      <c r="A4221" t="s">
        <v>4</v>
      </c>
      <c r="B4221" s="4" t="s">
        <v>5</v>
      </c>
      <c r="C4221" s="4" t="s">
        <v>13</v>
      </c>
      <c r="D4221" s="4" t="s">
        <v>10</v>
      </c>
      <c r="E4221" s="4" t="s">
        <v>6</v>
      </c>
    </row>
    <row r="4222" spans="1:9">
      <c r="A4222" t="n">
        <v>41696</v>
      </c>
      <c r="B4222" s="51" t="n">
        <v>51</v>
      </c>
      <c r="C4222" s="7" t="n">
        <v>4</v>
      </c>
      <c r="D4222" s="7" t="n">
        <v>0</v>
      </c>
      <c r="E4222" s="7" t="s">
        <v>361</v>
      </c>
    </row>
    <row r="4223" spans="1:9">
      <c r="A4223" t="s">
        <v>4</v>
      </c>
      <c r="B4223" s="4" t="s">
        <v>5</v>
      </c>
      <c r="C4223" s="4" t="s">
        <v>10</v>
      </c>
    </row>
    <row r="4224" spans="1:9">
      <c r="A4224" t="n">
        <v>41709</v>
      </c>
      <c r="B4224" s="25" t="n">
        <v>16</v>
      </c>
      <c r="C4224" s="7" t="n">
        <v>0</v>
      </c>
    </row>
    <row r="4225" spans="1:9">
      <c r="A4225" t="s">
        <v>4</v>
      </c>
      <c r="B4225" s="4" t="s">
        <v>5</v>
      </c>
      <c r="C4225" s="4" t="s">
        <v>10</v>
      </c>
      <c r="D4225" s="4" t="s">
        <v>66</v>
      </c>
      <c r="E4225" s="4" t="s">
        <v>13</v>
      </c>
      <c r="F4225" s="4" t="s">
        <v>13</v>
      </c>
    </row>
    <row r="4226" spans="1:9">
      <c r="A4226" t="n">
        <v>41712</v>
      </c>
      <c r="B4226" s="52" t="n">
        <v>26</v>
      </c>
      <c r="C4226" s="7" t="n">
        <v>0</v>
      </c>
      <c r="D4226" s="7" t="s">
        <v>444</v>
      </c>
      <c r="E4226" s="7" t="n">
        <v>2</v>
      </c>
      <c r="F4226" s="7" t="n">
        <v>0</v>
      </c>
    </row>
    <row r="4227" spans="1:9">
      <c r="A4227" t="s">
        <v>4</v>
      </c>
      <c r="B4227" s="4" t="s">
        <v>5</v>
      </c>
    </row>
    <row r="4228" spans="1:9">
      <c r="A4228" t="n">
        <v>41766</v>
      </c>
      <c r="B4228" s="32" t="n">
        <v>28</v>
      </c>
    </row>
    <row r="4229" spans="1:9">
      <c r="A4229" t="s">
        <v>4</v>
      </c>
      <c r="B4229" s="4" t="s">
        <v>5</v>
      </c>
      <c r="C4229" s="4" t="s">
        <v>10</v>
      </c>
      <c r="D4229" s="4" t="s">
        <v>13</v>
      </c>
      <c r="E4229" s="4" t="s">
        <v>13</v>
      </c>
      <c r="F4229" s="4" t="s">
        <v>6</v>
      </c>
    </row>
    <row r="4230" spans="1:9">
      <c r="A4230" t="n">
        <v>41767</v>
      </c>
      <c r="B4230" s="47" t="n">
        <v>20</v>
      </c>
      <c r="C4230" s="7" t="n">
        <v>1</v>
      </c>
      <c r="D4230" s="7" t="n">
        <v>2</v>
      </c>
      <c r="E4230" s="7" t="n">
        <v>10</v>
      </c>
      <c r="F4230" s="7" t="s">
        <v>273</v>
      </c>
    </row>
    <row r="4231" spans="1:9">
      <c r="A4231" t="s">
        <v>4</v>
      </c>
      <c r="B4231" s="4" t="s">
        <v>5</v>
      </c>
      <c r="C4231" s="4" t="s">
        <v>13</v>
      </c>
      <c r="D4231" s="4" t="s">
        <v>10</v>
      </c>
      <c r="E4231" s="4" t="s">
        <v>6</v>
      </c>
    </row>
    <row r="4232" spans="1:9">
      <c r="A4232" t="n">
        <v>41788</v>
      </c>
      <c r="B4232" s="51" t="n">
        <v>51</v>
      </c>
      <c r="C4232" s="7" t="n">
        <v>4</v>
      </c>
      <c r="D4232" s="7" t="n">
        <v>1</v>
      </c>
      <c r="E4232" s="7" t="s">
        <v>151</v>
      </c>
    </row>
    <row r="4233" spans="1:9">
      <c r="A4233" t="s">
        <v>4</v>
      </c>
      <c r="B4233" s="4" t="s">
        <v>5</v>
      </c>
      <c r="C4233" s="4" t="s">
        <v>10</v>
      </c>
    </row>
    <row r="4234" spans="1:9">
      <c r="A4234" t="n">
        <v>41801</v>
      </c>
      <c r="B4234" s="25" t="n">
        <v>16</v>
      </c>
      <c r="C4234" s="7" t="n">
        <v>0</v>
      </c>
    </row>
    <row r="4235" spans="1:9">
      <c r="A4235" t="s">
        <v>4</v>
      </c>
      <c r="B4235" s="4" t="s">
        <v>5</v>
      </c>
      <c r="C4235" s="4" t="s">
        <v>10</v>
      </c>
      <c r="D4235" s="4" t="s">
        <v>66</v>
      </c>
      <c r="E4235" s="4" t="s">
        <v>13</v>
      </c>
      <c r="F4235" s="4" t="s">
        <v>13</v>
      </c>
      <c r="G4235" s="4" t="s">
        <v>66</v>
      </c>
      <c r="H4235" s="4" t="s">
        <v>13</v>
      </c>
      <c r="I4235" s="4" t="s">
        <v>13</v>
      </c>
      <c r="J4235" s="4" t="s">
        <v>66</v>
      </c>
      <c r="K4235" s="4" t="s">
        <v>13</v>
      </c>
      <c r="L4235" s="4" t="s">
        <v>13</v>
      </c>
      <c r="M4235" s="4" t="s">
        <v>66</v>
      </c>
      <c r="N4235" s="4" t="s">
        <v>13</v>
      </c>
      <c r="O4235" s="4" t="s">
        <v>13</v>
      </c>
      <c r="P4235" s="4" t="s">
        <v>66</v>
      </c>
      <c r="Q4235" s="4" t="s">
        <v>13</v>
      </c>
      <c r="R4235" s="4" t="s">
        <v>13</v>
      </c>
    </row>
    <row r="4236" spans="1:9">
      <c r="A4236" t="n">
        <v>41804</v>
      </c>
      <c r="B4236" s="52" t="n">
        <v>26</v>
      </c>
      <c r="C4236" s="7" t="n">
        <v>1</v>
      </c>
      <c r="D4236" s="7" t="s">
        <v>445</v>
      </c>
      <c r="E4236" s="7" t="n">
        <v>2</v>
      </c>
      <c r="F4236" s="7" t="n">
        <v>3</v>
      </c>
      <c r="G4236" s="7" t="s">
        <v>446</v>
      </c>
      <c r="H4236" s="7" t="n">
        <v>2</v>
      </c>
      <c r="I4236" s="7" t="n">
        <v>3</v>
      </c>
      <c r="J4236" s="7" t="s">
        <v>447</v>
      </c>
      <c r="K4236" s="7" t="n">
        <v>2</v>
      </c>
      <c r="L4236" s="7" t="n">
        <v>3</v>
      </c>
      <c r="M4236" s="7" t="s">
        <v>448</v>
      </c>
      <c r="N4236" s="7" t="n">
        <v>2</v>
      </c>
      <c r="O4236" s="7" t="n">
        <v>3</v>
      </c>
      <c r="P4236" s="7" t="s">
        <v>449</v>
      </c>
      <c r="Q4236" s="7" t="n">
        <v>2</v>
      </c>
      <c r="R4236" s="7" t="n">
        <v>0</v>
      </c>
    </row>
    <row r="4237" spans="1:9">
      <c r="A4237" t="s">
        <v>4</v>
      </c>
      <c r="B4237" s="4" t="s">
        <v>5</v>
      </c>
    </row>
    <row r="4238" spans="1:9">
      <c r="A4238" t="n">
        <v>42146</v>
      </c>
      <c r="B4238" s="32" t="n">
        <v>28</v>
      </c>
    </row>
    <row r="4239" spans="1:9">
      <c r="A4239" t="s">
        <v>4</v>
      </c>
      <c r="B4239" s="4" t="s">
        <v>5</v>
      </c>
      <c r="C4239" s="4" t="s">
        <v>13</v>
      </c>
      <c r="D4239" s="4" t="s">
        <v>10</v>
      </c>
      <c r="E4239" s="4" t="s">
        <v>10</v>
      </c>
      <c r="F4239" s="4" t="s">
        <v>13</v>
      </c>
    </row>
    <row r="4240" spans="1:9">
      <c r="A4240" t="n">
        <v>42147</v>
      </c>
      <c r="B4240" s="30" t="n">
        <v>25</v>
      </c>
      <c r="C4240" s="7" t="n">
        <v>1</v>
      </c>
      <c r="D4240" s="7" t="n">
        <v>65535</v>
      </c>
      <c r="E4240" s="7" t="n">
        <v>450</v>
      </c>
      <c r="F4240" s="7" t="n">
        <v>0</v>
      </c>
    </row>
    <row r="4241" spans="1:18">
      <c r="A4241" t="s">
        <v>4</v>
      </c>
      <c r="B4241" s="4" t="s">
        <v>5</v>
      </c>
      <c r="C4241" s="4" t="s">
        <v>13</v>
      </c>
      <c r="D4241" s="4" t="s">
        <v>10</v>
      </c>
      <c r="E4241" s="4" t="s">
        <v>6</v>
      </c>
    </row>
    <row r="4242" spans="1:18">
      <c r="A4242" t="n">
        <v>42154</v>
      </c>
      <c r="B4242" s="51" t="n">
        <v>51</v>
      </c>
      <c r="C4242" s="7" t="n">
        <v>4</v>
      </c>
      <c r="D4242" s="7" t="n">
        <v>7</v>
      </c>
      <c r="E4242" s="7" t="s">
        <v>149</v>
      </c>
    </row>
    <row r="4243" spans="1:18">
      <c r="A4243" t="s">
        <v>4</v>
      </c>
      <c r="B4243" s="4" t="s">
        <v>5</v>
      </c>
      <c r="C4243" s="4" t="s">
        <v>10</v>
      </c>
    </row>
    <row r="4244" spans="1:18">
      <c r="A4244" t="n">
        <v>42167</v>
      </c>
      <c r="B4244" s="25" t="n">
        <v>16</v>
      </c>
      <c r="C4244" s="7" t="n">
        <v>0</v>
      </c>
    </row>
    <row r="4245" spans="1:18">
      <c r="A4245" t="s">
        <v>4</v>
      </c>
      <c r="B4245" s="4" t="s">
        <v>5</v>
      </c>
      <c r="C4245" s="4" t="s">
        <v>10</v>
      </c>
      <c r="D4245" s="4" t="s">
        <v>66</v>
      </c>
      <c r="E4245" s="4" t="s">
        <v>13</v>
      </c>
      <c r="F4245" s="4" t="s">
        <v>13</v>
      </c>
    </row>
    <row r="4246" spans="1:18">
      <c r="A4246" t="n">
        <v>42170</v>
      </c>
      <c r="B4246" s="52" t="n">
        <v>26</v>
      </c>
      <c r="C4246" s="7" t="n">
        <v>7</v>
      </c>
      <c r="D4246" s="7" t="s">
        <v>450</v>
      </c>
      <c r="E4246" s="7" t="n">
        <v>2</v>
      </c>
      <c r="F4246" s="7" t="n">
        <v>0</v>
      </c>
    </row>
    <row r="4247" spans="1:18">
      <c r="A4247" t="s">
        <v>4</v>
      </c>
      <c r="B4247" s="4" t="s">
        <v>5</v>
      </c>
    </row>
    <row r="4248" spans="1:18">
      <c r="A4248" t="n">
        <v>42210</v>
      </c>
      <c r="B4248" s="32" t="n">
        <v>28</v>
      </c>
    </row>
    <row r="4249" spans="1:18">
      <c r="A4249" t="s">
        <v>4</v>
      </c>
      <c r="B4249" s="4" t="s">
        <v>5</v>
      </c>
      <c r="C4249" s="4" t="s">
        <v>10</v>
      </c>
      <c r="D4249" s="4" t="s">
        <v>13</v>
      </c>
    </row>
    <row r="4250" spans="1:18">
      <c r="A4250" t="n">
        <v>42211</v>
      </c>
      <c r="B4250" s="61" t="n">
        <v>89</v>
      </c>
      <c r="C4250" s="7" t="n">
        <v>65533</v>
      </c>
      <c r="D4250" s="7" t="n">
        <v>1</v>
      </c>
    </row>
    <row r="4251" spans="1:18">
      <c r="A4251" t="s">
        <v>4</v>
      </c>
      <c r="B4251" s="4" t="s">
        <v>5</v>
      </c>
      <c r="C4251" s="4" t="s">
        <v>13</v>
      </c>
      <c r="D4251" s="4" t="s">
        <v>10</v>
      </c>
      <c r="E4251" s="4" t="s">
        <v>10</v>
      </c>
      <c r="F4251" s="4" t="s">
        <v>13</v>
      </c>
    </row>
    <row r="4252" spans="1:18">
      <c r="A4252" t="n">
        <v>42215</v>
      </c>
      <c r="B4252" s="30" t="n">
        <v>25</v>
      </c>
      <c r="C4252" s="7" t="n">
        <v>1</v>
      </c>
      <c r="D4252" s="7" t="n">
        <v>65535</v>
      </c>
      <c r="E4252" s="7" t="n">
        <v>65535</v>
      </c>
      <c r="F4252" s="7" t="n">
        <v>0</v>
      </c>
    </row>
    <row r="4253" spans="1:18">
      <c r="A4253" t="s">
        <v>4</v>
      </c>
      <c r="B4253" s="4" t="s">
        <v>5</v>
      </c>
      <c r="C4253" s="4" t="s">
        <v>13</v>
      </c>
      <c r="D4253" s="4" t="s">
        <v>10</v>
      </c>
      <c r="E4253" s="4" t="s">
        <v>6</v>
      </c>
    </row>
    <row r="4254" spans="1:18">
      <c r="A4254" t="n">
        <v>42222</v>
      </c>
      <c r="B4254" s="51" t="n">
        <v>51</v>
      </c>
      <c r="C4254" s="7" t="n">
        <v>4</v>
      </c>
      <c r="D4254" s="7" t="n">
        <v>0</v>
      </c>
      <c r="E4254" s="7" t="s">
        <v>361</v>
      </c>
    </row>
    <row r="4255" spans="1:18">
      <c r="A4255" t="s">
        <v>4</v>
      </c>
      <c r="B4255" s="4" t="s">
        <v>5</v>
      </c>
      <c r="C4255" s="4" t="s">
        <v>10</v>
      </c>
    </row>
    <row r="4256" spans="1:18">
      <c r="A4256" t="n">
        <v>42235</v>
      </c>
      <c r="B4256" s="25" t="n">
        <v>16</v>
      </c>
      <c r="C4256" s="7" t="n">
        <v>0</v>
      </c>
    </row>
    <row r="4257" spans="1:6">
      <c r="A4257" t="s">
        <v>4</v>
      </c>
      <c r="B4257" s="4" t="s">
        <v>5</v>
      </c>
      <c r="C4257" s="4" t="s">
        <v>10</v>
      </c>
      <c r="D4257" s="4" t="s">
        <v>66</v>
      </c>
      <c r="E4257" s="4" t="s">
        <v>13</v>
      </c>
      <c r="F4257" s="4" t="s">
        <v>13</v>
      </c>
    </row>
    <row r="4258" spans="1:6">
      <c r="A4258" t="n">
        <v>42238</v>
      </c>
      <c r="B4258" s="52" t="n">
        <v>26</v>
      </c>
      <c r="C4258" s="7" t="n">
        <v>0</v>
      </c>
      <c r="D4258" s="7" t="s">
        <v>451</v>
      </c>
      <c r="E4258" s="7" t="n">
        <v>2</v>
      </c>
      <c r="F4258" s="7" t="n">
        <v>0</v>
      </c>
    </row>
    <row r="4259" spans="1:6">
      <c r="A4259" t="s">
        <v>4</v>
      </c>
      <c r="B4259" s="4" t="s">
        <v>5</v>
      </c>
    </row>
    <row r="4260" spans="1:6">
      <c r="A4260" t="n">
        <v>42283</v>
      </c>
      <c r="B4260" s="32" t="n">
        <v>28</v>
      </c>
    </row>
    <row r="4261" spans="1:6">
      <c r="A4261" t="s">
        <v>4</v>
      </c>
      <c r="B4261" s="4" t="s">
        <v>5</v>
      </c>
      <c r="C4261" s="4" t="s">
        <v>10</v>
      </c>
      <c r="D4261" s="4" t="s">
        <v>13</v>
      </c>
    </row>
    <row r="4262" spans="1:6">
      <c r="A4262" t="n">
        <v>42284</v>
      </c>
      <c r="B4262" s="61" t="n">
        <v>89</v>
      </c>
      <c r="C4262" s="7" t="n">
        <v>65533</v>
      </c>
      <c r="D4262" s="7" t="n">
        <v>1</v>
      </c>
    </row>
    <row r="4263" spans="1:6">
      <c r="A4263" t="s">
        <v>4</v>
      </c>
      <c r="B4263" s="4" t="s">
        <v>5</v>
      </c>
      <c r="C4263" s="4" t="s">
        <v>10</v>
      </c>
    </row>
    <row r="4264" spans="1:6">
      <c r="A4264" t="n">
        <v>42288</v>
      </c>
      <c r="B4264" s="8" t="n">
        <v>12</v>
      </c>
      <c r="C4264" s="7" t="n">
        <v>4</v>
      </c>
    </row>
    <row r="4265" spans="1:6">
      <c r="A4265" t="s">
        <v>4</v>
      </c>
      <c r="B4265" s="4" t="s">
        <v>5</v>
      </c>
      <c r="C4265" s="4" t="s">
        <v>29</v>
      </c>
    </row>
    <row r="4266" spans="1:6">
      <c r="A4266" t="n">
        <v>42291</v>
      </c>
      <c r="B4266" s="18" t="n">
        <v>3</v>
      </c>
      <c r="C4266" s="15" t="n">
        <f t="normal" ca="1">A4518</f>
        <v>0</v>
      </c>
    </row>
    <row r="4267" spans="1:6">
      <c r="A4267" t="s">
        <v>4</v>
      </c>
      <c r="B4267" s="4" t="s">
        <v>5</v>
      </c>
      <c r="C4267" s="4" t="s">
        <v>13</v>
      </c>
      <c r="D4267" s="4" t="s">
        <v>13</v>
      </c>
      <c r="E4267" s="4" t="s">
        <v>13</v>
      </c>
      <c r="F4267" s="4" t="s">
        <v>9</v>
      </c>
      <c r="G4267" s="4" t="s">
        <v>13</v>
      </c>
      <c r="H4267" s="4" t="s">
        <v>13</v>
      </c>
      <c r="I4267" s="4" t="s">
        <v>29</v>
      </c>
    </row>
    <row r="4268" spans="1:6">
      <c r="A4268" t="n">
        <v>42296</v>
      </c>
      <c r="B4268" s="14" t="n">
        <v>5</v>
      </c>
      <c r="C4268" s="7" t="n">
        <v>35</v>
      </c>
      <c r="D4268" s="7" t="n">
        <v>0</v>
      </c>
      <c r="E4268" s="7" t="n">
        <v>0</v>
      </c>
      <c r="F4268" s="7" t="n">
        <v>6</v>
      </c>
      <c r="G4268" s="7" t="n">
        <v>2</v>
      </c>
      <c r="H4268" s="7" t="n">
        <v>1</v>
      </c>
      <c r="I4268" s="15" t="n">
        <f t="normal" ca="1">A4330</f>
        <v>0</v>
      </c>
    </row>
    <row r="4269" spans="1:6">
      <c r="A4269" t="s">
        <v>4</v>
      </c>
      <c r="B4269" s="4" t="s">
        <v>5</v>
      </c>
      <c r="C4269" s="4" t="s">
        <v>13</v>
      </c>
      <c r="D4269" s="4" t="s">
        <v>10</v>
      </c>
      <c r="E4269" s="4" t="s">
        <v>30</v>
      </c>
    </row>
    <row r="4270" spans="1:6">
      <c r="A4270" t="n">
        <v>42310</v>
      </c>
      <c r="B4270" s="27" t="n">
        <v>58</v>
      </c>
      <c r="C4270" s="7" t="n">
        <v>101</v>
      </c>
      <c r="D4270" s="7" t="n">
        <v>500</v>
      </c>
      <c r="E4270" s="7" t="n">
        <v>1</v>
      </c>
    </row>
    <row r="4271" spans="1:6">
      <c r="A4271" t="s">
        <v>4</v>
      </c>
      <c r="B4271" s="4" t="s">
        <v>5</v>
      </c>
      <c r="C4271" s="4" t="s">
        <v>13</v>
      </c>
      <c r="D4271" s="4" t="s">
        <v>10</v>
      </c>
    </row>
    <row r="4272" spans="1:6">
      <c r="A4272" t="n">
        <v>42318</v>
      </c>
      <c r="B4272" s="27" t="n">
        <v>58</v>
      </c>
      <c r="C4272" s="7" t="n">
        <v>254</v>
      </c>
      <c r="D4272" s="7" t="n">
        <v>0</v>
      </c>
    </row>
    <row r="4273" spans="1:9">
      <c r="A4273" t="s">
        <v>4</v>
      </c>
      <c r="B4273" s="4" t="s">
        <v>5</v>
      </c>
      <c r="C4273" s="4" t="s">
        <v>13</v>
      </c>
      <c r="D4273" s="4" t="s">
        <v>13</v>
      </c>
      <c r="E4273" s="4" t="s">
        <v>30</v>
      </c>
      <c r="F4273" s="4" t="s">
        <v>30</v>
      </c>
      <c r="G4273" s="4" t="s">
        <v>30</v>
      </c>
      <c r="H4273" s="4" t="s">
        <v>10</v>
      </c>
    </row>
    <row r="4274" spans="1:9">
      <c r="A4274" t="n">
        <v>42322</v>
      </c>
      <c r="B4274" s="59" t="n">
        <v>45</v>
      </c>
      <c r="C4274" s="7" t="n">
        <v>2</v>
      </c>
      <c r="D4274" s="7" t="n">
        <v>3</v>
      </c>
      <c r="E4274" s="7" t="n">
        <v>8.25</v>
      </c>
      <c r="F4274" s="7" t="n">
        <v>1.05999994277954</v>
      </c>
      <c r="G4274" s="7" t="n">
        <v>17.0200004577637</v>
      </c>
      <c r="H4274" s="7" t="n">
        <v>0</v>
      </c>
    </row>
    <row r="4275" spans="1:9">
      <c r="A4275" t="s">
        <v>4</v>
      </c>
      <c r="B4275" s="4" t="s">
        <v>5</v>
      </c>
      <c r="C4275" s="4" t="s">
        <v>13</v>
      </c>
      <c r="D4275" s="4" t="s">
        <v>13</v>
      </c>
      <c r="E4275" s="4" t="s">
        <v>30</v>
      </c>
      <c r="F4275" s="4" t="s">
        <v>30</v>
      </c>
      <c r="G4275" s="4" t="s">
        <v>30</v>
      </c>
      <c r="H4275" s="4" t="s">
        <v>10</v>
      </c>
      <c r="I4275" s="4" t="s">
        <v>13</v>
      </c>
    </row>
    <row r="4276" spans="1:9">
      <c r="A4276" t="n">
        <v>42339</v>
      </c>
      <c r="B4276" s="59" t="n">
        <v>45</v>
      </c>
      <c r="C4276" s="7" t="n">
        <v>4</v>
      </c>
      <c r="D4276" s="7" t="n">
        <v>3</v>
      </c>
      <c r="E4276" s="7" t="n">
        <v>11.8699998855591</v>
      </c>
      <c r="F4276" s="7" t="n">
        <v>71.120002746582</v>
      </c>
      <c r="G4276" s="7" t="n">
        <v>0</v>
      </c>
      <c r="H4276" s="7" t="n">
        <v>0</v>
      </c>
      <c r="I4276" s="7" t="n">
        <v>0</v>
      </c>
    </row>
    <row r="4277" spans="1:9">
      <c r="A4277" t="s">
        <v>4</v>
      </c>
      <c r="B4277" s="4" t="s">
        <v>5</v>
      </c>
      <c r="C4277" s="4" t="s">
        <v>13</v>
      </c>
      <c r="D4277" s="4" t="s">
        <v>13</v>
      </c>
      <c r="E4277" s="4" t="s">
        <v>30</v>
      </c>
      <c r="F4277" s="4" t="s">
        <v>10</v>
      </c>
    </row>
    <row r="4278" spans="1:9">
      <c r="A4278" t="n">
        <v>42357</v>
      </c>
      <c r="B4278" s="59" t="n">
        <v>45</v>
      </c>
      <c r="C4278" s="7" t="n">
        <v>11</v>
      </c>
      <c r="D4278" s="7" t="n">
        <v>3</v>
      </c>
      <c r="E4278" s="7" t="n">
        <v>35.0999984741211</v>
      </c>
      <c r="F4278" s="7" t="n">
        <v>0</v>
      </c>
    </row>
    <row r="4279" spans="1:9">
      <c r="A4279" t="s">
        <v>4</v>
      </c>
      <c r="B4279" s="4" t="s">
        <v>5</v>
      </c>
      <c r="C4279" s="4" t="s">
        <v>13</v>
      </c>
      <c r="D4279" s="4" t="s">
        <v>13</v>
      </c>
      <c r="E4279" s="4" t="s">
        <v>30</v>
      </c>
      <c r="F4279" s="4" t="s">
        <v>10</v>
      </c>
    </row>
    <row r="4280" spans="1:9">
      <c r="A4280" t="n">
        <v>42366</v>
      </c>
      <c r="B4280" s="59" t="n">
        <v>45</v>
      </c>
      <c r="C4280" s="7" t="n">
        <v>5</v>
      </c>
      <c r="D4280" s="7" t="n">
        <v>3</v>
      </c>
      <c r="E4280" s="7" t="n">
        <v>1.79999995231628</v>
      </c>
      <c r="F4280" s="7" t="n">
        <v>0</v>
      </c>
    </row>
    <row r="4281" spans="1:9">
      <c r="A4281" t="s">
        <v>4</v>
      </c>
      <c r="B4281" s="4" t="s">
        <v>5</v>
      </c>
      <c r="C4281" s="4" t="s">
        <v>13</v>
      </c>
      <c r="D4281" s="4" t="s">
        <v>10</v>
      </c>
    </row>
    <row r="4282" spans="1:9">
      <c r="A4282" t="n">
        <v>42375</v>
      </c>
      <c r="B4282" s="27" t="n">
        <v>58</v>
      </c>
      <c r="C4282" s="7" t="n">
        <v>255</v>
      </c>
      <c r="D4282" s="7" t="n">
        <v>0</v>
      </c>
    </row>
    <row r="4283" spans="1:9">
      <c r="A4283" t="s">
        <v>4</v>
      </c>
      <c r="B4283" s="4" t="s">
        <v>5</v>
      </c>
      <c r="C4283" s="4" t="s">
        <v>13</v>
      </c>
      <c r="D4283" s="4" t="s">
        <v>10</v>
      </c>
      <c r="E4283" s="4" t="s">
        <v>6</v>
      </c>
    </row>
    <row r="4284" spans="1:9">
      <c r="A4284" t="n">
        <v>42379</v>
      </c>
      <c r="B4284" s="51" t="n">
        <v>51</v>
      </c>
      <c r="C4284" s="7" t="n">
        <v>4</v>
      </c>
      <c r="D4284" s="7" t="n">
        <v>0</v>
      </c>
      <c r="E4284" s="7" t="s">
        <v>361</v>
      </c>
    </row>
    <row r="4285" spans="1:9">
      <c r="A4285" t="s">
        <v>4</v>
      </c>
      <c r="B4285" s="4" t="s">
        <v>5</v>
      </c>
      <c r="C4285" s="4" t="s">
        <v>10</v>
      </c>
    </row>
    <row r="4286" spans="1:9">
      <c r="A4286" t="n">
        <v>42392</v>
      </c>
      <c r="B4286" s="25" t="n">
        <v>16</v>
      </c>
      <c r="C4286" s="7" t="n">
        <v>0</v>
      </c>
    </row>
    <row r="4287" spans="1:9">
      <c r="A4287" t="s">
        <v>4</v>
      </c>
      <c r="B4287" s="4" t="s">
        <v>5</v>
      </c>
      <c r="C4287" s="4" t="s">
        <v>10</v>
      </c>
      <c r="D4287" s="4" t="s">
        <v>66</v>
      </c>
      <c r="E4287" s="4" t="s">
        <v>13</v>
      </c>
      <c r="F4287" s="4" t="s">
        <v>13</v>
      </c>
    </row>
    <row r="4288" spans="1:9">
      <c r="A4288" t="n">
        <v>42395</v>
      </c>
      <c r="B4288" s="52" t="n">
        <v>26</v>
      </c>
      <c r="C4288" s="7" t="n">
        <v>0</v>
      </c>
      <c r="D4288" s="7" t="s">
        <v>452</v>
      </c>
      <c r="E4288" s="7" t="n">
        <v>2</v>
      </c>
      <c r="F4288" s="7" t="n">
        <v>0</v>
      </c>
    </row>
    <row r="4289" spans="1:9">
      <c r="A4289" t="s">
        <v>4</v>
      </c>
      <c r="B4289" s="4" t="s">
        <v>5</v>
      </c>
    </row>
    <row r="4290" spans="1:9">
      <c r="A4290" t="n">
        <v>42448</v>
      </c>
      <c r="B4290" s="32" t="n">
        <v>28</v>
      </c>
    </row>
    <row r="4291" spans="1:9">
      <c r="A4291" t="s">
        <v>4</v>
      </c>
      <c r="B4291" s="4" t="s">
        <v>5</v>
      </c>
      <c r="C4291" s="4" t="s">
        <v>10</v>
      </c>
      <c r="D4291" s="4" t="s">
        <v>13</v>
      </c>
      <c r="E4291" s="4" t="s">
        <v>13</v>
      </c>
      <c r="F4291" s="4" t="s">
        <v>6</v>
      </c>
    </row>
    <row r="4292" spans="1:9">
      <c r="A4292" t="n">
        <v>42449</v>
      </c>
      <c r="B4292" s="47" t="n">
        <v>20</v>
      </c>
      <c r="C4292" s="7" t="n">
        <v>3</v>
      </c>
      <c r="D4292" s="7" t="n">
        <v>2</v>
      </c>
      <c r="E4292" s="7" t="n">
        <v>10</v>
      </c>
      <c r="F4292" s="7" t="s">
        <v>273</v>
      </c>
    </row>
    <row r="4293" spans="1:9">
      <c r="A4293" t="s">
        <v>4</v>
      </c>
      <c r="B4293" s="4" t="s">
        <v>5</v>
      </c>
      <c r="C4293" s="4" t="s">
        <v>13</v>
      </c>
      <c r="D4293" s="4" t="s">
        <v>10</v>
      </c>
      <c r="E4293" s="4" t="s">
        <v>6</v>
      </c>
    </row>
    <row r="4294" spans="1:9">
      <c r="A4294" t="n">
        <v>42470</v>
      </c>
      <c r="B4294" s="51" t="n">
        <v>51</v>
      </c>
      <c r="C4294" s="7" t="n">
        <v>4</v>
      </c>
      <c r="D4294" s="7" t="n">
        <v>3</v>
      </c>
      <c r="E4294" s="7" t="s">
        <v>149</v>
      </c>
    </row>
    <row r="4295" spans="1:9">
      <c r="A4295" t="s">
        <v>4</v>
      </c>
      <c r="B4295" s="4" t="s">
        <v>5</v>
      </c>
      <c r="C4295" s="4" t="s">
        <v>10</v>
      </c>
    </row>
    <row r="4296" spans="1:9">
      <c r="A4296" t="n">
        <v>42483</v>
      </c>
      <c r="B4296" s="25" t="n">
        <v>16</v>
      </c>
      <c r="C4296" s="7" t="n">
        <v>0</v>
      </c>
    </row>
    <row r="4297" spans="1:9">
      <c r="A4297" t="s">
        <v>4</v>
      </c>
      <c r="B4297" s="4" t="s">
        <v>5</v>
      </c>
      <c r="C4297" s="4" t="s">
        <v>10</v>
      </c>
      <c r="D4297" s="4" t="s">
        <v>66</v>
      </c>
      <c r="E4297" s="4" t="s">
        <v>13</v>
      </c>
      <c r="F4297" s="4" t="s">
        <v>13</v>
      </c>
      <c r="G4297" s="4" t="s">
        <v>66</v>
      </c>
      <c r="H4297" s="4" t="s">
        <v>13</v>
      </c>
      <c r="I4297" s="4" t="s">
        <v>13</v>
      </c>
    </row>
    <row r="4298" spans="1:9">
      <c r="A4298" t="n">
        <v>42486</v>
      </c>
      <c r="B4298" s="52" t="n">
        <v>26</v>
      </c>
      <c r="C4298" s="7" t="n">
        <v>3</v>
      </c>
      <c r="D4298" s="7" t="s">
        <v>453</v>
      </c>
      <c r="E4298" s="7" t="n">
        <v>2</v>
      </c>
      <c r="F4298" s="7" t="n">
        <v>3</v>
      </c>
      <c r="G4298" s="7" t="s">
        <v>454</v>
      </c>
      <c r="H4298" s="7" t="n">
        <v>2</v>
      </c>
      <c r="I4298" s="7" t="n">
        <v>0</v>
      </c>
    </row>
    <row r="4299" spans="1:9">
      <c r="A4299" t="s">
        <v>4</v>
      </c>
      <c r="B4299" s="4" t="s">
        <v>5</v>
      </c>
    </row>
    <row r="4300" spans="1:9">
      <c r="A4300" t="n">
        <v>42648</v>
      </c>
      <c r="B4300" s="32" t="n">
        <v>28</v>
      </c>
    </row>
    <row r="4301" spans="1:9">
      <c r="A4301" t="s">
        <v>4</v>
      </c>
      <c r="B4301" s="4" t="s">
        <v>5</v>
      </c>
      <c r="C4301" s="4" t="s">
        <v>13</v>
      </c>
      <c r="D4301" s="4" t="s">
        <v>10</v>
      </c>
      <c r="E4301" s="4" t="s">
        <v>10</v>
      </c>
      <c r="F4301" s="4" t="s">
        <v>13</v>
      </c>
    </row>
    <row r="4302" spans="1:9">
      <c r="A4302" t="n">
        <v>42649</v>
      </c>
      <c r="B4302" s="30" t="n">
        <v>25</v>
      </c>
      <c r="C4302" s="7" t="n">
        <v>1</v>
      </c>
      <c r="D4302" s="7" t="n">
        <v>65535</v>
      </c>
      <c r="E4302" s="7" t="n">
        <v>450</v>
      </c>
      <c r="F4302" s="7" t="n">
        <v>0</v>
      </c>
    </row>
    <row r="4303" spans="1:9">
      <c r="A4303" t="s">
        <v>4</v>
      </c>
      <c r="B4303" s="4" t="s">
        <v>5</v>
      </c>
      <c r="C4303" s="4" t="s">
        <v>13</v>
      </c>
      <c r="D4303" s="4" t="s">
        <v>10</v>
      </c>
      <c r="E4303" s="4" t="s">
        <v>6</v>
      </c>
    </row>
    <row r="4304" spans="1:9">
      <c r="A4304" t="n">
        <v>42656</v>
      </c>
      <c r="B4304" s="51" t="n">
        <v>51</v>
      </c>
      <c r="C4304" s="7" t="n">
        <v>4</v>
      </c>
      <c r="D4304" s="7" t="n">
        <v>7</v>
      </c>
      <c r="E4304" s="7" t="s">
        <v>149</v>
      </c>
    </row>
    <row r="4305" spans="1:9">
      <c r="A4305" t="s">
        <v>4</v>
      </c>
      <c r="B4305" s="4" t="s">
        <v>5</v>
      </c>
      <c r="C4305" s="4" t="s">
        <v>10</v>
      </c>
    </row>
    <row r="4306" spans="1:9">
      <c r="A4306" t="n">
        <v>42669</v>
      </c>
      <c r="B4306" s="25" t="n">
        <v>16</v>
      </c>
      <c r="C4306" s="7" t="n">
        <v>0</v>
      </c>
    </row>
    <row r="4307" spans="1:9">
      <c r="A4307" t="s">
        <v>4</v>
      </c>
      <c r="B4307" s="4" t="s">
        <v>5</v>
      </c>
      <c r="C4307" s="4" t="s">
        <v>10</v>
      </c>
      <c r="D4307" s="4" t="s">
        <v>66</v>
      </c>
      <c r="E4307" s="4" t="s">
        <v>13</v>
      </c>
      <c r="F4307" s="4" t="s">
        <v>13</v>
      </c>
    </row>
    <row r="4308" spans="1:9">
      <c r="A4308" t="n">
        <v>42672</v>
      </c>
      <c r="B4308" s="52" t="n">
        <v>26</v>
      </c>
      <c r="C4308" s="7" t="n">
        <v>7</v>
      </c>
      <c r="D4308" s="7" t="s">
        <v>455</v>
      </c>
      <c r="E4308" s="7" t="n">
        <v>2</v>
      </c>
      <c r="F4308" s="7" t="n">
        <v>0</v>
      </c>
    </row>
    <row r="4309" spans="1:9">
      <c r="A4309" t="s">
        <v>4</v>
      </c>
      <c r="B4309" s="4" t="s">
        <v>5</v>
      </c>
    </row>
    <row r="4310" spans="1:9">
      <c r="A4310" t="n">
        <v>42693</v>
      </c>
      <c r="B4310" s="32" t="n">
        <v>28</v>
      </c>
    </row>
    <row r="4311" spans="1:9">
      <c r="A4311" t="s">
        <v>4</v>
      </c>
      <c r="B4311" s="4" t="s">
        <v>5</v>
      </c>
      <c r="C4311" s="4" t="s">
        <v>10</v>
      </c>
      <c r="D4311" s="4" t="s">
        <v>13</v>
      </c>
    </row>
    <row r="4312" spans="1:9">
      <c r="A4312" t="n">
        <v>42694</v>
      </c>
      <c r="B4312" s="61" t="n">
        <v>89</v>
      </c>
      <c r="C4312" s="7" t="n">
        <v>65533</v>
      </c>
      <c r="D4312" s="7" t="n">
        <v>1</v>
      </c>
    </row>
    <row r="4313" spans="1:9">
      <c r="A4313" t="s">
        <v>4</v>
      </c>
      <c r="B4313" s="4" t="s">
        <v>5</v>
      </c>
      <c r="C4313" s="4" t="s">
        <v>13</v>
      </c>
      <c r="D4313" s="4" t="s">
        <v>10</v>
      </c>
      <c r="E4313" s="4" t="s">
        <v>10</v>
      </c>
      <c r="F4313" s="4" t="s">
        <v>13</v>
      </c>
    </row>
    <row r="4314" spans="1:9">
      <c r="A4314" t="n">
        <v>42698</v>
      </c>
      <c r="B4314" s="30" t="n">
        <v>25</v>
      </c>
      <c r="C4314" s="7" t="n">
        <v>1</v>
      </c>
      <c r="D4314" s="7" t="n">
        <v>65535</v>
      </c>
      <c r="E4314" s="7" t="n">
        <v>65535</v>
      </c>
      <c r="F4314" s="7" t="n">
        <v>0</v>
      </c>
    </row>
    <row r="4315" spans="1:9">
      <c r="A4315" t="s">
        <v>4</v>
      </c>
      <c r="B4315" s="4" t="s">
        <v>5</v>
      </c>
      <c r="C4315" s="4" t="s">
        <v>13</v>
      </c>
      <c r="D4315" s="4" t="s">
        <v>10</v>
      </c>
      <c r="E4315" s="4" t="s">
        <v>6</v>
      </c>
    </row>
    <row r="4316" spans="1:9">
      <c r="A4316" t="n">
        <v>42705</v>
      </c>
      <c r="B4316" s="51" t="n">
        <v>51</v>
      </c>
      <c r="C4316" s="7" t="n">
        <v>4</v>
      </c>
      <c r="D4316" s="7" t="n">
        <v>0</v>
      </c>
      <c r="E4316" s="7" t="s">
        <v>149</v>
      </c>
    </row>
    <row r="4317" spans="1:9">
      <c r="A4317" t="s">
        <v>4</v>
      </c>
      <c r="B4317" s="4" t="s">
        <v>5</v>
      </c>
      <c r="C4317" s="4" t="s">
        <v>10</v>
      </c>
    </row>
    <row r="4318" spans="1:9">
      <c r="A4318" t="n">
        <v>42718</v>
      </c>
      <c r="B4318" s="25" t="n">
        <v>16</v>
      </c>
      <c r="C4318" s="7" t="n">
        <v>0</v>
      </c>
    </row>
    <row r="4319" spans="1:9">
      <c r="A4319" t="s">
        <v>4</v>
      </c>
      <c r="B4319" s="4" t="s">
        <v>5</v>
      </c>
      <c r="C4319" s="4" t="s">
        <v>10</v>
      </c>
      <c r="D4319" s="4" t="s">
        <v>66</v>
      </c>
      <c r="E4319" s="4" t="s">
        <v>13</v>
      </c>
      <c r="F4319" s="4" t="s">
        <v>13</v>
      </c>
    </row>
    <row r="4320" spans="1:9">
      <c r="A4320" t="n">
        <v>42721</v>
      </c>
      <c r="B4320" s="52" t="n">
        <v>26</v>
      </c>
      <c r="C4320" s="7" t="n">
        <v>0</v>
      </c>
      <c r="D4320" s="7" t="s">
        <v>456</v>
      </c>
      <c r="E4320" s="7" t="n">
        <v>2</v>
      </c>
      <c r="F4320" s="7" t="n">
        <v>0</v>
      </c>
    </row>
    <row r="4321" spans="1:6">
      <c r="A4321" t="s">
        <v>4</v>
      </c>
      <c r="B4321" s="4" t="s">
        <v>5</v>
      </c>
    </row>
    <row r="4322" spans="1:6">
      <c r="A4322" t="n">
        <v>42802</v>
      </c>
      <c r="B4322" s="32" t="n">
        <v>28</v>
      </c>
    </row>
    <row r="4323" spans="1:6">
      <c r="A4323" t="s">
        <v>4</v>
      </c>
      <c r="B4323" s="4" t="s">
        <v>5</v>
      </c>
      <c r="C4323" s="4" t="s">
        <v>10</v>
      </c>
      <c r="D4323" s="4" t="s">
        <v>13</v>
      </c>
    </row>
    <row r="4324" spans="1:6">
      <c r="A4324" t="n">
        <v>42803</v>
      </c>
      <c r="B4324" s="61" t="n">
        <v>89</v>
      </c>
      <c r="C4324" s="7" t="n">
        <v>65533</v>
      </c>
      <c r="D4324" s="7" t="n">
        <v>1</v>
      </c>
    </row>
    <row r="4325" spans="1:6">
      <c r="A4325" t="s">
        <v>4</v>
      </c>
      <c r="B4325" s="4" t="s">
        <v>5</v>
      </c>
      <c r="C4325" s="4" t="s">
        <v>10</v>
      </c>
    </row>
    <row r="4326" spans="1:6">
      <c r="A4326" t="n">
        <v>42807</v>
      </c>
      <c r="B4326" s="8" t="n">
        <v>12</v>
      </c>
      <c r="C4326" s="7" t="n">
        <v>5</v>
      </c>
    </row>
    <row r="4327" spans="1:6">
      <c r="A4327" t="s">
        <v>4</v>
      </c>
      <c r="B4327" s="4" t="s">
        <v>5</v>
      </c>
      <c r="C4327" s="4" t="s">
        <v>29</v>
      </c>
    </row>
    <row r="4328" spans="1:6">
      <c r="A4328" t="n">
        <v>42810</v>
      </c>
      <c r="B4328" s="18" t="n">
        <v>3</v>
      </c>
      <c r="C4328" s="15" t="n">
        <f t="normal" ca="1">A4518</f>
        <v>0</v>
      </c>
    </row>
    <row r="4329" spans="1:6">
      <c r="A4329" t="s">
        <v>4</v>
      </c>
      <c r="B4329" s="4" t="s">
        <v>5</v>
      </c>
      <c r="C4329" s="4" t="s">
        <v>13</v>
      </c>
      <c r="D4329" s="4" t="s">
        <v>13</v>
      </c>
      <c r="E4329" s="4" t="s">
        <v>13</v>
      </c>
      <c r="F4329" s="4" t="s">
        <v>9</v>
      </c>
      <c r="G4329" s="4" t="s">
        <v>13</v>
      </c>
      <c r="H4329" s="4" t="s">
        <v>13</v>
      </c>
      <c r="I4329" s="4" t="s">
        <v>29</v>
      </c>
    </row>
    <row r="4330" spans="1:6">
      <c r="A4330" t="n">
        <v>42815</v>
      </c>
      <c r="B4330" s="14" t="n">
        <v>5</v>
      </c>
      <c r="C4330" s="7" t="n">
        <v>35</v>
      </c>
      <c r="D4330" s="7" t="n">
        <v>0</v>
      </c>
      <c r="E4330" s="7" t="n">
        <v>0</v>
      </c>
      <c r="F4330" s="7" t="n">
        <v>7</v>
      </c>
      <c r="G4330" s="7" t="n">
        <v>2</v>
      </c>
      <c r="H4330" s="7" t="n">
        <v>1</v>
      </c>
      <c r="I4330" s="15" t="n">
        <f t="normal" ca="1">A4440</f>
        <v>0</v>
      </c>
    </row>
    <row r="4331" spans="1:6">
      <c r="A4331" t="s">
        <v>4</v>
      </c>
      <c r="B4331" s="4" t="s">
        <v>5</v>
      </c>
      <c r="C4331" s="4" t="s">
        <v>13</v>
      </c>
      <c r="D4331" s="4" t="s">
        <v>10</v>
      </c>
      <c r="E4331" s="4" t="s">
        <v>30</v>
      </c>
    </row>
    <row r="4332" spans="1:6">
      <c r="A4332" t="n">
        <v>42829</v>
      </c>
      <c r="B4332" s="27" t="n">
        <v>58</v>
      </c>
      <c r="C4332" s="7" t="n">
        <v>101</v>
      </c>
      <c r="D4332" s="7" t="n">
        <v>500</v>
      </c>
      <c r="E4332" s="7" t="n">
        <v>1</v>
      </c>
    </row>
    <row r="4333" spans="1:6">
      <c r="A4333" t="s">
        <v>4</v>
      </c>
      <c r="B4333" s="4" t="s">
        <v>5</v>
      </c>
      <c r="C4333" s="4" t="s">
        <v>13</v>
      </c>
      <c r="D4333" s="4" t="s">
        <v>10</v>
      </c>
    </row>
    <row r="4334" spans="1:6">
      <c r="A4334" t="n">
        <v>42837</v>
      </c>
      <c r="B4334" s="27" t="n">
        <v>58</v>
      </c>
      <c r="C4334" s="7" t="n">
        <v>254</v>
      </c>
      <c r="D4334" s="7" t="n">
        <v>0</v>
      </c>
    </row>
    <row r="4335" spans="1:6">
      <c r="A4335" t="s">
        <v>4</v>
      </c>
      <c r="B4335" s="4" t="s">
        <v>5</v>
      </c>
      <c r="C4335" s="4" t="s">
        <v>13</v>
      </c>
      <c r="D4335" s="4" t="s">
        <v>13</v>
      </c>
      <c r="E4335" s="4" t="s">
        <v>30</v>
      </c>
      <c r="F4335" s="4" t="s">
        <v>30</v>
      </c>
      <c r="G4335" s="4" t="s">
        <v>30</v>
      </c>
      <c r="H4335" s="4" t="s">
        <v>10</v>
      </c>
    </row>
    <row r="4336" spans="1:6">
      <c r="A4336" t="n">
        <v>42841</v>
      </c>
      <c r="B4336" s="59" t="n">
        <v>45</v>
      </c>
      <c r="C4336" s="7" t="n">
        <v>2</v>
      </c>
      <c r="D4336" s="7" t="n">
        <v>3</v>
      </c>
      <c r="E4336" s="7" t="n">
        <v>8.23999977111816</v>
      </c>
      <c r="F4336" s="7" t="n">
        <v>1.05999994277954</v>
      </c>
      <c r="G4336" s="7" t="n">
        <v>15.4899997711182</v>
      </c>
      <c r="H4336" s="7" t="n">
        <v>0</v>
      </c>
    </row>
    <row r="4337" spans="1:9">
      <c r="A4337" t="s">
        <v>4</v>
      </c>
      <c r="B4337" s="4" t="s">
        <v>5</v>
      </c>
      <c r="C4337" s="4" t="s">
        <v>13</v>
      </c>
      <c r="D4337" s="4" t="s">
        <v>13</v>
      </c>
      <c r="E4337" s="4" t="s">
        <v>30</v>
      </c>
      <c r="F4337" s="4" t="s">
        <v>30</v>
      </c>
      <c r="G4337" s="4" t="s">
        <v>30</v>
      </c>
      <c r="H4337" s="4" t="s">
        <v>10</v>
      </c>
      <c r="I4337" s="4" t="s">
        <v>13</v>
      </c>
    </row>
    <row r="4338" spans="1:9">
      <c r="A4338" t="n">
        <v>42858</v>
      </c>
      <c r="B4338" s="59" t="n">
        <v>45</v>
      </c>
      <c r="C4338" s="7" t="n">
        <v>4</v>
      </c>
      <c r="D4338" s="7" t="n">
        <v>3</v>
      </c>
      <c r="E4338" s="7" t="n">
        <v>11.8699998855591</v>
      </c>
      <c r="F4338" s="7" t="n">
        <v>71.120002746582</v>
      </c>
      <c r="G4338" s="7" t="n">
        <v>0</v>
      </c>
      <c r="H4338" s="7" t="n">
        <v>0</v>
      </c>
      <c r="I4338" s="7" t="n">
        <v>0</v>
      </c>
    </row>
    <row r="4339" spans="1:9">
      <c r="A4339" t="s">
        <v>4</v>
      </c>
      <c r="B4339" s="4" t="s">
        <v>5</v>
      </c>
      <c r="C4339" s="4" t="s">
        <v>13</v>
      </c>
      <c r="D4339" s="4" t="s">
        <v>13</v>
      </c>
      <c r="E4339" s="4" t="s">
        <v>30</v>
      </c>
      <c r="F4339" s="4" t="s">
        <v>10</v>
      </c>
    </row>
    <row r="4340" spans="1:9">
      <c r="A4340" t="n">
        <v>42876</v>
      </c>
      <c r="B4340" s="59" t="n">
        <v>45</v>
      </c>
      <c r="C4340" s="7" t="n">
        <v>11</v>
      </c>
      <c r="D4340" s="7" t="n">
        <v>3</v>
      </c>
      <c r="E4340" s="7" t="n">
        <v>35.0999984741211</v>
      </c>
      <c r="F4340" s="7" t="n">
        <v>0</v>
      </c>
    </row>
    <row r="4341" spans="1:9">
      <c r="A4341" t="s">
        <v>4</v>
      </c>
      <c r="B4341" s="4" t="s">
        <v>5</v>
      </c>
      <c r="C4341" s="4" t="s">
        <v>13</v>
      </c>
      <c r="D4341" s="4" t="s">
        <v>13</v>
      </c>
      <c r="E4341" s="4" t="s">
        <v>30</v>
      </c>
      <c r="F4341" s="4" t="s">
        <v>10</v>
      </c>
    </row>
    <row r="4342" spans="1:9">
      <c r="A4342" t="n">
        <v>42885</v>
      </c>
      <c r="B4342" s="59" t="n">
        <v>45</v>
      </c>
      <c r="C4342" s="7" t="n">
        <v>5</v>
      </c>
      <c r="D4342" s="7" t="n">
        <v>3</v>
      </c>
      <c r="E4342" s="7" t="n">
        <v>1.79999995231628</v>
      </c>
      <c r="F4342" s="7" t="n">
        <v>0</v>
      </c>
    </row>
    <row r="4343" spans="1:9">
      <c r="A4343" t="s">
        <v>4</v>
      </c>
      <c r="B4343" s="4" t="s">
        <v>5</v>
      </c>
      <c r="C4343" s="4" t="s">
        <v>13</v>
      </c>
      <c r="D4343" s="4" t="s">
        <v>10</v>
      </c>
    </row>
    <row r="4344" spans="1:9">
      <c r="A4344" t="n">
        <v>42894</v>
      </c>
      <c r="B4344" s="27" t="n">
        <v>58</v>
      </c>
      <c r="C4344" s="7" t="n">
        <v>255</v>
      </c>
      <c r="D4344" s="7" t="n">
        <v>0</v>
      </c>
    </row>
    <row r="4345" spans="1:9">
      <c r="A4345" t="s">
        <v>4</v>
      </c>
      <c r="B4345" s="4" t="s">
        <v>5</v>
      </c>
      <c r="C4345" s="4" t="s">
        <v>13</v>
      </c>
      <c r="D4345" s="4" t="s">
        <v>10</v>
      </c>
      <c r="E4345" s="4" t="s">
        <v>6</v>
      </c>
    </row>
    <row r="4346" spans="1:9">
      <c r="A4346" t="n">
        <v>42898</v>
      </c>
      <c r="B4346" s="51" t="n">
        <v>51</v>
      </c>
      <c r="C4346" s="7" t="n">
        <v>4</v>
      </c>
      <c r="D4346" s="7" t="n">
        <v>0</v>
      </c>
      <c r="E4346" s="7" t="s">
        <v>361</v>
      </c>
    </row>
    <row r="4347" spans="1:9">
      <c r="A4347" t="s">
        <v>4</v>
      </c>
      <c r="B4347" s="4" t="s">
        <v>5</v>
      </c>
      <c r="C4347" s="4" t="s">
        <v>10</v>
      </c>
    </row>
    <row r="4348" spans="1:9">
      <c r="A4348" t="n">
        <v>42911</v>
      </c>
      <c r="B4348" s="25" t="n">
        <v>16</v>
      </c>
      <c r="C4348" s="7" t="n">
        <v>0</v>
      </c>
    </row>
    <row r="4349" spans="1:9">
      <c r="A4349" t="s">
        <v>4</v>
      </c>
      <c r="B4349" s="4" t="s">
        <v>5</v>
      </c>
      <c r="C4349" s="4" t="s">
        <v>10</v>
      </c>
      <c r="D4349" s="4" t="s">
        <v>66</v>
      </c>
      <c r="E4349" s="4" t="s">
        <v>13</v>
      </c>
      <c r="F4349" s="4" t="s">
        <v>13</v>
      </c>
    </row>
    <row r="4350" spans="1:9">
      <c r="A4350" t="n">
        <v>42914</v>
      </c>
      <c r="B4350" s="52" t="n">
        <v>26</v>
      </c>
      <c r="C4350" s="7" t="n">
        <v>0</v>
      </c>
      <c r="D4350" s="7" t="s">
        <v>457</v>
      </c>
      <c r="E4350" s="7" t="n">
        <v>2</v>
      </c>
      <c r="F4350" s="7" t="n">
        <v>0</v>
      </c>
    </row>
    <row r="4351" spans="1:9">
      <c r="A4351" t="s">
        <v>4</v>
      </c>
      <c r="B4351" s="4" t="s">
        <v>5</v>
      </c>
    </row>
    <row r="4352" spans="1:9">
      <c r="A4352" t="n">
        <v>42970</v>
      </c>
      <c r="B4352" s="32" t="n">
        <v>28</v>
      </c>
    </row>
    <row r="4353" spans="1:9">
      <c r="A4353" t="s">
        <v>4</v>
      </c>
      <c r="B4353" s="4" t="s">
        <v>5</v>
      </c>
      <c r="C4353" s="4" t="s">
        <v>10</v>
      </c>
      <c r="D4353" s="4" t="s">
        <v>13</v>
      </c>
      <c r="E4353" s="4" t="s">
        <v>13</v>
      </c>
      <c r="F4353" s="4" t="s">
        <v>6</v>
      </c>
    </row>
    <row r="4354" spans="1:9">
      <c r="A4354" t="n">
        <v>42971</v>
      </c>
      <c r="B4354" s="47" t="n">
        <v>20</v>
      </c>
      <c r="C4354" s="7" t="n">
        <v>5</v>
      </c>
      <c r="D4354" s="7" t="n">
        <v>2</v>
      </c>
      <c r="E4354" s="7" t="n">
        <v>10</v>
      </c>
      <c r="F4354" s="7" t="s">
        <v>322</v>
      </c>
    </row>
    <row r="4355" spans="1:9">
      <c r="A4355" t="s">
        <v>4</v>
      </c>
      <c r="B4355" s="4" t="s">
        <v>5</v>
      </c>
      <c r="C4355" s="4" t="s">
        <v>13</v>
      </c>
      <c r="D4355" s="4" t="s">
        <v>10</v>
      </c>
      <c r="E4355" s="4" t="s">
        <v>6</v>
      </c>
    </row>
    <row r="4356" spans="1:9">
      <c r="A4356" t="n">
        <v>42991</v>
      </c>
      <c r="B4356" s="51" t="n">
        <v>51</v>
      </c>
      <c r="C4356" s="7" t="n">
        <v>4</v>
      </c>
      <c r="D4356" s="7" t="n">
        <v>5</v>
      </c>
      <c r="E4356" s="7" t="s">
        <v>159</v>
      </c>
    </row>
    <row r="4357" spans="1:9">
      <c r="A4357" t="s">
        <v>4</v>
      </c>
      <c r="B4357" s="4" t="s">
        <v>5</v>
      </c>
      <c r="C4357" s="4" t="s">
        <v>10</v>
      </c>
    </row>
    <row r="4358" spans="1:9">
      <c r="A4358" t="n">
        <v>43004</v>
      </c>
      <c r="B4358" s="25" t="n">
        <v>16</v>
      </c>
      <c r="C4358" s="7" t="n">
        <v>0</v>
      </c>
    </row>
    <row r="4359" spans="1:9">
      <c r="A4359" t="s">
        <v>4</v>
      </c>
      <c r="B4359" s="4" t="s">
        <v>5</v>
      </c>
      <c r="C4359" s="4" t="s">
        <v>10</v>
      </c>
      <c r="D4359" s="4" t="s">
        <v>66</v>
      </c>
      <c r="E4359" s="4" t="s">
        <v>13</v>
      </c>
      <c r="F4359" s="4" t="s">
        <v>13</v>
      </c>
    </row>
    <row r="4360" spans="1:9">
      <c r="A4360" t="n">
        <v>43007</v>
      </c>
      <c r="B4360" s="52" t="n">
        <v>26</v>
      </c>
      <c r="C4360" s="7" t="n">
        <v>5</v>
      </c>
      <c r="D4360" s="7" t="s">
        <v>458</v>
      </c>
      <c r="E4360" s="7" t="n">
        <v>2</v>
      </c>
      <c r="F4360" s="7" t="n">
        <v>0</v>
      </c>
    </row>
    <row r="4361" spans="1:9">
      <c r="A4361" t="s">
        <v>4</v>
      </c>
      <c r="B4361" s="4" t="s">
        <v>5</v>
      </c>
    </row>
    <row r="4362" spans="1:9">
      <c r="A4362" t="n">
        <v>43066</v>
      </c>
      <c r="B4362" s="32" t="n">
        <v>28</v>
      </c>
    </row>
    <row r="4363" spans="1:9">
      <c r="A4363" t="s">
        <v>4</v>
      </c>
      <c r="B4363" s="4" t="s">
        <v>5</v>
      </c>
      <c r="C4363" s="4" t="s">
        <v>13</v>
      </c>
      <c r="D4363" s="4" t="s">
        <v>10</v>
      </c>
      <c r="E4363" s="4" t="s">
        <v>6</v>
      </c>
    </row>
    <row r="4364" spans="1:9">
      <c r="A4364" t="n">
        <v>43067</v>
      </c>
      <c r="B4364" s="51" t="n">
        <v>51</v>
      </c>
      <c r="C4364" s="7" t="n">
        <v>4</v>
      </c>
      <c r="D4364" s="7" t="n">
        <v>0</v>
      </c>
      <c r="E4364" s="7" t="s">
        <v>180</v>
      </c>
    </row>
    <row r="4365" spans="1:9">
      <c r="A4365" t="s">
        <v>4</v>
      </c>
      <c r="B4365" s="4" t="s">
        <v>5</v>
      </c>
      <c r="C4365" s="4" t="s">
        <v>10</v>
      </c>
    </row>
    <row r="4366" spans="1:9">
      <c r="A4366" t="n">
        <v>43081</v>
      </c>
      <c r="B4366" s="25" t="n">
        <v>16</v>
      </c>
      <c r="C4366" s="7" t="n">
        <v>0</v>
      </c>
    </row>
    <row r="4367" spans="1:9">
      <c r="A4367" t="s">
        <v>4</v>
      </c>
      <c r="B4367" s="4" t="s">
        <v>5</v>
      </c>
      <c r="C4367" s="4" t="s">
        <v>10</v>
      </c>
      <c r="D4367" s="4" t="s">
        <v>66</v>
      </c>
      <c r="E4367" s="4" t="s">
        <v>13</v>
      </c>
      <c r="F4367" s="4" t="s">
        <v>13</v>
      </c>
    </row>
    <row r="4368" spans="1:9">
      <c r="A4368" t="n">
        <v>43084</v>
      </c>
      <c r="B4368" s="52" t="n">
        <v>26</v>
      </c>
      <c r="C4368" s="7" t="n">
        <v>0</v>
      </c>
      <c r="D4368" s="7" t="s">
        <v>459</v>
      </c>
      <c r="E4368" s="7" t="n">
        <v>2</v>
      </c>
      <c r="F4368" s="7" t="n">
        <v>0</v>
      </c>
    </row>
    <row r="4369" spans="1:6">
      <c r="A4369" t="s">
        <v>4</v>
      </c>
      <c r="B4369" s="4" t="s">
        <v>5</v>
      </c>
    </row>
    <row r="4370" spans="1:6">
      <c r="A4370" t="n">
        <v>43103</v>
      </c>
      <c r="B4370" s="32" t="n">
        <v>28</v>
      </c>
    </row>
    <row r="4371" spans="1:6">
      <c r="A4371" t="s">
        <v>4</v>
      </c>
      <c r="B4371" s="4" t="s">
        <v>5</v>
      </c>
      <c r="C4371" s="4" t="s">
        <v>13</v>
      </c>
      <c r="D4371" s="4" t="s">
        <v>10</v>
      </c>
      <c r="E4371" s="4" t="s">
        <v>10</v>
      </c>
      <c r="F4371" s="4" t="s">
        <v>13</v>
      </c>
    </row>
    <row r="4372" spans="1:6">
      <c r="A4372" t="n">
        <v>43104</v>
      </c>
      <c r="B4372" s="30" t="n">
        <v>25</v>
      </c>
      <c r="C4372" s="7" t="n">
        <v>1</v>
      </c>
      <c r="D4372" s="7" t="n">
        <v>65535</v>
      </c>
      <c r="E4372" s="7" t="n">
        <v>450</v>
      </c>
      <c r="F4372" s="7" t="n">
        <v>0</v>
      </c>
    </row>
    <row r="4373" spans="1:6">
      <c r="A4373" t="s">
        <v>4</v>
      </c>
      <c r="B4373" s="4" t="s">
        <v>5</v>
      </c>
      <c r="C4373" s="4" t="s">
        <v>13</v>
      </c>
      <c r="D4373" s="4" t="s">
        <v>10</v>
      </c>
      <c r="E4373" s="4" t="s">
        <v>6</v>
      </c>
    </row>
    <row r="4374" spans="1:6">
      <c r="A4374" t="n">
        <v>43111</v>
      </c>
      <c r="B4374" s="51" t="n">
        <v>51</v>
      </c>
      <c r="C4374" s="7" t="n">
        <v>4</v>
      </c>
      <c r="D4374" s="7" t="n">
        <v>7</v>
      </c>
      <c r="E4374" s="7" t="s">
        <v>146</v>
      </c>
    </row>
    <row r="4375" spans="1:6">
      <c r="A4375" t="s">
        <v>4</v>
      </c>
      <c r="B4375" s="4" t="s">
        <v>5</v>
      </c>
      <c r="C4375" s="4" t="s">
        <v>10</v>
      </c>
    </row>
    <row r="4376" spans="1:6">
      <c r="A4376" t="n">
        <v>43124</v>
      </c>
      <c r="B4376" s="25" t="n">
        <v>16</v>
      </c>
      <c r="C4376" s="7" t="n">
        <v>0</v>
      </c>
    </row>
    <row r="4377" spans="1:6">
      <c r="A4377" t="s">
        <v>4</v>
      </c>
      <c r="B4377" s="4" t="s">
        <v>5</v>
      </c>
      <c r="C4377" s="4" t="s">
        <v>10</v>
      </c>
      <c r="D4377" s="4" t="s">
        <v>66</v>
      </c>
      <c r="E4377" s="4" t="s">
        <v>13</v>
      </c>
      <c r="F4377" s="4" t="s">
        <v>13</v>
      </c>
      <c r="G4377" s="4" t="s">
        <v>66</v>
      </c>
      <c r="H4377" s="4" t="s">
        <v>13</v>
      </c>
      <c r="I4377" s="4" t="s">
        <v>13</v>
      </c>
    </row>
    <row r="4378" spans="1:6">
      <c r="A4378" t="n">
        <v>43127</v>
      </c>
      <c r="B4378" s="52" t="n">
        <v>26</v>
      </c>
      <c r="C4378" s="7" t="n">
        <v>7</v>
      </c>
      <c r="D4378" s="7" t="s">
        <v>460</v>
      </c>
      <c r="E4378" s="7" t="n">
        <v>2</v>
      </c>
      <c r="F4378" s="7" t="n">
        <v>3</v>
      </c>
      <c r="G4378" s="7" t="s">
        <v>461</v>
      </c>
      <c r="H4378" s="7" t="n">
        <v>2</v>
      </c>
      <c r="I4378" s="7" t="n">
        <v>0</v>
      </c>
    </row>
    <row r="4379" spans="1:6">
      <c r="A4379" t="s">
        <v>4</v>
      </c>
      <c r="B4379" s="4" t="s">
        <v>5</v>
      </c>
    </row>
    <row r="4380" spans="1:6">
      <c r="A4380" t="n">
        <v>43277</v>
      </c>
      <c r="B4380" s="32" t="n">
        <v>28</v>
      </c>
    </row>
    <row r="4381" spans="1:6">
      <c r="A4381" t="s">
        <v>4</v>
      </c>
      <c r="B4381" s="4" t="s">
        <v>5</v>
      </c>
      <c r="C4381" s="4" t="s">
        <v>10</v>
      </c>
      <c r="D4381" s="4" t="s">
        <v>13</v>
      </c>
    </row>
    <row r="4382" spans="1:6">
      <c r="A4382" t="n">
        <v>43278</v>
      </c>
      <c r="B4382" s="61" t="n">
        <v>89</v>
      </c>
      <c r="C4382" s="7" t="n">
        <v>65533</v>
      </c>
      <c r="D4382" s="7" t="n">
        <v>1</v>
      </c>
    </row>
    <row r="4383" spans="1:6">
      <c r="A4383" t="s">
        <v>4</v>
      </c>
      <c r="B4383" s="4" t="s">
        <v>5</v>
      </c>
      <c r="C4383" s="4" t="s">
        <v>13</v>
      </c>
      <c r="D4383" s="4" t="s">
        <v>10</v>
      </c>
      <c r="E4383" s="4" t="s">
        <v>10</v>
      </c>
      <c r="F4383" s="4" t="s">
        <v>13</v>
      </c>
    </row>
    <row r="4384" spans="1:6">
      <c r="A4384" t="n">
        <v>43282</v>
      </c>
      <c r="B4384" s="30" t="n">
        <v>25</v>
      </c>
      <c r="C4384" s="7" t="n">
        <v>1</v>
      </c>
      <c r="D4384" s="7" t="n">
        <v>65535</v>
      </c>
      <c r="E4384" s="7" t="n">
        <v>65535</v>
      </c>
      <c r="F4384" s="7" t="n">
        <v>0</v>
      </c>
    </row>
    <row r="4385" spans="1:9">
      <c r="A4385" t="s">
        <v>4</v>
      </c>
      <c r="B4385" s="4" t="s">
        <v>5</v>
      </c>
      <c r="C4385" s="4" t="s">
        <v>13</v>
      </c>
      <c r="D4385" s="4" t="s">
        <v>10</v>
      </c>
      <c r="E4385" s="4" t="s">
        <v>6</v>
      </c>
    </row>
    <row r="4386" spans="1:9">
      <c r="A4386" t="n">
        <v>43289</v>
      </c>
      <c r="B4386" s="51" t="n">
        <v>51</v>
      </c>
      <c r="C4386" s="7" t="n">
        <v>4</v>
      </c>
      <c r="D4386" s="7" t="n">
        <v>0</v>
      </c>
      <c r="E4386" s="7" t="s">
        <v>140</v>
      </c>
    </row>
    <row r="4387" spans="1:9">
      <c r="A4387" t="s">
        <v>4</v>
      </c>
      <c r="B4387" s="4" t="s">
        <v>5</v>
      </c>
      <c r="C4387" s="4" t="s">
        <v>10</v>
      </c>
    </row>
    <row r="4388" spans="1:9">
      <c r="A4388" t="n">
        <v>43303</v>
      </c>
      <c r="B4388" s="25" t="n">
        <v>16</v>
      </c>
      <c r="C4388" s="7" t="n">
        <v>0</v>
      </c>
    </row>
    <row r="4389" spans="1:9">
      <c r="A4389" t="s">
        <v>4</v>
      </c>
      <c r="B4389" s="4" t="s">
        <v>5</v>
      </c>
      <c r="C4389" s="4" t="s">
        <v>10</v>
      </c>
      <c r="D4389" s="4" t="s">
        <v>66</v>
      </c>
      <c r="E4389" s="4" t="s">
        <v>13</v>
      </c>
      <c r="F4389" s="4" t="s">
        <v>13</v>
      </c>
      <c r="G4389" s="4" t="s">
        <v>66</v>
      </c>
      <c r="H4389" s="4" t="s">
        <v>13</v>
      </c>
      <c r="I4389" s="4" t="s">
        <v>13</v>
      </c>
    </row>
    <row r="4390" spans="1:9">
      <c r="A4390" t="n">
        <v>43306</v>
      </c>
      <c r="B4390" s="52" t="n">
        <v>26</v>
      </c>
      <c r="C4390" s="7" t="n">
        <v>0</v>
      </c>
      <c r="D4390" s="7" t="s">
        <v>462</v>
      </c>
      <c r="E4390" s="7" t="n">
        <v>2</v>
      </c>
      <c r="F4390" s="7" t="n">
        <v>3</v>
      </c>
      <c r="G4390" s="7" t="s">
        <v>463</v>
      </c>
      <c r="H4390" s="7" t="n">
        <v>2</v>
      </c>
      <c r="I4390" s="7" t="n">
        <v>0</v>
      </c>
    </row>
    <row r="4391" spans="1:9">
      <c r="A4391" t="s">
        <v>4</v>
      </c>
      <c r="B4391" s="4" t="s">
        <v>5</v>
      </c>
    </row>
    <row r="4392" spans="1:9">
      <c r="A4392" t="n">
        <v>43472</v>
      </c>
      <c r="B4392" s="32" t="n">
        <v>28</v>
      </c>
    </row>
    <row r="4393" spans="1:9">
      <c r="A4393" t="s">
        <v>4</v>
      </c>
      <c r="B4393" s="4" t="s">
        <v>5</v>
      </c>
      <c r="C4393" s="4" t="s">
        <v>10</v>
      </c>
      <c r="D4393" s="4" t="s">
        <v>13</v>
      </c>
      <c r="E4393" s="4" t="s">
        <v>13</v>
      </c>
      <c r="F4393" s="4" t="s">
        <v>6</v>
      </c>
    </row>
    <row r="4394" spans="1:9">
      <c r="A4394" t="n">
        <v>43473</v>
      </c>
      <c r="B4394" s="47" t="n">
        <v>20</v>
      </c>
      <c r="C4394" s="7" t="n">
        <v>5</v>
      </c>
      <c r="D4394" s="7" t="n">
        <v>2</v>
      </c>
      <c r="E4394" s="7" t="n">
        <v>10</v>
      </c>
      <c r="F4394" s="7" t="s">
        <v>273</v>
      </c>
    </row>
    <row r="4395" spans="1:9">
      <c r="A4395" t="s">
        <v>4</v>
      </c>
      <c r="B4395" s="4" t="s">
        <v>5</v>
      </c>
      <c r="C4395" s="4" t="s">
        <v>13</v>
      </c>
      <c r="D4395" s="4" t="s">
        <v>10</v>
      </c>
      <c r="E4395" s="4" t="s">
        <v>6</v>
      </c>
    </row>
    <row r="4396" spans="1:9">
      <c r="A4396" t="n">
        <v>43494</v>
      </c>
      <c r="B4396" s="51" t="n">
        <v>51</v>
      </c>
      <c r="C4396" s="7" t="n">
        <v>4</v>
      </c>
      <c r="D4396" s="7" t="n">
        <v>5</v>
      </c>
      <c r="E4396" s="7" t="s">
        <v>182</v>
      </c>
    </row>
    <row r="4397" spans="1:9">
      <c r="A4397" t="s">
        <v>4</v>
      </c>
      <c r="B4397" s="4" t="s">
        <v>5</v>
      </c>
      <c r="C4397" s="4" t="s">
        <v>10</v>
      </c>
    </row>
    <row r="4398" spans="1:9">
      <c r="A4398" t="n">
        <v>43507</v>
      </c>
      <c r="B4398" s="25" t="n">
        <v>16</v>
      </c>
      <c r="C4398" s="7" t="n">
        <v>0</v>
      </c>
    </row>
    <row r="4399" spans="1:9">
      <c r="A4399" t="s">
        <v>4</v>
      </c>
      <c r="B4399" s="4" t="s">
        <v>5</v>
      </c>
      <c r="C4399" s="4" t="s">
        <v>10</v>
      </c>
      <c r="D4399" s="4" t="s">
        <v>66</v>
      </c>
      <c r="E4399" s="4" t="s">
        <v>13</v>
      </c>
      <c r="F4399" s="4" t="s">
        <v>13</v>
      </c>
      <c r="G4399" s="4" t="s">
        <v>66</v>
      </c>
      <c r="H4399" s="4" t="s">
        <v>13</v>
      </c>
      <c r="I4399" s="4" t="s">
        <v>13</v>
      </c>
    </row>
    <row r="4400" spans="1:9">
      <c r="A4400" t="n">
        <v>43510</v>
      </c>
      <c r="B4400" s="52" t="n">
        <v>26</v>
      </c>
      <c r="C4400" s="7" t="n">
        <v>5</v>
      </c>
      <c r="D4400" s="7" t="s">
        <v>464</v>
      </c>
      <c r="E4400" s="7" t="n">
        <v>2</v>
      </c>
      <c r="F4400" s="7" t="n">
        <v>3</v>
      </c>
      <c r="G4400" s="7" t="s">
        <v>465</v>
      </c>
      <c r="H4400" s="7" t="n">
        <v>2</v>
      </c>
      <c r="I4400" s="7" t="n">
        <v>0</v>
      </c>
    </row>
    <row r="4401" spans="1:9">
      <c r="A4401" t="s">
        <v>4</v>
      </c>
      <c r="B4401" s="4" t="s">
        <v>5</v>
      </c>
    </row>
    <row r="4402" spans="1:9">
      <c r="A4402" t="n">
        <v>43630</v>
      </c>
      <c r="B4402" s="32" t="n">
        <v>28</v>
      </c>
    </row>
    <row r="4403" spans="1:9">
      <c r="A4403" t="s">
        <v>4</v>
      </c>
      <c r="B4403" s="4" t="s">
        <v>5</v>
      </c>
      <c r="C4403" s="4" t="s">
        <v>13</v>
      </c>
      <c r="D4403" s="4" t="s">
        <v>10</v>
      </c>
      <c r="E4403" s="4" t="s">
        <v>6</v>
      </c>
    </row>
    <row r="4404" spans="1:9">
      <c r="A4404" t="n">
        <v>43631</v>
      </c>
      <c r="B4404" s="51" t="n">
        <v>51</v>
      </c>
      <c r="C4404" s="7" t="n">
        <v>4</v>
      </c>
      <c r="D4404" s="7" t="n">
        <v>0</v>
      </c>
      <c r="E4404" s="7" t="s">
        <v>369</v>
      </c>
    </row>
    <row r="4405" spans="1:9">
      <c r="A4405" t="s">
        <v>4</v>
      </c>
      <c r="B4405" s="4" t="s">
        <v>5</v>
      </c>
      <c r="C4405" s="4" t="s">
        <v>10</v>
      </c>
    </row>
    <row r="4406" spans="1:9">
      <c r="A4406" t="n">
        <v>43644</v>
      </c>
      <c r="B4406" s="25" t="n">
        <v>16</v>
      </c>
      <c r="C4406" s="7" t="n">
        <v>0</v>
      </c>
    </row>
    <row r="4407" spans="1:9">
      <c r="A4407" t="s">
        <v>4</v>
      </c>
      <c r="B4407" s="4" t="s">
        <v>5</v>
      </c>
      <c r="C4407" s="4" t="s">
        <v>10</v>
      </c>
      <c r="D4407" s="4" t="s">
        <v>66</v>
      </c>
      <c r="E4407" s="4" t="s">
        <v>13</v>
      </c>
      <c r="F4407" s="4" t="s">
        <v>13</v>
      </c>
    </row>
    <row r="4408" spans="1:9">
      <c r="A4408" t="n">
        <v>43647</v>
      </c>
      <c r="B4408" s="52" t="n">
        <v>26</v>
      </c>
      <c r="C4408" s="7" t="n">
        <v>0</v>
      </c>
      <c r="D4408" s="7" t="s">
        <v>466</v>
      </c>
      <c r="E4408" s="7" t="n">
        <v>2</v>
      </c>
      <c r="F4408" s="7" t="n">
        <v>0</v>
      </c>
    </row>
    <row r="4409" spans="1:9">
      <c r="A4409" t="s">
        <v>4</v>
      </c>
      <c r="B4409" s="4" t="s">
        <v>5</v>
      </c>
    </row>
    <row r="4410" spans="1:9">
      <c r="A4410" t="n">
        <v>43686</v>
      </c>
      <c r="B4410" s="32" t="n">
        <v>28</v>
      </c>
    </row>
    <row r="4411" spans="1:9">
      <c r="A4411" t="s">
        <v>4</v>
      </c>
      <c r="B4411" s="4" t="s">
        <v>5</v>
      </c>
      <c r="C4411" s="4" t="s">
        <v>13</v>
      </c>
      <c r="D4411" s="4" t="s">
        <v>10</v>
      </c>
      <c r="E4411" s="4" t="s">
        <v>10</v>
      </c>
      <c r="F4411" s="4" t="s">
        <v>13</v>
      </c>
    </row>
    <row r="4412" spans="1:9">
      <c r="A4412" t="n">
        <v>43687</v>
      </c>
      <c r="B4412" s="30" t="n">
        <v>25</v>
      </c>
      <c r="C4412" s="7" t="n">
        <v>1</v>
      </c>
      <c r="D4412" s="7" t="n">
        <v>65535</v>
      </c>
      <c r="E4412" s="7" t="n">
        <v>450</v>
      </c>
      <c r="F4412" s="7" t="n">
        <v>0</v>
      </c>
    </row>
    <row r="4413" spans="1:9">
      <c r="A4413" t="s">
        <v>4</v>
      </c>
      <c r="B4413" s="4" t="s">
        <v>5</v>
      </c>
      <c r="C4413" s="4" t="s">
        <v>13</v>
      </c>
      <c r="D4413" s="4" t="s">
        <v>10</v>
      </c>
      <c r="E4413" s="4" t="s">
        <v>6</v>
      </c>
    </row>
    <row r="4414" spans="1:9">
      <c r="A4414" t="n">
        <v>43694</v>
      </c>
      <c r="B4414" s="51" t="n">
        <v>51</v>
      </c>
      <c r="C4414" s="7" t="n">
        <v>4</v>
      </c>
      <c r="D4414" s="7" t="n">
        <v>7</v>
      </c>
      <c r="E4414" s="7" t="s">
        <v>143</v>
      </c>
    </row>
    <row r="4415" spans="1:9">
      <c r="A4415" t="s">
        <v>4</v>
      </c>
      <c r="B4415" s="4" t="s">
        <v>5</v>
      </c>
      <c r="C4415" s="4" t="s">
        <v>10</v>
      </c>
    </row>
    <row r="4416" spans="1:9">
      <c r="A4416" t="n">
        <v>43708</v>
      </c>
      <c r="B4416" s="25" t="n">
        <v>16</v>
      </c>
      <c r="C4416" s="7" t="n">
        <v>0</v>
      </c>
    </row>
    <row r="4417" spans="1:6">
      <c r="A4417" t="s">
        <v>4</v>
      </c>
      <c r="B4417" s="4" t="s">
        <v>5</v>
      </c>
      <c r="C4417" s="4" t="s">
        <v>10</v>
      </c>
      <c r="D4417" s="4" t="s">
        <v>66</v>
      </c>
      <c r="E4417" s="4" t="s">
        <v>13</v>
      </c>
      <c r="F4417" s="4" t="s">
        <v>13</v>
      </c>
    </row>
    <row r="4418" spans="1:6">
      <c r="A4418" t="n">
        <v>43711</v>
      </c>
      <c r="B4418" s="52" t="n">
        <v>26</v>
      </c>
      <c r="C4418" s="7" t="n">
        <v>7</v>
      </c>
      <c r="D4418" s="7" t="s">
        <v>467</v>
      </c>
      <c r="E4418" s="7" t="n">
        <v>2</v>
      </c>
      <c r="F4418" s="7" t="n">
        <v>0</v>
      </c>
    </row>
    <row r="4419" spans="1:6">
      <c r="A4419" t="s">
        <v>4</v>
      </c>
      <c r="B4419" s="4" t="s">
        <v>5</v>
      </c>
    </row>
    <row r="4420" spans="1:6">
      <c r="A4420" t="n">
        <v>43736</v>
      </c>
      <c r="B4420" s="32" t="n">
        <v>28</v>
      </c>
    </row>
    <row r="4421" spans="1:6">
      <c r="A4421" t="s">
        <v>4</v>
      </c>
      <c r="B4421" s="4" t="s">
        <v>5</v>
      </c>
      <c r="C4421" s="4" t="s">
        <v>10</v>
      </c>
      <c r="D4421" s="4" t="s">
        <v>13</v>
      </c>
    </row>
    <row r="4422" spans="1:6">
      <c r="A4422" t="n">
        <v>43737</v>
      </c>
      <c r="B4422" s="61" t="n">
        <v>89</v>
      </c>
      <c r="C4422" s="7" t="n">
        <v>65533</v>
      </c>
      <c r="D4422" s="7" t="n">
        <v>1</v>
      </c>
    </row>
    <row r="4423" spans="1:6">
      <c r="A4423" t="s">
        <v>4</v>
      </c>
      <c r="B4423" s="4" t="s">
        <v>5</v>
      </c>
      <c r="C4423" s="4" t="s">
        <v>13</v>
      </c>
      <c r="D4423" s="4" t="s">
        <v>10</v>
      </c>
      <c r="E4423" s="4" t="s">
        <v>10</v>
      </c>
      <c r="F4423" s="4" t="s">
        <v>13</v>
      </c>
    </row>
    <row r="4424" spans="1:6">
      <c r="A4424" t="n">
        <v>43741</v>
      </c>
      <c r="B4424" s="30" t="n">
        <v>25</v>
      </c>
      <c r="C4424" s="7" t="n">
        <v>1</v>
      </c>
      <c r="D4424" s="7" t="n">
        <v>65535</v>
      </c>
      <c r="E4424" s="7" t="n">
        <v>65535</v>
      </c>
      <c r="F4424" s="7" t="n">
        <v>0</v>
      </c>
    </row>
    <row r="4425" spans="1:6">
      <c r="A4425" t="s">
        <v>4</v>
      </c>
      <c r="B4425" s="4" t="s">
        <v>5</v>
      </c>
      <c r="C4425" s="4" t="s">
        <v>13</v>
      </c>
      <c r="D4425" s="4" t="s">
        <v>10</v>
      </c>
      <c r="E4425" s="4" t="s">
        <v>6</v>
      </c>
    </row>
    <row r="4426" spans="1:6">
      <c r="A4426" t="n">
        <v>43748</v>
      </c>
      <c r="B4426" s="51" t="n">
        <v>51</v>
      </c>
      <c r="C4426" s="7" t="n">
        <v>4</v>
      </c>
      <c r="D4426" s="7" t="n">
        <v>0</v>
      </c>
      <c r="E4426" s="7" t="s">
        <v>149</v>
      </c>
    </row>
    <row r="4427" spans="1:6">
      <c r="A4427" t="s">
        <v>4</v>
      </c>
      <c r="B4427" s="4" t="s">
        <v>5</v>
      </c>
      <c r="C4427" s="4" t="s">
        <v>10</v>
      </c>
    </row>
    <row r="4428" spans="1:6">
      <c r="A4428" t="n">
        <v>43761</v>
      </c>
      <c r="B4428" s="25" t="n">
        <v>16</v>
      </c>
      <c r="C4428" s="7" t="n">
        <v>0</v>
      </c>
    </row>
    <row r="4429" spans="1:6">
      <c r="A4429" t="s">
        <v>4</v>
      </c>
      <c r="B4429" s="4" t="s">
        <v>5</v>
      </c>
      <c r="C4429" s="4" t="s">
        <v>10</v>
      </c>
      <c r="D4429" s="4" t="s">
        <v>66</v>
      </c>
      <c r="E4429" s="4" t="s">
        <v>13</v>
      </c>
      <c r="F4429" s="4" t="s">
        <v>13</v>
      </c>
    </row>
    <row r="4430" spans="1:6">
      <c r="A4430" t="n">
        <v>43764</v>
      </c>
      <c r="B4430" s="52" t="n">
        <v>26</v>
      </c>
      <c r="C4430" s="7" t="n">
        <v>0</v>
      </c>
      <c r="D4430" s="7" t="s">
        <v>468</v>
      </c>
      <c r="E4430" s="7" t="n">
        <v>2</v>
      </c>
      <c r="F4430" s="7" t="n">
        <v>0</v>
      </c>
    </row>
    <row r="4431" spans="1:6">
      <c r="A4431" t="s">
        <v>4</v>
      </c>
      <c r="B4431" s="4" t="s">
        <v>5</v>
      </c>
    </row>
    <row r="4432" spans="1:6">
      <c r="A4432" t="n">
        <v>43799</v>
      </c>
      <c r="B4432" s="32" t="n">
        <v>28</v>
      </c>
    </row>
    <row r="4433" spans="1:6">
      <c r="A4433" t="s">
        <v>4</v>
      </c>
      <c r="B4433" s="4" t="s">
        <v>5</v>
      </c>
      <c r="C4433" s="4" t="s">
        <v>10</v>
      </c>
      <c r="D4433" s="4" t="s">
        <v>13</v>
      </c>
    </row>
    <row r="4434" spans="1:6">
      <c r="A4434" t="n">
        <v>43800</v>
      </c>
      <c r="B4434" s="61" t="n">
        <v>89</v>
      </c>
      <c r="C4434" s="7" t="n">
        <v>65533</v>
      </c>
      <c r="D4434" s="7" t="n">
        <v>1</v>
      </c>
    </row>
    <row r="4435" spans="1:6">
      <c r="A4435" t="s">
        <v>4</v>
      </c>
      <c r="B4435" s="4" t="s">
        <v>5</v>
      </c>
      <c r="C4435" s="4" t="s">
        <v>10</v>
      </c>
    </row>
    <row r="4436" spans="1:6">
      <c r="A4436" t="n">
        <v>43804</v>
      </c>
      <c r="B4436" s="8" t="n">
        <v>12</v>
      </c>
      <c r="C4436" s="7" t="n">
        <v>6</v>
      </c>
    </row>
    <row r="4437" spans="1:6">
      <c r="A4437" t="s">
        <v>4</v>
      </c>
      <c r="B4437" s="4" t="s">
        <v>5</v>
      </c>
      <c r="C4437" s="4" t="s">
        <v>29</v>
      </c>
    </row>
    <row r="4438" spans="1:6">
      <c r="A4438" t="n">
        <v>43807</v>
      </c>
      <c r="B4438" s="18" t="n">
        <v>3</v>
      </c>
      <c r="C4438" s="15" t="n">
        <f t="normal" ca="1">A4518</f>
        <v>0</v>
      </c>
    </row>
    <row r="4439" spans="1:6">
      <c r="A4439" t="s">
        <v>4</v>
      </c>
      <c r="B4439" s="4" t="s">
        <v>5</v>
      </c>
      <c r="C4439" s="4" t="s">
        <v>13</v>
      </c>
      <c r="D4439" s="4" t="s">
        <v>10</v>
      </c>
      <c r="E4439" s="4" t="s">
        <v>30</v>
      </c>
    </row>
    <row r="4440" spans="1:6">
      <c r="A4440" t="n">
        <v>43812</v>
      </c>
      <c r="B4440" s="27" t="n">
        <v>58</v>
      </c>
      <c r="C4440" s="7" t="n">
        <v>101</v>
      </c>
      <c r="D4440" s="7" t="n">
        <v>500</v>
      </c>
      <c r="E4440" s="7" t="n">
        <v>1</v>
      </c>
    </row>
    <row r="4441" spans="1:6">
      <c r="A4441" t="s">
        <v>4</v>
      </c>
      <c r="B4441" s="4" t="s">
        <v>5</v>
      </c>
      <c r="C4441" s="4" t="s">
        <v>13</v>
      </c>
      <c r="D4441" s="4" t="s">
        <v>10</v>
      </c>
    </row>
    <row r="4442" spans="1:6">
      <c r="A4442" t="n">
        <v>43820</v>
      </c>
      <c r="B4442" s="27" t="n">
        <v>58</v>
      </c>
      <c r="C4442" s="7" t="n">
        <v>254</v>
      </c>
      <c r="D4442" s="7" t="n">
        <v>0</v>
      </c>
    </row>
    <row r="4443" spans="1:6">
      <c r="A4443" t="s">
        <v>4</v>
      </c>
      <c r="B4443" s="4" t="s">
        <v>5</v>
      </c>
      <c r="C4443" s="4" t="s">
        <v>13</v>
      </c>
      <c r="D4443" s="4" t="s">
        <v>13</v>
      </c>
      <c r="E4443" s="4" t="s">
        <v>30</v>
      </c>
      <c r="F4443" s="4" t="s">
        <v>30</v>
      </c>
      <c r="G4443" s="4" t="s">
        <v>30</v>
      </c>
      <c r="H4443" s="4" t="s">
        <v>10</v>
      </c>
    </row>
    <row r="4444" spans="1:6">
      <c r="A4444" t="n">
        <v>43824</v>
      </c>
      <c r="B4444" s="59" t="n">
        <v>45</v>
      </c>
      <c r="C4444" s="7" t="n">
        <v>2</v>
      </c>
      <c r="D4444" s="7" t="n">
        <v>3</v>
      </c>
      <c r="E4444" s="7" t="n">
        <v>8.26000022888184</v>
      </c>
      <c r="F4444" s="7" t="n">
        <v>1.01999998092651</v>
      </c>
      <c r="G4444" s="7" t="n">
        <v>13.9899997711182</v>
      </c>
      <c r="H4444" s="7" t="n">
        <v>0</v>
      </c>
    </row>
    <row r="4445" spans="1:6">
      <c r="A4445" t="s">
        <v>4</v>
      </c>
      <c r="B4445" s="4" t="s">
        <v>5</v>
      </c>
      <c r="C4445" s="4" t="s">
        <v>13</v>
      </c>
      <c r="D4445" s="4" t="s">
        <v>13</v>
      </c>
      <c r="E4445" s="4" t="s">
        <v>30</v>
      </c>
      <c r="F4445" s="4" t="s">
        <v>30</v>
      </c>
      <c r="G4445" s="4" t="s">
        <v>30</v>
      </c>
      <c r="H4445" s="4" t="s">
        <v>10</v>
      </c>
      <c r="I4445" s="4" t="s">
        <v>13</v>
      </c>
    </row>
    <row r="4446" spans="1:6">
      <c r="A4446" t="n">
        <v>43841</v>
      </c>
      <c r="B4446" s="59" t="n">
        <v>45</v>
      </c>
      <c r="C4446" s="7" t="n">
        <v>4</v>
      </c>
      <c r="D4446" s="7" t="n">
        <v>3</v>
      </c>
      <c r="E4446" s="7" t="n">
        <v>11.8699998855591</v>
      </c>
      <c r="F4446" s="7" t="n">
        <v>71.120002746582</v>
      </c>
      <c r="G4446" s="7" t="n">
        <v>0</v>
      </c>
      <c r="H4446" s="7" t="n">
        <v>0</v>
      </c>
      <c r="I4446" s="7" t="n">
        <v>0</v>
      </c>
    </row>
    <row r="4447" spans="1:6">
      <c r="A4447" t="s">
        <v>4</v>
      </c>
      <c r="B4447" s="4" t="s">
        <v>5</v>
      </c>
      <c r="C4447" s="4" t="s">
        <v>13</v>
      </c>
      <c r="D4447" s="4" t="s">
        <v>13</v>
      </c>
      <c r="E4447" s="4" t="s">
        <v>30</v>
      </c>
      <c r="F4447" s="4" t="s">
        <v>10</v>
      </c>
    </row>
    <row r="4448" spans="1:6">
      <c r="A4448" t="n">
        <v>43859</v>
      </c>
      <c r="B4448" s="59" t="n">
        <v>45</v>
      </c>
      <c r="C4448" s="7" t="n">
        <v>11</v>
      </c>
      <c r="D4448" s="7" t="n">
        <v>3</v>
      </c>
      <c r="E4448" s="7" t="n">
        <v>35.0999984741211</v>
      </c>
      <c r="F4448" s="7" t="n">
        <v>0</v>
      </c>
    </row>
    <row r="4449" spans="1:9">
      <c r="A4449" t="s">
        <v>4</v>
      </c>
      <c r="B4449" s="4" t="s">
        <v>5</v>
      </c>
      <c r="C4449" s="4" t="s">
        <v>13</v>
      </c>
      <c r="D4449" s="4" t="s">
        <v>13</v>
      </c>
      <c r="E4449" s="4" t="s">
        <v>30</v>
      </c>
      <c r="F4449" s="4" t="s">
        <v>10</v>
      </c>
    </row>
    <row r="4450" spans="1:9">
      <c r="A4450" t="n">
        <v>43868</v>
      </c>
      <c r="B4450" s="59" t="n">
        <v>45</v>
      </c>
      <c r="C4450" s="7" t="n">
        <v>5</v>
      </c>
      <c r="D4450" s="7" t="n">
        <v>3</v>
      </c>
      <c r="E4450" s="7" t="n">
        <v>1.79999995231628</v>
      </c>
      <c r="F4450" s="7" t="n">
        <v>0</v>
      </c>
    </row>
    <row r="4451" spans="1:9">
      <c r="A4451" t="s">
        <v>4</v>
      </c>
      <c r="B4451" s="4" t="s">
        <v>5</v>
      </c>
      <c r="C4451" s="4" t="s">
        <v>13</v>
      </c>
      <c r="D4451" s="4" t="s">
        <v>10</v>
      </c>
    </row>
    <row r="4452" spans="1:9">
      <c r="A4452" t="n">
        <v>43877</v>
      </c>
      <c r="B4452" s="27" t="n">
        <v>58</v>
      </c>
      <c r="C4452" s="7" t="n">
        <v>255</v>
      </c>
      <c r="D4452" s="7" t="n">
        <v>0</v>
      </c>
    </row>
    <row r="4453" spans="1:9">
      <c r="A4453" t="s">
        <v>4</v>
      </c>
      <c r="B4453" s="4" t="s">
        <v>5</v>
      </c>
      <c r="C4453" s="4" t="s">
        <v>13</v>
      </c>
      <c r="D4453" s="4" t="s">
        <v>10</v>
      </c>
      <c r="E4453" s="4" t="s">
        <v>6</v>
      </c>
    </row>
    <row r="4454" spans="1:9">
      <c r="A4454" t="n">
        <v>43881</v>
      </c>
      <c r="B4454" s="51" t="n">
        <v>51</v>
      </c>
      <c r="C4454" s="7" t="n">
        <v>4</v>
      </c>
      <c r="D4454" s="7" t="n">
        <v>0</v>
      </c>
      <c r="E4454" s="7" t="s">
        <v>361</v>
      </c>
    </row>
    <row r="4455" spans="1:9">
      <c r="A4455" t="s">
        <v>4</v>
      </c>
      <c r="B4455" s="4" t="s">
        <v>5</v>
      </c>
      <c r="C4455" s="4" t="s">
        <v>10</v>
      </c>
    </row>
    <row r="4456" spans="1:9">
      <c r="A4456" t="n">
        <v>43894</v>
      </c>
      <c r="B4456" s="25" t="n">
        <v>16</v>
      </c>
      <c r="C4456" s="7" t="n">
        <v>0</v>
      </c>
    </row>
    <row r="4457" spans="1:9">
      <c r="A4457" t="s">
        <v>4</v>
      </c>
      <c r="B4457" s="4" t="s">
        <v>5</v>
      </c>
      <c r="C4457" s="4" t="s">
        <v>10</v>
      </c>
      <c r="D4457" s="4" t="s">
        <v>66</v>
      </c>
      <c r="E4457" s="4" t="s">
        <v>13</v>
      </c>
      <c r="F4457" s="4" t="s">
        <v>13</v>
      </c>
    </row>
    <row r="4458" spans="1:9">
      <c r="A4458" t="n">
        <v>43897</v>
      </c>
      <c r="B4458" s="52" t="n">
        <v>26</v>
      </c>
      <c r="C4458" s="7" t="n">
        <v>0</v>
      </c>
      <c r="D4458" s="7" t="s">
        <v>469</v>
      </c>
      <c r="E4458" s="7" t="n">
        <v>2</v>
      </c>
      <c r="F4458" s="7" t="n">
        <v>0</v>
      </c>
    </row>
    <row r="4459" spans="1:9">
      <c r="A4459" t="s">
        <v>4</v>
      </c>
      <c r="B4459" s="4" t="s">
        <v>5</v>
      </c>
    </row>
    <row r="4460" spans="1:9">
      <c r="A4460" t="n">
        <v>43984</v>
      </c>
      <c r="B4460" s="32" t="n">
        <v>28</v>
      </c>
    </row>
    <row r="4461" spans="1:9">
      <c r="A4461" t="s">
        <v>4</v>
      </c>
      <c r="B4461" s="4" t="s">
        <v>5</v>
      </c>
      <c r="C4461" s="4" t="s">
        <v>10</v>
      </c>
      <c r="D4461" s="4" t="s">
        <v>13</v>
      </c>
      <c r="E4461" s="4" t="s">
        <v>13</v>
      </c>
      <c r="F4461" s="4" t="s">
        <v>6</v>
      </c>
    </row>
    <row r="4462" spans="1:9">
      <c r="A4462" t="n">
        <v>43985</v>
      </c>
      <c r="B4462" s="47" t="n">
        <v>20</v>
      </c>
      <c r="C4462" s="7" t="n">
        <v>9</v>
      </c>
      <c r="D4462" s="7" t="n">
        <v>2</v>
      </c>
      <c r="E4462" s="7" t="n">
        <v>10</v>
      </c>
      <c r="F4462" s="7" t="s">
        <v>273</v>
      </c>
    </row>
    <row r="4463" spans="1:9">
      <c r="A4463" t="s">
        <v>4</v>
      </c>
      <c r="B4463" s="4" t="s">
        <v>5</v>
      </c>
      <c r="C4463" s="4" t="s">
        <v>13</v>
      </c>
      <c r="D4463" s="4" t="s">
        <v>10</v>
      </c>
      <c r="E4463" s="4" t="s">
        <v>6</v>
      </c>
    </row>
    <row r="4464" spans="1:9">
      <c r="A4464" t="n">
        <v>44006</v>
      </c>
      <c r="B4464" s="51" t="n">
        <v>51</v>
      </c>
      <c r="C4464" s="7" t="n">
        <v>4</v>
      </c>
      <c r="D4464" s="7" t="n">
        <v>9</v>
      </c>
      <c r="E4464" s="7" t="s">
        <v>151</v>
      </c>
    </row>
    <row r="4465" spans="1:6">
      <c r="A4465" t="s">
        <v>4</v>
      </c>
      <c r="B4465" s="4" t="s">
        <v>5</v>
      </c>
      <c r="C4465" s="4" t="s">
        <v>10</v>
      </c>
    </row>
    <row r="4466" spans="1:6">
      <c r="A4466" t="n">
        <v>44019</v>
      </c>
      <c r="B4466" s="25" t="n">
        <v>16</v>
      </c>
      <c r="C4466" s="7" t="n">
        <v>0</v>
      </c>
    </row>
    <row r="4467" spans="1:6">
      <c r="A4467" t="s">
        <v>4</v>
      </c>
      <c r="B4467" s="4" t="s">
        <v>5</v>
      </c>
      <c r="C4467" s="4" t="s">
        <v>10</v>
      </c>
      <c r="D4467" s="4" t="s">
        <v>66</v>
      </c>
      <c r="E4467" s="4" t="s">
        <v>13</v>
      </c>
      <c r="F4467" s="4" t="s">
        <v>13</v>
      </c>
      <c r="G4467" s="4" t="s">
        <v>66</v>
      </c>
      <c r="H4467" s="4" t="s">
        <v>13</v>
      </c>
      <c r="I4467" s="4" t="s">
        <v>13</v>
      </c>
      <c r="J4467" s="4" t="s">
        <v>66</v>
      </c>
      <c r="K4467" s="4" t="s">
        <v>13</v>
      </c>
      <c r="L4467" s="4" t="s">
        <v>13</v>
      </c>
      <c r="M4467" s="4" t="s">
        <v>66</v>
      </c>
      <c r="N4467" s="4" t="s">
        <v>13</v>
      </c>
      <c r="O4467" s="4" t="s">
        <v>13</v>
      </c>
    </row>
    <row r="4468" spans="1:6">
      <c r="A4468" t="n">
        <v>44022</v>
      </c>
      <c r="B4468" s="52" t="n">
        <v>26</v>
      </c>
      <c r="C4468" s="7" t="n">
        <v>9</v>
      </c>
      <c r="D4468" s="7" t="s">
        <v>470</v>
      </c>
      <c r="E4468" s="7" t="n">
        <v>2</v>
      </c>
      <c r="F4468" s="7" t="n">
        <v>3</v>
      </c>
      <c r="G4468" s="7" t="s">
        <v>471</v>
      </c>
      <c r="H4468" s="7" t="n">
        <v>2</v>
      </c>
      <c r="I4468" s="7" t="n">
        <v>3</v>
      </c>
      <c r="J4468" s="7" t="s">
        <v>472</v>
      </c>
      <c r="K4468" s="7" t="n">
        <v>2</v>
      </c>
      <c r="L4468" s="7" t="n">
        <v>3</v>
      </c>
      <c r="M4468" s="7" t="s">
        <v>473</v>
      </c>
      <c r="N4468" s="7" t="n">
        <v>2</v>
      </c>
      <c r="O4468" s="7" t="n">
        <v>0</v>
      </c>
    </row>
    <row r="4469" spans="1:6">
      <c r="A4469" t="s">
        <v>4</v>
      </c>
      <c r="B4469" s="4" t="s">
        <v>5</v>
      </c>
    </row>
    <row r="4470" spans="1:6">
      <c r="A4470" t="n">
        <v>44220</v>
      </c>
      <c r="B4470" s="32" t="n">
        <v>28</v>
      </c>
    </row>
    <row r="4471" spans="1:6">
      <c r="A4471" t="s">
        <v>4</v>
      </c>
      <c r="B4471" s="4" t="s">
        <v>5</v>
      </c>
      <c r="C4471" s="4" t="s">
        <v>13</v>
      </c>
      <c r="D4471" s="4" t="s">
        <v>10</v>
      </c>
      <c r="E4471" s="4" t="s">
        <v>10</v>
      </c>
      <c r="F4471" s="4" t="s">
        <v>13</v>
      </c>
    </row>
    <row r="4472" spans="1:6">
      <c r="A4472" t="n">
        <v>44221</v>
      </c>
      <c r="B4472" s="30" t="n">
        <v>25</v>
      </c>
      <c r="C4472" s="7" t="n">
        <v>1</v>
      </c>
      <c r="D4472" s="7" t="n">
        <v>65535</v>
      </c>
      <c r="E4472" s="7" t="n">
        <v>450</v>
      </c>
      <c r="F4472" s="7" t="n">
        <v>0</v>
      </c>
    </row>
    <row r="4473" spans="1:6">
      <c r="A4473" t="s">
        <v>4</v>
      </c>
      <c r="B4473" s="4" t="s">
        <v>5</v>
      </c>
      <c r="C4473" s="4" t="s">
        <v>13</v>
      </c>
      <c r="D4473" s="4" t="s">
        <v>10</v>
      </c>
      <c r="E4473" s="4" t="s">
        <v>6</v>
      </c>
    </row>
    <row r="4474" spans="1:6">
      <c r="A4474" t="n">
        <v>44228</v>
      </c>
      <c r="B4474" s="51" t="n">
        <v>51</v>
      </c>
      <c r="C4474" s="7" t="n">
        <v>4</v>
      </c>
      <c r="D4474" s="7" t="n">
        <v>7</v>
      </c>
      <c r="E4474" s="7" t="s">
        <v>205</v>
      </c>
    </row>
    <row r="4475" spans="1:6">
      <c r="A4475" t="s">
        <v>4</v>
      </c>
      <c r="B4475" s="4" t="s">
        <v>5</v>
      </c>
      <c r="C4475" s="4" t="s">
        <v>10</v>
      </c>
    </row>
    <row r="4476" spans="1:6">
      <c r="A4476" t="n">
        <v>44242</v>
      </c>
      <c r="B4476" s="25" t="n">
        <v>16</v>
      </c>
      <c r="C4476" s="7" t="n">
        <v>0</v>
      </c>
    </row>
    <row r="4477" spans="1:6">
      <c r="A4477" t="s">
        <v>4</v>
      </c>
      <c r="B4477" s="4" t="s">
        <v>5</v>
      </c>
      <c r="C4477" s="4" t="s">
        <v>10</v>
      </c>
      <c r="D4477" s="4" t="s">
        <v>66</v>
      </c>
      <c r="E4477" s="4" t="s">
        <v>13</v>
      </c>
      <c r="F4477" s="4" t="s">
        <v>13</v>
      </c>
    </row>
    <row r="4478" spans="1:6">
      <c r="A4478" t="n">
        <v>44245</v>
      </c>
      <c r="B4478" s="52" t="n">
        <v>26</v>
      </c>
      <c r="C4478" s="7" t="n">
        <v>7</v>
      </c>
      <c r="D4478" s="7" t="s">
        <v>474</v>
      </c>
      <c r="E4478" s="7" t="n">
        <v>2</v>
      </c>
      <c r="F4478" s="7" t="n">
        <v>0</v>
      </c>
    </row>
    <row r="4479" spans="1:6">
      <c r="A4479" t="s">
        <v>4</v>
      </c>
      <c r="B4479" s="4" t="s">
        <v>5</v>
      </c>
    </row>
    <row r="4480" spans="1:6">
      <c r="A4480" t="n">
        <v>44268</v>
      </c>
      <c r="B4480" s="32" t="n">
        <v>28</v>
      </c>
    </row>
    <row r="4481" spans="1:15">
      <c r="A4481" t="s">
        <v>4</v>
      </c>
      <c r="B4481" s="4" t="s">
        <v>5</v>
      </c>
      <c r="C4481" s="4" t="s">
        <v>10</v>
      </c>
      <c r="D4481" s="4" t="s">
        <v>13</v>
      </c>
    </row>
    <row r="4482" spans="1:15">
      <c r="A4482" t="n">
        <v>44269</v>
      </c>
      <c r="B4482" s="61" t="n">
        <v>89</v>
      </c>
      <c r="C4482" s="7" t="n">
        <v>65533</v>
      </c>
      <c r="D4482" s="7" t="n">
        <v>1</v>
      </c>
    </row>
    <row r="4483" spans="1:15">
      <c r="A4483" t="s">
        <v>4</v>
      </c>
      <c r="B4483" s="4" t="s">
        <v>5</v>
      </c>
      <c r="C4483" s="4" t="s">
        <v>13</v>
      </c>
      <c r="D4483" s="4" t="s">
        <v>10</v>
      </c>
      <c r="E4483" s="4" t="s">
        <v>10</v>
      </c>
      <c r="F4483" s="4" t="s">
        <v>13</v>
      </c>
    </row>
    <row r="4484" spans="1:15">
      <c r="A4484" t="n">
        <v>44273</v>
      </c>
      <c r="B4484" s="30" t="n">
        <v>25</v>
      </c>
      <c r="C4484" s="7" t="n">
        <v>1</v>
      </c>
      <c r="D4484" s="7" t="n">
        <v>65535</v>
      </c>
      <c r="E4484" s="7" t="n">
        <v>65535</v>
      </c>
      <c r="F4484" s="7" t="n">
        <v>0</v>
      </c>
    </row>
    <row r="4485" spans="1:15">
      <c r="A4485" t="s">
        <v>4</v>
      </c>
      <c r="B4485" s="4" t="s">
        <v>5</v>
      </c>
      <c r="C4485" s="4" t="s">
        <v>13</v>
      </c>
      <c r="D4485" s="4" t="s">
        <v>10</v>
      </c>
      <c r="E4485" s="4" t="s">
        <v>6</v>
      </c>
    </row>
    <row r="4486" spans="1:15">
      <c r="A4486" t="n">
        <v>44280</v>
      </c>
      <c r="B4486" s="51" t="n">
        <v>51</v>
      </c>
      <c r="C4486" s="7" t="n">
        <v>4</v>
      </c>
      <c r="D4486" s="7" t="n">
        <v>9</v>
      </c>
      <c r="E4486" s="7" t="s">
        <v>151</v>
      </c>
    </row>
    <row r="4487" spans="1:15">
      <c r="A4487" t="s">
        <v>4</v>
      </c>
      <c r="B4487" s="4" t="s">
        <v>5</v>
      </c>
      <c r="C4487" s="4" t="s">
        <v>10</v>
      </c>
    </row>
    <row r="4488" spans="1:15">
      <c r="A4488" t="n">
        <v>44293</v>
      </c>
      <c r="B4488" s="25" t="n">
        <v>16</v>
      </c>
      <c r="C4488" s="7" t="n">
        <v>0</v>
      </c>
    </row>
    <row r="4489" spans="1:15">
      <c r="A4489" t="s">
        <v>4</v>
      </c>
      <c r="B4489" s="4" t="s">
        <v>5</v>
      </c>
      <c r="C4489" s="4" t="s">
        <v>10</v>
      </c>
      <c r="D4489" s="4" t="s">
        <v>66</v>
      </c>
      <c r="E4489" s="4" t="s">
        <v>13</v>
      </c>
      <c r="F4489" s="4" t="s">
        <v>13</v>
      </c>
      <c r="G4489" s="4" t="s">
        <v>66</v>
      </c>
      <c r="H4489" s="4" t="s">
        <v>13</v>
      </c>
      <c r="I4489" s="4" t="s">
        <v>13</v>
      </c>
    </row>
    <row r="4490" spans="1:15">
      <c r="A4490" t="n">
        <v>44296</v>
      </c>
      <c r="B4490" s="52" t="n">
        <v>26</v>
      </c>
      <c r="C4490" s="7" t="n">
        <v>9</v>
      </c>
      <c r="D4490" s="7" t="s">
        <v>475</v>
      </c>
      <c r="E4490" s="7" t="n">
        <v>2</v>
      </c>
      <c r="F4490" s="7" t="n">
        <v>3</v>
      </c>
      <c r="G4490" s="7" t="s">
        <v>476</v>
      </c>
      <c r="H4490" s="7" t="n">
        <v>2</v>
      </c>
      <c r="I4490" s="7" t="n">
        <v>0</v>
      </c>
    </row>
    <row r="4491" spans="1:15">
      <c r="A4491" t="s">
        <v>4</v>
      </c>
      <c r="B4491" s="4" t="s">
        <v>5</v>
      </c>
    </row>
    <row r="4492" spans="1:15">
      <c r="A4492" t="n">
        <v>44507</v>
      </c>
      <c r="B4492" s="32" t="n">
        <v>28</v>
      </c>
    </row>
    <row r="4493" spans="1:15">
      <c r="A4493" t="s">
        <v>4</v>
      </c>
      <c r="B4493" s="4" t="s">
        <v>5</v>
      </c>
      <c r="C4493" s="4" t="s">
        <v>13</v>
      </c>
      <c r="D4493" s="4" t="s">
        <v>10</v>
      </c>
      <c r="E4493" s="4" t="s">
        <v>13</v>
      </c>
      <c r="F4493" s="4" t="s">
        <v>29</v>
      </c>
    </row>
    <row r="4494" spans="1:15">
      <c r="A4494" t="n">
        <v>44508</v>
      </c>
      <c r="B4494" s="14" t="n">
        <v>5</v>
      </c>
      <c r="C4494" s="7" t="n">
        <v>30</v>
      </c>
      <c r="D4494" s="7" t="n">
        <v>9404</v>
      </c>
      <c r="E4494" s="7" t="n">
        <v>1</v>
      </c>
      <c r="F4494" s="15" t="n">
        <f t="normal" ca="1">A4506</f>
        <v>0</v>
      </c>
    </row>
    <row r="4495" spans="1:15">
      <c r="A4495" t="s">
        <v>4</v>
      </c>
      <c r="B4495" s="4" t="s">
        <v>5</v>
      </c>
      <c r="C4495" s="4" t="s">
        <v>13</v>
      </c>
      <c r="D4495" s="4" t="s">
        <v>10</v>
      </c>
      <c r="E4495" s="4" t="s">
        <v>6</v>
      </c>
    </row>
    <row r="4496" spans="1:15">
      <c r="A4496" t="n">
        <v>44517</v>
      </c>
      <c r="B4496" s="51" t="n">
        <v>51</v>
      </c>
      <c r="C4496" s="7" t="n">
        <v>4</v>
      </c>
      <c r="D4496" s="7" t="n">
        <v>0</v>
      </c>
      <c r="E4496" s="7" t="s">
        <v>361</v>
      </c>
    </row>
    <row r="4497" spans="1:9">
      <c r="A4497" t="s">
        <v>4</v>
      </c>
      <c r="B4497" s="4" t="s">
        <v>5</v>
      </c>
      <c r="C4497" s="4" t="s">
        <v>10</v>
      </c>
    </row>
    <row r="4498" spans="1:9">
      <c r="A4498" t="n">
        <v>44530</v>
      </c>
      <c r="B4498" s="25" t="n">
        <v>16</v>
      </c>
      <c r="C4498" s="7" t="n">
        <v>0</v>
      </c>
    </row>
    <row r="4499" spans="1:9">
      <c r="A4499" t="s">
        <v>4</v>
      </c>
      <c r="B4499" s="4" t="s">
        <v>5</v>
      </c>
      <c r="C4499" s="4" t="s">
        <v>10</v>
      </c>
      <c r="D4499" s="4" t="s">
        <v>66</v>
      </c>
      <c r="E4499" s="4" t="s">
        <v>13</v>
      </c>
      <c r="F4499" s="4" t="s">
        <v>13</v>
      </c>
      <c r="G4499" s="4" t="s">
        <v>66</v>
      </c>
      <c r="H4499" s="4" t="s">
        <v>13</v>
      </c>
      <c r="I4499" s="4" t="s">
        <v>13</v>
      </c>
    </row>
    <row r="4500" spans="1:9">
      <c r="A4500" t="n">
        <v>44533</v>
      </c>
      <c r="B4500" s="52" t="n">
        <v>26</v>
      </c>
      <c r="C4500" s="7" t="n">
        <v>0</v>
      </c>
      <c r="D4500" s="7" t="s">
        <v>477</v>
      </c>
      <c r="E4500" s="7" t="n">
        <v>2</v>
      </c>
      <c r="F4500" s="7" t="n">
        <v>3</v>
      </c>
      <c r="G4500" s="7" t="s">
        <v>478</v>
      </c>
      <c r="H4500" s="7" t="n">
        <v>2</v>
      </c>
      <c r="I4500" s="7" t="n">
        <v>0</v>
      </c>
    </row>
    <row r="4501" spans="1:9">
      <c r="A4501" t="s">
        <v>4</v>
      </c>
      <c r="B4501" s="4" t="s">
        <v>5</v>
      </c>
    </row>
    <row r="4502" spans="1:9">
      <c r="A4502" t="n">
        <v>44622</v>
      </c>
      <c r="B4502" s="32" t="n">
        <v>28</v>
      </c>
    </row>
    <row r="4503" spans="1:9">
      <c r="A4503" t="s">
        <v>4</v>
      </c>
      <c r="B4503" s="4" t="s">
        <v>5</v>
      </c>
      <c r="C4503" s="4" t="s">
        <v>29</v>
      </c>
    </row>
    <row r="4504" spans="1:9">
      <c r="A4504" t="n">
        <v>44623</v>
      </c>
      <c r="B4504" s="18" t="n">
        <v>3</v>
      </c>
      <c r="C4504" s="15" t="n">
        <f t="normal" ca="1">A4516</f>
        <v>0</v>
      </c>
    </row>
    <row r="4505" spans="1:9">
      <c r="A4505" t="s">
        <v>4</v>
      </c>
      <c r="B4505" s="4" t="s">
        <v>5</v>
      </c>
      <c r="C4505" s="4" t="s">
        <v>13</v>
      </c>
      <c r="D4505" s="4" t="s">
        <v>10</v>
      </c>
      <c r="E4505" s="4" t="s">
        <v>6</v>
      </c>
    </row>
    <row r="4506" spans="1:9">
      <c r="A4506" t="n">
        <v>44628</v>
      </c>
      <c r="B4506" s="51" t="n">
        <v>51</v>
      </c>
      <c r="C4506" s="7" t="n">
        <v>4</v>
      </c>
      <c r="D4506" s="7" t="n">
        <v>0</v>
      </c>
      <c r="E4506" s="7" t="s">
        <v>182</v>
      </c>
    </row>
    <row r="4507" spans="1:9">
      <c r="A4507" t="s">
        <v>4</v>
      </c>
      <c r="B4507" s="4" t="s">
        <v>5</v>
      </c>
      <c r="C4507" s="4" t="s">
        <v>10</v>
      </c>
    </row>
    <row r="4508" spans="1:9">
      <c r="A4508" t="n">
        <v>44641</v>
      </c>
      <c r="B4508" s="25" t="n">
        <v>16</v>
      </c>
      <c r="C4508" s="7" t="n">
        <v>0</v>
      </c>
    </row>
    <row r="4509" spans="1:9">
      <c r="A4509" t="s">
        <v>4</v>
      </c>
      <c r="B4509" s="4" t="s">
        <v>5</v>
      </c>
      <c r="C4509" s="4" t="s">
        <v>10</v>
      </c>
      <c r="D4509" s="4" t="s">
        <v>66</v>
      </c>
      <c r="E4509" s="4" t="s">
        <v>13</v>
      </c>
      <c r="F4509" s="4" t="s">
        <v>13</v>
      </c>
      <c r="G4509" s="4" t="s">
        <v>66</v>
      </c>
      <c r="H4509" s="4" t="s">
        <v>13</v>
      </c>
      <c r="I4509" s="4" t="s">
        <v>13</v>
      </c>
    </row>
    <row r="4510" spans="1:9">
      <c r="A4510" t="n">
        <v>44644</v>
      </c>
      <c r="B4510" s="52" t="n">
        <v>26</v>
      </c>
      <c r="C4510" s="7" t="n">
        <v>0</v>
      </c>
      <c r="D4510" s="7" t="s">
        <v>479</v>
      </c>
      <c r="E4510" s="7" t="n">
        <v>2</v>
      </c>
      <c r="F4510" s="7" t="n">
        <v>3</v>
      </c>
      <c r="G4510" s="7" t="s">
        <v>478</v>
      </c>
      <c r="H4510" s="7" t="n">
        <v>2</v>
      </c>
      <c r="I4510" s="7" t="n">
        <v>0</v>
      </c>
    </row>
    <row r="4511" spans="1:9">
      <c r="A4511" t="s">
        <v>4</v>
      </c>
      <c r="B4511" s="4" t="s">
        <v>5</v>
      </c>
    </row>
    <row r="4512" spans="1:9">
      <c r="A4512" t="n">
        <v>44695</v>
      </c>
      <c r="B4512" s="32" t="n">
        <v>28</v>
      </c>
    </row>
    <row r="4513" spans="1:9">
      <c r="A4513" t="s">
        <v>4</v>
      </c>
      <c r="B4513" s="4" t="s">
        <v>5</v>
      </c>
      <c r="C4513" s="4" t="s">
        <v>10</v>
      </c>
    </row>
    <row r="4514" spans="1:9">
      <c r="A4514" t="n">
        <v>44696</v>
      </c>
      <c r="B4514" s="8" t="n">
        <v>12</v>
      </c>
      <c r="C4514" s="7" t="n">
        <v>9404</v>
      </c>
    </row>
    <row r="4515" spans="1:9">
      <c r="A4515" t="s">
        <v>4</v>
      </c>
      <c r="B4515" s="4" t="s">
        <v>5</v>
      </c>
      <c r="C4515" s="4" t="s">
        <v>10</v>
      </c>
    </row>
    <row r="4516" spans="1:9">
      <c r="A4516" t="n">
        <v>44699</v>
      </c>
      <c r="B4516" s="8" t="n">
        <v>12</v>
      </c>
      <c r="C4516" s="7" t="n">
        <v>7</v>
      </c>
    </row>
    <row r="4517" spans="1:9">
      <c r="A4517" t="s">
        <v>4</v>
      </c>
      <c r="B4517" s="4" t="s">
        <v>5</v>
      </c>
      <c r="C4517" s="4" t="s">
        <v>13</v>
      </c>
      <c r="D4517" s="4" t="s">
        <v>10</v>
      </c>
      <c r="E4517" s="4" t="s">
        <v>13</v>
      </c>
      <c r="F4517" s="4" t="s">
        <v>10</v>
      </c>
      <c r="G4517" s="4" t="s">
        <v>13</v>
      </c>
      <c r="H4517" s="4" t="s">
        <v>13</v>
      </c>
      <c r="I4517" s="4" t="s">
        <v>10</v>
      </c>
      <c r="J4517" s="4" t="s">
        <v>13</v>
      </c>
      <c r="K4517" s="4" t="s">
        <v>13</v>
      </c>
      <c r="L4517" s="4" t="s">
        <v>10</v>
      </c>
      <c r="M4517" s="4" t="s">
        <v>13</v>
      </c>
      <c r="N4517" s="4" t="s">
        <v>13</v>
      </c>
      <c r="O4517" s="4" t="s">
        <v>10</v>
      </c>
      <c r="P4517" s="4" t="s">
        <v>13</v>
      </c>
      <c r="Q4517" s="4" t="s">
        <v>13</v>
      </c>
      <c r="R4517" s="4" t="s">
        <v>10</v>
      </c>
      <c r="S4517" s="4" t="s">
        <v>13</v>
      </c>
      <c r="T4517" s="4" t="s">
        <v>13</v>
      </c>
      <c r="U4517" s="4" t="s">
        <v>10</v>
      </c>
      <c r="V4517" s="4" t="s">
        <v>13</v>
      </c>
      <c r="W4517" s="4" t="s">
        <v>13</v>
      </c>
      <c r="X4517" s="4" t="s">
        <v>10</v>
      </c>
      <c r="Y4517" s="4" t="s">
        <v>13</v>
      </c>
      <c r="Z4517" s="4" t="s">
        <v>13</v>
      </c>
      <c r="AA4517" s="4" t="s">
        <v>29</v>
      </c>
    </row>
    <row r="4518" spans="1:9">
      <c r="A4518" t="n">
        <v>44702</v>
      </c>
      <c r="B4518" s="14" t="n">
        <v>5</v>
      </c>
      <c r="C4518" s="7" t="n">
        <v>30</v>
      </c>
      <c r="D4518" s="7" t="n">
        <v>0</v>
      </c>
      <c r="E4518" s="7" t="n">
        <v>30</v>
      </c>
      <c r="F4518" s="7" t="n">
        <v>1</v>
      </c>
      <c r="G4518" s="7" t="n">
        <v>9</v>
      </c>
      <c r="H4518" s="7" t="n">
        <v>30</v>
      </c>
      <c r="I4518" s="7" t="n">
        <v>2</v>
      </c>
      <c r="J4518" s="7" t="n">
        <v>9</v>
      </c>
      <c r="K4518" s="7" t="n">
        <v>30</v>
      </c>
      <c r="L4518" s="7" t="n">
        <v>3</v>
      </c>
      <c r="M4518" s="7" t="n">
        <v>9</v>
      </c>
      <c r="N4518" s="7" t="n">
        <v>30</v>
      </c>
      <c r="O4518" s="7" t="n">
        <v>4</v>
      </c>
      <c r="P4518" s="7" t="n">
        <v>9</v>
      </c>
      <c r="Q4518" s="7" t="n">
        <v>30</v>
      </c>
      <c r="R4518" s="7" t="n">
        <v>5</v>
      </c>
      <c r="S4518" s="7" t="n">
        <v>9</v>
      </c>
      <c r="T4518" s="7" t="n">
        <v>30</v>
      </c>
      <c r="U4518" s="7" t="n">
        <v>6</v>
      </c>
      <c r="V4518" s="7" t="n">
        <v>9</v>
      </c>
      <c r="W4518" s="7" t="n">
        <v>30</v>
      </c>
      <c r="X4518" s="7" t="n">
        <v>7</v>
      </c>
      <c r="Y4518" s="7" t="n">
        <v>9</v>
      </c>
      <c r="Z4518" s="7" t="n">
        <v>1</v>
      </c>
      <c r="AA4518" s="15" t="n">
        <f t="normal" ca="1">A4524</f>
        <v>0</v>
      </c>
    </row>
    <row r="4519" spans="1:9">
      <c r="A4519" t="s">
        <v>4</v>
      </c>
      <c r="B4519" s="4" t="s">
        <v>5</v>
      </c>
      <c r="C4519" s="4" t="s">
        <v>13</v>
      </c>
      <c r="D4519" s="4" t="s">
        <v>13</v>
      </c>
      <c r="E4519" s="4" t="s">
        <v>9</v>
      </c>
      <c r="F4519" s="4" t="s">
        <v>13</v>
      </c>
      <c r="G4519" s="4" t="s">
        <v>13</v>
      </c>
      <c r="H4519" s="4" t="s">
        <v>13</v>
      </c>
    </row>
    <row r="4520" spans="1:9">
      <c r="A4520" t="n">
        <v>44739</v>
      </c>
      <c r="B4520" s="34" t="n">
        <v>18</v>
      </c>
      <c r="C4520" s="7" t="n">
        <v>0</v>
      </c>
      <c r="D4520" s="7" t="n">
        <v>0</v>
      </c>
      <c r="E4520" s="7" t="n">
        <v>2</v>
      </c>
      <c r="F4520" s="7" t="n">
        <v>14</v>
      </c>
      <c r="G4520" s="7" t="n">
        <v>19</v>
      </c>
      <c r="H4520" s="7" t="n">
        <v>1</v>
      </c>
    </row>
    <row r="4521" spans="1:9">
      <c r="A4521" t="s">
        <v>4</v>
      </c>
      <c r="B4521" s="4" t="s">
        <v>5</v>
      </c>
      <c r="C4521" s="4" t="s">
        <v>29</v>
      </c>
    </row>
    <row r="4522" spans="1:9">
      <c r="A4522" t="n">
        <v>44749</v>
      </c>
      <c r="B4522" s="18" t="n">
        <v>3</v>
      </c>
      <c r="C4522" s="15" t="n">
        <f t="normal" ca="1">A4622</f>
        <v>0</v>
      </c>
    </row>
    <row r="4523" spans="1:9">
      <c r="A4523" t="s">
        <v>4</v>
      </c>
      <c r="B4523" s="4" t="s">
        <v>5</v>
      </c>
      <c r="C4523" s="4" t="s">
        <v>13</v>
      </c>
      <c r="D4523" s="4" t="s">
        <v>13</v>
      </c>
      <c r="E4523" s="4" t="s">
        <v>13</v>
      </c>
      <c r="F4523" s="4" t="s">
        <v>9</v>
      </c>
      <c r="G4523" s="4" t="s">
        <v>13</v>
      </c>
      <c r="H4523" s="4" t="s">
        <v>13</v>
      </c>
      <c r="I4523" s="4" t="s">
        <v>29</v>
      </c>
    </row>
    <row r="4524" spans="1:9">
      <c r="A4524" t="n">
        <v>44754</v>
      </c>
      <c r="B4524" s="14" t="n">
        <v>5</v>
      </c>
      <c r="C4524" s="7" t="n">
        <v>35</v>
      </c>
      <c r="D4524" s="7" t="n">
        <v>0</v>
      </c>
      <c r="E4524" s="7" t="n">
        <v>0</v>
      </c>
      <c r="F4524" s="7" t="n">
        <v>1</v>
      </c>
      <c r="G4524" s="7" t="n">
        <v>2</v>
      </c>
      <c r="H4524" s="7" t="n">
        <v>1</v>
      </c>
      <c r="I4524" s="15" t="n">
        <f t="normal" ca="1">A4536</f>
        <v>0</v>
      </c>
    </row>
    <row r="4525" spans="1:9">
      <c r="A4525" t="s">
        <v>4</v>
      </c>
      <c r="B4525" s="4" t="s">
        <v>5</v>
      </c>
      <c r="C4525" s="4" t="s">
        <v>13</v>
      </c>
      <c r="D4525" s="4" t="s">
        <v>10</v>
      </c>
      <c r="E4525" s="4" t="s">
        <v>6</v>
      </c>
    </row>
    <row r="4526" spans="1:9">
      <c r="A4526" t="n">
        <v>44768</v>
      </c>
      <c r="B4526" s="51" t="n">
        <v>51</v>
      </c>
      <c r="C4526" s="7" t="n">
        <v>4</v>
      </c>
      <c r="D4526" s="7" t="n">
        <v>0</v>
      </c>
      <c r="E4526" s="7" t="s">
        <v>143</v>
      </c>
    </row>
    <row r="4527" spans="1:9">
      <c r="A4527" t="s">
        <v>4</v>
      </c>
      <c r="B4527" s="4" t="s">
        <v>5</v>
      </c>
      <c r="C4527" s="4" t="s">
        <v>10</v>
      </c>
    </row>
    <row r="4528" spans="1:9">
      <c r="A4528" t="n">
        <v>44782</v>
      </c>
      <c r="B4528" s="25" t="n">
        <v>16</v>
      </c>
      <c r="C4528" s="7" t="n">
        <v>0</v>
      </c>
    </row>
    <row r="4529" spans="1:27">
      <c r="A4529" t="s">
        <v>4</v>
      </c>
      <c r="B4529" s="4" t="s">
        <v>5</v>
      </c>
      <c r="C4529" s="4" t="s">
        <v>10</v>
      </c>
      <c r="D4529" s="4" t="s">
        <v>66</v>
      </c>
      <c r="E4529" s="4" t="s">
        <v>13</v>
      </c>
      <c r="F4529" s="4" t="s">
        <v>13</v>
      </c>
    </row>
    <row r="4530" spans="1:27">
      <c r="A4530" t="n">
        <v>44785</v>
      </c>
      <c r="B4530" s="52" t="n">
        <v>26</v>
      </c>
      <c r="C4530" s="7" t="n">
        <v>0</v>
      </c>
      <c r="D4530" s="7" t="s">
        <v>480</v>
      </c>
      <c r="E4530" s="7" t="n">
        <v>2</v>
      </c>
      <c r="F4530" s="7" t="n">
        <v>0</v>
      </c>
    </row>
    <row r="4531" spans="1:27">
      <c r="A4531" t="s">
        <v>4</v>
      </c>
      <c r="B4531" s="4" t="s">
        <v>5</v>
      </c>
    </row>
    <row r="4532" spans="1:27">
      <c r="A4532" t="n">
        <v>44835</v>
      </c>
      <c r="B4532" s="32" t="n">
        <v>28</v>
      </c>
    </row>
    <row r="4533" spans="1:27">
      <c r="A4533" t="s">
        <v>4</v>
      </c>
      <c r="B4533" s="4" t="s">
        <v>5</v>
      </c>
      <c r="C4533" s="4" t="s">
        <v>29</v>
      </c>
    </row>
    <row r="4534" spans="1:27">
      <c r="A4534" t="n">
        <v>44836</v>
      </c>
      <c r="B4534" s="18" t="n">
        <v>3</v>
      </c>
      <c r="C4534" s="15" t="n">
        <f t="normal" ca="1">A4622</f>
        <v>0</v>
      </c>
    </row>
    <row r="4535" spans="1:27">
      <c r="A4535" t="s">
        <v>4</v>
      </c>
      <c r="B4535" s="4" t="s">
        <v>5</v>
      </c>
      <c r="C4535" s="4" t="s">
        <v>13</v>
      </c>
      <c r="D4535" s="4" t="s">
        <v>13</v>
      </c>
      <c r="E4535" s="4" t="s">
        <v>13</v>
      </c>
      <c r="F4535" s="4" t="s">
        <v>9</v>
      </c>
      <c r="G4535" s="4" t="s">
        <v>13</v>
      </c>
      <c r="H4535" s="4" t="s">
        <v>13</v>
      </c>
      <c r="I4535" s="4" t="s">
        <v>29</v>
      </c>
    </row>
    <row r="4536" spans="1:27">
      <c r="A4536" t="n">
        <v>44841</v>
      </c>
      <c r="B4536" s="14" t="n">
        <v>5</v>
      </c>
      <c r="C4536" s="7" t="n">
        <v>35</v>
      </c>
      <c r="D4536" s="7" t="n">
        <v>0</v>
      </c>
      <c r="E4536" s="7" t="n">
        <v>0</v>
      </c>
      <c r="F4536" s="7" t="n">
        <v>2</v>
      </c>
      <c r="G4536" s="7" t="n">
        <v>2</v>
      </c>
      <c r="H4536" s="7" t="n">
        <v>1</v>
      </c>
      <c r="I4536" s="15" t="n">
        <f t="normal" ca="1">A4548</f>
        <v>0</v>
      </c>
    </row>
    <row r="4537" spans="1:27">
      <c r="A4537" t="s">
        <v>4</v>
      </c>
      <c r="B4537" s="4" t="s">
        <v>5</v>
      </c>
      <c r="C4537" s="4" t="s">
        <v>13</v>
      </c>
      <c r="D4537" s="4" t="s">
        <v>10</v>
      </c>
      <c r="E4537" s="4" t="s">
        <v>6</v>
      </c>
    </row>
    <row r="4538" spans="1:27">
      <c r="A4538" t="n">
        <v>44855</v>
      </c>
      <c r="B4538" s="51" t="n">
        <v>51</v>
      </c>
      <c r="C4538" s="7" t="n">
        <v>4</v>
      </c>
      <c r="D4538" s="7" t="n">
        <v>0</v>
      </c>
      <c r="E4538" s="7" t="s">
        <v>415</v>
      </c>
    </row>
    <row r="4539" spans="1:27">
      <c r="A4539" t="s">
        <v>4</v>
      </c>
      <c r="B4539" s="4" t="s">
        <v>5</v>
      </c>
      <c r="C4539" s="4" t="s">
        <v>10</v>
      </c>
    </row>
    <row r="4540" spans="1:27">
      <c r="A4540" t="n">
        <v>44869</v>
      </c>
      <c r="B4540" s="25" t="n">
        <v>16</v>
      </c>
      <c r="C4540" s="7" t="n">
        <v>0</v>
      </c>
    </row>
    <row r="4541" spans="1:27">
      <c r="A4541" t="s">
        <v>4</v>
      </c>
      <c r="B4541" s="4" t="s">
        <v>5</v>
      </c>
      <c r="C4541" s="4" t="s">
        <v>10</v>
      </c>
      <c r="D4541" s="4" t="s">
        <v>66</v>
      </c>
      <c r="E4541" s="4" t="s">
        <v>13</v>
      </c>
      <c r="F4541" s="4" t="s">
        <v>13</v>
      </c>
    </row>
    <row r="4542" spans="1:27">
      <c r="A4542" t="n">
        <v>44872</v>
      </c>
      <c r="B4542" s="52" t="n">
        <v>26</v>
      </c>
      <c r="C4542" s="7" t="n">
        <v>0</v>
      </c>
      <c r="D4542" s="7" t="s">
        <v>480</v>
      </c>
      <c r="E4542" s="7" t="n">
        <v>2</v>
      </c>
      <c r="F4542" s="7" t="n">
        <v>0</v>
      </c>
    </row>
    <row r="4543" spans="1:27">
      <c r="A4543" t="s">
        <v>4</v>
      </c>
      <c r="B4543" s="4" t="s">
        <v>5</v>
      </c>
    </row>
    <row r="4544" spans="1:27">
      <c r="A4544" t="n">
        <v>44922</v>
      </c>
      <c r="B4544" s="32" t="n">
        <v>28</v>
      </c>
    </row>
    <row r="4545" spans="1:9">
      <c r="A4545" t="s">
        <v>4</v>
      </c>
      <c r="B4545" s="4" t="s">
        <v>5</v>
      </c>
      <c r="C4545" s="4" t="s">
        <v>29</v>
      </c>
    </row>
    <row r="4546" spans="1:9">
      <c r="A4546" t="n">
        <v>44923</v>
      </c>
      <c r="B4546" s="18" t="n">
        <v>3</v>
      </c>
      <c r="C4546" s="15" t="n">
        <f t="normal" ca="1">A4622</f>
        <v>0</v>
      </c>
    </row>
    <row r="4547" spans="1:9">
      <c r="A4547" t="s">
        <v>4</v>
      </c>
      <c r="B4547" s="4" t="s">
        <v>5</v>
      </c>
      <c r="C4547" s="4" t="s">
        <v>13</v>
      </c>
      <c r="D4547" s="4" t="s">
        <v>13</v>
      </c>
      <c r="E4547" s="4" t="s">
        <v>13</v>
      </c>
      <c r="F4547" s="4" t="s">
        <v>9</v>
      </c>
      <c r="G4547" s="4" t="s">
        <v>13</v>
      </c>
      <c r="H4547" s="4" t="s">
        <v>13</v>
      </c>
      <c r="I4547" s="4" t="s">
        <v>29</v>
      </c>
    </row>
    <row r="4548" spans="1:9">
      <c r="A4548" t="n">
        <v>44928</v>
      </c>
      <c r="B4548" s="14" t="n">
        <v>5</v>
      </c>
      <c r="C4548" s="7" t="n">
        <v>35</v>
      </c>
      <c r="D4548" s="7" t="n">
        <v>0</v>
      </c>
      <c r="E4548" s="7" t="n">
        <v>0</v>
      </c>
      <c r="F4548" s="7" t="n">
        <v>3</v>
      </c>
      <c r="G4548" s="7" t="n">
        <v>2</v>
      </c>
      <c r="H4548" s="7" t="n">
        <v>1</v>
      </c>
      <c r="I4548" s="15" t="n">
        <f t="normal" ca="1">A4560</f>
        <v>0</v>
      </c>
    </row>
    <row r="4549" spans="1:9">
      <c r="A4549" t="s">
        <v>4</v>
      </c>
      <c r="B4549" s="4" t="s">
        <v>5</v>
      </c>
      <c r="C4549" s="4" t="s">
        <v>13</v>
      </c>
      <c r="D4549" s="4" t="s">
        <v>10</v>
      </c>
      <c r="E4549" s="4" t="s">
        <v>6</v>
      </c>
    </row>
    <row r="4550" spans="1:9">
      <c r="A4550" t="n">
        <v>44942</v>
      </c>
      <c r="B4550" s="51" t="n">
        <v>51</v>
      </c>
      <c r="C4550" s="7" t="n">
        <v>4</v>
      </c>
      <c r="D4550" s="7" t="n">
        <v>0</v>
      </c>
      <c r="E4550" s="7" t="s">
        <v>415</v>
      </c>
    </row>
    <row r="4551" spans="1:9">
      <c r="A4551" t="s">
        <v>4</v>
      </c>
      <c r="B4551" s="4" t="s">
        <v>5</v>
      </c>
      <c r="C4551" s="4" t="s">
        <v>10</v>
      </c>
    </row>
    <row r="4552" spans="1:9">
      <c r="A4552" t="n">
        <v>44956</v>
      </c>
      <c r="B4552" s="25" t="n">
        <v>16</v>
      </c>
      <c r="C4552" s="7" t="n">
        <v>0</v>
      </c>
    </row>
    <row r="4553" spans="1:9">
      <c r="A4553" t="s">
        <v>4</v>
      </c>
      <c r="B4553" s="4" t="s">
        <v>5</v>
      </c>
      <c r="C4553" s="4" t="s">
        <v>10</v>
      </c>
      <c r="D4553" s="4" t="s">
        <v>66</v>
      </c>
      <c r="E4553" s="4" t="s">
        <v>13</v>
      </c>
      <c r="F4553" s="4" t="s">
        <v>13</v>
      </c>
    </row>
    <row r="4554" spans="1:9">
      <c r="A4554" t="n">
        <v>44959</v>
      </c>
      <c r="B4554" s="52" t="n">
        <v>26</v>
      </c>
      <c r="C4554" s="7" t="n">
        <v>0</v>
      </c>
      <c r="D4554" s="7" t="s">
        <v>480</v>
      </c>
      <c r="E4554" s="7" t="n">
        <v>2</v>
      </c>
      <c r="F4554" s="7" t="n">
        <v>0</v>
      </c>
    </row>
    <row r="4555" spans="1:9">
      <c r="A4555" t="s">
        <v>4</v>
      </c>
      <c r="B4555" s="4" t="s">
        <v>5</v>
      </c>
    </row>
    <row r="4556" spans="1:9">
      <c r="A4556" t="n">
        <v>45009</v>
      </c>
      <c r="B4556" s="32" t="n">
        <v>28</v>
      </c>
    </row>
    <row r="4557" spans="1:9">
      <c r="A4557" t="s">
        <v>4</v>
      </c>
      <c r="B4557" s="4" t="s">
        <v>5</v>
      </c>
      <c r="C4557" s="4" t="s">
        <v>29</v>
      </c>
    </row>
    <row r="4558" spans="1:9">
      <c r="A4558" t="n">
        <v>45010</v>
      </c>
      <c r="B4558" s="18" t="n">
        <v>3</v>
      </c>
      <c r="C4558" s="15" t="n">
        <f t="normal" ca="1">A4622</f>
        <v>0</v>
      </c>
    </row>
    <row r="4559" spans="1:9">
      <c r="A4559" t="s">
        <v>4</v>
      </c>
      <c r="B4559" s="4" t="s">
        <v>5</v>
      </c>
      <c r="C4559" s="4" t="s">
        <v>13</v>
      </c>
      <c r="D4559" s="4" t="s">
        <v>13</v>
      </c>
      <c r="E4559" s="4" t="s">
        <v>13</v>
      </c>
      <c r="F4559" s="4" t="s">
        <v>9</v>
      </c>
      <c r="G4559" s="4" t="s">
        <v>13</v>
      </c>
      <c r="H4559" s="4" t="s">
        <v>13</v>
      </c>
      <c r="I4559" s="4" t="s">
        <v>29</v>
      </c>
    </row>
    <row r="4560" spans="1:9">
      <c r="A4560" t="n">
        <v>45015</v>
      </c>
      <c r="B4560" s="14" t="n">
        <v>5</v>
      </c>
      <c r="C4560" s="7" t="n">
        <v>35</v>
      </c>
      <c r="D4560" s="7" t="n">
        <v>0</v>
      </c>
      <c r="E4560" s="7" t="n">
        <v>0</v>
      </c>
      <c r="F4560" s="7" t="n">
        <v>4</v>
      </c>
      <c r="G4560" s="7" t="n">
        <v>2</v>
      </c>
      <c r="H4560" s="7" t="n">
        <v>1</v>
      </c>
      <c r="I4560" s="15" t="n">
        <f t="normal" ca="1">A4572</f>
        <v>0</v>
      </c>
    </row>
    <row r="4561" spans="1:9">
      <c r="A4561" t="s">
        <v>4</v>
      </c>
      <c r="B4561" s="4" t="s">
        <v>5</v>
      </c>
      <c r="C4561" s="4" t="s">
        <v>13</v>
      </c>
      <c r="D4561" s="4" t="s">
        <v>10</v>
      </c>
      <c r="E4561" s="4" t="s">
        <v>6</v>
      </c>
    </row>
    <row r="4562" spans="1:9">
      <c r="A4562" t="n">
        <v>45029</v>
      </c>
      <c r="B4562" s="51" t="n">
        <v>51</v>
      </c>
      <c r="C4562" s="7" t="n">
        <v>4</v>
      </c>
      <c r="D4562" s="7" t="n">
        <v>0</v>
      </c>
      <c r="E4562" s="7" t="s">
        <v>415</v>
      </c>
    </row>
    <row r="4563" spans="1:9">
      <c r="A4563" t="s">
        <v>4</v>
      </c>
      <c r="B4563" s="4" t="s">
        <v>5</v>
      </c>
      <c r="C4563" s="4" t="s">
        <v>10</v>
      </c>
    </row>
    <row r="4564" spans="1:9">
      <c r="A4564" t="n">
        <v>45043</v>
      </c>
      <c r="B4564" s="25" t="n">
        <v>16</v>
      </c>
      <c r="C4564" s="7" t="n">
        <v>0</v>
      </c>
    </row>
    <row r="4565" spans="1:9">
      <c r="A4565" t="s">
        <v>4</v>
      </c>
      <c r="B4565" s="4" t="s">
        <v>5</v>
      </c>
      <c r="C4565" s="4" t="s">
        <v>10</v>
      </c>
      <c r="D4565" s="4" t="s">
        <v>66</v>
      </c>
      <c r="E4565" s="4" t="s">
        <v>13</v>
      </c>
      <c r="F4565" s="4" t="s">
        <v>13</v>
      </c>
    </row>
    <row r="4566" spans="1:9">
      <c r="A4566" t="n">
        <v>45046</v>
      </c>
      <c r="B4566" s="52" t="n">
        <v>26</v>
      </c>
      <c r="C4566" s="7" t="n">
        <v>0</v>
      </c>
      <c r="D4566" s="7" t="s">
        <v>480</v>
      </c>
      <c r="E4566" s="7" t="n">
        <v>2</v>
      </c>
      <c r="F4566" s="7" t="n">
        <v>0</v>
      </c>
    </row>
    <row r="4567" spans="1:9">
      <c r="A4567" t="s">
        <v>4</v>
      </c>
      <c r="B4567" s="4" t="s">
        <v>5</v>
      </c>
    </row>
    <row r="4568" spans="1:9">
      <c r="A4568" t="n">
        <v>45096</v>
      </c>
      <c r="B4568" s="32" t="n">
        <v>28</v>
      </c>
    </row>
    <row r="4569" spans="1:9">
      <c r="A4569" t="s">
        <v>4</v>
      </c>
      <c r="B4569" s="4" t="s">
        <v>5</v>
      </c>
      <c r="C4569" s="4" t="s">
        <v>29</v>
      </c>
    </row>
    <row r="4570" spans="1:9">
      <c r="A4570" t="n">
        <v>45097</v>
      </c>
      <c r="B4570" s="18" t="n">
        <v>3</v>
      </c>
      <c r="C4570" s="15" t="n">
        <f t="normal" ca="1">A4622</f>
        <v>0</v>
      </c>
    </row>
    <row r="4571" spans="1:9">
      <c r="A4571" t="s">
        <v>4</v>
      </c>
      <c r="B4571" s="4" t="s">
        <v>5</v>
      </c>
      <c r="C4571" s="4" t="s">
        <v>13</v>
      </c>
      <c r="D4571" s="4" t="s">
        <v>13</v>
      </c>
      <c r="E4571" s="4" t="s">
        <v>13</v>
      </c>
      <c r="F4571" s="4" t="s">
        <v>9</v>
      </c>
      <c r="G4571" s="4" t="s">
        <v>13</v>
      </c>
      <c r="H4571" s="4" t="s">
        <v>13</v>
      </c>
      <c r="I4571" s="4" t="s">
        <v>29</v>
      </c>
    </row>
    <row r="4572" spans="1:9">
      <c r="A4572" t="n">
        <v>45102</v>
      </c>
      <c r="B4572" s="14" t="n">
        <v>5</v>
      </c>
      <c r="C4572" s="7" t="n">
        <v>35</v>
      </c>
      <c r="D4572" s="7" t="n">
        <v>0</v>
      </c>
      <c r="E4572" s="7" t="n">
        <v>0</v>
      </c>
      <c r="F4572" s="7" t="n">
        <v>5</v>
      </c>
      <c r="G4572" s="7" t="n">
        <v>2</v>
      </c>
      <c r="H4572" s="7" t="n">
        <v>1</v>
      </c>
      <c r="I4572" s="15" t="n">
        <f t="normal" ca="1">A4584</f>
        <v>0</v>
      </c>
    </row>
    <row r="4573" spans="1:9">
      <c r="A4573" t="s">
        <v>4</v>
      </c>
      <c r="B4573" s="4" t="s">
        <v>5</v>
      </c>
      <c r="C4573" s="4" t="s">
        <v>13</v>
      </c>
      <c r="D4573" s="4" t="s">
        <v>10</v>
      </c>
      <c r="E4573" s="4" t="s">
        <v>6</v>
      </c>
    </row>
    <row r="4574" spans="1:9">
      <c r="A4574" t="n">
        <v>45116</v>
      </c>
      <c r="B4574" s="51" t="n">
        <v>51</v>
      </c>
      <c r="C4574" s="7" t="n">
        <v>4</v>
      </c>
      <c r="D4574" s="7" t="n">
        <v>0</v>
      </c>
      <c r="E4574" s="7" t="s">
        <v>415</v>
      </c>
    </row>
    <row r="4575" spans="1:9">
      <c r="A4575" t="s">
        <v>4</v>
      </c>
      <c r="B4575" s="4" t="s">
        <v>5</v>
      </c>
      <c r="C4575" s="4" t="s">
        <v>10</v>
      </c>
    </row>
    <row r="4576" spans="1:9">
      <c r="A4576" t="n">
        <v>45130</v>
      </c>
      <c r="B4576" s="25" t="n">
        <v>16</v>
      </c>
      <c r="C4576" s="7" t="n">
        <v>0</v>
      </c>
    </row>
    <row r="4577" spans="1:9">
      <c r="A4577" t="s">
        <v>4</v>
      </c>
      <c r="B4577" s="4" t="s">
        <v>5</v>
      </c>
      <c r="C4577" s="4" t="s">
        <v>10</v>
      </c>
      <c r="D4577" s="4" t="s">
        <v>66</v>
      </c>
      <c r="E4577" s="4" t="s">
        <v>13</v>
      </c>
      <c r="F4577" s="4" t="s">
        <v>13</v>
      </c>
    </row>
    <row r="4578" spans="1:9">
      <c r="A4578" t="n">
        <v>45133</v>
      </c>
      <c r="B4578" s="52" t="n">
        <v>26</v>
      </c>
      <c r="C4578" s="7" t="n">
        <v>0</v>
      </c>
      <c r="D4578" s="7" t="s">
        <v>480</v>
      </c>
      <c r="E4578" s="7" t="n">
        <v>2</v>
      </c>
      <c r="F4578" s="7" t="n">
        <v>0</v>
      </c>
    </row>
    <row r="4579" spans="1:9">
      <c r="A4579" t="s">
        <v>4</v>
      </c>
      <c r="B4579" s="4" t="s">
        <v>5</v>
      </c>
    </row>
    <row r="4580" spans="1:9">
      <c r="A4580" t="n">
        <v>45183</v>
      </c>
      <c r="B4580" s="32" t="n">
        <v>28</v>
      </c>
    </row>
    <row r="4581" spans="1:9">
      <c r="A4581" t="s">
        <v>4</v>
      </c>
      <c r="B4581" s="4" t="s">
        <v>5</v>
      </c>
      <c r="C4581" s="4" t="s">
        <v>29</v>
      </c>
    </row>
    <row r="4582" spans="1:9">
      <c r="A4582" t="n">
        <v>45184</v>
      </c>
      <c r="B4582" s="18" t="n">
        <v>3</v>
      </c>
      <c r="C4582" s="15" t="n">
        <f t="normal" ca="1">A4622</f>
        <v>0</v>
      </c>
    </row>
    <row r="4583" spans="1:9">
      <c r="A4583" t="s">
        <v>4</v>
      </c>
      <c r="B4583" s="4" t="s">
        <v>5</v>
      </c>
      <c r="C4583" s="4" t="s">
        <v>13</v>
      </c>
      <c r="D4583" s="4" t="s">
        <v>13</v>
      </c>
      <c r="E4583" s="4" t="s">
        <v>13</v>
      </c>
      <c r="F4583" s="4" t="s">
        <v>9</v>
      </c>
      <c r="G4583" s="4" t="s">
        <v>13</v>
      </c>
      <c r="H4583" s="4" t="s">
        <v>13</v>
      </c>
      <c r="I4583" s="4" t="s">
        <v>29</v>
      </c>
    </row>
    <row r="4584" spans="1:9">
      <c r="A4584" t="n">
        <v>45189</v>
      </c>
      <c r="B4584" s="14" t="n">
        <v>5</v>
      </c>
      <c r="C4584" s="7" t="n">
        <v>35</v>
      </c>
      <c r="D4584" s="7" t="n">
        <v>0</v>
      </c>
      <c r="E4584" s="7" t="n">
        <v>0</v>
      </c>
      <c r="F4584" s="7" t="n">
        <v>6</v>
      </c>
      <c r="G4584" s="7" t="n">
        <v>2</v>
      </c>
      <c r="H4584" s="7" t="n">
        <v>1</v>
      </c>
      <c r="I4584" s="15" t="n">
        <f t="normal" ca="1">A4596</f>
        <v>0</v>
      </c>
    </row>
    <row r="4585" spans="1:9">
      <c r="A4585" t="s">
        <v>4</v>
      </c>
      <c r="B4585" s="4" t="s">
        <v>5</v>
      </c>
      <c r="C4585" s="4" t="s">
        <v>13</v>
      </c>
      <c r="D4585" s="4" t="s">
        <v>10</v>
      </c>
      <c r="E4585" s="4" t="s">
        <v>6</v>
      </c>
    </row>
    <row r="4586" spans="1:9">
      <c r="A4586" t="n">
        <v>45203</v>
      </c>
      <c r="B4586" s="51" t="n">
        <v>51</v>
      </c>
      <c r="C4586" s="7" t="n">
        <v>4</v>
      </c>
      <c r="D4586" s="7" t="n">
        <v>0</v>
      </c>
      <c r="E4586" s="7" t="s">
        <v>415</v>
      </c>
    </row>
    <row r="4587" spans="1:9">
      <c r="A4587" t="s">
        <v>4</v>
      </c>
      <c r="B4587" s="4" t="s">
        <v>5</v>
      </c>
      <c r="C4587" s="4" t="s">
        <v>10</v>
      </c>
    </row>
    <row r="4588" spans="1:9">
      <c r="A4588" t="n">
        <v>45217</v>
      </c>
      <c r="B4588" s="25" t="n">
        <v>16</v>
      </c>
      <c r="C4588" s="7" t="n">
        <v>0</v>
      </c>
    </row>
    <row r="4589" spans="1:9">
      <c r="A4589" t="s">
        <v>4</v>
      </c>
      <c r="B4589" s="4" t="s">
        <v>5</v>
      </c>
      <c r="C4589" s="4" t="s">
        <v>10</v>
      </c>
      <c r="D4589" s="4" t="s">
        <v>66</v>
      </c>
      <c r="E4589" s="4" t="s">
        <v>13</v>
      </c>
      <c r="F4589" s="4" t="s">
        <v>13</v>
      </c>
    </row>
    <row r="4590" spans="1:9">
      <c r="A4590" t="n">
        <v>45220</v>
      </c>
      <c r="B4590" s="52" t="n">
        <v>26</v>
      </c>
      <c r="C4590" s="7" t="n">
        <v>0</v>
      </c>
      <c r="D4590" s="7" t="s">
        <v>480</v>
      </c>
      <c r="E4590" s="7" t="n">
        <v>2</v>
      </c>
      <c r="F4590" s="7" t="n">
        <v>0</v>
      </c>
    </row>
    <row r="4591" spans="1:9">
      <c r="A4591" t="s">
        <v>4</v>
      </c>
      <c r="B4591" s="4" t="s">
        <v>5</v>
      </c>
    </row>
    <row r="4592" spans="1:9">
      <c r="A4592" t="n">
        <v>45270</v>
      </c>
      <c r="B4592" s="32" t="n">
        <v>28</v>
      </c>
    </row>
    <row r="4593" spans="1:9">
      <c r="A4593" t="s">
        <v>4</v>
      </c>
      <c r="B4593" s="4" t="s">
        <v>5</v>
      </c>
      <c r="C4593" s="4" t="s">
        <v>29</v>
      </c>
    </row>
    <row r="4594" spans="1:9">
      <c r="A4594" t="n">
        <v>45271</v>
      </c>
      <c r="B4594" s="18" t="n">
        <v>3</v>
      </c>
      <c r="C4594" s="15" t="n">
        <f t="normal" ca="1">A4622</f>
        <v>0</v>
      </c>
    </row>
    <row r="4595" spans="1:9">
      <c r="A4595" t="s">
        <v>4</v>
      </c>
      <c r="B4595" s="4" t="s">
        <v>5</v>
      </c>
      <c r="C4595" s="4" t="s">
        <v>13</v>
      </c>
      <c r="D4595" s="4" t="s">
        <v>13</v>
      </c>
      <c r="E4595" s="4" t="s">
        <v>13</v>
      </c>
      <c r="F4595" s="4" t="s">
        <v>9</v>
      </c>
      <c r="G4595" s="4" t="s">
        <v>13</v>
      </c>
      <c r="H4595" s="4" t="s">
        <v>13</v>
      </c>
      <c r="I4595" s="4" t="s">
        <v>29</v>
      </c>
    </row>
    <row r="4596" spans="1:9">
      <c r="A4596" t="n">
        <v>45276</v>
      </c>
      <c r="B4596" s="14" t="n">
        <v>5</v>
      </c>
      <c r="C4596" s="7" t="n">
        <v>35</v>
      </c>
      <c r="D4596" s="7" t="n">
        <v>0</v>
      </c>
      <c r="E4596" s="7" t="n">
        <v>0</v>
      </c>
      <c r="F4596" s="7" t="n">
        <v>7</v>
      </c>
      <c r="G4596" s="7" t="n">
        <v>2</v>
      </c>
      <c r="H4596" s="7" t="n">
        <v>1</v>
      </c>
      <c r="I4596" s="15" t="n">
        <f t="normal" ca="1">A4608</f>
        <v>0</v>
      </c>
    </row>
    <row r="4597" spans="1:9">
      <c r="A4597" t="s">
        <v>4</v>
      </c>
      <c r="B4597" s="4" t="s">
        <v>5</v>
      </c>
      <c r="C4597" s="4" t="s">
        <v>13</v>
      </c>
      <c r="D4597" s="4" t="s">
        <v>10</v>
      </c>
      <c r="E4597" s="4" t="s">
        <v>6</v>
      </c>
    </row>
    <row r="4598" spans="1:9">
      <c r="A4598" t="n">
        <v>45290</v>
      </c>
      <c r="B4598" s="51" t="n">
        <v>51</v>
      </c>
      <c r="C4598" s="7" t="n">
        <v>4</v>
      </c>
      <c r="D4598" s="7" t="n">
        <v>0</v>
      </c>
      <c r="E4598" s="7" t="s">
        <v>415</v>
      </c>
    </row>
    <row r="4599" spans="1:9">
      <c r="A4599" t="s">
        <v>4</v>
      </c>
      <c r="B4599" s="4" t="s">
        <v>5</v>
      </c>
      <c r="C4599" s="4" t="s">
        <v>10</v>
      </c>
    </row>
    <row r="4600" spans="1:9">
      <c r="A4600" t="n">
        <v>45304</v>
      </c>
      <c r="B4600" s="25" t="n">
        <v>16</v>
      </c>
      <c r="C4600" s="7" t="n">
        <v>0</v>
      </c>
    </row>
    <row r="4601" spans="1:9">
      <c r="A4601" t="s">
        <v>4</v>
      </c>
      <c r="B4601" s="4" t="s">
        <v>5</v>
      </c>
      <c r="C4601" s="4" t="s">
        <v>10</v>
      </c>
      <c r="D4601" s="4" t="s">
        <v>66</v>
      </c>
      <c r="E4601" s="4" t="s">
        <v>13</v>
      </c>
      <c r="F4601" s="4" t="s">
        <v>13</v>
      </c>
    </row>
    <row r="4602" spans="1:9">
      <c r="A4602" t="n">
        <v>45307</v>
      </c>
      <c r="B4602" s="52" t="n">
        <v>26</v>
      </c>
      <c r="C4602" s="7" t="n">
        <v>0</v>
      </c>
      <c r="D4602" s="7" t="s">
        <v>480</v>
      </c>
      <c r="E4602" s="7" t="n">
        <v>2</v>
      </c>
      <c r="F4602" s="7" t="n">
        <v>0</v>
      </c>
    </row>
    <row r="4603" spans="1:9">
      <c r="A4603" t="s">
        <v>4</v>
      </c>
      <c r="B4603" s="4" t="s">
        <v>5</v>
      </c>
    </row>
    <row r="4604" spans="1:9">
      <c r="A4604" t="n">
        <v>45357</v>
      </c>
      <c r="B4604" s="32" t="n">
        <v>28</v>
      </c>
    </row>
    <row r="4605" spans="1:9">
      <c r="A4605" t="s">
        <v>4</v>
      </c>
      <c r="B4605" s="4" t="s">
        <v>5</v>
      </c>
      <c r="C4605" s="4" t="s">
        <v>29</v>
      </c>
    </row>
    <row r="4606" spans="1:9">
      <c r="A4606" t="n">
        <v>45358</v>
      </c>
      <c r="B4606" s="18" t="n">
        <v>3</v>
      </c>
      <c r="C4606" s="15" t="n">
        <f t="normal" ca="1">A4622</f>
        <v>0</v>
      </c>
    </row>
    <row r="4607" spans="1:9">
      <c r="A4607" t="s">
        <v>4</v>
      </c>
      <c r="B4607" s="4" t="s">
        <v>5</v>
      </c>
      <c r="C4607" s="4" t="s">
        <v>13</v>
      </c>
      <c r="D4607" s="4" t="s">
        <v>10</v>
      </c>
      <c r="E4607" s="4" t="s">
        <v>10</v>
      </c>
      <c r="F4607" s="4" t="s">
        <v>13</v>
      </c>
    </row>
    <row r="4608" spans="1:9">
      <c r="A4608" t="n">
        <v>45363</v>
      </c>
      <c r="B4608" s="30" t="n">
        <v>25</v>
      </c>
      <c r="C4608" s="7" t="n">
        <v>1</v>
      </c>
      <c r="D4608" s="7" t="n">
        <v>65535</v>
      </c>
      <c r="E4608" s="7" t="n">
        <v>450</v>
      </c>
      <c r="F4608" s="7" t="n">
        <v>0</v>
      </c>
    </row>
    <row r="4609" spans="1:9">
      <c r="A4609" t="s">
        <v>4</v>
      </c>
      <c r="B4609" s="4" t="s">
        <v>5</v>
      </c>
      <c r="C4609" s="4" t="s">
        <v>13</v>
      </c>
      <c r="D4609" s="4" t="s">
        <v>10</v>
      </c>
      <c r="E4609" s="4" t="s">
        <v>6</v>
      </c>
    </row>
    <row r="4610" spans="1:9">
      <c r="A4610" t="n">
        <v>45370</v>
      </c>
      <c r="B4610" s="51" t="n">
        <v>51</v>
      </c>
      <c r="C4610" s="7" t="n">
        <v>4</v>
      </c>
      <c r="D4610" s="7" t="n">
        <v>7</v>
      </c>
      <c r="E4610" s="7" t="s">
        <v>415</v>
      </c>
    </row>
    <row r="4611" spans="1:9">
      <c r="A4611" t="s">
        <v>4</v>
      </c>
      <c r="B4611" s="4" t="s">
        <v>5</v>
      </c>
      <c r="C4611" s="4" t="s">
        <v>10</v>
      </c>
    </row>
    <row r="4612" spans="1:9">
      <c r="A4612" t="n">
        <v>45384</v>
      </c>
      <c r="B4612" s="25" t="n">
        <v>16</v>
      </c>
      <c r="C4612" s="7" t="n">
        <v>0</v>
      </c>
    </row>
    <row r="4613" spans="1:9">
      <c r="A4613" t="s">
        <v>4</v>
      </c>
      <c r="B4613" s="4" t="s">
        <v>5</v>
      </c>
      <c r="C4613" s="4" t="s">
        <v>10</v>
      </c>
      <c r="D4613" s="4" t="s">
        <v>66</v>
      </c>
      <c r="E4613" s="4" t="s">
        <v>13</v>
      </c>
      <c r="F4613" s="4" t="s">
        <v>13</v>
      </c>
    </row>
    <row r="4614" spans="1:9">
      <c r="A4614" t="n">
        <v>45387</v>
      </c>
      <c r="B4614" s="52" t="n">
        <v>26</v>
      </c>
      <c r="C4614" s="7" t="n">
        <v>7</v>
      </c>
      <c r="D4614" s="7" t="s">
        <v>481</v>
      </c>
      <c r="E4614" s="7" t="n">
        <v>2</v>
      </c>
      <c r="F4614" s="7" t="n">
        <v>0</v>
      </c>
    </row>
    <row r="4615" spans="1:9">
      <c r="A4615" t="s">
        <v>4</v>
      </c>
      <c r="B4615" s="4" t="s">
        <v>5</v>
      </c>
    </row>
    <row r="4616" spans="1:9">
      <c r="A4616" t="n">
        <v>45437</v>
      </c>
      <c r="B4616" s="32" t="n">
        <v>28</v>
      </c>
    </row>
    <row r="4617" spans="1:9">
      <c r="A4617" t="s">
        <v>4</v>
      </c>
      <c r="B4617" s="4" t="s">
        <v>5</v>
      </c>
      <c r="C4617" s="4" t="s">
        <v>10</v>
      </c>
      <c r="D4617" s="4" t="s">
        <v>13</v>
      </c>
    </row>
    <row r="4618" spans="1:9">
      <c r="A4618" t="n">
        <v>45438</v>
      </c>
      <c r="B4618" s="61" t="n">
        <v>89</v>
      </c>
      <c r="C4618" s="7" t="n">
        <v>65533</v>
      </c>
      <c r="D4618" s="7" t="n">
        <v>1</v>
      </c>
    </row>
    <row r="4619" spans="1:9">
      <c r="A4619" t="s">
        <v>4</v>
      </c>
      <c r="B4619" s="4" t="s">
        <v>5</v>
      </c>
      <c r="C4619" s="4" t="s">
        <v>13</v>
      </c>
      <c r="D4619" s="4" t="s">
        <v>10</v>
      </c>
      <c r="E4619" s="4" t="s">
        <v>10</v>
      </c>
      <c r="F4619" s="4" t="s">
        <v>13</v>
      </c>
    </row>
    <row r="4620" spans="1:9">
      <c r="A4620" t="n">
        <v>45442</v>
      </c>
      <c r="B4620" s="30" t="n">
        <v>25</v>
      </c>
      <c r="C4620" s="7" t="n">
        <v>1</v>
      </c>
      <c r="D4620" s="7" t="n">
        <v>65535</v>
      </c>
      <c r="E4620" s="7" t="n">
        <v>65535</v>
      </c>
      <c r="F4620" s="7" t="n">
        <v>0</v>
      </c>
    </row>
    <row r="4621" spans="1:9">
      <c r="A4621" t="s">
        <v>4</v>
      </c>
      <c r="B4621" s="4" t="s">
        <v>5</v>
      </c>
      <c r="C4621" s="4" t="s">
        <v>29</v>
      </c>
    </row>
    <row r="4622" spans="1:9">
      <c r="A4622" t="n">
        <v>45449</v>
      </c>
      <c r="B4622" s="18" t="n">
        <v>3</v>
      </c>
      <c r="C4622" s="15" t="n">
        <f t="normal" ca="1">A3734</f>
        <v>0</v>
      </c>
    </row>
    <row r="4623" spans="1:9">
      <c r="A4623" t="s">
        <v>4</v>
      </c>
      <c r="B4623" s="4" t="s">
        <v>5</v>
      </c>
      <c r="C4623" s="4" t="s">
        <v>13</v>
      </c>
      <c r="D4623" s="4" t="s">
        <v>10</v>
      </c>
      <c r="E4623" s="4" t="s">
        <v>30</v>
      </c>
    </row>
    <row r="4624" spans="1:9">
      <c r="A4624" t="n">
        <v>45454</v>
      </c>
      <c r="B4624" s="27" t="n">
        <v>58</v>
      </c>
      <c r="C4624" s="7" t="n">
        <v>0</v>
      </c>
      <c r="D4624" s="7" t="n">
        <v>1000</v>
      </c>
      <c r="E4624" s="7" t="n">
        <v>1</v>
      </c>
    </row>
    <row r="4625" spans="1:6">
      <c r="A4625" t="s">
        <v>4</v>
      </c>
      <c r="B4625" s="4" t="s">
        <v>5</v>
      </c>
      <c r="C4625" s="4" t="s">
        <v>13</v>
      </c>
      <c r="D4625" s="4" t="s">
        <v>10</v>
      </c>
    </row>
    <row r="4626" spans="1:6">
      <c r="A4626" t="n">
        <v>45462</v>
      </c>
      <c r="B4626" s="27" t="n">
        <v>58</v>
      </c>
      <c r="C4626" s="7" t="n">
        <v>255</v>
      </c>
      <c r="D4626" s="7" t="n">
        <v>0</v>
      </c>
    </row>
    <row r="4627" spans="1:6">
      <c r="A4627" t="s">
        <v>4</v>
      </c>
      <c r="B4627" s="4" t="s">
        <v>5</v>
      </c>
      <c r="C4627" s="4" t="s">
        <v>10</v>
      </c>
    </row>
    <row r="4628" spans="1:6">
      <c r="A4628" t="n">
        <v>45466</v>
      </c>
      <c r="B4628" s="16" t="n">
        <v>13</v>
      </c>
      <c r="C4628" s="7" t="n">
        <v>0</v>
      </c>
    </row>
    <row r="4629" spans="1:6">
      <c r="A4629" t="s">
        <v>4</v>
      </c>
      <c r="B4629" s="4" t="s">
        <v>5</v>
      </c>
      <c r="C4629" s="4" t="s">
        <v>10</v>
      </c>
    </row>
    <row r="4630" spans="1:6">
      <c r="A4630" t="n">
        <v>45469</v>
      </c>
      <c r="B4630" s="16" t="n">
        <v>13</v>
      </c>
      <c r="C4630" s="7" t="n">
        <v>1</v>
      </c>
    </row>
    <row r="4631" spans="1:6">
      <c r="A4631" t="s">
        <v>4</v>
      </c>
      <c r="B4631" s="4" t="s">
        <v>5</v>
      </c>
      <c r="C4631" s="4" t="s">
        <v>10</v>
      </c>
    </row>
    <row r="4632" spans="1:6">
      <c r="A4632" t="n">
        <v>45472</v>
      </c>
      <c r="B4632" s="16" t="n">
        <v>13</v>
      </c>
      <c r="C4632" s="7" t="n">
        <v>2</v>
      </c>
    </row>
    <row r="4633" spans="1:6">
      <c r="A4633" t="s">
        <v>4</v>
      </c>
      <c r="B4633" s="4" t="s">
        <v>5</v>
      </c>
      <c r="C4633" s="4" t="s">
        <v>10</v>
      </c>
    </row>
    <row r="4634" spans="1:6">
      <c r="A4634" t="n">
        <v>45475</v>
      </c>
      <c r="B4634" s="16" t="n">
        <v>13</v>
      </c>
      <c r="C4634" s="7" t="n">
        <v>3</v>
      </c>
    </row>
    <row r="4635" spans="1:6">
      <c r="A4635" t="s">
        <v>4</v>
      </c>
      <c r="B4635" s="4" t="s">
        <v>5</v>
      </c>
      <c r="C4635" s="4" t="s">
        <v>10</v>
      </c>
    </row>
    <row r="4636" spans="1:6">
      <c r="A4636" t="n">
        <v>45478</v>
      </c>
      <c r="B4636" s="16" t="n">
        <v>13</v>
      </c>
      <c r="C4636" s="7" t="n">
        <v>4</v>
      </c>
    </row>
    <row r="4637" spans="1:6">
      <c r="A4637" t="s">
        <v>4</v>
      </c>
      <c r="B4637" s="4" t="s">
        <v>5</v>
      </c>
      <c r="C4637" s="4" t="s">
        <v>10</v>
      </c>
    </row>
    <row r="4638" spans="1:6">
      <c r="A4638" t="n">
        <v>45481</v>
      </c>
      <c r="B4638" s="16" t="n">
        <v>13</v>
      </c>
      <c r="C4638" s="7" t="n">
        <v>5</v>
      </c>
    </row>
    <row r="4639" spans="1:6">
      <c r="A4639" t="s">
        <v>4</v>
      </c>
      <c r="B4639" s="4" t="s">
        <v>5</v>
      </c>
      <c r="C4639" s="4" t="s">
        <v>10</v>
      </c>
    </row>
    <row r="4640" spans="1:6">
      <c r="A4640" t="n">
        <v>45484</v>
      </c>
      <c r="B4640" s="16" t="n">
        <v>13</v>
      </c>
      <c r="C4640" s="7" t="n">
        <v>6</v>
      </c>
    </row>
    <row r="4641" spans="1:4">
      <c r="A4641" t="s">
        <v>4</v>
      </c>
      <c r="B4641" s="4" t="s">
        <v>5</v>
      </c>
      <c r="C4641" s="4" t="s">
        <v>10</v>
      </c>
    </row>
    <row r="4642" spans="1:4">
      <c r="A4642" t="n">
        <v>45487</v>
      </c>
      <c r="B4642" s="16" t="n">
        <v>13</v>
      </c>
      <c r="C4642" s="7" t="n">
        <v>7</v>
      </c>
    </row>
    <row r="4643" spans="1:4">
      <c r="A4643" t="s">
        <v>4</v>
      </c>
      <c r="B4643" s="4" t="s">
        <v>5</v>
      </c>
      <c r="C4643" s="4" t="s">
        <v>10</v>
      </c>
      <c r="D4643" s="4" t="s">
        <v>10</v>
      </c>
      <c r="E4643" s="4" t="s">
        <v>10</v>
      </c>
    </row>
    <row r="4644" spans="1:4">
      <c r="A4644" t="n">
        <v>45490</v>
      </c>
      <c r="B4644" s="43" t="n">
        <v>61</v>
      </c>
      <c r="C4644" s="7" t="n">
        <v>7</v>
      </c>
      <c r="D4644" s="7" t="n">
        <v>65533</v>
      </c>
      <c r="E4644" s="7" t="n">
        <v>0</v>
      </c>
    </row>
    <row r="4645" spans="1:4">
      <c r="A4645" t="s">
        <v>4</v>
      </c>
      <c r="B4645" s="4" t="s">
        <v>5</v>
      </c>
      <c r="C4645" s="4" t="s">
        <v>13</v>
      </c>
      <c r="D4645" s="4" t="s">
        <v>13</v>
      </c>
      <c r="E4645" s="4" t="s">
        <v>30</v>
      </c>
      <c r="F4645" s="4" t="s">
        <v>30</v>
      </c>
      <c r="G4645" s="4" t="s">
        <v>30</v>
      </c>
      <c r="H4645" s="4" t="s">
        <v>10</v>
      </c>
    </row>
    <row r="4646" spans="1:4">
      <c r="A4646" t="n">
        <v>45497</v>
      </c>
      <c r="B4646" s="59" t="n">
        <v>45</v>
      </c>
      <c r="C4646" s="7" t="n">
        <v>2</v>
      </c>
      <c r="D4646" s="7" t="n">
        <v>3</v>
      </c>
      <c r="E4646" s="7" t="n">
        <v>9.98999977111816</v>
      </c>
      <c r="F4646" s="7" t="n">
        <v>1.22000002861023</v>
      </c>
      <c r="G4646" s="7" t="n">
        <v>15.6199998855591</v>
      </c>
      <c r="H4646" s="7" t="n">
        <v>0</v>
      </c>
    </row>
    <row r="4647" spans="1:4">
      <c r="A4647" t="s">
        <v>4</v>
      </c>
      <c r="B4647" s="4" t="s">
        <v>5</v>
      </c>
      <c r="C4647" s="4" t="s">
        <v>13</v>
      </c>
      <c r="D4647" s="4" t="s">
        <v>13</v>
      </c>
      <c r="E4647" s="4" t="s">
        <v>30</v>
      </c>
      <c r="F4647" s="4" t="s">
        <v>30</v>
      </c>
      <c r="G4647" s="4" t="s">
        <v>30</v>
      </c>
      <c r="H4647" s="4" t="s">
        <v>10</v>
      </c>
      <c r="I4647" s="4" t="s">
        <v>13</v>
      </c>
    </row>
    <row r="4648" spans="1:4">
      <c r="A4648" t="n">
        <v>45514</v>
      </c>
      <c r="B4648" s="59" t="n">
        <v>45</v>
      </c>
      <c r="C4648" s="7" t="n">
        <v>4</v>
      </c>
      <c r="D4648" s="7" t="n">
        <v>3</v>
      </c>
      <c r="E4648" s="7" t="n">
        <v>5.92999982833862</v>
      </c>
      <c r="F4648" s="7" t="n">
        <v>180</v>
      </c>
      <c r="G4648" s="7" t="n">
        <v>0</v>
      </c>
      <c r="H4648" s="7" t="n">
        <v>0</v>
      </c>
      <c r="I4648" s="7" t="n">
        <v>0</v>
      </c>
    </row>
    <row r="4649" spans="1:4">
      <c r="A4649" t="s">
        <v>4</v>
      </c>
      <c r="B4649" s="4" t="s">
        <v>5</v>
      </c>
      <c r="C4649" s="4" t="s">
        <v>13</v>
      </c>
      <c r="D4649" s="4" t="s">
        <v>13</v>
      </c>
      <c r="E4649" s="4" t="s">
        <v>30</v>
      </c>
      <c r="F4649" s="4" t="s">
        <v>10</v>
      </c>
    </row>
    <row r="4650" spans="1:4">
      <c r="A4650" t="n">
        <v>45532</v>
      </c>
      <c r="B4650" s="59" t="n">
        <v>45</v>
      </c>
      <c r="C4650" s="7" t="n">
        <v>5</v>
      </c>
      <c r="D4650" s="7" t="n">
        <v>3</v>
      </c>
      <c r="E4650" s="7" t="n">
        <v>6.5</v>
      </c>
      <c r="F4650" s="7" t="n">
        <v>0</v>
      </c>
    </row>
    <row r="4651" spans="1:4">
      <c r="A4651" t="s">
        <v>4</v>
      </c>
      <c r="B4651" s="4" t="s">
        <v>5</v>
      </c>
      <c r="C4651" s="4" t="s">
        <v>13</v>
      </c>
      <c r="D4651" s="4" t="s">
        <v>13</v>
      </c>
      <c r="E4651" s="4" t="s">
        <v>30</v>
      </c>
      <c r="F4651" s="4" t="s">
        <v>10</v>
      </c>
    </row>
    <row r="4652" spans="1:4">
      <c r="A4652" t="n">
        <v>45541</v>
      </c>
      <c r="B4652" s="59" t="n">
        <v>45</v>
      </c>
      <c r="C4652" s="7" t="n">
        <v>11</v>
      </c>
      <c r="D4652" s="7" t="n">
        <v>3</v>
      </c>
      <c r="E4652" s="7" t="n">
        <v>26.5</v>
      </c>
      <c r="F4652" s="7" t="n">
        <v>0</v>
      </c>
    </row>
    <row r="4653" spans="1:4">
      <c r="A4653" t="s">
        <v>4</v>
      </c>
      <c r="B4653" s="4" t="s">
        <v>5</v>
      </c>
      <c r="C4653" s="4" t="s">
        <v>10</v>
      </c>
    </row>
    <row r="4654" spans="1:4">
      <c r="A4654" t="n">
        <v>45550</v>
      </c>
      <c r="B4654" s="25" t="n">
        <v>16</v>
      </c>
      <c r="C4654" s="7" t="n">
        <v>1000</v>
      </c>
    </row>
    <row r="4655" spans="1:4">
      <c r="A4655" t="s">
        <v>4</v>
      </c>
      <c r="B4655" s="4" t="s">
        <v>5</v>
      </c>
      <c r="C4655" s="4" t="s">
        <v>13</v>
      </c>
      <c r="D4655" s="4" t="s">
        <v>10</v>
      </c>
      <c r="E4655" s="4" t="s">
        <v>30</v>
      </c>
    </row>
    <row r="4656" spans="1:4">
      <c r="A4656" t="n">
        <v>45553</v>
      </c>
      <c r="B4656" s="27" t="n">
        <v>58</v>
      </c>
      <c r="C4656" s="7" t="n">
        <v>100</v>
      </c>
      <c r="D4656" s="7" t="n">
        <v>1000</v>
      </c>
      <c r="E4656" s="7" t="n">
        <v>1</v>
      </c>
    </row>
    <row r="4657" spans="1:9">
      <c r="A4657" t="s">
        <v>4</v>
      </c>
      <c r="B4657" s="4" t="s">
        <v>5</v>
      </c>
      <c r="C4657" s="4" t="s">
        <v>13</v>
      </c>
      <c r="D4657" s="4" t="s">
        <v>10</v>
      </c>
    </row>
    <row r="4658" spans="1:9">
      <c r="A4658" t="n">
        <v>45561</v>
      </c>
      <c r="B4658" s="27" t="n">
        <v>58</v>
      </c>
      <c r="C4658" s="7" t="n">
        <v>255</v>
      </c>
      <c r="D4658" s="7" t="n">
        <v>0</v>
      </c>
    </row>
    <row r="4659" spans="1:9">
      <c r="A4659" t="s">
        <v>4</v>
      </c>
      <c r="B4659" s="4" t="s">
        <v>5</v>
      </c>
      <c r="C4659" s="4" t="s">
        <v>13</v>
      </c>
      <c r="D4659" s="4" t="s">
        <v>10</v>
      </c>
      <c r="E4659" s="4" t="s">
        <v>6</v>
      </c>
    </row>
    <row r="4660" spans="1:9">
      <c r="A4660" t="n">
        <v>45565</v>
      </c>
      <c r="B4660" s="51" t="n">
        <v>51</v>
      </c>
      <c r="C4660" s="7" t="n">
        <v>4</v>
      </c>
      <c r="D4660" s="7" t="n">
        <v>0</v>
      </c>
      <c r="E4660" s="7" t="s">
        <v>151</v>
      </c>
    </row>
    <row r="4661" spans="1:9">
      <c r="A4661" t="s">
        <v>4</v>
      </c>
      <c r="B4661" s="4" t="s">
        <v>5</v>
      </c>
      <c r="C4661" s="4" t="s">
        <v>10</v>
      </c>
    </row>
    <row r="4662" spans="1:9">
      <c r="A4662" t="n">
        <v>45578</v>
      </c>
      <c r="B4662" s="25" t="n">
        <v>16</v>
      </c>
      <c r="C4662" s="7" t="n">
        <v>0</v>
      </c>
    </row>
    <row r="4663" spans="1:9">
      <c r="A4663" t="s">
        <v>4</v>
      </c>
      <c r="B4663" s="4" t="s">
        <v>5</v>
      </c>
      <c r="C4663" s="4" t="s">
        <v>10</v>
      </c>
      <c r="D4663" s="4" t="s">
        <v>66</v>
      </c>
      <c r="E4663" s="4" t="s">
        <v>13</v>
      </c>
      <c r="F4663" s="4" t="s">
        <v>13</v>
      </c>
    </row>
    <row r="4664" spans="1:9">
      <c r="A4664" t="n">
        <v>45581</v>
      </c>
      <c r="B4664" s="52" t="n">
        <v>26</v>
      </c>
      <c r="C4664" s="7" t="n">
        <v>0</v>
      </c>
      <c r="D4664" s="7" t="s">
        <v>482</v>
      </c>
      <c r="E4664" s="7" t="n">
        <v>2</v>
      </c>
      <c r="F4664" s="7" t="n">
        <v>0</v>
      </c>
    </row>
    <row r="4665" spans="1:9">
      <c r="A4665" t="s">
        <v>4</v>
      </c>
      <c r="B4665" s="4" t="s">
        <v>5</v>
      </c>
    </row>
    <row r="4666" spans="1:9">
      <c r="A4666" t="n">
        <v>45614</v>
      </c>
      <c r="B4666" s="32" t="n">
        <v>28</v>
      </c>
    </row>
    <row r="4667" spans="1:9">
      <c r="A4667" t="s">
        <v>4</v>
      </c>
      <c r="B4667" s="4" t="s">
        <v>5</v>
      </c>
      <c r="C4667" s="4" t="s">
        <v>13</v>
      </c>
      <c r="D4667" s="4" t="s">
        <v>10</v>
      </c>
      <c r="E4667" s="4" t="s">
        <v>6</v>
      </c>
    </row>
    <row r="4668" spans="1:9">
      <c r="A4668" t="n">
        <v>45615</v>
      </c>
      <c r="B4668" s="51" t="n">
        <v>51</v>
      </c>
      <c r="C4668" s="7" t="n">
        <v>4</v>
      </c>
      <c r="D4668" s="7" t="n">
        <v>7</v>
      </c>
      <c r="E4668" s="7" t="s">
        <v>309</v>
      </c>
    </row>
    <row r="4669" spans="1:9">
      <c r="A4669" t="s">
        <v>4</v>
      </c>
      <c r="B4669" s="4" t="s">
        <v>5</v>
      </c>
      <c r="C4669" s="4" t="s">
        <v>10</v>
      </c>
    </row>
    <row r="4670" spans="1:9">
      <c r="A4670" t="n">
        <v>45628</v>
      </c>
      <c r="B4670" s="25" t="n">
        <v>16</v>
      </c>
      <c r="C4670" s="7" t="n">
        <v>0</v>
      </c>
    </row>
    <row r="4671" spans="1:9">
      <c r="A4671" t="s">
        <v>4</v>
      </c>
      <c r="B4671" s="4" t="s">
        <v>5</v>
      </c>
      <c r="C4671" s="4" t="s">
        <v>10</v>
      </c>
      <c r="D4671" s="4" t="s">
        <v>66</v>
      </c>
      <c r="E4671" s="4" t="s">
        <v>13</v>
      </c>
      <c r="F4671" s="4" t="s">
        <v>13</v>
      </c>
    </row>
    <row r="4672" spans="1:9">
      <c r="A4672" t="n">
        <v>45631</v>
      </c>
      <c r="B4672" s="52" t="n">
        <v>26</v>
      </c>
      <c r="C4672" s="7" t="n">
        <v>7</v>
      </c>
      <c r="D4672" s="7" t="s">
        <v>483</v>
      </c>
      <c r="E4672" s="7" t="n">
        <v>2</v>
      </c>
      <c r="F4672" s="7" t="n">
        <v>0</v>
      </c>
    </row>
    <row r="4673" spans="1:6">
      <c r="A4673" t="s">
        <v>4</v>
      </c>
      <c r="B4673" s="4" t="s">
        <v>5</v>
      </c>
    </row>
    <row r="4674" spans="1:6">
      <c r="A4674" t="n">
        <v>45741</v>
      </c>
      <c r="B4674" s="32" t="n">
        <v>28</v>
      </c>
    </row>
    <row r="4675" spans="1:6">
      <c r="A4675" t="s">
        <v>4</v>
      </c>
      <c r="B4675" s="4" t="s">
        <v>5</v>
      </c>
      <c r="C4675" s="4" t="s">
        <v>13</v>
      </c>
      <c r="D4675" s="4" t="s">
        <v>10</v>
      </c>
      <c r="E4675" s="4" t="s">
        <v>6</v>
      </c>
    </row>
    <row r="4676" spans="1:6">
      <c r="A4676" t="n">
        <v>45742</v>
      </c>
      <c r="B4676" s="51" t="n">
        <v>51</v>
      </c>
      <c r="C4676" s="7" t="n">
        <v>4</v>
      </c>
      <c r="D4676" s="7" t="n">
        <v>0</v>
      </c>
      <c r="E4676" s="7" t="s">
        <v>162</v>
      </c>
    </row>
    <row r="4677" spans="1:6">
      <c r="A4677" t="s">
        <v>4</v>
      </c>
      <c r="B4677" s="4" t="s">
        <v>5</v>
      </c>
      <c r="C4677" s="4" t="s">
        <v>10</v>
      </c>
    </row>
    <row r="4678" spans="1:6">
      <c r="A4678" t="n">
        <v>45756</v>
      </c>
      <c r="B4678" s="25" t="n">
        <v>16</v>
      </c>
      <c r="C4678" s="7" t="n">
        <v>0</v>
      </c>
    </row>
    <row r="4679" spans="1:6">
      <c r="A4679" t="s">
        <v>4</v>
      </c>
      <c r="B4679" s="4" t="s">
        <v>5</v>
      </c>
      <c r="C4679" s="4" t="s">
        <v>10</v>
      </c>
      <c r="D4679" s="4" t="s">
        <v>66</v>
      </c>
      <c r="E4679" s="4" t="s">
        <v>13</v>
      </c>
      <c r="F4679" s="4" t="s">
        <v>13</v>
      </c>
    </row>
    <row r="4680" spans="1:6">
      <c r="A4680" t="n">
        <v>45759</v>
      </c>
      <c r="B4680" s="52" t="n">
        <v>26</v>
      </c>
      <c r="C4680" s="7" t="n">
        <v>0</v>
      </c>
      <c r="D4680" s="7" t="s">
        <v>484</v>
      </c>
      <c r="E4680" s="7" t="n">
        <v>2</v>
      </c>
      <c r="F4680" s="7" t="n">
        <v>0</v>
      </c>
    </row>
    <row r="4681" spans="1:6">
      <c r="A4681" t="s">
        <v>4</v>
      </c>
      <c r="B4681" s="4" t="s">
        <v>5</v>
      </c>
    </row>
    <row r="4682" spans="1:6">
      <c r="A4682" t="n">
        <v>45881</v>
      </c>
      <c r="B4682" s="32" t="n">
        <v>28</v>
      </c>
    </row>
    <row r="4683" spans="1:6">
      <c r="A4683" t="s">
        <v>4</v>
      </c>
      <c r="B4683" s="4" t="s">
        <v>5</v>
      </c>
      <c r="C4683" s="4" t="s">
        <v>10</v>
      </c>
      <c r="D4683" s="4" t="s">
        <v>10</v>
      </c>
      <c r="E4683" s="4" t="s">
        <v>10</v>
      </c>
    </row>
    <row r="4684" spans="1:6">
      <c r="A4684" t="n">
        <v>45882</v>
      </c>
      <c r="B4684" s="43" t="n">
        <v>61</v>
      </c>
      <c r="C4684" s="7" t="n">
        <v>7</v>
      </c>
      <c r="D4684" s="7" t="n">
        <v>0</v>
      </c>
      <c r="E4684" s="7" t="n">
        <v>1000</v>
      </c>
    </row>
    <row r="4685" spans="1:6">
      <c r="A4685" t="s">
        <v>4</v>
      </c>
      <c r="B4685" s="4" t="s">
        <v>5</v>
      </c>
      <c r="C4685" s="4" t="s">
        <v>10</v>
      </c>
    </row>
    <row r="4686" spans="1:6">
      <c r="A4686" t="n">
        <v>45889</v>
      </c>
      <c r="B4686" s="25" t="n">
        <v>16</v>
      </c>
      <c r="C4686" s="7" t="n">
        <v>800</v>
      </c>
    </row>
    <row r="4687" spans="1:6">
      <c r="A4687" t="s">
        <v>4</v>
      </c>
      <c r="B4687" s="4" t="s">
        <v>5</v>
      </c>
      <c r="C4687" s="4" t="s">
        <v>13</v>
      </c>
      <c r="D4687" s="4" t="s">
        <v>10</v>
      </c>
      <c r="E4687" s="4" t="s">
        <v>6</v>
      </c>
    </row>
    <row r="4688" spans="1:6">
      <c r="A4688" t="n">
        <v>45892</v>
      </c>
      <c r="B4688" s="51" t="n">
        <v>51</v>
      </c>
      <c r="C4688" s="7" t="n">
        <v>4</v>
      </c>
      <c r="D4688" s="7" t="n">
        <v>7</v>
      </c>
      <c r="E4688" s="7" t="s">
        <v>274</v>
      </c>
    </row>
    <row r="4689" spans="1:6">
      <c r="A4689" t="s">
        <v>4</v>
      </c>
      <c r="B4689" s="4" t="s">
        <v>5</v>
      </c>
      <c r="C4689" s="4" t="s">
        <v>10</v>
      </c>
    </row>
    <row r="4690" spans="1:6">
      <c r="A4690" t="n">
        <v>45905</v>
      </c>
      <c r="B4690" s="25" t="n">
        <v>16</v>
      </c>
      <c r="C4690" s="7" t="n">
        <v>0</v>
      </c>
    </row>
    <row r="4691" spans="1:6">
      <c r="A4691" t="s">
        <v>4</v>
      </c>
      <c r="B4691" s="4" t="s">
        <v>5</v>
      </c>
      <c r="C4691" s="4" t="s">
        <v>10</v>
      </c>
      <c r="D4691" s="4" t="s">
        <v>66</v>
      </c>
      <c r="E4691" s="4" t="s">
        <v>13</v>
      </c>
      <c r="F4691" s="4" t="s">
        <v>13</v>
      </c>
    </row>
    <row r="4692" spans="1:6">
      <c r="A4692" t="n">
        <v>45908</v>
      </c>
      <c r="B4692" s="52" t="n">
        <v>26</v>
      </c>
      <c r="C4692" s="7" t="n">
        <v>7</v>
      </c>
      <c r="D4692" s="7" t="s">
        <v>485</v>
      </c>
      <c r="E4692" s="7" t="n">
        <v>2</v>
      </c>
      <c r="F4692" s="7" t="n">
        <v>0</v>
      </c>
    </row>
    <row r="4693" spans="1:6">
      <c r="A4693" t="s">
        <v>4</v>
      </c>
      <c r="B4693" s="4" t="s">
        <v>5</v>
      </c>
    </row>
    <row r="4694" spans="1:6">
      <c r="A4694" t="n">
        <v>45967</v>
      </c>
      <c r="B4694" s="32" t="n">
        <v>28</v>
      </c>
    </row>
    <row r="4695" spans="1:6">
      <c r="A4695" t="s">
        <v>4</v>
      </c>
      <c r="B4695" s="4" t="s">
        <v>5</v>
      </c>
      <c r="C4695" s="4" t="s">
        <v>13</v>
      </c>
      <c r="D4695" s="4" t="s">
        <v>10</v>
      </c>
      <c r="E4695" s="4" t="s">
        <v>6</v>
      </c>
      <c r="F4695" s="4" t="s">
        <v>6</v>
      </c>
      <c r="G4695" s="4" t="s">
        <v>6</v>
      </c>
      <c r="H4695" s="4" t="s">
        <v>6</v>
      </c>
    </row>
    <row r="4696" spans="1:6">
      <c r="A4696" t="n">
        <v>45968</v>
      </c>
      <c r="B4696" s="51" t="n">
        <v>51</v>
      </c>
      <c r="C4696" s="7" t="n">
        <v>3</v>
      </c>
      <c r="D4696" s="7" t="n">
        <v>0</v>
      </c>
      <c r="E4696" s="7" t="s">
        <v>291</v>
      </c>
      <c r="F4696" s="7" t="s">
        <v>17</v>
      </c>
      <c r="G4696" s="7" t="s">
        <v>287</v>
      </c>
      <c r="H4696" s="7" t="s">
        <v>17</v>
      </c>
    </row>
    <row r="4697" spans="1:6">
      <c r="A4697" t="s">
        <v>4</v>
      </c>
      <c r="B4697" s="4" t="s">
        <v>5</v>
      </c>
      <c r="C4697" s="4" t="s">
        <v>10</v>
      </c>
      <c r="D4697" s="4" t="s">
        <v>13</v>
      </c>
      <c r="E4697" s="4" t="s">
        <v>30</v>
      </c>
      <c r="F4697" s="4" t="s">
        <v>10</v>
      </c>
    </row>
    <row r="4698" spans="1:6">
      <c r="A4698" t="n">
        <v>45981</v>
      </c>
      <c r="B4698" s="60" t="n">
        <v>59</v>
      </c>
      <c r="C4698" s="7" t="n">
        <v>0</v>
      </c>
      <c r="D4698" s="7" t="n">
        <v>13</v>
      </c>
      <c r="E4698" s="7" t="n">
        <v>0.150000005960464</v>
      </c>
      <c r="F4698" s="7" t="n">
        <v>0</v>
      </c>
    </row>
    <row r="4699" spans="1:6">
      <c r="A4699" t="s">
        <v>4</v>
      </c>
      <c r="B4699" s="4" t="s">
        <v>5</v>
      </c>
      <c r="C4699" s="4" t="s">
        <v>10</v>
      </c>
    </row>
    <row r="4700" spans="1:6">
      <c r="A4700" t="n">
        <v>45991</v>
      </c>
      <c r="B4700" s="25" t="n">
        <v>16</v>
      </c>
      <c r="C4700" s="7" t="n">
        <v>1000</v>
      </c>
    </row>
    <row r="4701" spans="1:6">
      <c r="A4701" t="s">
        <v>4</v>
      </c>
      <c r="B4701" s="4" t="s">
        <v>5</v>
      </c>
      <c r="C4701" s="4" t="s">
        <v>10</v>
      </c>
      <c r="D4701" s="4" t="s">
        <v>10</v>
      </c>
      <c r="E4701" s="4" t="s">
        <v>10</v>
      </c>
    </row>
    <row r="4702" spans="1:6">
      <c r="A4702" t="n">
        <v>45994</v>
      </c>
      <c r="B4702" s="43" t="n">
        <v>61</v>
      </c>
      <c r="C4702" s="7" t="n">
        <v>0</v>
      </c>
      <c r="D4702" s="7" t="n">
        <v>7</v>
      </c>
      <c r="E4702" s="7" t="n">
        <v>1000</v>
      </c>
    </row>
    <row r="4703" spans="1:6">
      <c r="A4703" t="s">
        <v>4</v>
      </c>
      <c r="B4703" s="4" t="s">
        <v>5</v>
      </c>
      <c r="C4703" s="4" t="s">
        <v>13</v>
      </c>
      <c r="D4703" s="4" t="s">
        <v>10</v>
      </c>
      <c r="E4703" s="4" t="s">
        <v>6</v>
      </c>
    </row>
    <row r="4704" spans="1:6">
      <c r="A4704" t="n">
        <v>46001</v>
      </c>
      <c r="B4704" s="51" t="n">
        <v>51</v>
      </c>
      <c r="C4704" s="7" t="n">
        <v>4</v>
      </c>
      <c r="D4704" s="7" t="n">
        <v>0</v>
      </c>
      <c r="E4704" s="7" t="s">
        <v>205</v>
      </c>
    </row>
    <row r="4705" spans="1:8">
      <c r="A4705" t="s">
        <v>4</v>
      </c>
      <c r="B4705" s="4" t="s">
        <v>5</v>
      </c>
      <c r="C4705" s="4" t="s">
        <v>10</v>
      </c>
    </row>
    <row r="4706" spans="1:8">
      <c r="A4706" t="n">
        <v>46015</v>
      </c>
      <c r="B4706" s="25" t="n">
        <v>16</v>
      </c>
      <c r="C4706" s="7" t="n">
        <v>0</v>
      </c>
    </row>
    <row r="4707" spans="1:8">
      <c r="A4707" t="s">
        <v>4</v>
      </c>
      <c r="B4707" s="4" t="s">
        <v>5</v>
      </c>
      <c r="C4707" s="4" t="s">
        <v>10</v>
      </c>
      <c r="D4707" s="4" t="s">
        <v>66</v>
      </c>
      <c r="E4707" s="4" t="s">
        <v>13</v>
      </c>
      <c r="F4707" s="4" t="s">
        <v>13</v>
      </c>
      <c r="G4707" s="4" t="s">
        <v>66</v>
      </c>
      <c r="H4707" s="4" t="s">
        <v>13</v>
      </c>
      <c r="I4707" s="4" t="s">
        <v>13</v>
      </c>
    </row>
    <row r="4708" spans="1:8">
      <c r="A4708" t="n">
        <v>46018</v>
      </c>
      <c r="B4708" s="52" t="n">
        <v>26</v>
      </c>
      <c r="C4708" s="7" t="n">
        <v>0</v>
      </c>
      <c r="D4708" s="7" t="s">
        <v>486</v>
      </c>
      <c r="E4708" s="7" t="n">
        <v>2</v>
      </c>
      <c r="F4708" s="7" t="n">
        <v>3</v>
      </c>
      <c r="G4708" s="7" t="s">
        <v>487</v>
      </c>
      <c r="H4708" s="7" t="n">
        <v>2</v>
      </c>
      <c r="I4708" s="7" t="n">
        <v>0</v>
      </c>
    </row>
    <row r="4709" spans="1:8">
      <c r="A4709" t="s">
        <v>4</v>
      </c>
      <c r="B4709" s="4" t="s">
        <v>5</v>
      </c>
    </row>
    <row r="4710" spans="1:8">
      <c r="A4710" t="n">
        <v>46107</v>
      </c>
      <c r="B4710" s="32" t="n">
        <v>28</v>
      </c>
    </row>
    <row r="4711" spans="1:8">
      <c r="A4711" t="s">
        <v>4</v>
      </c>
      <c r="B4711" s="4" t="s">
        <v>5</v>
      </c>
      <c r="C4711" s="4" t="s">
        <v>13</v>
      </c>
      <c r="D4711" s="4" t="s">
        <v>10</v>
      </c>
      <c r="E4711" s="4" t="s">
        <v>6</v>
      </c>
    </row>
    <row r="4712" spans="1:8">
      <c r="A4712" t="n">
        <v>46108</v>
      </c>
      <c r="B4712" s="51" t="n">
        <v>51</v>
      </c>
      <c r="C4712" s="7" t="n">
        <v>4</v>
      </c>
      <c r="D4712" s="7" t="n">
        <v>7</v>
      </c>
      <c r="E4712" s="7" t="s">
        <v>488</v>
      </c>
    </row>
    <row r="4713" spans="1:8">
      <c r="A4713" t="s">
        <v>4</v>
      </c>
      <c r="B4713" s="4" t="s">
        <v>5</v>
      </c>
      <c r="C4713" s="4" t="s">
        <v>10</v>
      </c>
    </row>
    <row r="4714" spans="1:8">
      <c r="A4714" t="n">
        <v>46122</v>
      </c>
      <c r="B4714" s="25" t="n">
        <v>16</v>
      </c>
      <c r="C4714" s="7" t="n">
        <v>0</v>
      </c>
    </row>
    <row r="4715" spans="1:8">
      <c r="A4715" t="s">
        <v>4</v>
      </c>
      <c r="B4715" s="4" t="s">
        <v>5</v>
      </c>
      <c r="C4715" s="4" t="s">
        <v>10</v>
      </c>
      <c r="D4715" s="4" t="s">
        <v>66</v>
      </c>
      <c r="E4715" s="4" t="s">
        <v>13</v>
      </c>
      <c r="F4715" s="4" t="s">
        <v>13</v>
      </c>
    </row>
    <row r="4716" spans="1:8">
      <c r="A4716" t="n">
        <v>46125</v>
      </c>
      <c r="B4716" s="52" t="n">
        <v>26</v>
      </c>
      <c r="C4716" s="7" t="n">
        <v>7</v>
      </c>
      <c r="D4716" s="7" t="s">
        <v>489</v>
      </c>
      <c r="E4716" s="7" t="n">
        <v>2</v>
      </c>
      <c r="F4716" s="7" t="n">
        <v>0</v>
      </c>
    </row>
    <row r="4717" spans="1:8">
      <c r="A4717" t="s">
        <v>4</v>
      </c>
      <c r="B4717" s="4" t="s">
        <v>5</v>
      </c>
    </row>
    <row r="4718" spans="1:8">
      <c r="A4718" t="n">
        <v>46156</v>
      </c>
      <c r="B4718" s="32" t="n">
        <v>28</v>
      </c>
    </row>
    <row r="4719" spans="1:8">
      <c r="A4719" t="s">
        <v>4</v>
      </c>
      <c r="B4719" s="4" t="s">
        <v>5</v>
      </c>
      <c r="C4719" s="4" t="s">
        <v>13</v>
      </c>
      <c r="D4719" s="4" t="s">
        <v>10</v>
      </c>
      <c r="E4719" s="4" t="s">
        <v>6</v>
      </c>
    </row>
    <row r="4720" spans="1:8">
      <c r="A4720" t="n">
        <v>46157</v>
      </c>
      <c r="B4720" s="51" t="n">
        <v>51</v>
      </c>
      <c r="C4720" s="7" t="n">
        <v>4</v>
      </c>
      <c r="D4720" s="7" t="n">
        <v>0</v>
      </c>
      <c r="E4720" s="7" t="s">
        <v>490</v>
      </c>
    </row>
    <row r="4721" spans="1:9">
      <c r="A4721" t="s">
        <v>4</v>
      </c>
      <c r="B4721" s="4" t="s">
        <v>5</v>
      </c>
      <c r="C4721" s="4" t="s">
        <v>10</v>
      </c>
    </row>
    <row r="4722" spans="1:9">
      <c r="A4722" t="n">
        <v>46171</v>
      </c>
      <c r="B4722" s="25" t="n">
        <v>16</v>
      </c>
      <c r="C4722" s="7" t="n">
        <v>0</v>
      </c>
    </row>
    <row r="4723" spans="1:9">
      <c r="A4723" t="s">
        <v>4</v>
      </c>
      <c r="B4723" s="4" t="s">
        <v>5</v>
      </c>
      <c r="C4723" s="4" t="s">
        <v>10</v>
      </c>
      <c r="D4723" s="4" t="s">
        <v>66</v>
      </c>
      <c r="E4723" s="4" t="s">
        <v>13</v>
      </c>
      <c r="F4723" s="4" t="s">
        <v>13</v>
      </c>
      <c r="G4723" s="4" t="s">
        <v>66</v>
      </c>
      <c r="H4723" s="4" t="s">
        <v>13</v>
      </c>
      <c r="I4723" s="4" t="s">
        <v>13</v>
      </c>
    </row>
    <row r="4724" spans="1:9">
      <c r="A4724" t="n">
        <v>46174</v>
      </c>
      <c r="B4724" s="52" t="n">
        <v>26</v>
      </c>
      <c r="C4724" s="7" t="n">
        <v>0</v>
      </c>
      <c r="D4724" s="7" t="s">
        <v>491</v>
      </c>
      <c r="E4724" s="7" t="n">
        <v>2</v>
      </c>
      <c r="F4724" s="7" t="n">
        <v>3</v>
      </c>
      <c r="G4724" s="7" t="s">
        <v>492</v>
      </c>
      <c r="H4724" s="7" t="n">
        <v>2</v>
      </c>
      <c r="I4724" s="7" t="n">
        <v>0</v>
      </c>
    </row>
    <row r="4725" spans="1:9">
      <c r="A4725" t="s">
        <v>4</v>
      </c>
      <c r="B4725" s="4" t="s">
        <v>5</v>
      </c>
    </row>
    <row r="4726" spans="1:9">
      <c r="A4726" t="n">
        <v>46221</v>
      </c>
      <c r="B4726" s="32" t="n">
        <v>28</v>
      </c>
    </row>
    <row r="4727" spans="1:9">
      <c r="A4727" t="s">
        <v>4</v>
      </c>
      <c r="B4727" s="4" t="s">
        <v>5</v>
      </c>
      <c r="C4727" s="4" t="s">
        <v>10</v>
      </c>
      <c r="D4727" s="4" t="s">
        <v>10</v>
      </c>
      <c r="E4727" s="4" t="s">
        <v>10</v>
      </c>
    </row>
    <row r="4728" spans="1:9">
      <c r="A4728" t="n">
        <v>46222</v>
      </c>
      <c r="B4728" s="43" t="n">
        <v>61</v>
      </c>
      <c r="C4728" s="7" t="n">
        <v>0</v>
      </c>
      <c r="D4728" s="7" t="n">
        <v>65533</v>
      </c>
      <c r="E4728" s="7" t="n">
        <v>1200</v>
      </c>
    </row>
    <row r="4729" spans="1:9">
      <c r="A4729" t="s">
        <v>4</v>
      </c>
      <c r="B4729" s="4" t="s">
        <v>5</v>
      </c>
      <c r="C4729" s="4" t="s">
        <v>10</v>
      </c>
      <c r="D4729" s="4" t="s">
        <v>10</v>
      </c>
      <c r="E4729" s="4" t="s">
        <v>10</v>
      </c>
    </row>
    <row r="4730" spans="1:9">
      <c r="A4730" t="n">
        <v>46229</v>
      </c>
      <c r="B4730" s="43" t="n">
        <v>61</v>
      </c>
      <c r="C4730" s="7" t="n">
        <v>7</v>
      </c>
      <c r="D4730" s="7" t="n">
        <v>65533</v>
      </c>
      <c r="E4730" s="7" t="n">
        <v>1200</v>
      </c>
    </row>
    <row r="4731" spans="1:9">
      <c r="A4731" t="s">
        <v>4</v>
      </c>
      <c r="B4731" s="4" t="s">
        <v>5</v>
      </c>
      <c r="C4731" s="4" t="s">
        <v>10</v>
      </c>
    </row>
    <row r="4732" spans="1:9">
      <c r="A4732" t="n">
        <v>46236</v>
      </c>
      <c r="B4732" s="25" t="n">
        <v>16</v>
      </c>
      <c r="C4732" s="7" t="n">
        <v>800</v>
      </c>
    </row>
    <row r="4733" spans="1:9">
      <c r="A4733" t="s">
        <v>4</v>
      </c>
      <c r="B4733" s="4" t="s">
        <v>5</v>
      </c>
      <c r="C4733" s="4" t="s">
        <v>13</v>
      </c>
      <c r="D4733" s="4" t="s">
        <v>13</v>
      </c>
      <c r="E4733" s="4" t="s">
        <v>9</v>
      </c>
      <c r="F4733" s="4" t="s">
        <v>13</v>
      </c>
      <c r="G4733" s="4" t="s">
        <v>13</v>
      </c>
    </row>
    <row r="4734" spans="1:9">
      <c r="A4734" t="n">
        <v>46239</v>
      </c>
      <c r="B4734" s="34" t="n">
        <v>18</v>
      </c>
      <c r="C4734" s="7" t="n">
        <v>0</v>
      </c>
      <c r="D4734" s="7" t="n">
        <v>0</v>
      </c>
      <c r="E4734" s="7" t="n">
        <v>1</v>
      </c>
      <c r="F4734" s="7" t="n">
        <v>19</v>
      </c>
      <c r="G4734" s="7" t="n">
        <v>1</v>
      </c>
    </row>
    <row r="4735" spans="1:9">
      <c r="A4735" t="s">
        <v>4</v>
      </c>
      <c r="B4735" s="4" t="s">
        <v>5</v>
      </c>
      <c r="C4735" s="4" t="s">
        <v>13</v>
      </c>
      <c r="D4735" s="4" t="s">
        <v>13</v>
      </c>
      <c r="E4735" s="4" t="s">
        <v>13</v>
      </c>
      <c r="F4735" s="4" t="s">
        <v>9</v>
      </c>
      <c r="G4735" s="4" t="s">
        <v>13</v>
      </c>
      <c r="H4735" s="4" t="s">
        <v>13</v>
      </c>
      <c r="I4735" s="4" t="s">
        <v>29</v>
      </c>
    </row>
    <row r="4736" spans="1:9">
      <c r="A4736" t="n">
        <v>46248</v>
      </c>
      <c r="B4736" s="14" t="n">
        <v>5</v>
      </c>
      <c r="C4736" s="7" t="n">
        <v>35</v>
      </c>
      <c r="D4736" s="7" t="n">
        <v>0</v>
      </c>
      <c r="E4736" s="7" t="n">
        <v>0</v>
      </c>
      <c r="F4736" s="7" t="n">
        <v>0</v>
      </c>
      <c r="G4736" s="7" t="n">
        <v>5</v>
      </c>
      <c r="H4736" s="7" t="n">
        <v>1</v>
      </c>
      <c r="I4736" s="15" t="n">
        <f t="normal" ca="1">A5450</f>
        <v>0</v>
      </c>
    </row>
    <row r="4737" spans="1:9">
      <c r="A4737" t="s">
        <v>4</v>
      </c>
      <c r="B4737" s="4" t="s">
        <v>5</v>
      </c>
      <c r="C4737" s="4" t="s">
        <v>13</v>
      </c>
      <c r="D4737" s="4" t="s">
        <v>10</v>
      </c>
      <c r="E4737" s="4" t="s">
        <v>6</v>
      </c>
      <c r="F4737" s="4" t="s">
        <v>6</v>
      </c>
      <c r="G4737" s="4" t="s">
        <v>6</v>
      </c>
      <c r="H4737" s="4" t="s">
        <v>6</v>
      </c>
    </row>
    <row r="4738" spans="1:9">
      <c r="A4738" t="n">
        <v>46262</v>
      </c>
      <c r="B4738" s="51" t="n">
        <v>51</v>
      </c>
      <c r="C4738" s="7" t="n">
        <v>3</v>
      </c>
      <c r="D4738" s="7" t="n">
        <v>2</v>
      </c>
      <c r="E4738" s="7" t="s">
        <v>285</v>
      </c>
      <c r="F4738" s="7" t="s">
        <v>286</v>
      </c>
      <c r="G4738" s="7" t="s">
        <v>287</v>
      </c>
      <c r="H4738" s="7" t="s">
        <v>17</v>
      </c>
    </row>
    <row r="4739" spans="1:9">
      <c r="A4739" t="s">
        <v>4</v>
      </c>
      <c r="B4739" s="4" t="s">
        <v>5</v>
      </c>
      <c r="C4739" s="4" t="s">
        <v>13</v>
      </c>
      <c r="D4739" s="4" t="s">
        <v>10</v>
      </c>
      <c r="E4739" s="4" t="s">
        <v>6</v>
      </c>
      <c r="F4739" s="4" t="s">
        <v>6</v>
      </c>
      <c r="G4739" s="4" t="s">
        <v>6</v>
      </c>
      <c r="H4739" s="4" t="s">
        <v>6</v>
      </c>
    </row>
    <row r="4740" spans="1:9">
      <c r="A4740" t="n">
        <v>46291</v>
      </c>
      <c r="B4740" s="51" t="n">
        <v>51</v>
      </c>
      <c r="C4740" s="7" t="n">
        <v>3</v>
      </c>
      <c r="D4740" s="7" t="n">
        <v>4</v>
      </c>
      <c r="E4740" s="7" t="s">
        <v>285</v>
      </c>
      <c r="F4740" s="7" t="s">
        <v>286</v>
      </c>
      <c r="G4740" s="7" t="s">
        <v>287</v>
      </c>
      <c r="H4740" s="7" t="s">
        <v>17</v>
      </c>
    </row>
    <row r="4741" spans="1:9">
      <c r="A4741" t="s">
        <v>4</v>
      </c>
      <c r="B4741" s="4" t="s">
        <v>5</v>
      </c>
      <c r="C4741" s="4" t="s">
        <v>13</v>
      </c>
      <c r="D4741" s="4" t="s">
        <v>10</v>
      </c>
      <c r="E4741" s="4" t="s">
        <v>6</v>
      </c>
      <c r="F4741" s="4" t="s">
        <v>6</v>
      </c>
      <c r="G4741" s="4" t="s">
        <v>6</v>
      </c>
      <c r="H4741" s="4" t="s">
        <v>6</v>
      </c>
    </row>
    <row r="4742" spans="1:9">
      <c r="A4742" t="n">
        <v>46320</v>
      </c>
      <c r="B4742" s="51" t="n">
        <v>51</v>
      </c>
      <c r="C4742" s="7" t="n">
        <v>3</v>
      </c>
      <c r="D4742" s="7" t="n">
        <v>8</v>
      </c>
      <c r="E4742" s="7" t="s">
        <v>285</v>
      </c>
      <c r="F4742" s="7" t="s">
        <v>286</v>
      </c>
      <c r="G4742" s="7" t="s">
        <v>287</v>
      </c>
      <c r="H4742" s="7" t="s">
        <v>17</v>
      </c>
    </row>
    <row r="4743" spans="1:9">
      <c r="A4743" t="s">
        <v>4</v>
      </c>
      <c r="B4743" s="4" t="s">
        <v>5</v>
      </c>
      <c r="C4743" s="4" t="s">
        <v>13</v>
      </c>
      <c r="D4743" s="4" t="s">
        <v>10</v>
      </c>
      <c r="E4743" s="4" t="s">
        <v>6</v>
      </c>
      <c r="F4743" s="4" t="s">
        <v>6</v>
      </c>
      <c r="G4743" s="4" t="s">
        <v>6</v>
      </c>
      <c r="H4743" s="4" t="s">
        <v>6</v>
      </c>
    </row>
    <row r="4744" spans="1:9">
      <c r="A4744" t="n">
        <v>46349</v>
      </c>
      <c r="B4744" s="51" t="n">
        <v>51</v>
      </c>
      <c r="C4744" s="7" t="n">
        <v>3</v>
      </c>
      <c r="D4744" s="7" t="n">
        <v>6</v>
      </c>
      <c r="E4744" s="7" t="s">
        <v>285</v>
      </c>
      <c r="F4744" s="7" t="s">
        <v>286</v>
      </c>
      <c r="G4744" s="7" t="s">
        <v>287</v>
      </c>
      <c r="H4744" s="7" t="s">
        <v>17</v>
      </c>
    </row>
    <row r="4745" spans="1:9">
      <c r="A4745" t="s">
        <v>4</v>
      </c>
      <c r="B4745" s="4" t="s">
        <v>5</v>
      </c>
      <c r="C4745" s="4" t="s">
        <v>13</v>
      </c>
      <c r="D4745" s="4" t="s">
        <v>10</v>
      </c>
      <c r="E4745" s="4" t="s">
        <v>6</v>
      </c>
      <c r="F4745" s="4" t="s">
        <v>6</v>
      </c>
      <c r="G4745" s="4" t="s">
        <v>6</v>
      </c>
      <c r="H4745" s="4" t="s">
        <v>6</v>
      </c>
    </row>
    <row r="4746" spans="1:9">
      <c r="A4746" t="n">
        <v>46378</v>
      </c>
      <c r="B4746" s="51" t="n">
        <v>51</v>
      </c>
      <c r="C4746" s="7" t="n">
        <v>3</v>
      </c>
      <c r="D4746" s="7" t="n">
        <v>9</v>
      </c>
      <c r="E4746" s="7" t="s">
        <v>285</v>
      </c>
      <c r="F4746" s="7" t="s">
        <v>286</v>
      </c>
      <c r="G4746" s="7" t="s">
        <v>287</v>
      </c>
      <c r="H4746" s="7" t="s">
        <v>17</v>
      </c>
    </row>
    <row r="4747" spans="1:9">
      <c r="A4747" t="s">
        <v>4</v>
      </c>
      <c r="B4747" s="4" t="s">
        <v>5</v>
      </c>
      <c r="C4747" s="4" t="s">
        <v>13</v>
      </c>
      <c r="D4747" s="4" t="s">
        <v>10</v>
      </c>
      <c r="E4747" s="4" t="s">
        <v>6</v>
      </c>
      <c r="F4747" s="4" t="s">
        <v>6</v>
      </c>
      <c r="G4747" s="4" t="s">
        <v>6</v>
      </c>
      <c r="H4747" s="4" t="s">
        <v>6</v>
      </c>
    </row>
    <row r="4748" spans="1:9">
      <c r="A4748" t="n">
        <v>46407</v>
      </c>
      <c r="B4748" s="51" t="n">
        <v>51</v>
      </c>
      <c r="C4748" s="7" t="n">
        <v>3</v>
      </c>
      <c r="D4748" s="7" t="n">
        <v>5</v>
      </c>
      <c r="E4748" s="7" t="s">
        <v>285</v>
      </c>
      <c r="F4748" s="7" t="s">
        <v>286</v>
      </c>
      <c r="G4748" s="7" t="s">
        <v>287</v>
      </c>
      <c r="H4748" s="7" t="s">
        <v>17</v>
      </c>
    </row>
    <row r="4749" spans="1:9">
      <c r="A4749" t="s">
        <v>4</v>
      </c>
      <c r="B4749" s="4" t="s">
        <v>5</v>
      </c>
      <c r="C4749" s="4" t="s">
        <v>13</v>
      </c>
      <c r="D4749" s="4" t="s">
        <v>10</v>
      </c>
      <c r="E4749" s="4" t="s">
        <v>6</v>
      </c>
      <c r="F4749" s="4" t="s">
        <v>6</v>
      </c>
      <c r="G4749" s="4" t="s">
        <v>6</v>
      </c>
      <c r="H4749" s="4" t="s">
        <v>6</v>
      </c>
    </row>
    <row r="4750" spans="1:9">
      <c r="A4750" t="n">
        <v>46436</v>
      </c>
      <c r="B4750" s="51" t="n">
        <v>51</v>
      </c>
      <c r="C4750" s="7" t="n">
        <v>3</v>
      </c>
      <c r="D4750" s="7" t="n">
        <v>3</v>
      </c>
      <c r="E4750" s="7" t="s">
        <v>285</v>
      </c>
      <c r="F4750" s="7" t="s">
        <v>286</v>
      </c>
      <c r="G4750" s="7" t="s">
        <v>287</v>
      </c>
      <c r="H4750" s="7" t="s">
        <v>17</v>
      </c>
    </row>
    <row r="4751" spans="1:9">
      <c r="A4751" t="s">
        <v>4</v>
      </c>
      <c r="B4751" s="4" t="s">
        <v>5</v>
      </c>
      <c r="C4751" s="4" t="s">
        <v>13</v>
      </c>
      <c r="D4751" s="4" t="s">
        <v>10</v>
      </c>
      <c r="E4751" s="4" t="s">
        <v>6</v>
      </c>
      <c r="F4751" s="4" t="s">
        <v>6</v>
      </c>
      <c r="G4751" s="4" t="s">
        <v>6</v>
      </c>
      <c r="H4751" s="4" t="s">
        <v>6</v>
      </c>
    </row>
    <row r="4752" spans="1:9">
      <c r="A4752" t="n">
        <v>46465</v>
      </c>
      <c r="B4752" s="51" t="n">
        <v>51</v>
      </c>
      <c r="C4752" s="7" t="n">
        <v>3</v>
      </c>
      <c r="D4752" s="7" t="n">
        <v>1</v>
      </c>
      <c r="E4752" s="7" t="s">
        <v>285</v>
      </c>
      <c r="F4752" s="7" t="s">
        <v>286</v>
      </c>
      <c r="G4752" s="7" t="s">
        <v>287</v>
      </c>
      <c r="H4752" s="7" t="s">
        <v>17</v>
      </c>
    </row>
    <row r="4753" spans="1:8">
      <c r="A4753" t="s">
        <v>4</v>
      </c>
      <c r="B4753" s="4" t="s">
        <v>5</v>
      </c>
      <c r="C4753" s="4" t="s">
        <v>13</v>
      </c>
      <c r="D4753" s="4" t="s">
        <v>10</v>
      </c>
      <c r="E4753" s="4" t="s">
        <v>30</v>
      </c>
    </row>
    <row r="4754" spans="1:8">
      <c r="A4754" t="n">
        <v>46494</v>
      </c>
      <c r="B4754" s="27" t="n">
        <v>58</v>
      </c>
      <c r="C4754" s="7" t="n">
        <v>0</v>
      </c>
      <c r="D4754" s="7" t="n">
        <v>300</v>
      </c>
      <c r="E4754" s="7" t="n">
        <v>0.300000011920929</v>
      </c>
    </row>
    <row r="4755" spans="1:8">
      <c r="A4755" t="s">
        <v>4</v>
      </c>
      <c r="B4755" s="4" t="s">
        <v>5</v>
      </c>
      <c r="C4755" s="4" t="s">
        <v>13</v>
      </c>
      <c r="D4755" s="4" t="s">
        <v>10</v>
      </c>
    </row>
    <row r="4756" spans="1:8">
      <c r="A4756" t="n">
        <v>46502</v>
      </c>
      <c r="B4756" s="27" t="n">
        <v>58</v>
      </c>
      <c r="C4756" s="7" t="n">
        <v>255</v>
      </c>
      <c r="D4756" s="7" t="n">
        <v>0</v>
      </c>
    </row>
    <row r="4757" spans="1:8">
      <c r="A4757" t="s">
        <v>4</v>
      </c>
      <c r="B4757" s="4" t="s">
        <v>5</v>
      </c>
      <c r="C4757" s="4" t="s">
        <v>13</v>
      </c>
      <c r="D4757" s="4" t="s">
        <v>10</v>
      </c>
      <c r="E4757" s="4" t="s">
        <v>10</v>
      </c>
      <c r="F4757" s="4" t="s">
        <v>10</v>
      </c>
      <c r="G4757" s="4" t="s">
        <v>10</v>
      </c>
      <c r="H4757" s="4" t="s">
        <v>13</v>
      </c>
    </row>
    <row r="4758" spans="1:8">
      <c r="A4758" t="n">
        <v>46506</v>
      </c>
      <c r="B4758" s="30" t="n">
        <v>25</v>
      </c>
      <c r="C4758" s="7" t="n">
        <v>5</v>
      </c>
      <c r="D4758" s="7" t="n">
        <v>65535</v>
      </c>
      <c r="E4758" s="7" t="n">
        <v>500</v>
      </c>
      <c r="F4758" s="7" t="n">
        <v>800</v>
      </c>
      <c r="G4758" s="7" t="n">
        <v>140</v>
      </c>
      <c r="H4758" s="7" t="n">
        <v>0</v>
      </c>
    </row>
    <row r="4759" spans="1:8">
      <c r="A4759" t="s">
        <v>4</v>
      </c>
      <c r="B4759" s="4" t="s">
        <v>5</v>
      </c>
      <c r="C4759" s="4" t="s">
        <v>13</v>
      </c>
      <c r="D4759" s="4" t="s">
        <v>13</v>
      </c>
      <c r="E4759" s="4" t="s">
        <v>9</v>
      </c>
      <c r="F4759" s="4" t="s">
        <v>13</v>
      </c>
      <c r="G4759" s="4" t="s">
        <v>13</v>
      </c>
    </row>
    <row r="4760" spans="1:8">
      <c r="A4760" t="n">
        <v>46517</v>
      </c>
      <c r="B4760" s="34" t="n">
        <v>18</v>
      </c>
      <c r="C4760" s="7" t="n">
        <v>0</v>
      </c>
      <c r="D4760" s="7" t="n">
        <v>0</v>
      </c>
      <c r="E4760" s="7" t="n">
        <v>0</v>
      </c>
      <c r="F4760" s="7" t="n">
        <v>19</v>
      </c>
      <c r="G4760" s="7" t="n">
        <v>1</v>
      </c>
    </row>
    <row r="4761" spans="1:8">
      <c r="A4761" t="s">
        <v>4</v>
      </c>
      <c r="B4761" s="4" t="s">
        <v>5</v>
      </c>
      <c r="C4761" s="4" t="s">
        <v>13</v>
      </c>
      <c r="D4761" s="4" t="s">
        <v>13</v>
      </c>
      <c r="E4761" s="4" t="s">
        <v>10</v>
      </c>
      <c r="F4761" s="4" t="s">
        <v>9</v>
      </c>
    </row>
    <row r="4762" spans="1:8">
      <c r="A4762" t="n">
        <v>46526</v>
      </c>
      <c r="B4762" s="66" t="n">
        <v>31</v>
      </c>
      <c r="C4762" s="7" t="n">
        <v>0</v>
      </c>
      <c r="D4762" s="7" t="n">
        <v>0</v>
      </c>
      <c r="E4762" s="7" t="n">
        <v>0</v>
      </c>
      <c r="F4762" s="7" t="n">
        <v>1107296256</v>
      </c>
    </row>
    <row r="4763" spans="1:8">
      <c r="A4763" t="s">
        <v>4</v>
      </c>
      <c r="B4763" s="4" t="s">
        <v>5</v>
      </c>
      <c r="C4763" s="4" t="s">
        <v>13</v>
      </c>
      <c r="D4763" s="4" t="s">
        <v>13</v>
      </c>
      <c r="E4763" s="4" t="s">
        <v>6</v>
      </c>
      <c r="F4763" s="4" t="s">
        <v>10</v>
      </c>
    </row>
    <row r="4764" spans="1:8">
      <c r="A4764" t="n">
        <v>46535</v>
      </c>
      <c r="B4764" s="66" t="n">
        <v>31</v>
      </c>
      <c r="C4764" s="7" t="n">
        <v>1</v>
      </c>
      <c r="D4764" s="7" t="n">
        <v>0</v>
      </c>
      <c r="E4764" s="7" t="s">
        <v>390</v>
      </c>
      <c r="F4764" s="7" t="n">
        <v>1</v>
      </c>
    </row>
    <row r="4765" spans="1:8">
      <c r="A4765" t="s">
        <v>4</v>
      </c>
      <c r="B4765" s="4" t="s">
        <v>5</v>
      </c>
      <c r="C4765" s="4" t="s">
        <v>13</v>
      </c>
      <c r="D4765" s="4" t="s">
        <v>13</v>
      </c>
      <c r="E4765" s="4" t="s">
        <v>6</v>
      </c>
      <c r="F4765" s="4" t="s">
        <v>10</v>
      </c>
    </row>
    <row r="4766" spans="1:8">
      <c r="A4766" t="n">
        <v>46551</v>
      </c>
      <c r="B4766" s="66" t="n">
        <v>31</v>
      </c>
      <c r="C4766" s="7" t="n">
        <v>1</v>
      </c>
      <c r="D4766" s="7" t="n">
        <v>0</v>
      </c>
      <c r="E4766" s="7" t="s">
        <v>391</v>
      </c>
      <c r="F4766" s="7" t="n">
        <v>2</v>
      </c>
    </row>
    <row r="4767" spans="1:8">
      <c r="A4767" t="s">
        <v>4</v>
      </c>
      <c r="B4767" s="4" t="s">
        <v>5</v>
      </c>
      <c r="C4767" s="4" t="s">
        <v>13</v>
      </c>
      <c r="D4767" s="4" t="s">
        <v>13</v>
      </c>
      <c r="E4767" s="4" t="s">
        <v>6</v>
      </c>
      <c r="F4767" s="4" t="s">
        <v>10</v>
      </c>
    </row>
    <row r="4768" spans="1:8">
      <c r="A4768" t="n">
        <v>46568</v>
      </c>
      <c r="B4768" s="66" t="n">
        <v>31</v>
      </c>
      <c r="C4768" s="7" t="n">
        <v>1</v>
      </c>
      <c r="D4768" s="7" t="n">
        <v>0</v>
      </c>
      <c r="E4768" s="7" t="s">
        <v>392</v>
      </c>
      <c r="F4768" s="7" t="n">
        <v>3</v>
      </c>
    </row>
    <row r="4769" spans="1:8">
      <c r="A4769" t="s">
        <v>4</v>
      </c>
      <c r="B4769" s="4" t="s">
        <v>5</v>
      </c>
      <c r="C4769" s="4" t="s">
        <v>13</v>
      </c>
      <c r="D4769" s="4" t="s">
        <v>13</v>
      </c>
      <c r="E4769" s="4" t="s">
        <v>6</v>
      </c>
      <c r="F4769" s="4" t="s">
        <v>10</v>
      </c>
    </row>
    <row r="4770" spans="1:8">
      <c r="A4770" t="n">
        <v>46583</v>
      </c>
      <c r="B4770" s="66" t="n">
        <v>31</v>
      </c>
      <c r="C4770" s="7" t="n">
        <v>1</v>
      </c>
      <c r="D4770" s="7" t="n">
        <v>0</v>
      </c>
      <c r="E4770" s="7" t="s">
        <v>393</v>
      </c>
      <c r="F4770" s="7" t="n">
        <v>4</v>
      </c>
    </row>
    <row r="4771" spans="1:8">
      <c r="A4771" t="s">
        <v>4</v>
      </c>
      <c r="B4771" s="4" t="s">
        <v>5</v>
      </c>
      <c r="C4771" s="4" t="s">
        <v>13</v>
      </c>
      <c r="D4771" s="4" t="s">
        <v>13</v>
      </c>
      <c r="E4771" s="4" t="s">
        <v>6</v>
      </c>
      <c r="F4771" s="4" t="s">
        <v>10</v>
      </c>
    </row>
    <row r="4772" spans="1:8">
      <c r="A4772" t="n">
        <v>46598</v>
      </c>
      <c r="B4772" s="66" t="n">
        <v>31</v>
      </c>
      <c r="C4772" s="7" t="n">
        <v>1</v>
      </c>
      <c r="D4772" s="7" t="n">
        <v>0</v>
      </c>
      <c r="E4772" s="7" t="s">
        <v>394</v>
      </c>
      <c r="F4772" s="7" t="n">
        <v>5</v>
      </c>
    </row>
    <row r="4773" spans="1:8">
      <c r="A4773" t="s">
        <v>4</v>
      </c>
      <c r="B4773" s="4" t="s">
        <v>5</v>
      </c>
      <c r="C4773" s="4" t="s">
        <v>13</v>
      </c>
      <c r="D4773" s="4" t="s">
        <v>13</v>
      </c>
      <c r="E4773" s="4" t="s">
        <v>6</v>
      </c>
      <c r="F4773" s="4" t="s">
        <v>10</v>
      </c>
    </row>
    <row r="4774" spans="1:8">
      <c r="A4774" t="n">
        <v>46613</v>
      </c>
      <c r="B4774" s="66" t="n">
        <v>31</v>
      </c>
      <c r="C4774" s="7" t="n">
        <v>1</v>
      </c>
      <c r="D4774" s="7" t="n">
        <v>0</v>
      </c>
      <c r="E4774" s="7" t="s">
        <v>395</v>
      </c>
      <c r="F4774" s="7" t="n">
        <v>6</v>
      </c>
    </row>
    <row r="4775" spans="1:8">
      <c r="A4775" t="s">
        <v>4</v>
      </c>
      <c r="B4775" s="4" t="s">
        <v>5</v>
      </c>
      <c r="C4775" s="4" t="s">
        <v>13</v>
      </c>
      <c r="D4775" s="4" t="s">
        <v>13</v>
      </c>
      <c r="E4775" s="4" t="s">
        <v>6</v>
      </c>
      <c r="F4775" s="4" t="s">
        <v>10</v>
      </c>
    </row>
    <row r="4776" spans="1:8">
      <c r="A4776" t="n">
        <v>46628</v>
      </c>
      <c r="B4776" s="66" t="n">
        <v>31</v>
      </c>
      <c r="C4776" s="7" t="n">
        <v>1</v>
      </c>
      <c r="D4776" s="7" t="n">
        <v>0</v>
      </c>
      <c r="E4776" s="7" t="s">
        <v>396</v>
      </c>
      <c r="F4776" s="7" t="n">
        <v>7</v>
      </c>
    </row>
    <row r="4777" spans="1:8">
      <c r="A4777" t="s">
        <v>4</v>
      </c>
      <c r="B4777" s="4" t="s">
        <v>5</v>
      </c>
      <c r="C4777" s="4" t="s">
        <v>13</v>
      </c>
      <c r="D4777" s="4" t="s">
        <v>13</v>
      </c>
      <c r="E4777" s="4" t="s">
        <v>6</v>
      </c>
      <c r="F4777" s="4" t="s">
        <v>10</v>
      </c>
    </row>
    <row r="4778" spans="1:8">
      <c r="A4778" t="n">
        <v>46642</v>
      </c>
      <c r="B4778" s="66" t="n">
        <v>31</v>
      </c>
      <c r="C4778" s="7" t="n">
        <v>1</v>
      </c>
      <c r="D4778" s="7" t="n">
        <v>0</v>
      </c>
      <c r="E4778" s="7" t="s">
        <v>397</v>
      </c>
      <c r="F4778" s="7" t="n">
        <v>8</v>
      </c>
    </row>
    <row r="4779" spans="1:8">
      <c r="A4779" t="s">
        <v>4</v>
      </c>
      <c r="B4779" s="4" t="s">
        <v>5</v>
      </c>
      <c r="C4779" s="4" t="s">
        <v>13</v>
      </c>
      <c r="D4779" s="4" t="s">
        <v>10</v>
      </c>
      <c r="E4779" s="4" t="s">
        <v>13</v>
      </c>
      <c r="F4779" s="4" t="s">
        <v>29</v>
      </c>
    </row>
    <row r="4780" spans="1:8">
      <c r="A4780" t="n">
        <v>46659</v>
      </c>
      <c r="B4780" s="14" t="n">
        <v>5</v>
      </c>
      <c r="C4780" s="7" t="n">
        <v>30</v>
      </c>
      <c r="D4780" s="7" t="n">
        <v>0</v>
      </c>
      <c r="E4780" s="7" t="n">
        <v>1</v>
      </c>
      <c r="F4780" s="15" t="n">
        <f t="normal" ca="1">A4784</f>
        <v>0</v>
      </c>
    </row>
    <row r="4781" spans="1:8">
      <c r="A4781" t="s">
        <v>4</v>
      </c>
      <c r="B4781" s="4" t="s">
        <v>5</v>
      </c>
      <c r="C4781" s="4" t="s">
        <v>13</v>
      </c>
      <c r="D4781" s="4" t="s">
        <v>13</v>
      </c>
      <c r="E4781" s="4" t="s">
        <v>10</v>
      </c>
    </row>
    <row r="4782" spans="1:8">
      <c r="A4782" t="n">
        <v>46668</v>
      </c>
      <c r="B4782" s="66" t="n">
        <v>31</v>
      </c>
      <c r="C4782" s="7" t="n">
        <v>6</v>
      </c>
      <c r="D4782" s="7" t="n">
        <v>0</v>
      </c>
      <c r="E4782" s="7" t="n">
        <v>0</v>
      </c>
    </row>
    <row r="4783" spans="1:8">
      <c r="A4783" t="s">
        <v>4</v>
      </c>
      <c r="B4783" s="4" t="s">
        <v>5</v>
      </c>
      <c r="C4783" s="4" t="s">
        <v>13</v>
      </c>
      <c r="D4783" s="4" t="s">
        <v>10</v>
      </c>
      <c r="E4783" s="4" t="s">
        <v>13</v>
      </c>
      <c r="F4783" s="4" t="s">
        <v>29</v>
      </c>
    </row>
    <row r="4784" spans="1:8">
      <c r="A4784" t="n">
        <v>46673</v>
      </c>
      <c r="B4784" s="14" t="n">
        <v>5</v>
      </c>
      <c r="C4784" s="7" t="n">
        <v>30</v>
      </c>
      <c r="D4784" s="7" t="n">
        <v>1</v>
      </c>
      <c r="E4784" s="7" t="n">
        <v>1</v>
      </c>
      <c r="F4784" s="15" t="n">
        <f t="normal" ca="1">A4788</f>
        <v>0</v>
      </c>
    </row>
    <row r="4785" spans="1:6">
      <c r="A4785" t="s">
        <v>4</v>
      </c>
      <c r="B4785" s="4" t="s">
        <v>5</v>
      </c>
      <c r="C4785" s="4" t="s">
        <v>13</v>
      </c>
      <c r="D4785" s="4" t="s">
        <v>13</v>
      </c>
      <c r="E4785" s="4" t="s">
        <v>10</v>
      </c>
    </row>
    <row r="4786" spans="1:6">
      <c r="A4786" t="n">
        <v>46682</v>
      </c>
      <c r="B4786" s="66" t="n">
        <v>31</v>
      </c>
      <c r="C4786" s="7" t="n">
        <v>6</v>
      </c>
      <c r="D4786" s="7" t="n">
        <v>0</v>
      </c>
      <c r="E4786" s="7" t="n">
        <v>1</v>
      </c>
    </row>
    <row r="4787" spans="1:6">
      <c r="A4787" t="s">
        <v>4</v>
      </c>
      <c r="B4787" s="4" t="s">
        <v>5</v>
      </c>
      <c r="C4787" s="4" t="s">
        <v>13</v>
      </c>
      <c r="D4787" s="4" t="s">
        <v>10</v>
      </c>
      <c r="E4787" s="4" t="s">
        <v>13</v>
      </c>
      <c r="F4787" s="4" t="s">
        <v>29</v>
      </c>
    </row>
    <row r="4788" spans="1:6">
      <c r="A4788" t="n">
        <v>46687</v>
      </c>
      <c r="B4788" s="14" t="n">
        <v>5</v>
      </c>
      <c r="C4788" s="7" t="n">
        <v>30</v>
      </c>
      <c r="D4788" s="7" t="n">
        <v>2</v>
      </c>
      <c r="E4788" s="7" t="n">
        <v>1</v>
      </c>
      <c r="F4788" s="15" t="n">
        <f t="normal" ca="1">A4792</f>
        <v>0</v>
      </c>
    </row>
    <row r="4789" spans="1:6">
      <c r="A4789" t="s">
        <v>4</v>
      </c>
      <c r="B4789" s="4" t="s">
        <v>5</v>
      </c>
      <c r="C4789" s="4" t="s">
        <v>13</v>
      </c>
      <c r="D4789" s="4" t="s">
        <v>13</v>
      </c>
      <c r="E4789" s="4" t="s">
        <v>10</v>
      </c>
    </row>
    <row r="4790" spans="1:6">
      <c r="A4790" t="n">
        <v>46696</v>
      </c>
      <c r="B4790" s="66" t="n">
        <v>31</v>
      </c>
      <c r="C4790" s="7" t="n">
        <v>6</v>
      </c>
      <c r="D4790" s="7" t="n">
        <v>0</v>
      </c>
      <c r="E4790" s="7" t="n">
        <v>2</v>
      </c>
    </row>
    <row r="4791" spans="1:6">
      <c r="A4791" t="s">
        <v>4</v>
      </c>
      <c r="B4791" s="4" t="s">
        <v>5</v>
      </c>
      <c r="C4791" s="4" t="s">
        <v>13</v>
      </c>
      <c r="D4791" s="4" t="s">
        <v>10</v>
      </c>
      <c r="E4791" s="4" t="s">
        <v>13</v>
      </c>
      <c r="F4791" s="4" t="s">
        <v>29</v>
      </c>
    </row>
    <row r="4792" spans="1:6">
      <c r="A4792" t="n">
        <v>46701</v>
      </c>
      <c r="B4792" s="14" t="n">
        <v>5</v>
      </c>
      <c r="C4792" s="7" t="n">
        <v>30</v>
      </c>
      <c r="D4792" s="7" t="n">
        <v>3</v>
      </c>
      <c r="E4792" s="7" t="n">
        <v>1</v>
      </c>
      <c r="F4792" s="15" t="n">
        <f t="normal" ca="1">A4796</f>
        <v>0</v>
      </c>
    </row>
    <row r="4793" spans="1:6">
      <c r="A4793" t="s">
        <v>4</v>
      </c>
      <c r="B4793" s="4" t="s">
        <v>5</v>
      </c>
      <c r="C4793" s="4" t="s">
        <v>13</v>
      </c>
      <c r="D4793" s="4" t="s">
        <v>13</v>
      </c>
      <c r="E4793" s="4" t="s">
        <v>10</v>
      </c>
    </row>
    <row r="4794" spans="1:6">
      <c r="A4794" t="n">
        <v>46710</v>
      </c>
      <c r="B4794" s="66" t="n">
        <v>31</v>
      </c>
      <c r="C4794" s="7" t="n">
        <v>6</v>
      </c>
      <c r="D4794" s="7" t="n">
        <v>0</v>
      </c>
      <c r="E4794" s="7" t="n">
        <v>3</v>
      </c>
    </row>
    <row r="4795" spans="1:6">
      <c r="A4795" t="s">
        <v>4</v>
      </c>
      <c r="B4795" s="4" t="s">
        <v>5</v>
      </c>
      <c r="C4795" s="4" t="s">
        <v>13</v>
      </c>
      <c r="D4795" s="4" t="s">
        <v>10</v>
      </c>
      <c r="E4795" s="4" t="s">
        <v>13</v>
      </c>
      <c r="F4795" s="4" t="s">
        <v>29</v>
      </c>
    </row>
    <row r="4796" spans="1:6">
      <c r="A4796" t="n">
        <v>46715</v>
      </c>
      <c r="B4796" s="14" t="n">
        <v>5</v>
      </c>
      <c r="C4796" s="7" t="n">
        <v>30</v>
      </c>
      <c r="D4796" s="7" t="n">
        <v>4</v>
      </c>
      <c r="E4796" s="7" t="n">
        <v>1</v>
      </c>
      <c r="F4796" s="15" t="n">
        <f t="normal" ca="1">A4800</f>
        <v>0</v>
      </c>
    </row>
    <row r="4797" spans="1:6">
      <c r="A4797" t="s">
        <v>4</v>
      </c>
      <c r="B4797" s="4" t="s">
        <v>5</v>
      </c>
      <c r="C4797" s="4" t="s">
        <v>13</v>
      </c>
      <c r="D4797" s="4" t="s">
        <v>13</v>
      </c>
      <c r="E4797" s="4" t="s">
        <v>10</v>
      </c>
    </row>
    <row r="4798" spans="1:6">
      <c r="A4798" t="n">
        <v>46724</v>
      </c>
      <c r="B4798" s="66" t="n">
        <v>31</v>
      </c>
      <c r="C4798" s="7" t="n">
        <v>6</v>
      </c>
      <c r="D4798" s="7" t="n">
        <v>0</v>
      </c>
      <c r="E4798" s="7" t="n">
        <v>4</v>
      </c>
    </row>
    <row r="4799" spans="1:6">
      <c r="A4799" t="s">
        <v>4</v>
      </c>
      <c r="B4799" s="4" t="s">
        <v>5</v>
      </c>
      <c r="C4799" s="4" t="s">
        <v>13</v>
      </c>
      <c r="D4799" s="4" t="s">
        <v>10</v>
      </c>
      <c r="E4799" s="4" t="s">
        <v>13</v>
      </c>
      <c r="F4799" s="4" t="s">
        <v>29</v>
      </c>
    </row>
    <row r="4800" spans="1:6">
      <c r="A4800" t="n">
        <v>46729</v>
      </c>
      <c r="B4800" s="14" t="n">
        <v>5</v>
      </c>
      <c r="C4800" s="7" t="n">
        <v>30</v>
      </c>
      <c r="D4800" s="7" t="n">
        <v>5</v>
      </c>
      <c r="E4800" s="7" t="n">
        <v>1</v>
      </c>
      <c r="F4800" s="15" t="n">
        <f t="normal" ca="1">A4804</f>
        <v>0</v>
      </c>
    </row>
    <row r="4801" spans="1:6">
      <c r="A4801" t="s">
        <v>4</v>
      </c>
      <c r="B4801" s="4" t="s">
        <v>5</v>
      </c>
      <c r="C4801" s="4" t="s">
        <v>13</v>
      </c>
      <c r="D4801" s="4" t="s">
        <v>13</v>
      </c>
      <c r="E4801" s="4" t="s">
        <v>10</v>
      </c>
    </row>
    <row r="4802" spans="1:6">
      <c r="A4802" t="n">
        <v>46738</v>
      </c>
      <c r="B4802" s="66" t="n">
        <v>31</v>
      </c>
      <c r="C4802" s="7" t="n">
        <v>6</v>
      </c>
      <c r="D4802" s="7" t="n">
        <v>0</v>
      </c>
      <c r="E4802" s="7" t="n">
        <v>5</v>
      </c>
    </row>
    <row r="4803" spans="1:6">
      <c r="A4803" t="s">
        <v>4</v>
      </c>
      <c r="B4803" s="4" t="s">
        <v>5</v>
      </c>
      <c r="C4803" s="4" t="s">
        <v>13</v>
      </c>
      <c r="D4803" s="4" t="s">
        <v>10</v>
      </c>
      <c r="E4803" s="4" t="s">
        <v>13</v>
      </c>
      <c r="F4803" s="4" t="s">
        <v>29</v>
      </c>
    </row>
    <row r="4804" spans="1:6">
      <c r="A4804" t="n">
        <v>46743</v>
      </c>
      <c r="B4804" s="14" t="n">
        <v>5</v>
      </c>
      <c r="C4804" s="7" t="n">
        <v>30</v>
      </c>
      <c r="D4804" s="7" t="n">
        <v>6</v>
      </c>
      <c r="E4804" s="7" t="n">
        <v>1</v>
      </c>
      <c r="F4804" s="15" t="n">
        <f t="normal" ca="1">A4808</f>
        <v>0</v>
      </c>
    </row>
    <row r="4805" spans="1:6">
      <c r="A4805" t="s">
        <v>4</v>
      </c>
      <c r="B4805" s="4" t="s">
        <v>5</v>
      </c>
      <c r="C4805" s="4" t="s">
        <v>13</v>
      </c>
      <c r="D4805" s="4" t="s">
        <v>13</v>
      </c>
      <c r="E4805" s="4" t="s">
        <v>10</v>
      </c>
    </row>
    <row r="4806" spans="1:6">
      <c r="A4806" t="n">
        <v>46752</v>
      </c>
      <c r="B4806" s="66" t="n">
        <v>31</v>
      </c>
      <c r="C4806" s="7" t="n">
        <v>6</v>
      </c>
      <c r="D4806" s="7" t="n">
        <v>0</v>
      </c>
      <c r="E4806" s="7" t="n">
        <v>6</v>
      </c>
    </row>
    <row r="4807" spans="1:6">
      <c r="A4807" t="s">
        <v>4</v>
      </c>
      <c r="B4807" s="4" t="s">
        <v>5</v>
      </c>
      <c r="C4807" s="4" t="s">
        <v>13</v>
      </c>
      <c r="D4807" s="4" t="s">
        <v>10</v>
      </c>
      <c r="E4807" s="4" t="s">
        <v>13</v>
      </c>
      <c r="F4807" s="4" t="s">
        <v>29</v>
      </c>
    </row>
    <row r="4808" spans="1:6">
      <c r="A4808" t="n">
        <v>46757</v>
      </c>
      <c r="B4808" s="14" t="n">
        <v>5</v>
      </c>
      <c r="C4808" s="7" t="n">
        <v>30</v>
      </c>
      <c r="D4808" s="7" t="n">
        <v>7</v>
      </c>
      <c r="E4808" s="7" t="n">
        <v>1</v>
      </c>
      <c r="F4808" s="15" t="n">
        <f t="normal" ca="1">A4812</f>
        <v>0</v>
      </c>
    </row>
    <row r="4809" spans="1:6">
      <c r="A4809" t="s">
        <v>4</v>
      </c>
      <c r="B4809" s="4" t="s">
        <v>5</v>
      </c>
      <c r="C4809" s="4" t="s">
        <v>13</v>
      </c>
      <c r="D4809" s="4" t="s">
        <v>13</v>
      </c>
      <c r="E4809" s="4" t="s">
        <v>10</v>
      </c>
    </row>
    <row r="4810" spans="1:6">
      <c r="A4810" t="n">
        <v>46766</v>
      </c>
      <c r="B4810" s="66" t="n">
        <v>31</v>
      </c>
      <c r="C4810" s="7" t="n">
        <v>6</v>
      </c>
      <c r="D4810" s="7" t="n">
        <v>0</v>
      </c>
      <c r="E4810" s="7" t="n">
        <v>7</v>
      </c>
    </row>
    <row r="4811" spans="1:6">
      <c r="A4811" t="s">
        <v>4</v>
      </c>
      <c r="B4811" s="4" t="s">
        <v>5</v>
      </c>
      <c r="C4811" s="4" t="s">
        <v>13</v>
      </c>
      <c r="D4811" s="4" t="s">
        <v>13</v>
      </c>
      <c r="E4811" s="4" t="s">
        <v>13</v>
      </c>
      <c r="F4811" s="4" t="s">
        <v>10</v>
      </c>
      <c r="G4811" s="4" t="s">
        <v>10</v>
      </c>
      <c r="H4811" s="4" t="s">
        <v>13</v>
      </c>
    </row>
    <row r="4812" spans="1:6">
      <c r="A4812" t="n">
        <v>46771</v>
      </c>
      <c r="B4812" s="66" t="n">
        <v>31</v>
      </c>
      <c r="C4812" s="7" t="n">
        <v>2</v>
      </c>
      <c r="D4812" s="7" t="n">
        <v>0</v>
      </c>
      <c r="E4812" s="7" t="n">
        <v>0</v>
      </c>
      <c r="F4812" s="7" t="n">
        <v>65535</v>
      </c>
      <c r="G4812" s="7" t="n">
        <v>65535</v>
      </c>
      <c r="H4812" s="7" t="n">
        <v>0</v>
      </c>
    </row>
    <row r="4813" spans="1:6">
      <c r="A4813" t="s">
        <v>4</v>
      </c>
      <c r="B4813" s="4" t="s">
        <v>5</v>
      </c>
      <c r="C4813" s="4" t="s">
        <v>13</v>
      </c>
      <c r="D4813" s="4" t="s">
        <v>13</v>
      </c>
      <c r="E4813" s="4" t="s">
        <v>13</v>
      </c>
    </row>
    <row r="4814" spans="1:6">
      <c r="A4814" t="n">
        <v>46780</v>
      </c>
      <c r="B4814" s="66" t="n">
        <v>31</v>
      </c>
      <c r="C4814" s="7" t="n">
        <v>4</v>
      </c>
      <c r="D4814" s="7" t="n">
        <v>0</v>
      </c>
      <c r="E4814" s="7" t="n">
        <v>0</v>
      </c>
    </row>
    <row r="4815" spans="1:6">
      <c r="A4815" t="s">
        <v>4</v>
      </c>
      <c r="B4815" s="4" t="s">
        <v>5</v>
      </c>
      <c r="C4815" s="4" t="s">
        <v>13</v>
      </c>
      <c r="D4815" s="4" t="s">
        <v>13</v>
      </c>
    </row>
    <row r="4816" spans="1:6">
      <c r="A4816" t="n">
        <v>46784</v>
      </c>
      <c r="B4816" s="66" t="n">
        <v>31</v>
      </c>
      <c r="C4816" s="7" t="n">
        <v>3</v>
      </c>
      <c r="D4816" s="7" t="n">
        <v>0</v>
      </c>
    </row>
    <row r="4817" spans="1:8">
      <c r="A4817" t="s">
        <v>4</v>
      </c>
      <c r="B4817" s="4" t="s">
        <v>5</v>
      </c>
      <c r="C4817" s="4" t="s">
        <v>13</v>
      </c>
    </row>
    <row r="4818" spans="1:8">
      <c r="A4818" t="n">
        <v>46787</v>
      </c>
      <c r="B4818" s="33" t="n">
        <v>27</v>
      </c>
      <c r="C4818" s="7" t="n">
        <v>0</v>
      </c>
    </row>
    <row r="4819" spans="1:8">
      <c r="A4819" t="s">
        <v>4</v>
      </c>
      <c r="B4819" s="4" t="s">
        <v>5</v>
      </c>
      <c r="C4819" s="4" t="s">
        <v>13</v>
      </c>
      <c r="D4819" s="4" t="s">
        <v>10</v>
      </c>
      <c r="E4819" s="4" t="s">
        <v>10</v>
      </c>
      <c r="F4819" s="4" t="s">
        <v>10</v>
      </c>
      <c r="G4819" s="4" t="s">
        <v>10</v>
      </c>
      <c r="H4819" s="4" t="s">
        <v>13</v>
      </c>
    </row>
    <row r="4820" spans="1:8">
      <c r="A4820" t="n">
        <v>46789</v>
      </c>
      <c r="B4820" s="30" t="n">
        <v>25</v>
      </c>
      <c r="C4820" s="7" t="n">
        <v>5</v>
      </c>
      <c r="D4820" s="7" t="n">
        <v>65535</v>
      </c>
      <c r="E4820" s="7" t="n">
        <v>65535</v>
      </c>
      <c r="F4820" s="7" t="n">
        <v>65535</v>
      </c>
      <c r="G4820" s="7" t="n">
        <v>65535</v>
      </c>
      <c r="H4820" s="7" t="n">
        <v>0</v>
      </c>
    </row>
    <row r="4821" spans="1:8">
      <c r="A4821" t="s">
        <v>4</v>
      </c>
      <c r="B4821" s="4" t="s">
        <v>5</v>
      </c>
      <c r="C4821" s="4" t="s">
        <v>13</v>
      </c>
      <c r="D4821" s="4" t="s">
        <v>10</v>
      </c>
      <c r="E4821" s="4" t="s">
        <v>30</v>
      </c>
    </row>
    <row r="4822" spans="1:8">
      <c r="A4822" t="n">
        <v>46800</v>
      </c>
      <c r="B4822" s="27" t="n">
        <v>58</v>
      </c>
      <c r="C4822" s="7" t="n">
        <v>100</v>
      </c>
      <c r="D4822" s="7" t="n">
        <v>300</v>
      </c>
      <c r="E4822" s="7" t="n">
        <v>0.300000011920929</v>
      </c>
    </row>
    <row r="4823" spans="1:8">
      <c r="A4823" t="s">
        <v>4</v>
      </c>
      <c r="B4823" s="4" t="s">
        <v>5</v>
      </c>
      <c r="C4823" s="4" t="s">
        <v>13</v>
      </c>
      <c r="D4823" s="4" t="s">
        <v>10</v>
      </c>
    </row>
    <row r="4824" spans="1:8">
      <c r="A4824" t="n">
        <v>46808</v>
      </c>
      <c r="B4824" s="27" t="n">
        <v>58</v>
      </c>
      <c r="C4824" s="7" t="n">
        <v>255</v>
      </c>
      <c r="D4824" s="7" t="n">
        <v>0</v>
      </c>
    </row>
    <row r="4825" spans="1:8">
      <c r="A4825" t="s">
        <v>4</v>
      </c>
      <c r="B4825" s="4" t="s">
        <v>5</v>
      </c>
      <c r="C4825" s="4" t="s">
        <v>13</v>
      </c>
      <c r="D4825" s="4" t="s">
        <v>13</v>
      </c>
      <c r="E4825" s="4" t="s">
        <v>13</v>
      </c>
      <c r="F4825" s="4" t="s">
        <v>9</v>
      </c>
      <c r="G4825" s="4" t="s">
        <v>13</v>
      </c>
      <c r="H4825" s="4" t="s">
        <v>13</v>
      </c>
      <c r="I4825" s="4" t="s">
        <v>29</v>
      </c>
    </row>
    <row r="4826" spans="1:8">
      <c r="A4826" t="n">
        <v>46812</v>
      </c>
      <c r="B4826" s="14" t="n">
        <v>5</v>
      </c>
      <c r="C4826" s="7" t="n">
        <v>35</v>
      </c>
      <c r="D4826" s="7" t="n">
        <v>0</v>
      </c>
      <c r="E4826" s="7" t="n">
        <v>0</v>
      </c>
      <c r="F4826" s="7" t="n">
        <v>1</v>
      </c>
      <c r="G4826" s="7" t="n">
        <v>2</v>
      </c>
      <c r="H4826" s="7" t="n">
        <v>1</v>
      </c>
      <c r="I4826" s="15" t="n">
        <f t="normal" ca="1">A4908</f>
        <v>0</v>
      </c>
    </row>
    <row r="4827" spans="1:8">
      <c r="A4827" t="s">
        <v>4</v>
      </c>
      <c r="B4827" s="4" t="s">
        <v>5</v>
      </c>
      <c r="C4827" s="4" t="s">
        <v>13</v>
      </c>
      <c r="D4827" s="4" t="s">
        <v>10</v>
      </c>
      <c r="E4827" s="4" t="s">
        <v>30</v>
      </c>
    </row>
    <row r="4828" spans="1:8">
      <c r="A4828" t="n">
        <v>46826</v>
      </c>
      <c r="B4828" s="27" t="n">
        <v>58</v>
      </c>
      <c r="C4828" s="7" t="n">
        <v>101</v>
      </c>
      <c r="D4828" s="7" t="n">
        <v>500</v>
      </c>
      <c r="E4828" s="7" t="n">
        <v>1</v>
      </c>
    </row>
    <row r="4829" spans="1:8">
      <c r="A4829" t="s">
        <v>4</v>
      </c>
      <c r="B4829" s="4" t="s">
        <v>5</v>
      </c>
      <c r="C4829" s="4" t="s">
        <v>13</v>
      </c>
      <c r="D4829" s="4" t="s">
        <v>10</v>
      </c>
    </row>
    <row r="4830" spans="1:8">
      <c r="A4830" t="n">
        <v>46834</v>
      </c>
      <c r="B4830" s="27" t="n">
        <v>58</v>
      </c>
      <c r="C4830" s="7" t="n">
        <v>254</v>
      </c>
      <c r="D4830" s="7" t="n">
        <v>0</v>
      </c>
    </row>
    <row r="4831" spans="1:8">
      <c r="A4831" t="s">
        <v>4</v>
      </c>
      <c r="B4831" s="4" t="s">
        <v>5</v>
      </c>
      <c r="C4831" s="4" t="s">
        <v>13</v>
      </c>
      <c r="D4831" s="4" t="s">
        <v>13</v>
      </c>
      <c r="E4831" s="4" t="s">
        <v>30</v>
      </c>
      <c r="F4831" s="4" t="s">
        <v>30</v>
      </c>
      <c r="G4831" s="4" t="s">
        <v>30</v>
      </c>
      <c r="H4831" s="4" t="s">
        <v>10</v>
      </c>
    </row>
    <row r="4832" spans="1:8">
      <c r="A4832" t="n">
        <v>46838</v>
      </c>
      <c r="B4832" s="59" t="n">
        <v>45</v>
      </c>
      <c r="C4832" s="7" t="n">
        <v>2</v>
      </c>
      <c r="D4832" s="7" t="n">
        <v>3</v>
      </c>
      <c r="E4832" s="7" t="n">
        <v>11.7799997329712</v>
      </c>
      <c r="F4832" s="7" t="n">
        <v>1.08000004291534</v>
      </c>
      <c r="G4832" s="7" t="n">
        <v>18.5100002288818</v>
      </c>
      <c r="H4832" s="7" t="n">
        <v>0</v>
      </c>
    </row>
    <row r="4833" spans="1:9">
      <c r="A4833" t="s">
        <v>4</v>
      </c>
      <c r="B4833" s="4" t="s">
        <v>5</v>
      </c>
      <c r="C4833" s="4" t="s">
        <v>13</v>
      </c>
      <c r="D4833" s="4" t="s">
        <v>13</v>
      </c>
      <c r="E4833" s="4" t="s">
        <v>30</v>
      </c>
      <c r="F4833" s="4" t="s">
        <v>30</v>
      </c>
      <c r="G4833" s="4" t="s">
        <v>30</v>
      </c>
      <c r="H4833" s="4" t="s">
        <v>10</v>
      </c>
      <c r="I4833" s="4" t="s">
        <v>13</v>
      </c>
    </row>
    <row r="4834" spans="1:9">
      <c r="A4834" t="n">
        <v>46855</v>
      </c>
      <c r="B4834" s="59" t="n">
        <v>45</v>
      </c>
      <c r="C4834" s="7" t="n">
        <v>4</v>
      </c>
      <c r="D4834" s="7" t="n">
        <v>3</v>
      </c>
      <c r="E4834" s="7" t="n">
        <v>11.8699998855591</v>
      </c>
      <c r="F4834" s="7" t="n">
        <v>296.429992675781</v>
      </c>
      <c r="G4834" s="7" t="n">
        <v>0</v>
      </c>
      <c r="H4834" s="7" t="n">
        <v>0</v>
      </c>
      <c r="I4834" s="7" t="n">
        <v>0</v>
      </c>
    </row>
    <row r="4835" spans="1:9">
      <c r="A4835" t="s">
        <v>4</v>
      </c>
      <c r="B4835" s="4" t="s">
        <v>5</v>
      </c>
      <c r="C4835" s="4" t="s">
        <v>13</v>
      </c>
      <c r="D4835" s="4" t="s">
        <v>13</v>
      </c>
      <c r="E4835" s="4" t="s">
        <v>30</v>
      </c>
      <c r="F4835" s="4" t="s">
        <v>10</v>
      </c>
    </row>
    <row r="4836" spans="1:9">
      <c r="A4836" t="n">
        <v>46873</v>
      </c>
      <c r="B4836" s="59" t="n">
        <v>45</v>
      </c>
      <c r="C4836" s="7" t="n">
        <v>5</v>
      </c>
      <c r="D4836" s="7" t="n">
        <v>3</v>
      </c>
      <c r="E4836" s="7" t="n">
        <v>1.79999995231628</v>
      </c>
      <c r="F4836" s="7" t="n">
        <v>0</v>
      </c>
    </row>
    <row r="4837" spans="1:9">
      <c r="A4837" t="s">
        <v>4</v>
      </c>
      <c r="B4837" s="4" t="s">
        <v>5</v>
      </c>
      <c r="C4837" s="4" t="s">
        <v>13</v>
      </c>
      <c r="D4837" s="4" t="s">
        <v>13</v>
      </c>
      <c r="E4837" s="4" t="s">
        <v>30</v>
      </c>
      <c r="F4837" s="4" t="s">
        <v>10</v>
      </c>
    </row>
    <row r="4838" spans="1:9">
      <c r="A4838" t="n">
        <v>46882</v>
      </c>
      <c r="B4838" s="59" t="n">
        <v>45</v>
      </c>
      <c r="C4838" s="7" t="n">
        <v>11</v>
      </c>
      <c r="D4838" s="7" t="n">
        <v>3</v>
      </c>
      <c r="E4838" s="7" t="n">
        <v>35.0999984741211</v>
      </c>
      <c r="F4838" s="7" t="n">
        <v>0</v>
      </c>
    </row>
    <row r="4839" spans="1:9">
      <c r="A4839" t="s">
        <v>4</v>
      </c>
      <c r="B4839" s="4" t="s">
        <v>5</v>
      </c>
      <c r="C4839" s="4" t="s">
        <v>13</v>
      </c>
      <c r="D4839" s="4" t="s">
        <v>10</v>
      </c>
    </row>
    <row r="4840" spans="1:9">
      <c r="A4840" t="n">
        <v>46891</v>
      </c>
      <c r="B4840" s="27" t="n">
        <v>58</v>
      </c>
      <c r="C4840" s="7" t="n">
        <v>255</v>
      </c>
      <c r="D4840" s="7" t="n">
        <v>0</v>
      </c>
    </row>
    <row r="4841" spans="1:9">
      <c r="A4841" t="s">
        <v>4</v>
      </c>
      <c r="B4841" s="4" t="s">
        <v>5</v>
      </c>
      <c r="C4841" s="4" t="s">
        <v>13</v>
      </c>
      <c r="D4841" s="4" t="s">
        <v>10</v>
      </c>
      <c r="E4841" s="4" t="s">
        <v>6</v>
      </c>
    </row>
    <row r="4842" spans="1:9">
      <c r="A4842" t="n">
        <v>46895</v>
      </c>
      <c r="B4842" s="51" t="n">
        <v>51</v>
      </c>
      <c r="C4842" s="7" t="n">
        <v>4</v>
      </c>
      <c r="D4842" s="7" t="n">
        <v>0</v>
      </c>
      <c r="E4842" s="7" t="s">
        <v>151</v>
      </c>
    </row>
    <row r="4843" spans="1:9">
      <c r="A4843" t="s">
        <v>4</v>
      </c>
      <c r="B4843" s="4" t="s">
        <v>5</v>
      </c>
      <c r="C4843" s="4" t="s">
        <v>10</v>
      </c>
    </row>
    <row r="4844" spans="1:9">
      <c r="A4844" t="n">
        <v>46908</v>
      </c>
      <c r="B4844" s="25" t="n">
        <v>16</v>
      </c>
      <c r="C4844" s="7" t="n">
        <v>0</v>
      </c>
    </row>
    <row r="4845" spans="1:9">
      <c r="A4845" t="s">
        <v>4</v>
      </c>
      <c r="B4845" s="4" t="s">
        <v>5</v>
      </c>
      <c r="C4845" s="4" t="s">
        <v>10</v>
      </c>
      <c r="D4845" s="4" t="s">
        <v>66</v>
      </c>
      <c r="E4845" s="4" t="s">
        <v>13</v>
      </c>
      <c r="F4845" s="4" t="s">
        <v>13</v>
      </c>
      <c r="G4845" s="4" t="s">
        <v>66</v>
      </c>
      <c r="H4845" s="4" t="s">
        <v>13</v>
      </c>
      <c r="I4845" s="4" t="s">
        <v>13</v>
      </c>
    </row>
    <row r="4846" spans="1:9">
      <c r="A4846" t="n">
        <v>46911</v>
      </c>
      <c r="B4846" s="52" t="n">
        <v>26</v>
      </c>
      <c r="C4846" s="7" t="n">
        <v>0</v>
      </c>
      <c r="D4846" s="7" t="s">
        <v>493</v>
      </c>
      <c r="E4846" s="7" t="n">
        <v>2</v>
      </c>
      <c r="F4846" s="7" t="n">
        <v>3</v>
      </c>
      <c r="G4846" s="7" t="s">
        <v>494</v>
      </c>
      <c r="H4846" s="7" t="n">
        <v>2</v>
      </c>
      <c r="I4846" s="7" t="n">
        <v>0</v>
      </c>
    </row>
    <row r="4847" spans="1:9">
      <c r="A4847" t="s">
        <v>4</v>
      </c>
      <c r="B4847" s="4" t="s">
        <v>5</v>
      </c>
    </row>
    <row r="4848" spans="1:9">
      <c r="A4848" t="n">
        <v>47092</v>
      </c>
      <c r="B4848" s="32" t="n">
        <v>28</v>
      </c>
    </row>
    <row r="4849" spans="1:9">
      <c r="A4849" t="s">
        <v>4</v>
      </c>
      <c r="B4849" s="4" t="s">
        <v>5</v>
      </c>
      <c r="C4849" s="4" t="s">
        <v>10</v>
      </c>
      <c r="D4849" s="4" t="s">
        <v>13</v>
      </c>
      <c r="E4849" s="4" t="s">
        <v>13</v>
      </c>
      <c r="F4849" s="4" t="s">
        <v>6</v>
      </c>
    </row>
    <row r="4850" spans="1:9">
      <c r="A4850" t="n">
        <v>47093</v>
      </c>
      <c r="B4850" s="47" t="n">
        <v>20</v>
      </c>
      <c r="C4850" s="7" t="n">
        <v>2</v>
      </c>
      <c r="D4850" s="7" t="n">
        <v>2</v>
      </c>
      <c r="E4850" s="7" t="n">
        <v>10</v>
      </c>
      <c r="F4850" s="7" t="s">
        <v>273</v>
      </c>
    </row>
    <row r="4851" spans="1:9">
      <c r="A4851" t="s">
        <v>4</v>
      </c>
      <c r="B4851" s="4" t="s">
        <v>5</v>
      </c>
      <c r="C4851" s="4" t="s">
        <v>13</v>
      </c>
      <c r="D4851" s="4" t="s">
        <v>10</v>
      </c>
      <c r="E4851" s="4" t="s">
        <v>6</v>
      </c>
    </row>
    <row r="4852" spans="1:9">
      <c r="A4852" t="n">
        <v>47114</v>
      </c>
      <c r="B4852" s="51" t="n">
        <v>51</v>
      </c>
      <c r="C4852" s="7" t="n">
        <v>4</v>
      </c>
      <c r="D4852" s="7" t="n">
        <v>2</v>
      </c>
      <c r="E4852" s="7" t="s">
        <v>151</v>
      </c>
    </row>
    <row r="4853" spans="1:9">
      <c r="A4853" t="s">
        <v>4</v>
      </c>
      <c r="B4853" s="4" t="s">
        <v>5</v>
      </c>
      <c r="C4853" s="4" t="s">
        <v>10</v>
      </c>
    </row>
    <row r="4854" spans="1:9">
      <c r="A4854" t="n">
        <v>47127</v>
      </c>
      <c r="B4854" s="25" t="n">
        <v>16</v>
      </c>
      <c r="C4854" s="7" t="n">
        <v>0</v>
      </c>
    </row>
    <row r="4855" spans="1:9">
      <c r="A4855" t="s">
        <v>4</v>
      </c>
      <c r="B4855" s="4" t="s">
        <v>5</v>
      </c>
      <c r="C4855" s="4" t="s">
        <v>10</v>
      </c>
      <c r="D4855" s="4" t="s">
        <v>66</v>
      </c>
      <c r="E4855" s="4" t="s">
        <v>13</v>
      </c>
      <c r="F4855" s="4" t="s">
        <v>13</v>
      </c>
      <c r="G4855" s="4" t="s">
        <v>66</v>
      </c>
      <c r="H4855" s="4" t="s">
        <v>13</v>
      </c>
      <c r="I4855" s="4" t="s">
        <v>13</v>
      </c>
    </row>
    <row r="4856" spans="1:9">
      <c r="A4856" t="n">
        <v>47130</v>
      </c>
      <c r="B4856" s="52" t="n">
        <v>26</v>
      </c>
      <c r="C4856" s="7" t="n">
        <v>2</v>
      </c>
      <c r="D4856" s="7" t="s">
        <v>495</v>
      </c>
      <c r="E4856" s="7" t="n">
        <v>2</v>
      </c>
      <c r="F4856" s="7" t="n">
        <v>3</v>
      </c>
      <c r="G4856" s="7" t="s">
        <v>496</v>
      </c>
      <c r="H4856" s="7" t="n">
        <v>2</v>
      </c>
      <c r="I4856" s="7" t="n">
        <v>0</v>
      </c>
    </row>
    <row r="4857" spans="1:9">
      <c r="A4857" t="s">
        <v>4</v>
      </c>
      <c r="B4857" s="4" t="s">
        <v>5</v>
      </c>
    </row>
    <row r="4858" spans="1:9">
      <c r="A4858" t="n">
        <v>47257</v>
      </c>
      <c r="B4858" s="32" t="n">
        <v>28</v>
      </c>
    </row>
    <row r="4859" spans="1:9">
      <c r="A4859" t="s">
        <v>4</v>
      </c>
      <c r="B4859" s="4" t="s">
        <v>5</v>
      </c>
      <c r="C4859" s="4" t="s">
        <v>13</v>
      </c>
      <c r="D4859" s="4" t="s">
        <v>10</v>
      </c>
      <c r="E4859" s="4" t="s">
        <v>6</v>
      </c>
    </row>
    <row r="4860" spans="1:9">
      <c r="A4860" t="n">
        <v>47258</v>
      </c>
      <c r="B4860" s="51" t="n">
        <v>51</v>
      </c>
      <c r="C4860" s="7" t="n">
        <v>4</v>
      </c>
      <c r="D4860" s="7" t="n">
        <v>0</v>
      </c>
      <c r="E4860" s="7" t="s">
        <v>151</v>
      </c>
    </row>
    <row r="4861" spans="1:9">
      <c r="A4861" t="s">
        <v>4</v>
      </c>
      <c r="B4861" s="4" t="s">
        <v>5</v>
      </c>
      <c r="C4861" s="4" t="s">
        <v>10</v>
      </c>
    </row>
    <row r="4862" spans="1:9">
      <c r="A4862" t="n">
        <v>47271</v>
      </c>
      <c r="B4862" s="25" t="n">
        <v>16</v>
      </c>
      <c r="C4862" s="7" t="n">
        <v>0</v>
      </c>
    </row>
    <row r="4863" spans="1:9">
      <c r="A4863" t="s">
        <v>4</v>
      </c>
      <c r="B4863" s="4" t="s">
        <v>5</v>
      </c>
      <c r="C4863" s="4" t="s">
        <v>10</v>
      </c>
      <c r="D4863" s="4" t="s">
        <v>66</v>
      </c>
      <c r="E4863" s="4" t="s">
        <v>13</v>
      </c>
      <c r="F4863" s="4" t="s">
        <v>13</v>
      </c>
    </row>
    <row r="4864" spans="1:9">
      <c r="A4864" t="n">
        <v>47274</v>
      </c>
      <c r="B4864" s="52" t="n">
        <v>26</v>
      </c>
      <c r="C4864" s="7" t="n">
        <v>0</v>
      </c>
      <c r="D4864" s="7" t="s">
        <v>497</v>
      </c>
      <c r="E4864" s="7" t="n">
        <v>2</v>
      </c>
      <c r="F4864" s="7" t="n">
        <v>0</v>
      </c>
    </row>
    <row r="4865" spans="1:9">
      <c r="A4865" t="s">
        <v>4</v>
      </c>
      <c r="B4865" s="4" t="s">
        <v>5</v>
      </c>
    </row>
    <row r="4866" spans="1:9">
      <c r="A4866" t="n">
        <v>47296</v>
      </c>
      <c r="B4866" s="32" t="n">
        <v>28</v>
      </c>
    </row>
    <row r="4867" spans="1:9">
      <c r="A4867" t="s">
        <v>4</v>
      </c>
      <c r="B4867" s="4" t="s">
        <v>5</v>
      </c>
      <c r="C4867" s="4" t="s">
        <v>13</v>
      </c>
      <c r="D4867" s="4" t="s">
        <v>10</v>
      </c>
      <c r="E4867" s="4" t="s">
        <v>10</v>
      </c>
      <c r="F4867" s="4" t="s">
        <v>13</v>
      </c>
    </row>
    <row r="4868" spans="1:9">
      <c r="A4868" t="n">
        <v>47297</v>
      </c>
      <c r="B4868" s="30" t="n">
        <v>25</v>
      </c>
      <c r="C4868" s="7" t="n">
        <v>1</v>
      </c>
      <c r="D4868" s="7" t="n">
        <v>65535</v>
      </c>
      <c r="E4868" s="7" t="n">
        <v>100</v>
      </c>
      <c r="F4868" s="7" t="n">
        <v>0</v>
      </c>
    </row>
    <row r="4869" spans="1:9">
      <c r="A4869" t="s">
        <v>4</v>
      </c>
      <c r="B4869" s="4" t="s">
        <v>5</v>
      </c>
      <c r="C4869" s="4" t="s">
        <v>13</v>
      </c>
      <c r="D4869" s="4" t="s">
        <v>10</v>
      </c>
      <c r="E4869" s="4" t="s">
        <v>6</v>
      </c>
    </row>
    <row r="4870" spans="1:9">
      <c r="A4870" t="n">
        <v>47304</v>
      </c>
      <c r="B4870" s="51" t="n">
        <v>51</v>
      </c>
      <c r="C4870" s="7" t="n">
        <v>4</v>
      </c>
      <c r="D4870" s="7" t="n">
        <v>6</v>
      </c>
      <c r="E4870" s="7" t="s">
        <v>151</v>
      </c>
    </row>
    <row r="4871" spans="1:9">
      <c r="A4871" t="s">
        <v>4</v>
      </c>
      <c r="B4871" s="4" t="s">
        <v>5</v>
      </c>
      <c r="C4871" s="4" t="s">
        <v>10</v>
      </c>
    </row>
    <row r="4872" spans="1:9">
      <c r="A4872" t="n">
        <v>47317</v>
      </c>
      <c r="B4872" s="25" t="n">
        <v>16</v>
      </c>
      <c r="C4872" s="7" t="n">
        <v>0</v>
      </c>
    </row>
    <row r="4873" spans="1:9">
      <c r="A4873" t="s">
        <v>4</v>
      </c>
      <c r="B4873" s="4" t="s">
        <v>5</v>
      </c>
      <c r="C4873" s="4" t="s">
        <v>10</v>
      </c>
      <c r="D4873" s="4" t="s">
        <v>66</v>
      </c>
      <c r="E4873" s="4" t="s">
        <v>13</v>
      </c>
      <c r="F4873" s="4" t="s">
        <v>13</v>
      </c>
      <c r="G4873" s="4" t="s">
        <v>66</v>
      </c>
      <c r="H4873" s="4" t="s">
        <v>13</v>
      </c>
      <c r="I4873" s="4" t="s">
        <v>13</v>
      </c>
    </row>
    <row r="4874" spans="1:9">
      <c r="A4874" t="n">
        <v>47320</v>
      </c>
      <c r="B4874" s="52" t="n">
        <v>26</v>
      </c>
      <c r="C4874" s="7" t="n">
        <v>6</v>
      </c>
      <c r="D4874" s="7" t="s">
        <v>498</v>
      </c>
      <c r="E4874" s="7" t="n">
        <v>2</v>
      </c>
      <c r="F4874" s="7" t="n">
        <v>3</v>
      </c>
      <c r="G4874" s="7" t="s">
        <v>499</v>
      </c>
      <c r="H4874" s="7" t="n">
        <v>2</v>
      </c>
      <c r="I4874" s="7" t="n">
        <v>0</v>
      </c>
    </row>
    <row r="4875" spans="1:9">
      <c r="A4875" t="s">
        <v>4</v>
      </c>
      <c r="B4875" s="4" t="s">
        <v>5</v>
      </c>
    </row>
    <row r="4876" spans="1:9">
      <c r="A4876" t="n">
        <v>47459</v>
      </c>
      <c r="B4876" s="32" t="n">
        <v>28</v>
      </c>
    </row>
    <row r="4877" spans="1:9">
      <c r="A4877" t="s">
        <v>4</v>
      </c>
      <c r="B4877" s="4" t="s">
        <v>5</v>
      </c>
      <c r="C4877" s="4" t="s">
        <v>13</v>
      </c>
      <c r="D4877" s="4" t="s">
        <v>10</v>
      </c>
      <c r="E4877" s="4" t="s">
        <v>10</v>
      </c>
      <c r="F4877" s="4" t="s">
        <v>13</v>
      </c>
    </row>
    <row r="4878" spans="1:9">
      <c r="A4878" t="n">
        <v>47460</v>
      </c>
      <c r="B4878" s="30" t="n">
        <v>25</v>
      </c>
      <c r="C4878" s="7" t="n">
        <v>1</v>
      </c>
      <c r="D4878" s="7" t="n">
        <v>65535</v>
      </c>
      <c r="E4878" s="7" t="n">
        <v>180</v>
      </c>
      <c r="F4878" s="7" t="n">
        <v>0</v>
      </c>
    </row>
    <row r="4879" spans="1:9">
      <c r="A4879" t="s">
        <v>4</v>
      </c>
      <c r="B4879" s="4" t="s">
        <v>5</v>
      </c>
      <c r="C4879" s="4" t="s">
        <v>13</v>
      </c>
      <c r="D4879" s="4" t="s">
        <v>10</v>
      </c>
      <c r="E4879" s="4" t="s">
        <v>6</v>
      </c>
    </row>
    <row r="4880" spans="1:9">
      <c r="A4880" t="n">
        <v>47467</v>
      </c>
      <c r="B4880" s="51" t="n">
        <v>51</v>
      </c>
      <c r="C4880" s="7" t="n">
        <v>4</v>
      </c>
      <c r="D4880" s="7" t="n">
        <v>8</v>
      </c>
      <c r="E4880" s="7" t="s">
        <v>143</v>
      </c>
    </row>
    <row r="4881" spans="1:9">
      <c r="A4881" t="s">
        <v>4</v>
      </c>
      <c r="B4881" s="4" t="s">
        <v>5</v>
      </c>
      <c r="C4881" s="4" t="s">
        <v>10</v>
      </c>
    </row>
    <row r="4882" spans="1:9">
      <c r="A4882" t="n">
        <v>47481</v>
      </c>
      <c r="B4882" s="25" t="n">
        <v>16</v>
      </c>
      <c r="C4882" s="7" t="n">
        <v>0</v>
      </c>
    </row>
    <row r="4883" spans="1:9">
      <c r="A4883" t="s">
        <v>4</v>
      </c>
      <c r="B4883" s="4" t="s">
        <v>5</v>
      </c>
      <c r="C4883" s="4" t="s">
        <v>10</v>
      </c>
      <c r="D4883" s="4" t="s">
        <v>66</v>
      </c>
      <c r="E4883" s="4" t="s">
        <v>13</v>
      </c>
      <c r="F4883" s="4" t="s">
        <v>13</v>
      </c>
      <c r="G4883" s="4" t="s">
        <v>66</v>
      </c>
      <c r="H4883" s="4" t="s">
        <v>13</v>
      </c>
      <c r="I4883" s="4" t="s">
        <v>13</v>
      </c>
    </row>
    <row r="4884" spans="1:9">
      <c r="A4884" t="n">
        <v>47484</v>
      </c>
      <c r="B4884" s="52" t="n">
        <v>26</v>
      </c>
      <c r="C4884" s="7" t="n">
        <v>8</v>
      </c>
      <c r="D4884" s="7" t="s">
        <v>500</v>
      </c>
      <c r="E4884" s="7" t="n">
        <v>2</v>
      </c>
      <c r="F4884" s="7" t="n">
        <v>3</v>
      </c>
      <c r="G4884" s="7" t="s">
        <v>501</v>
      </c>
      <c r="H4884" s="7" t="n">
        <v>2</v>
      </c>
      <c r="I4884" s="7" t="n">
        <v>0</v>
      </c>
    </row>
    <row r="4885" spans="1:9">
      <c r="A4885" t="s">
        <v>4</v>
      </c>
      <c r="B4885" s="4" t="s">
        <v>5</v>
      </c>
    </row>
    <row r="4886" spans="1:9">
      <c r="A4886" t="n">
        <v>47720</v>
      </c>
      <c r="B4886" s="32" t="n">
        <v>28</v>
      </c>
    </row>
    <row r="4887" spans="1:9">
      <c r="A4887" t="s">
        <v>4</v>
      </c>
      <c r="B4887" s="4" t="s">
        <v>5</v>
      </c>
      <c r="C4887" s="4" t="s">
        <v>10</v>
      </c>
      <c r="D4887" s="4" t="s">
        <v>13</v>
      </c>
    </row>
    <row r="4888" spans="1:9">
      <c r="A4888" t="n">
        <v>47721</v>
      </c>
      <c r="B4888" s="61" t="n">
        <v>89</v>
      </c>
      <c r="C4888" s="7" t="n">
        <v>65533</v>
      </c>
      <c r="D4888" s="7" t="n">
        <v>1</v>
      </c>
    </row>
    <row r="4889" spans="1:9">
      <c r="A4889" t="s">
        <v>4</v>
      </c>
      <c r="B4889" s="4" t="s">
        <v>5</v>
      </c>
      <c r="C4889" s="4" t="s">
        <v>13</v>
      </c>
      <c r="D4889" s="4" t="s">
        <v>10</v>
      </c>
      <c r="E4889" s="4" t="s">
        <v>10</v>
      </c>
      <c r="F4889" s="4" t="s">
        <v>13</v>
      </c>
    </row>
    <row r="4890" spans="1:9">
      <c r="A4890" t="n">
        <v>47725</v>
      </c>
      <c r="B4890" s="30" t="n">
        <v>25</v>
      </c>
      <c r="C4890" s="7" t="n">
        <v>1</v>
      </c>
      <c r="D4890" s="7" t="n">
        <v>65535</v>
      </c>
      <c r="E4890" s="7" t="n">
        <v>65535</v>
      </c>
      <c r="F4890" s="7" t="n">
        <v>0</v>
      </c>
    </row>
    <row r="4891" spans="1:9">
      <c r="A4891" t="s">
        <v>4</v>
      </c>
      <c r="B4891" s="4" t="s">
        <v>5</v>
      </c>
      <c r="C4891" s="4" t="s">
        <v>13</v>
      </c>
      <c r="D4891" s="4" t="s">
        <v>10</v>
      </c>
      <c r="E4891" s="4" t="s">
        <v>6</v>
      </c>
    </row>
    <row r="4892" spans="1:9">
      <c r="A4892" t="n">
        <v>47732</v>
      </c>
      <c r="B4892" s="51" t="n">
        <v>51</v>
      </c>
      <c r="C4892" s="7" t="n">
        <v>4</v>
      </c>
      <c r="D4892" s="7" t="n">
        <v>0</v>
      </c>
      <c r="E4892" s="7" t="s">
        <v>415</v>
      </c>
    </row>
    <row r="4893" spans="1:9">
      <c r="A4893" t="s">
        <v>4</v>
      </c>
      <c r="B4893" s="4" t="s">
        <v>5</v>
      </c>
      <c r="C4893" s="4" t="s">
        <v>10</v>
      </c>
    </row>
    <row r="4894" spans="1:9">
      <c r="A4894" t="n">
        <v>47746</v>
      </c>
      <c r="B4894" s="25" t="n">
        <v>16</v>
      </c>
      <c r="C4894" s="7" t="n">
        <v>0</v>
      </c>
    </row>
    <row r="4895" spans="1:9">
      <c r="A4895" t="s">
        <v>4</v>
      </c>
      <c r="B4895" s="4" t="s">
        <v>5</v>
      </c>
      <c r="C4895" s="4" t="s">
        <v>10</v>
      </c>
      <c r="D4895" s="4" t="s">
        <v>66</v>
      </c>
      <c r="E4895" s="4" t="s">
        <v>13</v>
      </c>
      <c r="F4895" s="4" t="s">
        <v>13</v>
      </c>
    </row>
    <row r="4896" spans="1:9">
      <c r="A4896" t="n">
        <v>47749</v>
      </c>
      <c r="B4896" s="52" t="n">
        <v>26</v>
      </c>
      <c r="C4896" s="7" t="n">
        <v>0</v>
      </c>
      <c r="D4896" s="7" t="s">
        <v>502</v>
      </c>
      <c r="E4896" s="7" t="n">
        <v>2</v>
      </c>
      <c r="F4896" s="7" t="n">
        <v>0</v>
      </c>
    </row>
    <row r="4897" spans="1:9">
      <c r="A4897" t="s">
        <v>4</v>
      </c>
      <c r="B4897" s="4" t="s">
        <v>5</v>
      </c>
    </row>
    <row r="4898" spans="1:9">
      <c r="A4898" t="n">
        <v>47814</v>
      </c>
      <c r="B4898" s="32" t="n">
        <v>28</v>
      </c>
    </row>
    <row r="4899" spans="1:9">
      <c r="A4899" t="s">
        <v>4</v>
      </c>
      <c r="B4899" s="4" t="s">
        <v>5</v>
      </c>
      <c r="C4899" s="4" t="s">
        <v>10</v>
      </c>
    </row>
    <row r="4900" spans="1:9">
      <c r="A4900" t="n">
        <v>47815</v>
      </c>
      <c r="B4900" s="8" t="n">
        <v>12</v>
      </c>
      <c r="C4900" s="7" t="n">
        <v>0</v>
      </c>
    </row>
    <row r="4901" spans="1:9">
      <c r="A4901" t="s">
        <v>4</v>
      </c>
      <c r="B4901" s="4" t="s">
        <v>5</v>
      </c>
      <c r="C4901" s="4" t="s">
        <v>10</v>
      </c>
    </row>
    <row r="4902" spans="1:9">
      <c r="A4902" t="n">
        <v>47818</v>
      </c>
      <c r="B4902" s="8" t="n">
        <v>12</v>
      </c>
      <c r="C4902" s="7" t="n">
        <v>2</v>
      </c>
    </row>
    <row r="4903" spans="1:9">
      <c r="A4903" t="s">
        <v>4</v>
      </c>
      <c r="B4903" s="4" t="s">
        <v>5</v>
      </c>
      <c r="C4903" s="4" t="s">
        <v>10</v>
      </c>
    </row>
    <row r="4904" spans="1:9">
      <c r="A4904" t="n">
        <v>47821</v>
      </c>
      <c r="B4904" s="8" t="n">
        <v>12</v>
      </c>
      <c r="C4904" s="7" t="n">
        <v>3</v>
      </c>
    </row>
    <row r="4905" spans="1:9">
      <c r="A4905" t="s">
        <v>4</v>
      </c>
      <c r="B4905" s="4" t="s">
        <v>5</v>
      </c>
      <c r="C4905" s="4" t="s">
        <v>29</v>
      </c>
    </row>
    <row r="4906" spans="1:9">
      <c r="A4906" t="n">
        <v>47824</v>
      </c>
      <c r="B4906" s="18" t="n">
        <v>3</v>
      </c>
      <c r="C4906" s="15" t="n">
        <f t="normal" ca="1">A5390</f>
        <v>0</v>
      </c>
    </row>
    <row r="4907" spans="1:9">
      <c r="A4907" t="s">
        <v>4</v>
      </c>
      <c r="B4907" s="4" t="s">
        <v>5</v>
      </c>
      <c r="C4907" s="4" t="s">
        <v>13</v>
      </c>
      <c r="D4907" s="4" t="s">
        <v>13</v>
      </c>
      <c r="E4907" s="4" t="s">
        <v>13</v>
      </c>
      <c r="F4907" s="4" t="s">
        <v>9</v>
      </c>
      <c r="G4907" s="4" t="s">
        <v>13</v>
      </c>
      <c r="H4907" s="4" t="s">
        <v>13</v>
      </c>
      <c r="I4907" s="4" t="s">
        <v>29</v>
      </c>
    </row>
    <row r="4908" spans="1:9">
      <c r="A4908" t="n">
        <v>47829</v>
      </c>
      <c r="B4908" s="14" t="n">
        <v>5</v>
      </c>
      <c r="C4908" s="7" t="n">
        <v>35</v>
      </c>
      <c r="D4908" s="7" t="n">
        <v>0</v>
      </c>
      <c r="E4908" s="7" t="n">
        <v>0</v>
      </c>
      <c r="F4908" s="7" t="n">
        <v>2</v>
      </c>
      <c r="G4908" s="7" t="n">
        <v>2</v>
      </c>
      <c r="H4908" s="7" t="n">
        <v>1</v>
      </c>
      <c r="I4908" s="15" t="n">
        <f t="normal" ca="1">A4984</f>
        <v>0</v>
      </c>
    </row>
    <row r="4909" spans="1:9">
      <c r="A4909" t="s">
        <v>4</v>
      </c>
      <c r="B4909" s="4" t="s">
        <v>5</v>
      </c>
      <c r="C4909" s="4" t="s">
        <v>13</v>
      </c>
      <c r="D4909" s="4" t="s">
        <v>10</v>
      </c>
      <c r="E4909" s="4" t="s">
        <v>30</v>
      </c>
    </row>
    <row r="4910" spans="1:9">
      <c r="A4910" t="n">
        <v>47843</v>
      </c>
      <c r="B4910" s="27" t="n">
        <v>58</v>
      </c>
      <c r="C4910" s="7" t="n">
        <v>101</v>
      </c>
      <c r="D4910" s="7" t="n">
        <v>500</v>
      </c>
      <c r="E4910" s="7" t="n">
        <v>1</v>
      </c>
    </row>
    <row r="4911" spans="1:9">
      <c r="A4911" t="s">
        <v>4</v>
      </c>
      <c r="B4911" s="4" t="s">
        <v>5</v>
      </c>
      <c r="C4911" s="4" t="s">
        <v>13</v>
      </c>
      <c r="D4911" s="4" t="s">
        <v>10</v>
      </c>
    </row>
    <row r="4912" spans="1:9">
      <c r="A4912" t="n">
        <v>47851</v>
      </c>
      <c r="B4912" s="27" t="n">
        <v>58</v>
      </c>
      <c r="C4912" s="7" t="n">
        <v>254</v>
      </c>
      <c r="D4912" s="7" t="n">
        <v>0</v>
      </c>
    </row>
    <row r="4913" spans="1:9">
      <c r="A4913" t="s">
        <v>4</v>
      </c>
      <c r="B4913" s="4" t="s">
        <v>5</v>
      </c>
      <c r="C4913" s="4" t="s">
        <v>13</v>
      </c>
      <c r="D4913" s="4" t="s">
        <v>13</v>
      </c>
      <c r="E4913" s="4" t="s">
        <v>30</v>
      </c>
      <c r="F4913" s="4" t="s">
        <v>30</v>
      </c>
      <c r="G4913" s="4" t="s">
        <v>30</v>
      </c>
      <c r="H4913" s="4" t="s">
        <v>10</v>
      </c>
    </row>
    <row r="4914" spans="1:9">
      <c r="A4914" t="n">
        <v>47855</v>
      </c>
      <c r="B4914" s="59" t="n">
        <v>45</v>
      </c>
      <c r="C4914" s="7" t="n">
        <v>2</v>
      </c>
      <c r="D4914" s="7" t="n">
        <v>3</v>
      </c>
      <c r="E4914" s="7" t="n">
        <v>11.7700004577637</v>
      </c>
      <c r="F4914" s="7" t="n">
        <v>1.12999999523163</v>
      </c>
      <c r="G4914" s="7" t="n">
        <v>17.0100002288818</v>
      </c>
      <c r="H4914" s="7" t="n">
        <v>0</v>
      </c>
    </row>
    <row r="4915" spans="1:9">
      <c r="A4915" t="s">
        <v>4</v>
      </c>
      <c r="B4915" s="4" t="s">
        <v>5</v>
      </c>
      <c r="C4915" s="4" t="s">
        <v>13</v>
      </c>
      <c r="D4915" s="4" t="s">
        <v>13</v>
      </c>
      <c r="E4915" s="4" t="s">
        <v>30</v>
      </c>
      <c r="F4915" s="4" t="s">
        <v>30</v>
      </c>
      <c r="G4915" s="4" t="s">
        <v>30</v>
      </c>
      <c r="H4915" s="4" t="s">
        <v>10</v>
      </c>
      <c r="I4915" s="4" t="s">
        <v>13</v>
      </c>
    </row>
    <row r="4916" spans="1:9">
      <c r="A4916" t="n">
        <v>47872</v>
      </c>
      <c r="B4916" s="59" t="n">
        <v>45</v>
      </c>
      <c r="C4916" s="7" t="n">
        <v>4</v>
      </c>
      <c r="D4916" s="7" t="n">
        <v>3</v>
      </c>
      <c r="E4916" s="7" t="n">
        <v>11.8699998855591</v>
      </c>
      <c r="F4916" s="7" t="n">
        <v>296.429992675781</v>
      </c>
      <c r="G4916" s="7" t="n">
        <v>0</v>
      </c>
      <c r="H4916" s="7" t="n">
        <v>0</v>
      </c>
      <c r="I4916" s="7" t="n">
        <v>0</v>
      </c>
    </row>
    <row r="4917" spans="1:9">
      <c r="A4917" t="s">
        <v>4</v>
      </c>
      <c r="B4917" s="4" t="s">
        <v>5</v>
      </c>
      <c r="C4917" s="4" t="s">
        <v>13</v>
      </c>
      <c r="D4917" s="4" t="s">
        <v>13</v>
      </c>
      <c r="E4917" s="4" t="s">
        <v>30</v>
      </c>
      <c r="F4917" s="4" t="s">
        <v>10</v>
      </c>
    </row>
    <row r="4918" spans="1:9">
      <c r="A4918" t="n">
        <v>47890</v>
      </c>
      <c r="B4918" s="59" t="n">
        <v>45</v>
      </c>
      <c r="C4918" s="7" t="n">
        <v>11</v>
      </c>
      <c r="D4918" s="7" t="n">
        <v>3</v>
      </c>
      <c r="E4918" s="7" t="n">
        <v>35.0999984741211</v>
      </c>
      <c r="F4918" s="7" t="n">
        <v>0</v>
      </c>
    </row>
    <row r="4919" spans="1:9">
      <c r="A4919" t="s">
        <v>4</v>
      </c>
      <c r="B4919" s="4" t="s">
        <v>5</v>
      </c>
      <c r="C4919" s="4" t="s">
        <v>13</v>
      </c>
      <c r="D4919" s="4" t="s">
        <v>13</v>
      </c>
      <c r="E4919" s="4" t="s">
        <v>30</v>
      </c>
      <c r="F4919" s="4" t="s">
        <v>10</v>
      </c>
    </row>
    <row r="4920" spans="1:9">
      <c r="A4920" t="n">
        <v>47899</v>
      </c>
      <c r="B4920" s="59" t="n">
        <v>45</v>
      </c>
      <c r="C4920" s="7" t="n">
        <v>5</v>
      </c>
      <c r="D4920" s="7" t="n">
        <v>3</v>
      </c>
      <c r="E4920" s="7" t="n">
        <v>1.79999995231628</v>
      </c>
      <c r="F4920" s="7" t="n">
        <v>0</v>
      </c>
    </row>
    <row r="4921" spans="1:9">
      <c r="A4921" t="s">
        <v>4</v>
      </c>
      <c r="B4921" s="4" t="s">
        <v>5</v>
      </c>
      <c r="C4921" s="4" t="s">
        <v>13</v>
      </c>
      <c r="D4921" s="4" t="s">
        <v>10</v>
      </c>
    </row>
    <row r="4922" spans="1:9">
      <c r="A4922" t="n">
        <v>47908</v>
      </c>
      <c r="B4922" s="27" t="n">
        <v>58</v>
      </c>
      <c r="C4922" s="7" t="n">
        <v>255</v>
      </c>
      <c r="D4922" s="7" t="n">
        <v>0</v>
      </c>
    </row>
    <row r="4923" spans="1:9">
      <c r="A4923" t="s">
        <v>4</v>
      </c>
      <c r="B4923" s="4" t="s">
        <v>5</v>
      </c>
      <c r="C4923" s="4" t="s">
        <v>13</v>
      </c>
      <c r="D4923" s="4" t="s">
        <v>10</v>
      </c>
      <c r="E4923" s="4" t="s">
        <v>6</v>
      </c>
    </row>
    <row r="4924" spans="1:9">
      <c r="A4924" t="n">
        <v>47912</v>
      </c>
      <c r="B4924" s="51" t="n">
        <v>51</v>
      </c>
      <c r="C4924" s="7" t="n">
        <v>4</v>
      </c>
      <c r="D4924" s="7" t="n">
        <v>0</v>
      </c>
      <c r="E4924" s="7" t="s">
        <v>151</v>
      </c>
    </row>
    <row r="4925" spans="1:9">
      <c r="A4925" t="s">
        <v>4</v>
      </c>
      <c r="B4925" s="4" t="s">
        <v>5</v>
      </c>
      <c r="C4925" s="4" t="s">
        <v>10</v>
      </c>
    </row>
    <row r="4926" spans="1:9">
      <c r="A4926" t="n">
        <v>47925</v>
      </c>
      <c r="B4926" s="25" t="n">
        <v>16</v>
      </c>
      <c r="C4926" s="7" t="n">
        <v>0</v>
      </c>
    </row>
    <row r="4927" spans="1:9">
      <c r="A4927" t="s">
        <v>4</v>
      </c>
      <c r="B4927" s="4" t="s">
        <v>5</v>
      </c>
      <c r="C4927" s="4" t="s">
        <v>10</v>
      </c>
      <c r="D4927" s="4" t="s">
        <v>66</v>
      </c>
      <c r="E4927" s="4" t="s">
        <v>13</v>
      </c>
      <c r="F4927" s="4" t="s">
        <v>13</v>
      </c>
      <c r="G4927" s="4" t="s">
        <v>66</v>
      </c>
      <c r="H4927" s="4" t="s">
        <v>13</v>
      </c>
      <c r="I4927" s="4" t="s">
        <v>13</v>
      </c>
    </row>
    <row r="4928" spans="1:9">
      <c r="A4928" t="n">
        <v>47928</v>
      </c>
      <c r="B4928" s="52" t="n">
        <v>26</v>
      </c>
      <c r="C4928" s="7" t="n">
        <v>0</v>
      </c>
      <c r="D4928" s="7" t="s">
        <v>503</v>
      </c>
      <c r="E4928" s="7" t="n">
        <v>2</v>
      </c>
      <c r="F4928" s="7" t="n">
        <v>3</v>
      </c>
      <c r="G4928" s="7" t="s">
        <v>504</v>
      </c>
      <c r="H4928" s="7" t="n">
        <v>2</v>
      </c>
      <c r="I4928" s="7" t="n">
        <v>0</v>
      </c>
    </row>
    <row r="4929" spans="1:9">
      <c r="A4929" t="s">
        <v>4</v>
      </c>
      <c r="B4929" s="4" t="s">
        <v>5</v>
      </c>
    </row>
    <row r="4930" spans="1:9">
      <c r="A4930" t="n">
        <v>48062</v>
      </c>
      <c r="B4930" s="32" t="n">
        <v>28</v>
      </c>
    </row>
    <row r="4931" spans="1:9">
      <c r="A4931" t="s">
        <v>4</v>
      </c>
      <c r="B4931" s="4" t="s">
        <v>5</v>
      </c>
      <c r="C4931" s="4" t="s">
        <v>10</v>
      </c>
      <c r="D4931" s="4" t="s">
        <v>13</v>
      </c>
      <c r="E4931" s="4" t="s">
        <v>13</v>
      </c>
      <c r="F4931" s="4" t="s">
        <v>6</v>
      </c>
    </row>
    <row r="4932" spans="1:9">
      <c r="A4932" t="n">
        <v>48063</v>
      </c>
      <c r="B4932" s="47" t="n">
        <v>20</v>
      </c>
      <c r="C4932" s="7" t="n">
        <v>4</v>
      </c>
      <c r="D4932" s="7" t="n">
        <v>2</v>
      </c>
      <c r="E4932" s="7" t="n">
        <v>10</v>
      </c>
      <c r="F4932" s="7" t="s">
        <v>273</v>
      </c>
    </row>
    <row r="4933" spans="1:9">
      <c r="A4933" t="s">
        <v>4</v>
      </c>
      <c r="B4933" s="4" t="s">
        <v>5</v>
      </c>
      <c r="C4933" s="4" t="s">
        <v>13</v>
      </c>
      <c r="D4933" s="4" t="s">
        <v>10</v>
      </c>
      <c r="E4933" s="4" t="s">
        <v>6</v>
      </c>
    </row>
    <row r="4934" spans="1:9">
      <c r="A4934" t="n">
        <v>48084</v>
      </c>
      <c r="B4934" s="51" t="n">
        <v>51</v>
      </c>
      <c r="C4934" s="7" t="n">
        <v>4</v>
      </c>
      <c r="D4934" s="7" t="n">
        <v>4</v>
      </c>
      <c r="E4934" s="7" t="s">
        <v>143</v>
      </c>
    </row>
    <row r="4935" spans="1:9">
      <c r="A4935" t="s">
        <v>4</v>
      </c>
      <c r="B4935" s="4" t="s">
        <v>5</v>
      </c>
      <c r="C4935" s="4" t="s">
        <v>10</v>
      </c>
    </row>
    <row r="4936" spans="1:9">
      <c r="A4936" t="n">
        <v>48098</v>
      </c>
      <c r="B4936" s="25" t="n">
        <v>16</v>
      </c>
      <c r="C4936" s="7" t="n">
        <v>0</v>
      </c>
    </row>
    <row r="4937" spans="1:9">
      <c r="A4937" t="s">
        <v>4</v>
      </c>
      <c r="B4937" s="4" t="s">
        <v>5</v>
      </c>
      <c r="C4937" s="4" t="s">
        <v>10</v>
      </c>
      <c r="D4937" s="4" t="s">
        <v>66</v>
      </c>
      <c r="E4937" s="4" t="s">
        <v>13</v>
      </c>
      <c r="F4937" s="4" t="s">
        <v>13</v>
      </c>
      <c r="G4937" s="4" t="s">
        <v>66</v>
      </c>
      <c r="H4937" s="4" t="s">
        <v>13</v>
      </c>
      <c r="I4937" s="4" t="s">
        <v>13</v>
      </c>
    </row>
    <row r="4938" spans="1:9">
      <c r="A4938" t="n">
        <v>48101</v>
      </c>
      <c r="B4938" s="52" t="n">
        <v>26</v>
      </c>
      <c r="C4938" s="7" t="n">
        <v>4</v>
      </c>
      <c r="D4938" s="7" t="s">
        <v>505</v>
      </c>
      <c r="E4938" s="7" t="n">
        <v>2</v>
      </c>
      <c r="F4938" s="7" t="n">
        <v>3</v>
      </c>
      <c r="G4938" s="7" t="s">
        <v>506</v>
      </c>
      <c r="H4938" s="7" t="n">
        <v>2</v>
      </c>
      <c r="I4938" s="7" t="n">
        <v>0</v>
      </c>
    </row>
    <row r="4939" spans="1:9">
      <c r="A4939" t="s">
        <v>4</v>
      </c>
      <c r="B4939" s="4" t="s">
        <v>5</v>
      </c>
    </row>
    <row r="4940" spans="1:9">
      <c r="A4940" t="n">
        <v>48241</v>
      </c>
      <c r="B4940" s="32" t="n">
        <v>28</v>
      </c>
    </row>
    <row r="4941" spans="1:9">
      <c r="A4941" t="s">
        <v>4</v>
      </c>
      <c r="B4941" s="4" t="s">
        <v>5</v>
      </c>
      <c r="C4941" s="4" t="s">
        <v>13</v>
      </c>
      <c r="D4941" s="4" t="s">
        <v>10</v>
      </c>
      <c r="E4941" s="4" t="s">
        <v>6</v>
      </c>
    </row>
    <row r="4942" spans="1:9">
      <c r="A4942" t="n">
        <v>48242</v>
      </c>
      <c r="B4942" s="51" t="n">
        <v>51</v>
      </c>
      <c r="C4942" s="7" t="n">
        <v>4</v>
      </c>
      <c r="D4942" s="7" t="n">
        <v>0</v>
      </c>
      <c r="E4942" s="7" t="s">
        <v>151</v>
      </c>
    </row>
    <row r="4943" spans="1:9">
      <c r="A4943" t="s">
        <v>4</v>
      </c>
      <c r="B4943" s="4" t="s">
        <v>5</v>
      </c>
      <c r="C4943" s="4" t="s">
        <v>10</v>
      </c>
    </row>
    <row r="4944" spans="1:9">
      <c r="A4944" t="n">
        <v>48255</v>
      </c>
      <c r="B4944" s="25" t="n">
        <v>16</v>
      </c>
      <c r="C4944" s="7" t="n">
        <v>0</v>
      </c>
    </row>
    <row r="4945" spans="1:9">
      <c r="A4945" t="s">
        <v>4</v>
      </c>
      <c r="B4945" s="4" t="s">
        <v>5</v>
      </c>
      <c r="C4945" s="4" t="s">
        <v>10</v>
      </c>
      <c r="D4945" s="4" t="s">
        <v>66</v>
      </c>
      <c r="E4945" s="4" t="s">
        <v>13</v>
      </c>
      <c r="F4945" s="4" t="s">
        <v>13</v>
      </c>
    </row>
    <row r="4946" spans="1:9">
      <c r="A4946" t="n">
        <v>48258</v>
      </c>
      <c r="B4946" s="52" t="n">
        <v>26</v>
      </c>
      <c r="C4946" s="7" t="n">
        <v>0</v>
      </c>
      <c r="D4946" s="7" t="s">
        <v>507</v>
      </c>
      <c r="E4946" s="7" t="n">
        <v>2</v>
      </c>
      <c r="F4946" s="7" t="n">
        <v>0</v>
      </c>
    </row>
    <row r="4947" spans="1:9">
      <c r="A4947" t="s">
        <v>4</v>
      </c>
      <c r="B4947" s="4" t="s">
        <v>5</v>
      </c>
    </row>
    <row r="4948" spans="1:9">
      <c r="A4948" t="n">
        <v>48321</v>
      </c>
      <c r="B4948" s="32" t="n">
        <v>28</v>
      </c>
    </row>
    <row r="4949" spans="1:9">
      <c r="A4949" t="s">
        <v>4</v>
      </c>
      <c r="B4949" s="4" t="s">
        <v>5</v>
      </c>
      <c r="C4949" s="4" t="s">
        <v>13</v>
      </c>
      <c r="D4949" s="4" t="s">
        <v>10</v>
      </c>
      <c r="E4949" s="4" t="s">
        <v>6</v>
      </c>
    </row>
    <row r="4950" spans="1:9">
      <c r="A4950" t="n">
        <v>48322</v>
      </c>
      <c r="B4950" s="51" t="n">
        <v>51</v>
      </c>
      <c r="C4950" s="7" t="n">
        <v>4</v>
      </c>
      <c r="D4950" s="7" t="n">
        <v>5</v>
      </c>
      <c r="E4950" s="7" t="s">
        <v>335</v>
      </c>
    </row>
    <row r="4951" spans="1:9">
      <c r="A4951" t="s">
        <v>4</v>
      </c>
      <c r="B4951" s="4" t="s">
        <v>5</v>
      </c>
      <c r="C4951" s="4" t="s">
        <v>10</v>
      </c>
    </row>
    <row r="4952" spans="1:9">
      <c r="A4952" t="n">
        <v>48335</v>
      </c>
      <c r="B4952" s="25" t="n">
        <v>16</v>
      </c>
      <c r="C4952" s="7" t="n">
        <v>0</v>
      </c>
    </row>
    <row r="4953" spans="1:9">
      <c r="A4953" t="s">
        <v>4</v>
      </c>
      <c r="B4953" s="4" t="s">
        <v>5</v>
      </c>
      <c r="C4953" s="4" t="s">
        <v>10</v>
      </c>
      <c r="D4953" s="4" t="s">
        <v>66</v>
      </c>
      <c r="E4953" s="4" t="s">
        <v>13</v>
      </c>
      <c r="F4953" s="4" t="s">
        <v>13</v>
      </c>
    </row>
    <row r="4954" spans="1:9">
      <c r="A4954" t="n">
        <v>48338</v>
      </c>
      <c r="B4954" s="52" t="n">
        <v>26</v>
      </c>
      <c r="C4954" s="7" t="n">
        <v>5</v>
      </c>
      <c r="D4954" s="7" t="s">
        <v>508</v>
      </c>
      <c r="E4954" s="7" t="n">
        <v>2</v>
      </c>
      <c r="F4954" s="7" t="n">
        <v>0</v>
      </c>
    </row>
    <row r="4955" spans="1:9">
      <c r="A4955" t="s">
        <v>4</v>
      </c>
      <c r="B4955" s="4" t="s">
        <v>5</v>
      </c>
    </row>
    <row r="4956" spans="1:9">
      <c r="A4956" t="n">
        <v>48405</v>
      </c>
      <c r="B4956" s="32" t="n">
        <v>28</v>
      </c>
    </row>
    <row r="4957" spans="1:9">
      <c r="A4957" t="s">
        <v>4</v>
      </c>
      <c r="B4957" s="4" t="s">
        <v>5</v>
      </c>
      <c r="C4957" s="4" t="s">
        <v>13</v>
      </c>
      <c r="D4957" s="4" t="s">
        <v>10</v>
      </c>
      <c r="E4957" s="4" t="s">
        <v>10</v>
      </c>
      <c r="F4957" s="4" t="s">
        <v>13</v>
      </c>
    </row>
    <row r="4958" spans="1:9">
      <c r="A4958" t="n">
        <v>48406</v>
      </c>
      <c r="B4958" s="30" t="n">
        <v>25</v>
      </c>
      <c r="C4958" s="7" t="n">
        <v>1</v>
      </c>
      <c r="D4958" s="7" t="n">
        <v>65535</v>
      </c>
      <c r="E4958" s="7" t="n">
        <v>450</v>
      </c>
      <c r="F4958" s="7" t="n">
        <v>0</v>
      </c>
    </row>
    <row r="4959" spans="1:9">
      <c r="A4959" t="s">
        <v>4</v>
      </c>
      <c r="B4959" s="4" t="s">
        <v>5</v>
      </c>
      <c r="C4959" s="4" t="s">
        <v>13</v>
      </c>
      <c r="D4959" s="4" t="s">
        <v>10</v>
      </c>
      <c r="E4959" s="4" t="s">
        <v>6</v>
      </c>
    </row>
    <row r="4960" spans="1:9">
      <c r="A4960" t="n">
        <v>48413</v>
      </c>
      <c r="B4960" s="51" t="n">
        <v>51</v>
      </c>
      <c r="C4960" s="7" t="n">
        <v>4</v>
      </c>
      <c r="D4960" s="7" t="n">
        <v>7</v>
      </c>
      <c r="E4960" s="7" t="s">
        <v>143</v>
      </c>
    </row>
    <row r="4961" spans="1:6">
      <c r="A4961" t="s">
        <v>4</v>
      </c>
      <c r="B4961" s="4" t="s">
        <v>5</v>
      </c>
      <c r="C4961" s="4" t="s">
        <v>10</v>
      </c>
    </row>
    <row r="4962" spans="1:6">
      <c r="A4962" t="n">
        <v>48427</v>
      </c>
      <c r="B4962" s="25" t="n">
        <v>16</v>
      </c>
      <c r="C4962" s="7" t="n">
        <v>0</v>
      </c>
    </row>
    <row r="4963" spans="1:6">
      <c r="A4963" t="s">
        <v>4</v>
      </c>
      <c r="B4963" s="4" t="s">
        <v>5</v>
      </c>
      <c r="C4963" s="4" t="s">
        <v>10</v>
      </c>
      <c r="D4963" s="4" t="s">
        <v>66</v>
      </c>
      <c r="E4963" s="4" t="s">
        <v>13</v>
      </c>
      <c r="F4963" s="4" t="s">
        <v>13</v>
      </c>
    </row>
    <row r="4964" spans="1:6">
      <c r="A4964" t="n">
        <v>48430</v>
      </c>
      <c r="B4964" s="52" t="n">
        <v>26</v>
      </c>
      <c r="C4964" s="7" t="n">
        <v>7</v>
      </c>
      <c r="D4964" s="7" t="s">
        <v>509</v>
      </c>
      <c r="E4964" s="7" t="n">
        <v>2</v>
      </c>
      <c r="F4964" s="7" t="n">
        <v>0</v>
      </c>
    </row>
    <row r="4965" spans="1:6">
      <c r="A4965" t="s">
        <v>4</v>
      </c>
      <c r="B4965" s="4" t="s">
        <v>5</v>
      </c>
    </row>
    <row r="4966" spans="1:6">
      <c r="A4966" t="n">
        <v>48474</v>
      </c>
      <c r="B4966" s="32" t="n">
        <v>28</v>
      </c>
    </row>
    <row r="4967" spans="1:6">
      <c r="A4967" t="s">
        <v>4</v>
      </c>
      <c r="B4967" s="4" t="s">
        <v>5</v>
      </c>
      <c r="C4967" s="4" t="s">
        <v>10</v>
      </c>
      <c r="D4967" s="4" t="s">
        <v>13</v>
      </c>
    </row>
    <row r="4968" spans="1:6">
      <c r="A4968" t="n">
        <v>48475</v>
      </c>
      <c r="B4968" s="61" t="n">
        <v>89</v>
      </c>
      <c r="C4968" s="7" t="n">
        <v>65533</v>
      </c>
      <c r="D4968" s="7" t="n">
        <v>1</v>
      </c>
    </row>
    <row r="4969" spans="1:6">
      <c r="A4969" t="s">
        <v>4</v>
      </c>
      <c r="B4969" s="4" t="s">
        <v>5</v>
      </c>
      <c r="C4969" s="4" t="s">
        <v>13</v>
      </c>
      <c r="D4969" s="4" t="s">
        <v>10</v>
      </c>
      <c r="E4969" s="4" t="s">
        <v>10</v>
      </c>
      <c r="F4969" s="4" t="s">
        <v>13</v>
      </c>
    </row>
    <row r="4970" spans="1:6">
      <c r="A4970" t="n">
        <v>48479</v>
      </c>
      <c r="B4970" s="30" t="n">
        <v>25</v>
      </c>
      <c r="C4970" s="7" t="n">
        <v>1</v>
      </c>
      <c r="D4970" s="7" t="n">
        <v>65535</v>
      </c>
      <c r="E4970" s="7" t="n">
        <v>65535</v>
      </c>
      <c r="F4970" s="7" t="n">
        <v>0</v>
      </c>
    </row>
    <row r="4971" spans="1:6">
      <c r="A4971" t="s">
        <v>4</v>
      </c>
      <c r="B4971" s="4" t="s">
        <v>5</v>
      </c>
      <c r="C4971" s="4" t="s">
        <v>13</v>
      </c>
      <c r="D4971" s="4" t="s">
        <v>10</v>
      </c>
      <c r="E4971" s="4" t="s">
        <v>6</v>
      </c>
    </row>
    <row r="4972" spans="1:6">
      <c r="A4972" t="n">
        <v>48486</v>
      </c>
      <c r="B4972" s="51" t="n">
        <v>51</v>
      </c>
      <c r="C4972" s="7" t="n">
        <v>4</v>
      </c>
      <c r="D4972" s="7" t="n">
        <v>0</v>
      </c>
      <c r="E4972" s="7" t="s">
        <v>510</v>
      </c>
    </row>
    <row r="4973" spans="1:6">
      <c r="A4973" t="s">
        <v>4</v>
      </c>
      <c r="B4973" s="4" t="s">
        <v>5</v>
      </c>
      <c r="C4973" s="4" t="s">
        <v>10</v>
      </c>
    </row>
    <row r="4974" spans="1:6">
      <c r="A4974" t="n">
        <v>48500</v>
      </c>
      <c r="B4974" s="25" t="n">
        <v>16</v>
      </c>
      <c r="C4974" s="7" t="n">
        <v>0</v>
      </c>
    </row>
    <row r="4975" spans="1:6">
      <c r="A4975" t="s">
        <v>4</v>
      </c>
      <c r="B4975" s="4" t="s">
        <v>5</v>
      </c>
      <c r="C4975" s="4" t="s">
        <v>10</v>
      </c>
      <c r="D4975" s="4" t="s">
        <v>66</v>
      </c>
      <c r="E4975" s="4" t="s">
        <v>13</v>
      </c>
      <c r="F4975" s="4" t="s">
        <v>13</v>
      </c>
    </row>
    <row r="4976" spans="1:6">
      <c r="A4976" t="n">
        <v>48503</v>
      </c>
      <c r="B4976" s="52" t="n">
        <v>26</v>
      </c>
      <c r="C4976" s="7" t="n">
        <v>0</v>
      </c>
      <c r="D4976" s="7" t="s">
        <v>511</v>
      </c>
      <c r="E4976" s="7" t="n">
        <v>2</v>
      </c>
      <c r="F4976" s="7" t="n">
        <v>0</v>
      </c>
    </row>
    <row r="4977" spans="1:6">
      <c r="A4977" t="s">
        <v>4</v>
      </c>
      <c r="B4977" s="4" t="s">
        <v>5</v>
      </c>
    </row>
    <row r="4978" spans="1:6">
      <c r="A4978" t="n">
        <v>48629</v>
      </c>
      <c r="B4978" s="32" t="n">
        <v>28</v>
      </c>
    </row>
    <row r="4979" spans="1:6">
      <c r="A4979" t="s">
        <v>4</v>
      </c>
      <c r="B4979" s="4" t="s">
        <v>5</v>
      </c>
      <c r="C4979" s="4" t="s">
        <v>10</v>
      </c>
    </row>
    <row r="4980" spans="1:6">
      <c r="A4980" t="n">
        <v>48630</v>
      </c>
      <c r="B4980" s="8" t="n">
        <v>12</v>
      </c>
      <c r="C4980" s="7" t="n">
        <v>1</v>
      </c>
    </row>
    <row r="4981" spans="1:6">
      <c r="A4981" t="s">
        <v>4</v>
      </c>
      <c r="B4981" s="4" t="s">
        <v>5</v>
      </c>
      <c r="C4981" s="4" t="s">
        <v>29</v>
      </c>
    </row>
    <row r="4982" spans="1:6">
      <c r="A4982" t="n">
        <v>48633</v>
      </c>
      <c r="B4982" s="18" t="n">
        <v>3</v>
      </c>
      <c r="C4982" s="15" t="n">
        <f t="normal" ca="1">A5390</f>
        <v>0</v>
      </c>
    </row>
    <row r="4983" spans="1:6">
      <c r="A4983" t="s">
        <v>4</v>
      </c>
      <c r="B4983" s="4" t="s">
        <v>5</v>
      </c>
      <c r="C4983" s="4" t="s">
        <v>13</v>
      </c>
      <c r="D4983" s="4" t="s">
        <v>13</v>
      </c>
      <c r="E4983" s="4" t="s">
        <v>13</v>
      </c>
      <c r="F4983" s="4" t="s">
        <v>9</v>
      </c>
      <c r="G4983" s="4" t="s">
        <v>13</v>
      </c>
      <c r="H4983" s="4" t="s">
        <v>13</v>
      </c>
      <c r="I4983" s="4" t="s">
        <v>29</v>
      </c>
    </row>
    <row r="4984" spans="1:6">
      <c r="A4984" t="n">
        <v>48638</v>
      </c>
      <c r="B4984" s="14" t="n">
        <v>5</v>
      </c>
      <c r="C4984" s="7" t="n">
        <v>35</v>
      </c>
      <c r="D4984" s="7" t="n">
        <v>0</v>
      </c>
      <c r="E4984" s="7" t="n">
        <v>0</v>
      </c>
      <c r="F4984" s="7" t="n">
        <v>3</v>
      </c>
      <c r="G4984" s="7" t="n">
        <v>2</v>
      </c>
      <c r="H4984" s="7" t="n">
        <v>1</v>
      </c>
      <c r="I4984" s="15" t="n">
        <f t="normal" ca="1">A5066</f>
        <v>0</v>
      </c>
    </row>
    <row r="4985" spans="1:6">
      <c r="A4985" t="s">
        <v>4</v>
      </c>
      <c r="B4985" s="4" t="s">
        <v>5</v>
      </c>
      <c r="C4985" s="4" t="s">
        <v>13</v>
      </c>
      <c r="D4985" s="4" t="s">
        <v>10</v>
      </c>
      <c r="E4985" s="4" t="s">
        <v>30</v>
      </c>
    </row>
    <row r="4986" spans="1:6">
      <c r="A4986" t="n">
        <v>48652</v>
      </c>
      <c r="B4986" s="27" t="n">
        <v>58</v>
      </c>
      <c r="C4986" s="7" t="n">
        <v>101</v>
      </c>
      <c r="D4986" s="7" t="n">
        <v>500</v>
      </c>
      <c r="E4986" s="7" t="n">
        <v>1</v>
      </c>
    </row>
    <row r="4987" spans="1:6">
      <c r="A4987" t="s">
        <v>4</v>
      </c>
      <c r="B4987" s="4" t="s">
        <v>5</v>
      </c>
      <c r="C4987" s="4" t="s">
        <v>13</v>
      </c>
      <c r="D4987" s="4" t="s">
        <v>10</v>
      </c>
    </row>
    <row r="4988" spans="1:6">
      <c r="A4988" t="n">
        <v>48660</v>
      </c>
      <c r="B4988" s="27" t="n">
        <v>58</v>
      </c>
      <c r="C4988" s="7" t="n">
        <v>254</v>
      </c>
      <c r="D4988" s="7" t="n">
        <v>0</v>
      </c>
    </row>
    <row r="4989" spans="1:6">
      <c r="A4989" t="s">
        <v>4</v>
      </c>
      <c r="B4989" s="4" t="s">
        <v>5</v>
      </c>
      <c r="C4989" s="4" t="s">
        <v>13</v>
      </c>
      <c r="D4989" s="4" t="s">
        <v>13</v>
      </c>
      <c r="E4989" s="4" t="s">
        <v>30</v>
      </c>
      <c r="F4989" s="4" t="s">
        <v>30</v>
      </c>
      <c r="G4989" s="4" t="s">
        <v>30</v>
      </c>
      <c r="H4989" s="4" t="s">
        <v>10</v>
      </c>
    </row>
    <row r="4990" spans="1:6">
      <c r="A4990" t="n">
        <v>48664</v>
      </c>
      <c r="B4990" s="59" t="n">
        <v>45</v>
      </c>
      <c r="C4990" s="7" t="n">
        <v>2</v>
      </c>
      <c r="D4990" s="7" t="n">
        <v>3</v>
      </c>
      <c r="E4990" s="7" t="n">
        <v>11.7600002288818</v>
      </c>
      <c r="F4990" s="7" t="n">
        <v>1.12999999523163</v>
      </c>
      <c r="G4990" s="7" t="n">
        <v>14.039999961853</v>
      </c>
      <c r="H4990" s="7" t="n">
        <v>0</v>
      </c>
    </row>
    <row r="4991" spans="1:6">
      <c r="A4991" t="s">
        <v>4</v>
      </c>
      <c r="B4991" s="4" t="s">
        <v>5</v>
      </c>
      <c r="C4991" s="4" t="s">
        <v>13</v>
      </c>
      <c r="D4991" s="4" t="s">
        <v>13</v>
      </c>
      <c r="E4991" s="4" t="s">
        <v>30</v>
      </c>
      <c r="F4991" s="4" t="s">
        <v>30</v>
      </c>
      <c r="G4991" s="4" t="s">
        <v>30</v>
      </c>
      <c r="H4991" s="4" t="s">
        <v>10</v>
      </c>
      <c r="I4991" s="4" t="s">
        <v>13</v>
      </c>
    </row>
    <row r="4992" spans="1:6">
      <c r="A4992" t="n">
        <v>48681</v>
      </c>
      <c r="B4992" s="59" t="n">
        <v>45</v>
      </c>
      <c r="C4992" s="7" t="n">
        <v>4</v>
      </c>
      <c r="D4992" s="7" t="n">
        <v>3</v>
      </c>
      <c r="E4992" s="7" t="n">
        <v>11.8699998855591</v>
      </c>
      <c r="F4992" s="7" t="n">
        <v>296.429992675781</v>
      </c>
      <c r="G4992" s="7" t="n">
        <v>0</v>
      </c>
      <c r="H4992" s="7" t="n">
        <v>0</v>
      </c>
      <c r="I4992" s="7" t="n">
        <v>0</v>
      </c>
    </row>
    <row r="4993" spans="1:9">
      <c r="A4993" t="s">
        <v>4</v>
      </c>
      <c r="B4993" s="4" t="s">
        <v>5</v>
      </c>
      <c r="C4993" s="4" t="s">
        <v>13</v>
      </c>
      <c r="D4993" s="4" t="s">
        <v>13</v>
      </c>
      <c r="E4993" s="4" t="s">
        <v>30</v>
      </c>
      <c r="F4993" s="4" t="s">
        <v>10</v>
      </c>
    </row>
    <row r="4994" spans="1:9">
      <c r="A4994" t="n">
        <v>48699</v>
      </c>
      <c r="B4994" s="59" t="n">
        <v>45</v>
      </c>
      <c r="C4994" s="7" t="n">
        <v>11</v>
      </c>
      <c r="D4994" s="7" t="n">
        <v>3</v>
      </c>
      <c r="E4994" s="7" t="n">
        <v>35.0999984741211</v>
      </c>
      <c r="F4994" s="7" t="n">
        <v>0</v>
      </c>
    </row>
    <row r="4995" spans="1:9">
      <c r="A4995" t="s">
        <v>4</v>
      </c>
      <c r="B4995" s="4" t="s">
        <v>5</v>
      </c>
      <c r="C4995" s="4" t="s">
        <v>13</v>
      </c>
      <c r="D4995" s="4" t="s">
        <v>13</v>
      </c>
      <c r="E4995" s="4" t="s">
        <v>30</v>
      </c>
      <c r="F4995" s="4" t="s">
        <v>10</v>
      </c>
    </row>
    <row r="4996" spans="1:9">
      <c r="A4996" t="n">
        <v>48708</v>
      </c>
      <c r="B4996" s="59" t="n">
        <v>45</v>
      </c>
      <c r="C4996" s="7" t="n">
        <v>5</v>
      </c>
      <c r="D4996" s="7" t="n">
        <v>3</v>
      </c>
      <c r="E4996" s="7" t="n">
        <v>1.79999995231628</v>
      </c>
      <c r="F4996" s="7" t="n">
        <v>0</v>
      </c>
    </row>
    <row r="4997" spans="1:9">
      <c r="A4997" t="s">
        <v>4</v>
      </c>
      <c r="B4997" s="4" t="s">
        <v>5</v>
      </c>
      <c r="C4997" s="4" t="s">
        <v>13</v>
      </c>
      <c r="D4997" s="4" t="s">
        <v>10</v>
      </c>
    </row>
    <row r="4998" spans="1:9">
      <c r="A4998" t="n">
        <v>48717</v>
      </c>
      <c r="B4998" s="27" t="n">
        <v>58</v>
      </c>
      <c r="C4998" s="7" t="n">
        <v>255</v>
      </c>
      <c r="D4998" s="7" t="n">
        <v>0</v>
      </c>
    </row>
    <row r="4999" spans="1:9">
      <c r="A4999" t="s">
        <v>4</v>
      </c>
      <c r="B4999" s="4" t="s">
        <v>5</v>
      </c>
      <c r="C4999" s="4" t="s">
        <v>13</v>
      </c>
      <c r="D4999" s="4" t="s">
        <v>10</v>
      </c>
      <c r="E4999" s="4" t="s">
        <v>6</v>
      </c>
    </row>
    <row r="5000" spans="1:9">
      <c r="A5000" t="n">
        <v>48721</v>
      </c>
      <c r="B5000" s="51" t="n">
        <v>51</v>
      </c>
      <c r="C5000" s="7" t="n">
        <v>4</v>
      </c>
      <c r="D5000" s="7" t="n">
        <v>0</v>
      </c>
      <c r="E5000" s="7" t="s">
        <v>151</v>
      </c>
    </row>
    <row r="5001" spans="1:9">
      <c r="A5001" t="s">
        <v>4</v>
      </c>
      <c r="B5001" s="4" t="s">
        <v>5</v>
      </c>
      <c r="C5001" s="4" t="s">
        <v>10</v>
      </c>
    </row>
    <row r="5002" spans="1:9">
      <c r="A5002" t="n">
        <v>48734</v>
      </c>
      <c r="B5002" s="25" t="n">
        <v>16</v>
      </c>
      <c r="C5002" s="7" t="n">
        <v>0</v>
      </c>
    </row>
    <row r="5003" spans="1:9">
      <c r="A5003" t="s">
        <v>4</v>
      </c>
      <c r="B5003" s="4" t="s">
        <v>5</v>
      </c>
      <c r="C5003" s="4" t="s">
        <v>10</v>
      </c>
      <c r="D5003" s="4" t="s">
        <v>66</v>
      </c>
      <c r="E5003" s="4" t="s">
        <v>13</v>
      </c>
      <c r="F5003" s="4" t="s">
        <v>13</v>
      </c>
      <c r="G5003" s="4" t="s">
        <v>66</v>
      </c>
      <c r="H5003" s="4" t="s">
        <v>13</v>
      </c>
      <c r="I5003" s="4" t="s">
        <v>13</v>
      </c>
    </row>
    <row r="5004" spans="1:9">
      <c r="A5004" t="n">
        <v>48737</v>
      </c>
      <c r="B5004" s="52" t="n">
        <v>26</v>
      </c>
      <c r="C5004" s="7" t="n">
        <v>0</v>
      </c>
      <c r="D5004" s="7" t="s">
        <v>512</v>
      </c>
      <c r="E5004" s="7" t="n">
        <v>2</v>
      </c>
      <c r="F5004" s="7" t="n">
        <v>3</v>
      </c>
      <c r="G5004" s="7" t="s">
        <v>513</v>
      </c>
      <c r="H5004" s="7" t="n">
        <v>2</v>
      </c>
      <c r="I5004" s="7" t="n">
        <v>0</v>
      </c>
    </row>
    <row r="5005" spans="1:9">
      <c r="A5005" t="s">
        <v>4</v>
      </c>
      <c r="B5005" s="4" t="s">
        <v>5</v>
      </c>
    </row>
    <row r="5006" spans="1:9">
      <c r="A5006" t="n">
        <v>48833</v>
      </c>
      <c r="B5006" s="32" t="n">
        <v>28</v>
      </c>
    </row>
    <row r="5007" spans="1:9">
      <c r="A5007" t="s">
        <v>4</v>
      </c>
      <c r="B5007" s="4" t="s">
        <v>5</v>
      </c>
      <c r="C5007" s="4" t="s">
        <v>10</v>
      </c>
      <c r="D5007" s="4" t="s">
        <v>13</v>
      </c>
      <c r="E5007" s="4" t="s">
        <v>13</v>
      </c>
      <c r="F5007" s="4" t="s">
        <v>6</v>
      </c>
    </row>
    <row r="5008" spans="1:9">
      <c r="A5008" t="n">
        <v>48834</v>
      </c>
      <c r="B5008" s="47" t="n">
        <v>20</v>
      </c>
      <c r="C5008" s="7" t="n">
        <v>6</v>
      </c>
      <c r="D5008" s="7" t="n">
        <v>2</v>
      </c>
      <c r="E5008" s="7" t="n">
        <v>10</v>
      </c>
      <c r="F5008" s="7" t="s">
        <v>273</v>
      </c>
    </row>
    <row r="5009" spans="1:9">
      <c r="A5009" t="s">
        <v>4</v>
      </c>
      <c r="B5009" s="4" t="s">
        <v>5</v>
      </c>
      <c r="C5009" s="4" t="s">
        <v>13</v>
      </c>
      <c r="D5009" s="4" t="s">
        <v>10</v>
      </c>
      <c r="E5009" s="4" t="s">
        <v>6</v>
      </c>
    </row>
    <row r="5010" spans="1:9">
      <c r="A5010" t="n">
        <v>48855</v>
      </c>
      <c r="B5010" s="51" t="n">
        <v>51</v>
      </c>
      <c r="C5010" s="7" t="n">
        <v>4</v>
      </c>
      <c r="D5010" s="7" t="n">
        <v>6</v>
      </c>
      <c r="E5010" s="7" t="s">
        <v>143</v>
      </c>
    </row>
    <row r="5011" spans="1:9">
      <c r="A5011" t="s">
        <v>4</v>
      </c>
      <c r="B5011" s="4" t="s">
        <v>5</v>
      </c>
      <c r="C5011" s="4" t="s">
        <v>10</v>
      </c>
    </row>
    <row r="5012" spans="1:9">
      <c r="A5012" t="n">
        <v>48869</v>
      </c>
      <c r="B5012" s="25" t="n">
        <v>16</v>
      </c>
      <c r="C5012" s="7" t="n">
        <v>0</v>
      </c>
    </row>
    <row r="5013" spans="1:9">
      <c r="A5013" t="s">
        <v>4</v>
      </c>
      <c r="B5013" s="4" t="s">
        <v>5</v>
      </c>
      <c r="C5013" s="4" t="s">
        <v>10</v>
      </c>
      <c r="D5013" s="4" t="s">
        <v>66</v>
      </c>
      <c r="E5013" s="4" t="s">
        <v>13</v>
      </c>
      <c r="F5013" s="4" t="s">
        <v>13</v>
      </c>
      <c r="G5013" s="4" t="s">
        <v>66</v>
      </c>
      <c r="H5013" s="4" t="s">
        <v>13</v>
      </c>
      <c r="I5013" s="4" t="s">
        <v>13</v>
      </c>
      <c r="J5013" s="4" t="s">
        <v>66</v>
      </c>
      <c r="K5013" s="4" t="s">
        <v>13</v>
      </c>
      <c r="L5013" s="4" t="s">
        <v>13</v>
      </c>
    </row>
    <row r="5014" spans="1:9">
      <c r="A5014" t="n">
        <v>48872</v>
      </c>
      <c r="B5014" s="52" t="n">
        <v>26</v>
      </c>
      <c r="C5014" s="7" t="n">
        <v>6</v>
      </c>
      <c r="D5014" s="7" t="s">
        <v>514</v>
      </c>
      <c r="E5014" s="7" t="n">
        <v>2</v>
      </c>
      <c r="F5014" s="7" t="n">
        <v>3</v>
      </c>
      <c r="G5014" s="7" t="s">
        <v>515</v>
      </c>
      <c r="H5014" s="7" t="n">
        <v>2</v>
      </c>
      <c r="I5014" s="7" t="n">
        <v>3</v>
      </c>
      <c r="J5014" s="7" t="s">
        <v>516</v>
      </c>
      <c r="K5014" s="7" t="n">
        <v>2</v>
      </c>
      <c r="L5014" s="7" t="n">
        <v>0</v>
      </c>
    </row>
    <row r="5015" spans="1:9">
      <c r="A5015" t="s">
        <v>4</v>
      </c>
      <c r="B5015" s="4" t="s">
        <v>5</v>
      </c>
    </row>
    <row r="5016" spans="1:9">
      <c r="A5016" t="n">
        <v>49029</v>
      </c>
      <c r="B5016" s="32" t="n">
        <v>28</v>
      </c>
    </row>
    <row r="5017" spans="1:9">
      <c r="A5017" t="s">
        <v>4</v>
      </c>
      <c r="B5017" s="4" t="s">
        <v>5</v>
      </c>
      <c r="C5017" s="4" t="s">
        <v>13</v>
      </c>
      <c r="D5017" s="4" t="s">
        <v>10</v>
      </c>
      <c r="E5017" s="4" t="s">
        <v>6</v>
      </c>
    </row>
    <row r="5018" spans="1:9">
      <c r="A5018" t="n">
        <v>49030</v>
      </c>
      <c r="B5018" s="51" t="n">
        <v>51</v>
      </c>
      <c r="C5018" s="7" t="n">
        <v>4</v>
      </c>
      <c r="D5018" s="7" t="n">
        <v>0</v>
      </c>
      <c r="E5018" s="7" t="s">
        <v>151</v>
      </c>
    </row>
    <row r="5019" spans="1:9">
      <c r="A5019" t="s">
        <v>4</v>
      </c>
      <c r="B5019" s="4" t="s">
        <v>5</v>
      </c>
      <c r="C5019" s="4" t="s">
        <v>10</v>
      </c>
    </row>
    <row r="5020" spans="1:9">
      <c r="A5020" t="n">
        <v>49043</v>
      </c>
      <c r="B5020" s="25" t="n">
        <v>16</v>
      </c>
      <c r="C5020" s="7" t="n">
        <v>0</v>
      </c>
    </row>
    <row r="5021" spans="1:9">
      <c r="A5021" t="s">
        <v>4</v>
      </c>
      <c r="B5021" s="4" t="s">
        <v>5</v>
      </c>
      <c r="C5021" s="4" t="s">
        <v>10</v>
      </c>
      <c r="D5021" s="4" t="s">
        <v>66</v>
      </c>
      <c r="E5021" s="4" t="s">
        <v>13</v>
      </c>
      <c r="F5021" s="4" t="s">
        <v>13</v>
      </c>
    </row>
    <row r="5022" spans="1:9">
      <c r="A5022" t="n">
        <v>49046</v>
      </c>
      <c r="B5022" s="52" t="n">
        <v>26</v>
      </c>
      <c r="C5022" s="7" t="n">
        <v>0</v>
      </c>
      <c r="D5022" s="7" t="s">
        <v>455</v>
      </c>
      <c r="E5022" s="7" t="n">
        <v>2</v>
      </c>
      <c r="F5022" s="7" t="n">
        <v>0</v>
      </c>
    </row>
    <row r="5023" spans="1:9">
      <c r="A5023" t="s">
        <v>4</v>
      </c>
      <c r="B5023" s="4" t="s">
        <v>5</v>
      </c>
    </row>
    <row r="5024" spans="1:9">
      <c r="A5024" t="n">
        <v>49067</v>
      </c>
      <c r="B5024" s="32" t="n">
        <v>28</v>
      </c>
    </row>
    <row r="5025" spans="1:12">
      <c r="A5025" t="s">
        <v>4</v>
      </c>
      <c r="B5025" s="4" t="s">
        <v>5</v>
      </c>
      <c r="C5025" s="4" t="s">
        <v>13</v>
      </c>
      <c r="D5025" s="4" t="s">
        <v>10</v>
      </c>
      <c r="E5025" s="4" t="s">
        <v>10</v>
      </c>
      <c r="F5025" s="4" t="s">
        <v>13</v>
      </c>
    </row>
    <row r="5026" spans="1:12">
      <c r="A5026" t="n">
        <v>49068</v>
      </c>
      <c r="B5026" s="30" t="n">
        <v>25</v>
      </c>
      <c r="C5026" s="7" t="n">
        <v>1</v>
      </c>
      <c r="D5026" s="7" t="n">
        <v>65535</v>
      </c>
      <c r="E5026" s="7" t="n">
        <v>400</v>
      </c>
      <c r="F5026" s="7" t="n">
        <v>0</v>
      </c>
    </row>
    <row r="5027" spans="1:12">
      <c r="A5027" t="s">
        <v>4</v>
      </c>
      <c r="B5027" s="4" t="s">
        <v>5</v>
      </c>
      <c r="C5027" s="4" t="s">
        <v>13</v>
      </c>
      <c r="D5027" s="4" t="s">
        <v>10</v>
      </c>
      <c r="E5027" s="4" t="s">
        <v>6</v>
      </c>
    </row>
    <row r="5028" spans="1:12">
      <c r="A5028" t="n">
        <v>49075</v>
      </c>
      <c r="B5028" s="51" t="n">
        <v>51</v>
      </c>
      <c r="C5028" s="7" t="n">
        <v>4</v>
      </c>
      <c r="D5028" s="7" t="n">
        <v>2</v>
      </c>
      <c r="E5028" s="7" t="s">
        <v>151</v>
      </c>
    </row>
    <row r="5029" spans="1:12">
      <c r="A5029" t="s">
        <v>4</v>
      </c>
      <c r="B5029" s="4" t="s">
        <v>5</v>
      </c>
      <c r="C5029" s="4" t="s">
        <v>10</v>
      </c>
    </row>
    <row r="5030" spans="1:12">
      <c r="A5030" t="n">
        <v>49088</v>
      </c>
      <c r="B5030" s="25" t="n">
        <v>16</v>
      </c>
      <c r="C5030" s="7" t="n">
        <v>0</v>
      </c>
    </row>
    <row r="5031" spans="1:12">
      <c r="A5031" t="s">
        <v>4</v>
      </c>
      <c r="B5031" s="4" t="s">
        <v>5</v>
      </c>
      <c r="C5031" s="4" t="s">
        <v>10</v>
      </c>
      <c r="D5031" s="4" t="s">
        <v>66</v>
      </c>
      <c r="E5031" s="4" t="s">
        <v>13</v>
      </c>
      <c r="F5031" s="4" t="s">
        <v>13</v>
      </c>
      <c r="G5031" s="4" t="s">
        <v>66</v>
      </c>
      <c r="H5031" s="4" t="s">
        <v>13</v>
      </c>
      <c r="I5031" s="4" t="s">
        <v>13</v>
      </c>
    </row>
    <row r="5032" spans="1:12">
      <c r="A5032" t="n">
        <v>49091</v>
      </c>
      <c r="B5032" s="52" t="n">
        <v>26</v>
      </c>
      <c r="C5032" s="7" t="n">
        <v>2</v>
      </c>
      <c r="D5032" s="7" t="s">
        <v>517</v>
      </c>
      <c r="E5032" s="7" t="n">
        <v>2</v>
      </c>
      <c r="F5032" s="7" t="n">
        <v>3</v>
      </c>
      <c r="G5032" s="7" t="s">
        <v>518</v>
      </c>
      <c r="H5032" s="7" t="n">
        <v>2</v>
      </c>
      <c r="I5032" s="7" t="n">
        <v>0</v>
      </c>
    </row>
    <row r="5033" spans="1:12">
      <c r="A5033" t="s">
        <v>4</v>
      </c>
      <c r="B5033" s="4" t="s">
        <v>5</v>
      </c>
    </row>
    <row r="5034" spans="1:12">
      <c r="A5034" t="n">
        <v>49263</v>
      </c>
      <c r="B5034" s="32" t="n">
        <v>28</v>
      </c>
    </row>
    <row r="5035" spans="1:12">
      <c r="A5035" t="s">
        <v>4</v>
      </c>
      <c r="B5035" s="4" t="s">
        <v>5</v>
      </c>
      <c r="C5035" s="4" t="s">
        <v>13</v>
      </c>
      <c r="D5035" s="4" t="s">
        <v>10</v>
      </c>
      <c r="E5035" s="4" t="s">
        <v>10</v>
      </c>
      <c r="F5035" s="4" t="s">
        <v>13</v>
      </c>
    </row>
    <row r="5036" spans="1:12">
      <c r="A5036" t="n">
        <v>49264</v>
      </c>
      <c r="B5036" s="30" t="n">
        <v>25</v>
      </c>
      <c r="C5036" s="7" t="n">
        <v>1</v>
      </c>
      <c r="D5036" s="7" t="n">
        <v>65535</v>
      </c>
      <c r="E5036" s="7" t="n">
        <v>300</v>
      </c>
      <c r="F5036" s="7" t="n">
        <v>0</v>
      </c>
    </row>
    <row r="5037" spans="1:12">
      <c r="A5037" t="s">
        <v>4</v>
      </c>
      <c r="B5037" s="4" t="s">
        <v>5</v>
      </c>
      <c r="C5037" s="4" t="s">
        <v>13</v>
      </c>
      <c r="D5037" s="4" t="s">
        <v>10</v>
      </c>
      <c r="E5037" s="4" t="s">
        <v>6</v>
      </c>
    </row>
    <row r="5038" spans="1:12">
      <c r="A5038" t="n">
        <v>49271</v>
      </c>
      <c r="B5038" s="51" t="n">
        <v>51</v>
      </c>
      <c r="C5038" s="7" t="n">
        <v>4</v>
      </c>
      <c r="D5038" s="7" t="n">
        <v>8</v>
      </c>
      <c r="E5038" s="7" t="s">
        <v>143</v>
      </c>
    </row>
    <row r="5039" spans="1:12">
      <c r="A5039" t="s">
        <v>4</v>
      </c>
      <c r="B5039" s="4" t="s">
        <v>5</v>
      </c>
      <c r="C5039" s="4" t="s">
        <v>10</v>
      </c>
    </row>
    <row r="5040" spans="1:12">
      <c r="A5040" t="n">
        <v>49285</v>
      </c>
      <c r="B5040" s="25" t="n">
        <v>16</v>
      </c>
      <c r="C5040" s="7" t="n">
        <v>0</v>
      </c>
    </row>
    <row r="5041" spans="1:9">
      <c r="A5041" t="s">
        <v>4</v>
      </c>
      <c r="B5041" s="4" t="s">
        <v>5</v>
      </c>
      <c r="C5041" s="4" t="s">
        <v>10</v>
      </c>
      <c r="D5041" s="4" t="s">
        <v>66</v>
      </c>
      <c r="E5041" s="4" t="s">
        <v>13</v>
      </c>
      <c r="F5041" s="4" t="s">
        <v>13</v>
      </c>
      <c r="G5041" s="4" t="s">
        <v>66</v>
      </c>
      <c r="H5041" s="4" t="s">
        <v>13</v>
      </c>
      <c r="I5041" s="4" t="s">
        <v>13</v>
      </c>
    </row>
    <row r="5042" spans="1:9">
      <c r="A5042" t="n">
        <v>49288</v>
      </c>
      <c r="B5042" s="52" t="n">
        <v>26</v>
      </c>
      <c r="C5042" s="7" t="n">
        <v>8</v>
      </c>
      <c r="D5042" s="7" t="s">
        <v>519</v>
      </c>
      <c r="E5042" s="7" t="n">
        <v>2</v>
      </c>
      <c r="F5042" s="7" t="n">
        <v>3</v>
      </c>
      <c r="G5042" s="7" t="s">
        <v>520</v>
      </c>
      <c r="H5042" s="7" t="n">
        <v>2</v>
      </c>
      <c r="I5042" s="7" t="n">
        <v>0</v>
      </c>
    </row>
    <row r="5043" spans="1:9">
      <c r="A5043" t="s">
        <v>4</v>
      </c>
      <c r="B5043" s="4" t="s">
        <v>5</v>
      </c>
    </row>
    <row r="5044" spans="1:9">
      <c r="A5044" t="n">
        <v>49520</v>
      </c>
      <c r="B5044" s="32" t="n">
        <v>28</v>
      </c>
    </row>
    <row r="5045" spans="1:9">
      <c r="A5045" t="s">
        <v>4</v>
      </c>
      <c r="B5045" s="4" t="s">
        <v>5</v>
      </c>
      <c r="C5045" s="4" t="s">
        <v>10</v>
      </c>
      <c r="D5045" s="4" t="s">
        <v>13</v>
      </c>
    </row>
    <row r="5046" spans="1:9">
      <c r="A5046" t="n">
        <v>49521</v>
      </c>
      <c r="B5046" s="61" t="n">
        <v>89</v>
      </c>
      <c r="C5046" s="7" t="n">
        <v>65533</v>
      </c>
      <c r="D5046" s="7" t="n">
        <v>1</v>
      </c>
    </row>
    <row r="5047" spans="1:9">
      <c r="A5047" t="s">
        <v>4</v>
      </c>
      <c r="B5047" s="4" t="s">
        <v>5</v>
      </c>
      <c r="C5047" s="4" t="s">
        <v>13</v>
      </c>
      <c r="D5047" s="4" t="s">
        <v>10</v>
      </c>
      <c r="E5047" s="4" t="s">
        <v>10</v>
      </c>
      <c r="F5047" s="4" t="s">
        <v>13</v>
      </c>
    </row>
    <row r="5048" spans="1:9">
      <c r="A5048" t="n">
        <v>49525</v>
      </c>
      <c r="B5048" s="30" t="n">
        <v>25</v>
      </c>
      <c r="C5048" s="7" t="n">
        <v>1</v>
      </c>
      <c r="D5048" s="7" t="n">
        <v>65535</v>
      </c>
      <c r="E5048" s="7" t="n">
        <v>65535</v>
      </c>
      <c r="F5048" s="7" t="n">
        <v>0</v>
      </c>
    </row>
    <row r="5049" spans="1:9">
      <c r="A5049" t="s">
        <v>4</v>
      </c>
      <c r="B5049" s="4" t="s">
        <v>5</v>
      </c>
      <c r="C5049" s="4" t="s">
        <v>13</v>
      </c>
      <c r="D5049" s="4" t="s">
        <v>10</v>
      </c>
      <c r="E5049" s="4" t="s">
        <v>6</v>
      </c>
    </row>
    <row r="5050" spans="1:9">
      <c r="A5050" t="n">
        <v>49532</v>
      </c>
      <c r="B5050" s="51" t="n">
        <v>51</v>
      </c>
      <c r="C5050" s="7" t="n">
        <v>4</v>
      </c>
      <c r="D5050" s="7" t="n">
        <v>0</v>
      </c>
      <c r="E5050" s="7" t="s">
        <v>415</v>
      </c>
    </row>
    <row r="5051" spans="1:9">
      <c r="A5051" t="s">
        <v>4</v>
      </c>
      <c r="B5051" s="4" t="s">
        <v>5</v>
      </c>
      <c r="C5051" s="4" t="s">
        <v>10</v>
      </c>
    </row>
    <row r="5052" spans="1:9">
      <c r="A5052" t="n">
        <v>49546</v>
      </c>
      <c r="B5052" s="25" t="n">
        <v>16</v>
      </c>
      <c r="C5052" s="7" t="n">
        <v>0</v>
      </c>
    </row>
    <row r="5053" spans="1:9">
      <c r="A5053" t="s">
        <v>4</v>
      </c>
      <c r="B5053" s="4" t="s">
        <v>5</v>
      </c>
      <c r="C5053" s="4" t="s">
        <v>10</v>
      </c>
      <c r="D5053" s="4" t="s">
        <v>66</v>
      </c>
      <c r="E5053" s="4" t="s">
        <v>13</v>
      </c>
      <c r="F5053" s="4" t="s">
        <v>13</v>
      </c>
    </row>
    <row r="5054" spans="1:9">
      <c r="A5054" t="n">
        <v>49549</v>
      </c>
      <c r="B5054" s="52" t="n">
        <v>26</v>
      </c>
      <c r="C5054" s="7" t="n">
        <v>0</v>
      </c>
      <c r="D5054" s="7" t="s">
        <v>502</v>
      </c>
      <c r="E5054" s="7" t="n">
        <v>2</v>
      </c>
      <c r="F5054" s="7" t="n">
        <v>0</v>
      </c>
    </row>
    <row r="5055" spans="1:9">
      <c r="A5055" t="s">
        <v>4</v>
      </c>
      <c r="B5055" s="4" t="s">
        <v>5</v>
      </c>
    </row>
    <row r="5056" spans="1:9">
      <c r="A5056" t="n">
        <v>49614</v>
      </c>
      <c r="B5056" s="32" t="n">
        <v>28</v>
      </c>
    </row>
    <row r="5057" spans="1:9">
      <c r="A5057" t="s">
        <v>4</v>
      </c>
      <c r="B5057" s="4" t="s">
        <v>5</v>
      </c>
      <c r="C5057" s="4" t="s">
        <v>10</v>
      </c>
    </row>
    <row r="5058" spans="1:9">
      <c r="A5058" t="n">
        <v>49615</v>
      </c>
      <c r="B5058" s="8" t="n">
        <v>12</v>
      </c>
      <c r="C5058" s="7" t="n">
        <v>0</v>
      </c>
    </row>
    <row r="5059" spans="1:9">
      <c r="A5059" t="s">
        <v>4</v>
      </c>
      <c r="B5059" s="4" t="s">
        <v>5</v>
      </c>
      <c r="C5059" s="4" t="s">
        <v>10</v>
      </c>
    </row>
    <row r="5060" spans="1:9">
      <c r="A5060" t="n">
        <v>49618</v>
      </c>
      <c r="B5060" s="8" t="n">
        <v>12</v>
      </c>
      <c r="C5060" s="7" t="n">
        <v>2</v>
      </c>
    </row>
    <row r="5061" spans="1:9">
      <c r="A5061" t="s">
        <v>4</v>
      </c>
      <c r="B5061" s="4" t="s">
        <v>5</v>
      </c>
      <c r="C5061" s="4" t="s">
        <v>10</v>
      </c>
    </row>
    <row r="5062" spans="1:9">
      <c r="A5062" t="n">
        <v>49621</v>
      </c>
      <c r="B5062" s="8" t="n">
        <v>12</v>
      </c>
      <c r="C5062" s="7" t="n">
        <v>3</v>
      </c>
    </row>
    <row r="5063" spans="1:9">
      <c r="A5063" t="s">
        <v>4</v>
      </c>
      <c r="B5063" s="4" t="s">
        <v>5</v>
      </c>
      <c r="C5063" s="4" t="s">
        <v>29</v>
      </c>
    </row>
    <row r="5064" spans="1:9">
      <c r="A5064" t="n">
        <v>49624</v>
      </c>
      <c r="B5064" s="18" t="n">
        <v>3</v>
      </c>
      <c r="C5064" s="15" t="n">
        <f t="normal" ca="1">A5390</f>
        <v>0</v>
      </c>
    </row>
    <row r="5065" spans="1:9">
      <c r="A5065" t="s">
        <v>4</v>
      </c>
      <c r="B5065" s="4" t="s">
        <v>5</v>
      </c>
      <c r="C5065" s="4" t="s">
        <v>13</v>
      </c>
      <c r="D5065" s="4" t="s">
        <v>13</v>
      </c>
      <c r="E5065" s="4" t="s">
        <v>13</v>
      </c>
      <c r="F5065" s="4" t="s">
        <v>9</v>
      </c>
      <c r="G5065" s="4" t="s">
        <v>13</v>
      </c>
      <c r="H5065" s="4" t="s">
        <v>13</v>
      </c>
      <c r="I5065" s="4" t="s">
        <v>29</v>
      </c>
    </row>
    <row r="5066" spans="1:9">
      <c r="A5066" t="n">
        <v>49629</v>
      </c>
      <c r="B5066" s="14" t="n">
        <v>5</v>
      </c>
      <c r="C5066" s="7" t="n">
        <v>35</v>
      </c>
      <c r="D5066" s="7" t="n">
        <v>0</v>
      </c>
      <c r="E5066" s="7" t="n">
        <v>0</v>
      </c>
      <c r="F5066" s="7" t="n">
        <v>4</v>
      </c>
      <c r="G5066" s="7" t="n">
        <v>2</v>
      </c>
      <c r="H5066" s="7" t="n">
        <v>1</v>
      </c>
      <c r="I5066" s="15" t="n">
        <f t="normal" ca="1">A5146</f>
        <v>0</v>
      </c>
    </row>
    <row r="5067" spans="1:9">
      <c r="A5067" t="s">
        <v>4</v>
      </c>
      <c r="B5067" s="4" t="s">
        <v>5</v>
      </c>
      <c r="C5067" s="4" t="s">
        <v>13</v>
      </c>
      <c r="D5067" s="4" t="s">
        <v>10</v>
      </c>
      <c r="E5067" s="4" t="s">
        <v>30</v>
      </c>
    </row>
    <row r="5068" spans="1:9">
      <c r="A5068" t="n">
        <v>49643</v>
      </c>
      <c r="B5068" s="27" t="n">
        <v>58</v>
      </c>
      <c r="C5068" s="7" t="n">
        <v>101</v>
      </c>
      <c r="D5068" s="7" t="n">
        <v>500</v>
      </c>
      <c r="E5068" s="7" t="n">
        <v>1</v>
      </c>
    </row>
    <row r="5069" spans="1:9">
      <c r="A5069" t="s">
        <v>4</v>
      </c>
      <c r="B5069" s="4" t="s">
        <v>5</v>
      </c>
      <c r="C5069" s="4" t="s">
        <v>13</v>
      </c>
      <c r="D5069" s="4" t="s">
        <v>10</v>
      </c>
    </row>
    <row r="5070" spans="1:9">
      <c r="A5070" t="n">
        <v>49651</v>
      </c>
      <c r="B5070" s="27" t="n">
        <v>58</v>
      </c>
      <c r="C5070" s="7" t="n">
        <v>254</v>
      </c>
      <c r="D5070" s="7" t="n">
        <v>0</v>
      </c>
    </row>
    <row r="5071" spans="1:9">
      <c r="A5071" t="s">
        <v>4</v>
      </c>
      <c r="B5071" s="4" t="s">
        <v>5</v>
      </c>
      <c r="C5071" s="4" t="s">
        <v>13</v>
      </c>
      <c r="D5071" s="4" t="s">
        <v>13</v>
      </c>
      <c r="E5071" s="4" t="s">
        <v>30</v>
      </c>
      <c r="F5071" s="4" t="s">
        <v>30</v>
      </c>
      <c r="G5071" s="4" t="s">
        <v>30</v>
      </c>
      <c r="H5071" s="4" t="s">
        <v>10</v>
      </c>
    </row>
    <row r="5072" spans="1:9">
      <c r="A5072" t="n">
        <v>49655</v>
      </c>
      <c r="B5072" s="59" t="n">
        <v>45</v>
      </c>
      <c r="C5072" s="7" t="n">
        <v>2</v>
      </c>
      <c r="D5072" s="7" t="n">
        <v>3</v>
      </c>
      <c r="E5072" s="7" t="n">
        <v>11.7700004577637</v>
      </c>
      <c r="F5072" s="7" t="n">
        <v>1.17999994754791</v>
      </c>
      <c r="G5072" s="7" t="n">
        <v>15.5200004577637</v>
      </c>
      <c r="H5072" s="7" t="n">
        <v>0</v>
      </c>
    </row>
    <row r="5073" spans="1:9">
      <c r="A5073" t="s">
        <v>4</v>
      </c>
      <c r="B5073" s="4" t="s">
        <v>5</v>
      </c>
      <c r="C5073" s="4" t="s">
        <v>13</v>
      </c>
      <c r="D5073" s="4" t="s">
        <v>13</v>
      </c>
      <c r="E5073" s="4" t="s">
        <v>30</v>
      </c>
      <c r="F5073" s="4" t="s">
        <v>30</v>
      </c>
      <c r="G5073" s="4" t="s">
        <v>30</v>
      </c>
      <c r="H5073" s="4" t="s">
        <v>10</v>
      </c>
      <c r="I5073" s="4" t="s">
        <v>13</v>
      </c>
    </row>
    <row r="5074" spans="1:9">
      <c r="A5074" t="n">
        <v>49672</v>
      </c>
      <c r="B5074" s="59" t="n">
        <v>45</v>
      </c>
      <c r="C5074" s="7" t="n">
        <v>4</v>
      </c>
      <c r="D5074" s="7" t="n">
        <v>3</v>
      </c>
      <c r="E5074" s="7" t="n">
        <v>11.8699998855591</v>
      </c>
      <c r="F5074" s="7" t="n">
        <v>296.429992675781</v>
      </c>
      <c r="G5074" s="7" t="n">
        <v>0</v>
      </c>
      <c r="H5074" s="7" t="n">
        <v>0</v>
      </c>
      <c r="I5074" s="7" t="n">
        <v>0</v>
      </c>
    </row>
    <row r="5075" spans="1:9">
      <c r="A5075" t="s">
        <v>4</v>
      </c>
      <c r="B5075" s="4" t="s">
        <v>5</v>
      </c>
      <c r="C5075" s="4" t="s">
        <v>13</v>
      </c>
      <c r="D5075" s="4" t="s">
        <v>13</v>
      </c>
      <c r="E5075" s="4" t="s">
        <v>30</v>
      </c>
      <c r="F5075" s="4" t="s">
        <v>10</v>
      </c>
    </row>
    <row r="5076" spans="1:9">
      <c r="A5076" t="n">
        <v>49690</v>
      </c>
      <c r="B5076" s="59" t="n">
        <v>45</v>
      </c>
      <c r="C5076" s="7" t="n">
        <v>11</v>
      </c>
      <c r="D5076" s="7" t="n">
        <v>3</v>
      </c>
      <c r="E5076" s="7" t="n">
        <v>35.0999984741211</v>
      </c>
      <c r="F5076" s="7" t="n">
        <v>0</v>
      </c>
    </row>
    <row r="5077" spans="1:9">
      <c r="A5077" t="s">
        <v>4</v>
      </c>
      <c r="B5077" s="4" t="s">
        <v>5</v>
      </c>
      <c r="C5077" s="4" t="s">
        <v>13</v>
      </c>
      <c r="D5077" s="4" t="s">
        <v>13</v>
      </c>
      <c r="E5077" s="4" t="s">
        <v>30</v>
      </c>
      <c r="F5077" s="4" t="s">
        <v>10</v>
      </c>
    </row>
    <row r="5078" spans="1:9">
      <c r="A5078" t="n">
        <v>49699</v>
      </c>
      <c r="B5078" s="59" t="n">
        <v>45</v>
      </c>
      <c r="C5078" s="7" t="n">
        <v>5</v>
      </c>
      <c r="D5078" s="7" t="n">
        <v>3</v>
      </c>
      <c r="E5078" s="7" t="n">
        <v>1.79999995231628</v>
      </c>
      <c r="F5078" s="7" t="n">
        <v>0</v>
      </c>
    </row>
    <row r="5079" spans="1:9">
      <c r="A5079" t="s">
        <v>4</v>
      </c>
      <c r="B5079" s="4" t="s">
        <v>5</v>
      </c>
      <c r="C5079" s="4" t="s">
        <v>13</v>
      </c>
      <c r="D5079" s="4" t="s">
        <v>10</v>
      </c>
    </row>
    <row r="5080" spans="1:9">
      <c r="A5080" t="n">
        <v>49708</v>
      </c>
      <c r="B5080" s="27" t="n">
        <v>58</v>
      </c>
      <c r="C5080" s="7" t="n">
        <v>255</v>
      </c>
      <c r="D5080" s="7" t="n">
        <v>0</v>
      </c>
    </row>
    <row r="5081" spans="1:9">
      <c r="A5081" t="s">
        <v>4</v>
      </c>
      <c r="B5081" s="4" t="s">
        <v>5</v>
      </c>
      <c r="C5081" s="4" t="s">
        <v>13</v>
      </c>
      <c r="D5081" s="4" t="s">
        <v>10</v>
      </c>
      <c r="E5081" s="4" t="s">
        <v>6</v>
      </c>
    </row>
    <row r="5082" spans="1:9">
      <c r="A5082" t="n">
        <v>49712</v>
      </c>
      <c r="B5082" s="51" t="n">
        <v>51</v>
      </c>
      <c r="C5082" s="7" t="n">
        <v>4</v>
      </c>
      <c r="D5082" s="7" t="n">
        <v>0</v>
      </c>
      <c r="E5082" s="7" t="s">
        <v>151</v>
      </c>
    </row>
    <row r="5083" spans="1:9">
      <c r="A5083" t="s">
        <v>4</v>
      </c>
      <c r="B5083" s="4" t="s">
        <v>5</v>
      </c>
      <c r="C5083" s="4" t="s">
        <v>10</v>
      </c>
    </row>
    <row r="5084" spans="1:9">
      <c r="A5084" t="n">
        <v>49725</v>
      </c>
      <c r="B5084" s="25" t="n">
        <v>16</v>
      </c>
      <c r="C5084" s="7" t="n">
        <v>0</v>
      </c>
    </row>
    <row r="5085" spans="1:9">
      <c r="A5085" t="s">
        <v>4</v>
      </c>
      <c r="B5085" s="4" t="s">
        <v>5</v>
      </c>
      <c r="C5085" s="4" t="s">
        <v>10</v>
      </c>
      <c r="D5085" s="4" t="s">
        <v>66</v>
      </c>
      <c r="E5085" s="4" t="s">
        <v>13</v>
      </c>
      <c r="F5085" s="4" t="s">
        <v>13</v>
      </c>
      <c r="G5085" s="4" t="s">
        <v>66</v>
      </c>
      <c r="H5085" s="4" t="s">
        <v>13</v>
      </c>
      <c r="I5085" s="4" t="s">
        <v>13</v>
      </c>
    </row>
    <row r="5086" spans="1:9">
      <c r="A5086" t="n">
        <v>49728</v>
      </c>
      <c r="B5086" s="52" t="n">
        <v>26</v>
      </c>
      <c r="C5086" s="7" t="n">
        <v>0</v>
      </c>
      <c r="D5086" s="7" t="s">
        <v>521</v>
      </c>
      <c r="E5086" s="7" t="n">
        <v>2</v>
      </c>
      <c r="F5086" s="7" t="n">
        <v>3</v>
      </c>
      <c r="G5086" s="7" t="s">
        <v>522</v>
      </c>
      <c r="H5086" s="7" t="n">
        <v>2</v>
      </c>
      <c r="I5086" s="7" t="n">
        <v>0</v>
      </c>
    </row>
    <row r="5087" spans="1:9">
      <c r="A5087" t="s">
        <v>4</v>
      </c>
      <c r="B5087" s="4" t="s">
        <v>5</v>
      </c>
    </row>
    <row r="5088" spans="1:9">
      <c r="A5088" t="n">
        <v>49889</v>
      </c>
      <c r="B5088" s="32" t="n">
        <v>28</v>
      </c>
    </row>
    <row r="5089" spans="1:9">
      <c r="A5089" t="s">
        <v>4</v>
      </c>
      <c r="B5089" s="4" t="s">
        <v>5</v>
      </c>
      <c r="C5089" s="4" t="s">
        <v>10</v>
      </c>
      <c r="D5089" s="4" t="s">
        <v>13</v>
      </c>
      <c r="E5089" s="4" t="s">
        <v>13</v>
      </c>
      <c r="F5089" s="4" t="s">
        <v>6</v>
      </c>
    </row>
    <row r="5090" spans="1:9">
      <c r="A5090" t="n">
        <v>49890</v>
      </c>
      <c r="B5090" s="47" t="n">
        <v>20</v>
      </c>
      <c r="C5090" s="7" t="n">
        <v>8</v>
      </c>
      <c r="D5090" s="7" t="n">
        <v>2</v>
      </c>
      <c r="E5090" s="7" t="n">
        <v>10</v>
      </c>
      <c r="F5090" s="7" t="s">
        <v>273</v>
      </c>
    </row>
    <row r="5091" spans="1:9">
      <c r="A5091" t="s">
        <v>4</v>
      </c>
      <c r="B5091" s="4" t="s">
        <v>5</v>
      </c>
      <c r="C5091" s="4" t="s">
        <v>13</v>
      </c>
      <c r="D5091" s="4" t="s">
        <v>10</v>
      </c>
      <c r="E5091" s="4" t="s">
        <v>6</v>
      </c>
    </row>
    <row r="5092" spans="1:9">
      <c r="A5092" t="n">
        <v>49911</v>
      </c>
      <c r="B5092" s="51" t="n">
        <v>51</v>
      </c>
      <c r="C5092" s="7" t="n">
        <v>4</v>
      </c>
      <c r="D5092" s="7" t="n">
        <v>8</v>
      </c>
      <c r="E5092" s="7" t="s">
        <v>151</v>
      </c>
    </row>
    <row r="5093" spans="1:9">
      <c r="A5093" t="s">
        <v>4</v>
      </c>
      <c r="B5093" s="4" t="s">
        <v>5</v>
      </c>
      <c r="C5093" s="4" t="s">
        <v>10</v>
      </c>
    </row>
    <row r="5094" spans="1:9">
      <c r="A5094" t="n">
        <v>49924</v>
      </c>
      <c r="B5094" s="25" t="n">
        <v>16</v>
      </c>
      <c r="C5094" s="7" t="n">
        <v>0</v>
      </c>
    </row>
    <row r="5095" spans="1:9">
      <c r="A5095" t="s">
        <v>4</v>
      </c>
      <c r="B5095" s="4" t="s">
        <v>5</v>
      </c>
      <c r="C5095" s="4" t="s">
        <v>10</v>
      </c>
      <c r="D5095" s="4" t="s">
        <v>66</v>
      </c>
      <c r="E5095" s="4" t="s">
        <v>13</v>
      </c>
      <c r="F5095" s="4" t="s">
        <v>13</v>
      </c>
      <c r="G5095" s="4" t="s">
        <v>66</v>
      </c>
      <c r="H5095" s="4" t="s">
        <v>13</v>
      </c>
      <c r="I5095" s="4" t="s">
        <v>13</v>
      </c>
      <c r="J5095" s="4" t="s">
        <v>66</v>
      </c>
      <c r="K5095" s="4" t="s">
        <v>13</v>
      </c>
      <c r="L5095" s="4" t="s">
        <v>13</v>
      </c>
      <c r="M5095" s="4" t="s">
        <v>66</v>
      </c>
      <c r="N5095" s="4" t="s">
        <v>13</v>
      </c>
      <c r="O5095" s="4" t="s">
        <v>13</v>
      </c>
      <c r="P5095" s="4" t="s">
        <v>66</v>
      </c>
      <c r="Q5095" s="4" t="s">
        <v>13</v>
      </c>
      <c r="R5095" s="4" t="s">
        <v>13</v>
      </c>
    </row>
    <row r="5096" spans="1:9">
      <c r="A5096" t="n">
        <v>49927</v>
      </c>
      <c r="B5096" s="52" t="n">
        <v>26</v>
      </c>
      <c r="C5096" s="7" t="n">
        <v>8</v>
      </c>
      <c r="D5096" s="7" t="s">
        <v>523</v>
      </c>
      <c r="E5096" s="7" t="n">
        <v>2</v>
      </c>
      <c r="F5096" s="7" t="n">
        <v>3</v>
      </c>
      <c r="G5096" s="7" t="s">
        <v>524</v>
      </c>
      <c r="H5096" s="7" t="n">
        <v>2</v>
      </c>
      <c r="I5096" s="7" t="n">
        <v>3</v>
      </c>
      <c r="J5096" s="7" t="s">
        <v>525</v>
      </c>
      <c r="K5096" s="7" t="n">
        <v>2</v>
      </c>
      <c r="L5096" s="7" t="n">
        <v>3</v>
      </c>
      <c r="M5096" s="7" t="s">
        <v>526</v>
      </c>
      <c r="N5096" s="7" t="n">
        <v>2</v>
      </c>
      <c r="O5096" s="7" t="n">
        <v>3</v>
      </c>
      <c r="P5096" s="7" t="s">
        <v>520</v>
      </c>
      <c r="Q5096" s="7" t="n">
        <v>2</v>
      </c>
      <c r="R5096" s="7" t="n">
        <v>0</v>
      </c>
    </row>
    <row r="5097" spans="1:9">
      <c r="A5097" t="s">
        <v>4</v>
      </c>
      <c r="B5097" s="4" t="s">
        <v>5</v>
      </c>
    </row>
    <row r="5098" spans="1:9">
      <c r="A5098" t="n">
        <v>50318</v>
      </c>
      <c r="B5098" s="32" t="n">
        <v>28</v>
      </c>
    </row>
    <row r="5099" spans="1:9">
      <c r="A5099" t="s">
        <v>4</v>
      </c>
      <c r="B5099" s="4" t="s">
        <v>5</v>
      </c>
      <c r="C5099" s="4" t="s">
        <v>13</v>
      </c>
      <c r="D5099" s="4" t="s">
        <v>10</v>
      </c>
      <c r="E5099" s="4" t="s">
        <v>6</v>
      </c>
    </row>
    <row r="5100" spans="1:9">
      <c r="A5100" t="n">
        <v>50319</v>
      </c>
      <c r="B5100" s="51" t="n">
        <v>51</v>
      </c>
      <c r="C5100" s="7" t="n">
        <v>4</v>
      </c>
      <c r="D5100" s="7" t="n">
        <v>0</v>
      </c>
      <c r="E5100" s="7" t="s">
        <v>151</v>
      </c>
    </row>
    <row r="5101" spans="1:9">
      <c r="A5101" t="s">
        <v>4</v>
      </c>
      <c r="B5101" s="4" t="s">
        <v>5</v>
      </c>
      <c r="C5101" s="4" t="s">
        <v>10</v>
      </c>
    </row>
    <row r="5102" spans="1:9">
      <c r="A5102" t="n">
        <v>50332</v>
      </c>
      <c r="B5102" s="25" t="n">
        <v>16</v>
      </c>
      <c r="C5102" s="7" t="n">
        <v>0</v>
      </c>
    </row>
    <row r="5103" spans="1:9">
      <c r="A5103" t="s">
        <v>4</v>
      </c>
      <c r="B5103" s="4" t="s">
        <v>5</v>
      </c>
      <c r="C5103" s="4" t="s">
        <v>10</v>
      </c>
      <c r="D5103" s="4" t="s">
        <v>66</v>
      </c>
      <c r="E5103" s="4" t="s">
        <v>13</v>
      </c>
      <c r="F5103" s="4" t="s">
        <v>13</v>
      </c>
    </row>
    <row r="5104" spans="1:9">
      <c r="A5104" t="n">
        <v>50335</v>
      </c>
      <c r="B5104" s="52" t="n">
        <v>26</v>
      </c>
      <c r="C5104" s="7" t="n">
        <v>0</v>
      </c>
      <c r="D5104" s="7" t="s">
        <v>527</v>
      </c>
      <c r="E5104" s="7" t="n">
        <v>2</v>
      </c>
      <c r="F5104" s="7" t="n">
        <v>0</v>
      </c>
    </row>
    <row r="5105" spans="1:18">
      <c r="A5105" t="s">
        <v>4</v>
      </c>
      <c r="B5105" s="4" t="s">
        <v>5</v>
      </c>
    </row>
    <row r="5106" spans="1:18">
      <c r="A5106" t="n">
        <v>50357</v>
      </c>
      <c r="B5106" s="32" t="n">
        <v>28</v>
      </c>
    </row>
    <row r="5107" spans="1:18">
      <c r="A5107" t="s">
        <v>4</v>
      </c>
      <c r="B5107" s="4" t="s">
        <v>5</v>
      </c>
      <c r="C5107" s="4" t="s">
        <v>13</v>
      </c>
      <c r="D5107" s="4" t="s">
        <v>10</v>
      </c>
      <c r="E5107" s="4" t="s">
        <v>10</v>
      </c>
      <c r="F5107" s="4" t="s">
        <v>13</v>
      </c>
    </row>
    <row r="5108" spans="1:18">
      <c r="A5108" t="n">
        <v>50358</v>
      </c>
      <c r="B5108" s="30" t="n">
        <v>25</v>
      </c>
      <c r="C5108" s="7" t="n">
        <v>1</v>
      </c>
      <c r="D5108" s="7" t="n">
        <v>65535</v>
      </c>
      <c r="E5108" s="7" t="n">
        <v>300</v>
      </c>
      <c r="F5108" s="7" t="n">
        <v>0</v>
      </c>
    </row>
    <row r="5109" spans="1:18">
      <c r="A5109" t="s">
        <v>4</v>
      </c>
      <c r="B5109" s="4" t="s">
        <v>5</v>
      </c>
      <c r="C5109" s="4" t="s">
        <v>13</v>
      </c>
      <c r="D5109" s="4" t="s">
        <v>10</v>
      </c>
      <c r="E5109" s="4" t="s">
        <v>6</v>
      </c>
    </row>
    <row r="5110" spans="1:18">
      <c r="A5110" t="n">
        <v>50365</v>
      </c>
      <c r="B5110" s="51" t="n">
        <v>51</v>
      </c>
      <c r="C5110" s="7" t="n">
        <v>4</v>
      </c>
      <c r="D5110" s="7" t="n">
        <v>2</v>
      </c>
      <c r="E5110" s="7" t="s">
        <v>151</v>
      </c>
    </row>
    <row r="5111" spans="1:18">
      <c r="A5111" t="s">
        <v>4</v>
      </c>
      <c r="B5111" s="4" t="s">
        <v>5</v>
      </c>
      <c r="C5111" s="4" t="s">
        <v>10</v>
      </c>
    </row>
    <row r="5112" spans="1:18">
      <c r="A5112" t="n">
        <v>50378</v>
      </c>
      <c r="B5112" s="25" t="n">
        <v>16</v>
      </c>
      <c r="C5112" s="7" t="n">
        <v>0</v>
      </c>
    </row>
    <row r="5113" spans="1:18">
      <c r="A5113" t="s">
        <v>4</v>
      </c>
      <c r="B5113" s="4" t="s">
        <v>5</v>
      </c>
      <c r="C5113" s="4" t="s">
        <v>10</v>
      </c>
      <c r="D5113" s="4" t="s">
        <v>66</v>
      </c>
      <c r="E5113" s="4" t="s">
        <v>13</v>
      </c>
      <c r="F5113" s="4" t="s">
        <v>13</v>
      </c>
      <c r="G5113" s="4" t="s">
        <v>66</v>
      </c>
      <c r="H5113" s="4" t="s">
        <v>13</v>
      </c>
      <c r="I5113" s="4" t="s">
        <v>13</v>
      </c>
    </row>
    <row r="5114" spans="1:18">
      <c r="A5114" t="n">
        <v>50381</v>
      </c>
      <c r="B5114" s="52" t="n">
        <v>26</v>
      </c>
      <c r="C5114" s="7" t="n">
        <v>2</v>
      </c>
      <c r="D5114" s="7" t="s">
        <v>528</v>
      </c>
      <c r="E5114" s="7" t="n">
        <v>2</v>
      </c>
      <c r="F5114" s="7" t="n">
        <v>3</v>
      </c>
      <c r="G5114" s="7" t="s">
        <v>529</v>
      </c>
      <c r="H5114" s="7" t="n">
        <v>2</v>
      </c>
      <c r="I5114" s="7" t="n">
        <v>0</v>
      </c>
    </row>
    <row r="5115" spans="1:18">
      <c r="A5115" t="s">
        <v>4</v>
      </c>
      <c r="B5115" s="4" t="s">
        <v>5</v>
      </c>
    </row>
    <row r="5116" spans="1:18">
      <c r="A5116" t="n">
        <v>50518</v>
      </c>
      <c r="B5116" s="32" t="n">
        <v>28</v>
      </c>
    </row>
    <row r="5117" spans="1:18">
      <c r="A5117" t="s">
        <v>4</v>
      </c>
      <c r="B5117" s="4" t="s">
        <v>5</v>
      </c>
      <c r="C5117" s="4" t="s">
        <v>10</v>
      </c>
      <c r="D5117" s="4" t="s">
        <v>13</v>
      </c>
    </row>
    <row r="5118" spans="1:18">
      <c r="A5118" t="n">
        <v>50519</v>
      </c>
      <c r="B5118" s="61" t="n">
        <v>89</v>
      </c>
      <c r="C5118" s="7" t="n">
        <v>65533</v>
      </c>
      <c r="D5118" s="7" t="n">
        <v>1</v>
      </c>
    </row>
    <row r="5119" spans="1:18">
      <c r="A5119" t="s">
        <v>4</v>
      </c>
      <c r="B5119" s="4" t="s">
        <v>5</v>
      </c>
      <c r="C5119" s="4" t="s">
        <v>13</v>
      </c>
      <c r="D5119" s="4" t="s">
        <v>10</v>
      </c>
      <c r="E5119" s="4" t="s">
        <v>10</v>
      </c>
      <c r="F5119" s="4" t="s">
        <v>13</v>
      </c>
    </row>
    <row r="5120" spans="1:18">
      <c r="A5120" t="n">
        <v>50523</v>
      </c>
      <c r="B5120" s="30" t="n">
        <v>25</v>
      </c>
      <c r="C5120" s="7" t="n">
        <v>1</v>
      </c>
      <c r="D5120" s="7" t="n">
        <v>65535</v>
      </c>
      <c r="E5120" s="7" t="n">
        <v>65535</v>
      </c>
      <c r="F5120" s="7" t="n">
        <v>0</v>
      </c>
    </row>
    <row r="5121" spans="1:9">
      <c r="A5121" t="s">
        <v>4</v>
      </c>
      <c r="B5121" s="4" t="s">
        <v>5</v>
      </c>
      <c r="C5121" s="4" t="s">
        <v>13</v>
      </c>
      <c r="D5121" s="4" t="s">
        <v>10</v>
      </c>
      <c r="E5121" s="4" t="s">
        <v>6</v>
      </c>
    </row>
    <row r="5122" spans="1:9">
      <c r="A5122" t="n">
        <v>50530</v>
      </c>
      <c r="B5122" s="51" t="n">
        <v>51</v>
      </c>
      <c r="C5122" s="7" t="n">
        <v>4</v>
      </c>
      <c r="D5122" s="7" t="n">
        <v>6</v>
      </c>
      <c r="E5122" s="7" t="s">
        <v>143</v>
      </c>
    </row>
    <row r="5123" spans="1:9">
      <c r="A5123" t="s">
        <v>4</v>
      </c>
      <c r="B5123" s="4" t="s">
        <v>5</v>
      </c>
      <c r="C5123" s="4" t="s">
        <v>10</v>
      </c>
    </row>
    <row r="5124" spans="1:9">
      <c r="A5124" t="n">
        <v>50544</v>
      </c>
      <c r="B5124" s="25" t="n">
        <v>16</v>
      </c>
      <c r="C5124" s="7" t="n">
        <v>0</v>
      </c>
    </row>
    <row r="5125" spans="1:9">
      <c r="A5125" t="s">
        <v>4</v>
      </c>
      <c r="B5125" s="4" t="s">
        <v>5</v>
      </c>
      <c r="C5125" s="4" t="s">
        <v>10</v>
      </c>
      <c r="D5125" s="4" t="s">
        <v>66</v>
      </c>
      <c r="E5125" s="4" t="s">
        <v>13</v>
      </c>
      <c r="F5125" s="4" t="s">
        <v>13</v>
      </c>
    </row>
    <row r="5126" spans="1:9">
      <c r="A5126" t="n">
        <v>50547</v>
      </c>
      <c r="B5126" s="52" t="n">
        <v>26</v>
      </c>
      <c r="C5126" s="7" t="n">
        <v>6</v>
      </c>
      <c r="D5126" s="7" t="s">
        <v>530</v>
      </c>
      <c r="E5126" s="7" t="n">
        <v>2</v>
      </c>
      <c r="F5126" s="7" t="n">
        <v>0</v>
      </c>
    </row>
    <row r="5127" spans="1:9">
      <c r="A5127" t="s">
        <v>4</v>
      </c>
      <c r="B5127" s="4" t="s">
        <v>5</v>
      </c>
    </row>
    <row r="5128" spans="1:9">
      <c r="A5128" t="n">
        <v>50578</v>
      </c>
      <c r="B5128" s="32" t="n">
        <v>28</v>
      </c>
    </row>
    <row r="5129" spans="1:9">
      <c r="A5129" t="s">
        <v>4</v>
      </c>
      <c r="B5129" s="4" t="s">
        <v>5</v>
      </c>
      <c r="C5129" s="4" t="s">
        <v>13</v>
      </c>
      <c r="D5129" s="4" t="s">
        <v>10</v>
      </c>
      <c r="E5129" s="4" t="s">
        <v>6</v>
      </c>
    </row>
    <row r="5130" spans="1:9">
      <c r="A5130" t="n">
        <v>50579</v>
      </c>
      <c r="B5130" s="51" t="n">
        <v>51</v>
      </c>
      <c r="C5130" s="7" t="n">
        <v>4</v>
      </c>
      <c r="D5130" s="7" t="n">
        <v>0</v>
      </c>
      <c r="E5130" s="7" t="s">
        <v>415</v>
      </c>
    </row>
    <row r="5131" spans="1:9">
      <c r="A5131" t="s">
        <v>4</v>
      </c>
      <c r="B5131" s="4" t="s">
        <v>5</v>
      </c>
      <c r="C5131" s="4" t="s">
        <v>10</v>
      </c>
    </row>
    <row r="5132" spans="1:9">
      <c r="A5132" t="n">
        <v>50593</v>
      </c>
      <c r="B5132" s="25" t="n">
        <v>16</v>
      </c>
      <c r="C5132" s="7" t="n">
        <v>0</v>
      </c>
    </row>
    <row r="5133" spans="1:9">
      <c r="A5133" t="s">
        <v>4</v>
      </c>
      <c r="B5133" s="4" t="s">
        <v>5</v>
      </c>
      <c r="C5133" s="4" t="s">
        <v>10</v>
      </c>
      <c r="D5133" s="4" t="s">
        <v>66</v>
      </c>
      <c r="E5133" s="4" t="s">
        <v>13</v>
      </c>
      <c r="F5133" s="4" t="s">
        <v>13</v>
      </c>
    </row>
    <row r="5134" spans="1:9">
      <c r="A5134" t="n">
        <v>50596</v>
      </c>
      <c r="B5134" s="52" t="n">
        <v>26</v>
      </c>
      <c r="C5134" s="7" t="n">
        <v>0</v>
      </c>
      <c r="D5134" s="7" t="s">
        <v>502</v>
      </c>
      <c r="E5134" s="7" t="n">
        <v>2</v>
      </c>
      <c r="F5134" s="7" t="n">
        <v>0</v>
      </c>
    </row>
    <row r="5135" spans="1:9">
      <c r="A5135" t="s">
        <v>4</v>
      </c>
      <c r="B5135" s="4" t="s">
        <v>5</v>
      </c>
    </row>
    <row r="5136" spans="1:9">
      <c r="A5136" t="n">
        <v>50661</v>
      </c>
      <c r="B5136" s="32" t="n">
        <v>28</v>
      </c>
    </row>
    <row r="5137" spans="1:6">
      <c r="A5137" t="s">
        <v>4</v>
      </c>
      <c r="B5137" s="4" t="s">
        <v>5</v>
      </c>
      <c r="C5137" s="4" t="s">
        <v>10</v>
      </c>
    </row>
    <row r="5138" spans="1:6">
      <c r="A5138" t="n">
        <v>50662</v>
      </c>
      <c r="B5138" s="8" t="n">
        <v>12</v>
      </c>
      <c r="C5138" s="7" t="n">
        <v>0</v>
      </c>
    </row>
    <row r="5139" spans="1:6">
      <c r="A5139" t="s">
        <v>4</v>
      </c>
      <c r="B5139" s="4" t="s">
        <v>5</v>
      </c>
      <c r="C5139" s="4" t="s">
        <v>10</v>
      </c>
    </row>
    <row r="5140" spans="1:6">
      <c r="A5140" t="n">
        <v>50665</v>
      </c>
      <c r="B5140" s="8" t="n">
        <v>12</v>
      </c>
      <c r="C5140" s="7" t="n">
        <v>2</v>
      </c>
    </row>
    <row r="5141" spans="1:6">
      <c r="A5141" t="s">
        <v>4</v>
      </c>
      <c r="B5141" s="4" t="s">
        <v>5</v>
      </c>
      <c r="C5141" s="4" t="s">
        <v>10</v>
      </c>
    </row>
    <row r="5142" spans="1:6">
      <c r="A5142" t="n">
        <v>50668</v>
      </c>
      <c r="B5142" s="8" t="n">
        <v>12</v>
      </c>
      <c r="C5142" s="7" t="n">
        <v>3</v>
      </c>
    </row>
    <row r="5143" spans="1:6">
      <c r="A5143" t="s">
        <v>4</v>
      </c>
      <c r="B5143" s="4" t="s">
        <v>5</v>
      </c>
      <c r="C5143" s="4" t="s">
        <v>29</v>
      </c>
    </row>
    <row r="5144" spans="1:6">
      <c r="A5144" t="n">
        <v>50671</v>
      </c>
      <c r="B5144" s="18" t="n">
        <v>3</v>
      </c>
      <c r="C5144" s="15" t="n">
        <f t="normal" ca="1">A5390</f>
        <v>0</v>
      </c>
    </row>
    <row r="5145" spans="1:6">
      <c r="A5145" t="s">
        <v>4</v>
      </c>
      <c r="B5145" s="4" t="s">
        <v>5</v>
      </c>
      <c r="C5145" s="4" t="s">
        <v>13</v>
      </c>
      <c r="D5145" s="4" t="s">
        <v>13</v>
      </c>
      <c r="E5145" s="4" t="s">
        <v>13</v>
      </c>
      <c r="F5145" s="4" t="s">
        <v>9</v>
      </c>
      <c r="G5145" s="4" t="s">
        <v>13</v>
      </c>
      <c r="H5145" s="4" t="s">
        <v>13</v>
      </c>
      <c r="I5145" s="4" t="s">
        <v>29</v>
      </c>
    </row>
    <row r="5146" spans="1:6">
      <c r="A5146" t="n">
        <v>50676</v>
      </c>
      <c r="B5146" s="14" t="n">
        <v>5</v>
      </c>
      <c r="C5146" s="7" t="n">
        <v>35</v>
      </c>
      <c r="D5146" s="7" t="n">
        <v>0</v>
      </c>
      <c r="E5146" s="7" t="n">
        <v>0</v>
      </c>
      <c r="F5146" s="7" t="n">
        <v>5</v>
      </c>
      <c r="G5146" s="7" t="n">
        <v>2</v>
      </c>
      <c r="H5146" s="7" t="n">
        <v>1</v>
      </c>
      <c r="I5146" s="15" t="n">
        <f t="normal" ca="1">A5192</f>
        <v>0</v>
      </c>
    </row>
    <row r="5147" spans="1:6">
      <c r="A5147" t="s">
        <v>4</v>
      </c>
      <c r="B5147" s="4" t="s">
        <v>5</v>
      </c>
      <c r="C5147" s="4" t="s">
        <v>13</v>
      </c>
      <c r="D5147" s="4" t="s">
        <v>10</v>
      </c>
      <c r="E5147" s="4" t="s">
        <v>30</v>
      </c>
    </row>
    <row r="5148" spans="1:6">
      <c r="A5148" t="n">
        <v>50690</v>
      </c>
      <c r="B5148" s="27" t="n">
        <v>58</v>
      </c>
      <c r="C5148" s="7" t="n">
        <v>101</v>
      </c>
      <c r="D5148" s="7" t="n">
        <v>500</v>
      </c>
      <c r="E5148" s="7" t="n">
        <v>1</v>
      </c>
    </row>
    <row r="5149" spans="1:6">
      <c r="A5149" t="s">
        <v>4</v>
      </c>
      <c r="B5149" s="4" t="s">
        <v>5</v>
      </c>
      <c r="C5149" s="4" t="s">
        <v>13</v>
      </c>
      <c r="D5149" s="4" t="s">
        <v>10</v>
      </c>
    </row>
    <row r="5150" spans="1:6">
      <c r="A5150" t="n">
        <v>50698</v>
      </c>
      <c r="B5150" s="27" t="n">
        <v>58</v>
      </c>
      <c r="C5150" s="7" t="n">
        <v>254</v>
      </c>
      <c r="D5150" s="7" t="n">
        <v>0</v>
      </c>
    </row>
    <row r="5151" spans="1:6">
      <c r="A5151" t="s">
        <v>4</v>
      </c>
      <c r="B5151" s="4" t="s">
        <v>5</v>
      </c>
      <c r="C5151" s="4" t="s">
        <v>13</v>
      </c>
      <c r="D5151" s="4" t="s">
        <v>13</v>
      </c>
      <c r="E5151" s="4" t="s">
        <v>30</v>
      </c>
      <c r="F5151" s="4" t="s">
        <v>30</v>
      </c>
      <c r="G5151" s="4" t="s">
        <v>30</v>
      </c>
      <c r="H5151" s="4" t="s">
        <v>10</v>
      </c>
    </row>
    <row r="5152" spans="1:6">
      <c r="A5152" t="n">
        <v>50702</v>
      </c>
      <c r="B5152" s="59" t="n">
        <v>45</v>
      </c>
      <c r="C5152" s="7" t="n">
        <v>2</v>
      </c>
      <c r="D5152" s="7" t="n">
        <v>3</v>
      </c>
      <c r="E5152" s="7" t="n">
        <v>8.28999996185303</v>
      </c>
      <c r="F5152" s="7" t="n">
        <v>1.05999994277954</v>
      </c>
      <c r="G5152" s="7" t="n">
        <v>18.4599990844727</v>
      </c>
      <c r="H5152" s="7" t="n">
        <v>0</v>
      </c>
    </row>
    <row r="5153" spans="1:9">
      <c r="A5153" t="s">
        <v>4</v>
      </c>
      <c r="B5153" s="4" t="s">
        <v>5</v>
      </c>
      <c r="C5153" s="4" t="s">
        <v>13</v>
      </c>
      <c r="D5153" s="4" t="s">
        <v>13</v>
      </c>
      <c r="E5153" s="4" t="s">
        <v>30</v>
      </c>
      <c r="F5153" s="4" t="s">
        <v>30</v>
      </c>
      <c r="G5153" s="4" t="s">
        <v>30</v>
      </c>
      <c r="H5153" s="4" t="s">
        <v>10</v>
      </c>
      <c r="I5153" s="4" t="s">
        <v>13</v>
      </c>
    </row>
    <row r="5154" spans="1:9">
      <c r="A5154" t="n">
        <v>50719</v>
      </c>
      <c r="B5154" s="59" t="n">
        <v>45</v>
      </c>
      <c r="C5154" s="7" t="n">
        <v>4</v>
      </c>
      <c r="D5154" s="7" t="n">
        <v>3</v>
      </c>
      <c r="E5154" s="7" t="n">
        <v>11.8699998855591</v>
      </c>
      <c r="F5154" s="7" t="n">
        <v>71.120002746582</v>
      </c>
      <c r="G5154" s="7" t="n">
        <v>0</v>
      </c>
      <c r="H5154" s="7" t="n">
        <v>0</v>
      </c>
      <c r="I5154" s="7" t="n">
        <v>0</v>
      </c>
    </row>
    <row r="5155" spans="1:9">
      <c r="A5155" t="s">
        <v>4</v>
      </c>
      <c r="B5155" s="4" t="s">
        <v>5</v>
      </c>
      <c r="C5155" s="4" t="s">
        <v>13</v>
      </c>
      <c r="D5155" s="4" t="s">
        <v>13</v>
      </c>
      <c r="E5155" s="4" t="s">
        <v>30</v>
      </c>
      <c r="F5155" s="4" t="s">
        <v>10</v>
      </c>
    </row>
    <row r="5156" spans="1:9">
      <c r="A5156" t="n">
        <v>50737</v>
      </c>
      <c r="B5156" s="59" t="n">
        <v>45</v>
      </c>
      <c r="C5156" s="7" t="n">
        <v>11</v>
      </c>
      <c r="D5156" s="7" t="n">
        <v>3</v>
      </c>
      <c r="E5156" s="7" t="n">
        <v>35.0999984741211</v>
      </c>
      <c r="F5156" s="7" t="n">
        <v>0</v>
      </c>
    </row>
    <row r="5157" spans="1:9">
      <c r="A5157" t="s">
        <v>4</v>
      </c>
      <c r="B5157" s="4" t="s">
        <v>5</v>
      </c>
      <c r="C5157" s="4" t="s">
        <v>13</v>
      </c>
      <c r="D5157" s="4" t="s">
        <v>13</v>
      </c>
      <c r="E5157" s="4" t="s">
        <v>30</v>
      </c>
      <c r="F5157" s="4" t="s">
        <v>10</v>
      </c>
    </row>
    <row r="5158" spans="1:9">
      <c r="A5158" t="n">
        <v>50746</v>
      </c>
      <c r="B5158" s="59" t="n">
        <v>45</v>
      </c>
      <c r="C5158" s="7" t="n">
        <v>5</v>
      </c>
      <c r="D5158" s="7" t="n">
        <v>3</v>
      </c>
      <c r="E5158" s="7" t="n">
        <v>1.79999995231628</v>
      </c>
      <c r="F5158" s="7" t="n">
        <v>0</v>
      </c>
    </row>
    <row r="5159" spans="1:9">
      <c r="A5159" t="s">
        <v>4</v>
      </c>
      <c r="B5159" s="4" t="s">
        <v>5</v>
      </c>
      <c r="C5159" s="4" t="s">
        <v>13</v>
      </c>
      <c r="D5159" s="4" t="s">
        <v>10</v>
      </c>
    </row>
    <row r="5160" spans="1:9">
      <c r="A5160" t="n">
        <v>50755</v>
      </c>
      <c r="B5160" s="27" t="n">
        <v>58</v>
      </c>
      <c r="C5160" s="7" t="n">
        <v>255</v>
      </c>
      <c r="D5160" s="7" t="n">
        <v>0</v>
      </c>
    </row>
    <row r="5161" spans="1:9">
      <c r="A5161" t="s">
        <v>4</v>
      </c>
      <c r="B5161" s="4" t="s">
        <v>5</v>
      </c>
      <c r="C5161" s="4" t="s">
        <v>13</v>
      </c>
      <c r="D5161" s="4" t="s">
        <v>10</v>
      </c>
      <c r="E5161" s="4" t="s">
        <v>6</v>
      </c>
    </row>
    <row r="5162" spans="1:9">
      <c r="A5162" t="n">
        <v>50759</v>
      </c>
      <c r="B5162" s="51" t="n">
        <v>51</v>
      </c>
      <c r="C5162" s="7" t="n">
        <v>4</v>
      </c>
      <c r="D5162" s="7" t="n">
        <v>0</v>
      </c>
      <c r="E5162" s="7" t="s">
        <v>151</v>
      </c>
    </row>
    <row r="5163" spans="1:9">
      <c r="A5163" t="s">
        <v>4</v>
      </c>
      <c r="B5163" s="4" t="s">
        <v>5</v>
      </c>
      <c r="C5163" s="4" t="s">
        <v>10</v>
      </c>
    </row>
    <row r="5164" spans="1:9">
      <c r="A5164" t="n">
        <v>50772</v>
      </c>
      <c r="B5164" s="25" t="n">
        <v>16</v>
      </c>
      <c r="C5164" s="7" t="n">
        <v>0</v>
      </c>
    </row>
    <row r="5165" spans="1:9">
      <c r="A5165" t="s">
        <v>4</v>
      </c>
      <c r="B5165" s="4" t="s">
        <v>5</v>
      </c>
      <c r="C5165" s="4" t="s">
        <v>10</v>
      </c>
      <c r="D5165" s="4" t="s">
        <v>66</v>
      </c>
      <c r="E5165" s="4" t="s">
        <v>13</v>
      </c>
      <c r="F5165" s="4" t="s">
        <v>13</v>
      </c>
    </row>
    <row r="5166" spans="1:9">
      <c r="A5166" t="n">
        <v>50775</v>
      </c>
      <c r="B5166" s="52" t="n">
        <v>26</v>
      </c>
      <c r="C5166" s="7" t="n">
        <v>0</v>
      </c>
      <c r="D5166" s="7" t="s">
        <v>531</v>
      </c>
      <c r="E5166" s="7" t="n">
        <v>2</v>
      </c>
      <c r="F5166" s="7" t="n">
        <v>0</v>
      </c>
    </row>
    <row r="5167" spans="1:9">
      <c r="A5167" t="s">
        <v>4</v>
      </c>
      <c r="B5167" s="4" t="s">
        <v>5</v>
      </c>
    </row>
    <row r="5168" spans="1:9">
      <c r="A5168" t="n">
        <v>50909</v>
      </c>
      <c r="B5168" s="32" t="n">
        <v>28</v>
      </c>
    </row>
    <row r="5169" spans="1:9">
      <c r="A5169" t="s">
        <v>4</v>
      </c>
      <c r="B5169" s="4" t="s">
        <v>5</v>
      </c>
      <c r="C5169" s="4" t="s">
        <v>10</v>
      </c>
      <c r="D5169" s="4" t="s">
        <v>13</v>
      </c>
      <c r="E5169" s="4" t="s">
        <v>13</v>
      </c>
      <c r="F5169" s="4" t="s">
        <v>6</v>
      </c>
    </row>
    <row r="5170" spans="1:9">
      <c r="A5170" t="n">
        <v>50910</v>
      </c>
      <c r="B5170" s="47" t="n">
        <v>20</v>
      </c>
      <c r="C5170" s="7" t="n">
        <v>1</v>
      </c>
      <c r="D5170" s="7" t="n">
        <v>2</v>
      </c>
      <c r="E5170" s="7" t="n">
        <v>10</v>
      </c>
      <c r="F5170" s="7" t="s">
        <v>273</v>
      </c>
    </row>
    <row r="5171" spans="1:9">
      <c r="A5171" t="s">
        <v>4</v>
      </c>
      <c r="B5171" s="4" t="s">
        <v>5</v>
      </c>
      <c r="C5171" s="4" t="s">
        <v>13</v>
      </c>
      <c r="D5171" s="4" t="s">
        <v>10</v>
      </c>
      <c r="E5171" s="4" t="s">
        <v>6</v>
      </c>
    </row>
    <row r="5172" spans="1:9">
      <c r="A5172" t="n">
        <v>50931</v>
      </c>
      <c r="B5172" s="51" t="n">
        <v>51</v>
      </c>
      <c r="C5172" s="7" t="n">
        <v>4</v>
      </c>
      <c r="D5172" s="7" t="n">
        <v>1</v>
      </c>
      <c r="E5172" s="7" t="s">
        <v>415</v>
      </c>
    </row>
    <row r="5173" spans="1:9">
      <c r="A5173" t="s">
        <v>4</v>
      </c>
      <c r="B5173" s="4" t="s">
        <v>5</v>
      </c>
      <c r="C5173" s="4" t="s">
        <v>10</v>
      </c>
    </row>
    <row r="5174" spans="1:9">
      <c r="A5174" t="n">
        <v>50945</v>
      </c>
      <c r="B5174" s="25" t="n">
        <v>16</v>
      </c>
      <c r="C5174" s="7" t="n">
        <v>0</v>
      </c>
    </row>
    <row r="5175" spans="1:9">
      <c r="A5175" t="s">
        <v>4</v>
      </c>
      <c r="B5175" s="4" t="s">
        <v>5</v>
      </c>
      <c r="C5175" s="4" t="s">
        <v>10</v>
      </c>
      <c r="D5175" s="4" t="s">
        <v>66</v>
      </c>
      <c r="E5175" s="4" t="s">
        <v>13</v>
      </c>
      <c r="F5175" s="4" t="s">
        <v>13</v>
      </c>
      <c r="G5175" s="4" t="s">
        <v>66</v>
      </c>
      <c r="H5175" s="4" t="s">
        <v>13</v>
      </c>
      <c r="I5175" s="4" t="s">
        <v>13</v>
      </c>
      <c r="J5175" s="4" t="s">
        <v>66</v>
      </c>
      <c r="K5175" s="4" t="s">
        <v>13</v>
      </c>
      <c r="L5175" s="4" t="s">
        <v>13</v>
      </c>
      <c r="M5175" s="4" t="s">
        <v>66</v>
      </c>
      <c r="N5175" s="4" t="s">
        <v>13</v>
      </c>
      <c r="O5175" s="4" t="s">
        <v>13</v>
      </c>
    </row>
    <row r="5176" spans="1:9">
      <c r="A5176" t="n">
        <v>50948</v>
      </c>
      <c r="B5176" s="52" t="n">
        <v>26</v>
      </c>
      <c r="C5176" s="7" t="n">
        <v>1</v>
      </c>
      <c r="D5176" s="7" t="s">
        <v>532</v>
      </c>
      <c r="E5176" s="7" t="n">
        <v>2</v>
      </c>
      <c r="F5176" s="7" t="n">
        <v>3</v>
      </c>
      <c r="G5176" s="7" t="s">
        <v>533</v>
      </c>
      <c r="H5176" s="7" t="n">
        <v>2</v>
      </c>
      <c r="I5176" s="7" t="n">
        <v>3</v>
      </c>
      <c r="J5176" s="7" t="s">
        <v>534</v>
      </c>
      <c r="K5176" s="7" t="n">
        <v>2</v>
      </c>
      <c r="L5176" s="7" t="n">
        <v>3</v>
      </c>
      <c r="M5176" s="7" t="s">
        <v>535</v>
      </c>
      <c r="N5176" s="7" t="n">
        <v>2</v>
      </c>
      <c r="O5176" s="7" t="n">
        <v>0</v>
      </c>
    </row>
    <row r="5177" spans="1:9">
      <c r="A5177" t="s">
        <v>4</v>
      </c>
      <c r="B5177" s="4" t="s">
        <v>5</v>
      </c>
    </row>
    <row r="5178" spans="1:9">
      <c r="A5178" t="n">
        <v>51192</v>
      </c>
      <c r="B5178" s="32" t="n">
        <v>28</v>
      </c>
    </row>
    <row r="5179" spans="1:9">
      <c r="A5179" t="s">
        <v>4</v>
      </c>
      <c r="B5179" s="4" t="s">
        <v>5</v>
      </c>
      <c r="C5179" s="4" t="s">
        <v>13</v>
      </c>
      <c r="D5179" s="4" t="s">
        <v>10</v>
      </c>
      <c r="E5179" s="4" t="s">
        <v>6</v>
      </c>
    </row>
    <row r="5180" spans="1:9">
      <c r="A5180" t="n">
        <v>51193</v>
      </c>
      <c r="B5180" s="51" t="n">
        <v>51</v>
      </c>
      <c r="C5180" s="7" t="n">
        <v>4</v>
      </c>
      <c r="D5180" s="7" t="n">
        <v>0</v>
      </c>
      <c r="E5180" s="7" t="s">
        <v>415</v>
      </c>
    </row>
    <row r="5181" spans="1:9">
      <c r="A5181" t="s">
        <v>4</v>
      </c>
      <c r="B5181" s="4" t="s">
        <v>5</v>
      </c>
      <c r="C5181" s="4" t="s">
        <v>10</v>
      </c>
    </row>
    <row r="5182" spans="1:9">
      <c r="A5182" t="n">
        <v>51207</v>
      </c>
      <c r="B5182" s="25" t="n">
        <v>16</v>
      </c>
      <c r="C5182" s="7" t="n">
        <v>0</v>
      </c>
    </row>
    <row r="5183" spans="1:9">
      <c r="A5183" t="s">
        <v>4</v>
      </c>
      <c r="B5183" s="4" t="s">
        <v>5</v>
      </c>
      <c r="C5183" s="4" t="s">
        <v>10</v>
      </c>
      <c r="D5183" s="4" t="s">
        <v>66</v>
      </c>
      <c r="E5183" s="4" t="s">
        <v>13</v>
      </c>
      <c r="F5183" s="4" t="s">
        <v>13</v>
      </c>
    </row>
    <row r="5184" spans="1:9">
      <c r="A5184" t="n">
        <v>51210</v>
      </c>
      <c r="B5184" s="52" t="n">
        <v>26</v>
      </c>
      <c r="C5184" s="7" t="n">
        <v>0</v>
      </c>
      <c r="D5184" s="7" t="s">
        <v>536</v>
      </c>
      <c r="E5184" s="7" t="n">
        <v>2</v>
      </c>
      <c r="F5184" s="7" t="n">
        <v>0</v>
      </c>
    </row>
    <row r="5185" spans="1:15">
      <c r="A5185" t="s">
        <v>4</v>
      </c>
      <c r="B5185" s="4" t="s">
        <v>5</v>
      </c>
    </row>
    <row r="5186" spans="1:15">
      <c r="A5186" t="n">
        <v>51238</v>
      </c>
      <c r="B5186" s="32" t="n">
        <v>28</v>
      </c>
    </row>
    <row r="5187" spans="1:15">
      <c r="A5187" t="s">
        <v>4</v>
      </c>
      <c r="B5187" s="4" t="s">
        <v>5</v>
      </c>
      <c r="C5187" s="4" t="s">
        <v>10</v>
      </c>
    </row>
    <row r="5188" spans="1:15">
      <c r="A5188" t="n">
        <v>51239</v>
      </c>
      <c r="B5188" s="8" t="n">
        <v>12</v>
      </c>
      <c r="C5188" s="7" t="n">
        <v>4</v>
      </c>
    </row>
    <row r="5189" spans="1:15">
      <c r="A5189" t="s">
        <v>4</v>
      </c>
      <c r="B5189" s="4" t="s">
        <v>5</v>
      </c>
      <c r="C5189" s="4" t="s">
        <v>29</v>
      </c>
    </row>
    <row r="5190" spans="1:15">
      <c r="A5190" t="n">
        <v>51242</v>
      </c>
      <c r="B5190" s="18" t="n">
        <v>3</v>
      </c>
      <c r="C5190" s="15" t="n">
        <f t="normal" ca="1">A5390</f>
        <v>0</v>
      </c>
    </row>
    <row r="5191" spans="1:15">
      <c r="A5191" t="s">
        <v>4</v>
      </c>
      <c r="B5191" s="4" t="s">
        <v>5</v>
      </c>
      <c r="C5191" s="4" t="s">
        <v>13</v>
      </c>
      <c r="D5191" s="4" t="s">
        <v>13</v>
      </c>
      <c r="E5191" s="4" t="s">
        <v>13</v>
      </c>
      <c r="F5191" s="4" t="s">
        <v>9</v>
      </c>
      <c r="G5191" s="4" t="s">
        <v>13</v>
      </c>
      <c r="H5191" s="4" t="s">
        <v>13</v>
      </c>
      <c r="I5191" s="4" t="s">
        <v>29</v>
      </c>
    </row>
    <row r="5192" spans="1:15">
      <c r="A5192" t="n">
        <v>51247</v>
      </c>
      <c r="B5192" s="14" t="n">
        <v>5</v>
      </c>
      <c r="C5192" s="7" t="n">
        <v>35</v>
      </c>
      <c r="D5192" s="7" t="n">
        <v>0</v>
      </c>
      <c r="E5192" s="7" t="n">
        <v>0</v>
      </c>
      <c r="F5192" s="7" t="n">
        <v>6</v>
      </c>
      <c r="G5192" s="7" t="n">
        <v>2</v>
      </c>
      <c r="H5192" s="7" t="n">
        <v>1</v>
      </c>
      <c r="I5192" s="15" t="n">
        <f t="normal" ca="1">A5252</f>
        <v>0</v>
      </c>
    </row>
    <row r="5193" spans="1:15">
      <c r="A5193" t="s">
        <v>4</v>
      </c>
      <c r="B5193" s="4" t="s">
        <v>5</v>
      </c>
      <c r="C5193" s="4" t="s">
        <v>13</v>
      </c>
      <c r="D5193" s="4" t="s">
        <v>10</v>
      </c>
      <c r="E5193" s="4" t="s">
        <v>30</v>
      </c>
    </row>
    <row r="5194" spans="1:15">
      <c r="A5194" t="n">
        <v>51261</v>
      </c>
      <c r="B5194" s="27" t="n">
        <v>58</v>
      </c>
      <c r="C5194" s="7" t="n">
        <v>101</v>
      </c>
      <c r="D5194" s="7" t="n">
        <v>500</v>
      </c>
      <c r="E5194" s="7" t="n">
        <v>1</v>
      </c>
    </row>
    <row r="5195" spans="1:15">
      <c r="A5195" t="s">
        <v>4</v>
      </c>
      <c r="B5195" s="4" t="s">
        <v>5</v>
      </c>
      <c r="C5195" s="4" t="s">
        <v>13</v>
      </c>
      <c r="D5195" s="4" t="s">
        <v>10</v>
      </c>
    </row>
    <row r="5196" spans="1:15">
      <c r="A5196" t="n">
        <v>51269</v>
      </c>
      <c r="B5196" s="27" t="n">
        <v>58</v>
      </c>
      <c r="C5196" s="7" t="n">
        <v>254</v>
      </c>
      <c r="D5196" s="7" t="n">
        <v>0</v>
      </c>
    </row>
    <row r="5197" spans="1:15">
      <c r="A5197" t="s">
        <v>4</v>
      </c>
      <c r="B5197" s="4" t="s">
        <v>5</v>
      </c>
      <c r="C5197" s="4" t="s">
        <v>13</v>
      </c>
      <c r="D5197" s="4" t="s">
        <v>13</v>
      </c>
      <c r="E5197" s="4" t="s">
        <v>30</v>
      </c>
      <c r="F5197" s="4" t="s">
        <v>30</v>
      </c>
      <c r="G5197" s="4" t="s">
        <v>30</v>
      </c>
      <c r="H5197" s="4" t="s">
        <v>10</v>
      </c>
    </row>
    <row r="5198" spans="1:15">
      <c r="A5198" t="n">
        <v>51273</v>
      </c>
      <c r="B5198" s="59" t="n">
        <v>45</v>
      </c>
      <c r="C5198" s="7" t="n">
        <v>2</v>
      </c>
      <c r="D5198" s="7" t="n">
        <v>3</v>
      </c>
      <c r="E5198" s="7" t="n">
        <v>8.25</v>
      </c>
      <c r="F5198" s="7" t="n">
        <v>1.05999994277954</v>
      </c>
      <c r="G5198" s="7" t="n">
        <v>17.0200004577637</v>
      </c>
      <c r="H5198" s="7" t="n">
        <v>0</v>
      </c>
    </row>
    <row r="5199" spans="1:15">
      <c r="A5199" t="s">
        <v>4</v>
      </c>
      <c r="B5199" s="4" t="s">
        <v>5</v>
      </c>
      <c r="C5199" s="4" t="s">
        <v>13</v>
      </c>
      <c r="D5199" s="4" t="s">
        <v>13</v>
      </c>
      <c r="E5199" s="4" t="s">
        <v>30</v>
      </c>
      <c r="F5199" s="4" t="s">
        <v>30</v>
      </c>
      <c r="G5199" s="4" t="s">
        <v>30</v>
      </c>
      <c r="H5199" s="4" t="s">
        <v>10</v>
      </c>
      <c r="I5199" s="4" t="s">
        <v>13</v>
      </c>
    </row>
    <row r="5200" spans="1:15">
      <c r="A5200" t="n">
        <v>51290</v>
      </c>
      <c r="B5200" s="59" t="n">
        <v>45</v>
      </c>
      <c r="C5200" s="7" t="n">
        <v>4</v>
      </c>
      <c r="D5200" s="7" t="n">
        <v>3</v>
      </c>
      <c r="E5200" s="7" t="n">
        <v>11.8699998855591</v>
      </c>
      <c r="F5200" s="7" t="n">
        <v>71.120002746582</v>
      </c>
      <c r="G5200" s="7" t="n">
        <v>0</v>
      </c>
      <c r="H5200" s="7" t="n">
        <v>0</v>
      </c>
      <c r="I5200" s="7" t="n">
        <v>0</v>
      </c>
    </row>
    <row r="5201" spans="1:9">
      <c r="A5201" t="s">
        <v>4</v>
      </c>
      <c r="B5201" s="4" t="s">
        <v>5</v>
      </c>
      <c r="C5201" s="4" t="s">
        <v>13</v>
      </c>
      <c r="D5201" s="4" t="s">
        <v>13</v>
      </c>
      <c r="E5201" s="4" t="s">
        <v>30</v>
      </c>
      <c r="F5201" s="4" t="s">
        <v>10</v>
      </c>
    </row>
    <row r="5202" spans="1:9">
      <c r="A5202" t="n">
        <v>51308</v>
      </c>
      <c r="B5202" s="59" t="n">
        <v>45</v>
      </c>
      <c r="C5202" s="7" t="n">
        <v>11</v>
      </c>
      <c r="D5202" s="7" t="n">
        <v>3</v>
      </c>
      <c r="E5202" s="7" t="n">
        <v>35.0999984741211</v>
      </c>
      <c r="F5202" s="7" t="n">
        <v>0</v>
      </c>
    </row>
    <row r="5203" spans="1:9">
      <c r="A5203" t="s">
        <v>4</v>
      </c>
      <c r="B5203" s="4" t="s">
        <v>5</v>
      </c>
      <c r="C5203" s="4" t="s">
        <v>13</v>
      </c>
      <c r="D5203" s="4" t="s">
        <v>13</v>
      </c>
      <c r="E5203" s="4" t="s">
        <v>30</v>
      </c>
      <c r="F5203" s="4" t="s">
        <v>10</v>
      </c>
    </row>
    <row r="5204" spans="1:9">
      <c r="A5204" t="n">
        <v>51317</v>
      </c>
      <c r="B5204" s="59" t="n">
        <v>45</v>
      </c>
      <c r="C5204" s="7" t="n">
        <v>5</v>
      </c>
      <c r="D5204" s="7" t="n">
        <v>3</v>
      </c>
      <c r="E5204" s="7" t="n">
        <v>1.79999995231628</v>
      </c>
      <c r="F5204" s="7" t="n">
        <v>0</v>
      </c>
    </row>
    <row r="5205" spans="1:9">
      <c r="A5205" t="s">
        <v>4</v>
      </c>
      <c r="B5205" s="4" t="s">
        <v>5</v>
      </c>
      <c r="C5205" s="4" t="s">
        <v>13</v>
      </c>
      <c r="D5205" s="4" t="s">
        <v>10</v>
      </c>
    </row>
    <row r="5206" spans="1:9">
      <c r="A5206" t="n">
        <v>51326</v>
      </c>
      <c r="B5206" s="27" t="n">
        <v>58</v>
      </c>
      <c r="C5206" s="7" t="n">
        <v>255</v>
      </c>
      <c r="D5206" s="7" t="n">
        <v>0</v>
      </c>
    </row>
    <row r="5207" spans="1:9">
      <c r="A5207" t="s">
        <v>4</v>
      </c>
      <c r="B5207" s="4" t="s">
        <v>5</v>
      </c>
      <c r="C5207" s="4" t="s">
        <v>13</v>
      </c>
      <c r="D5207" s="4" t="s">
        <v>10</v>
      </c>
      <c r="E5207" s="4" t="s">
        <v>6</v>
      </c>
    </row>
    <row r="5208" spans="1:9">
      <c r="A5208" t="n">
        <v>51330</v>
      </c>
      <c r="B5208" s="51" t="n">
        <v>51</v>
      </c>
      <c r="C5208" s="7" t="n">
        <v>4</v>
      </c>
      <c r="D5208" s="7" t="n">
        <v>0</v>
      </c>
      <c r="E5208" s="7" t="s">
        <v>151</v>
      </c>
    </row>
    <row r="5209" spans="1:9">
      <c r="A5209" t="s">
        <v>4</v>
      </c>
      <c r="B5209" s="4" t="s">
        <v>5</v>
      </c>
      <c r="C5209" s="4" t="s">
        <v>10</v>
      </c>
    </row>
    <row r="5210" spans="1:9">
      <c r="A5210" t="n">
        <v>51343</v>
      </c>
      <c r="B5210" s="25" t="n">
        <v>16</v>
      </c>
      <c r="C5210" s="7" t="n">
        <v>0</v>
      </c>
    </row>
    <row r="5211" spans="1:9">
      <c r="A5211" t="s">
        <v>4</v>
      </c>
      <c r="B5211" s="4" t="s">
        <v>5</v>
      </c>
      <c r="C5211" s="4" t="s">
        <v>10</v>
      </c>
      <c r="D5211" s="4" t="s">
        <v>66</v>
      </c>
      <c r="E5211" s="4" t="s">
        <v>13</v>
      </c>
      <c r="F5211" s="4" t="s">
        <v>13</v>
      </c>
    </row>
    <row r="5212" spans="1:9">
      <c r="A5212" t="n">
        <v>51346</v>
      </c>
      <c r="B5212" s="52" t="n">
        <v>26</v>
      </c>
      <c r="C5212" s="7" t="n">
        <v>0</v>
      </c>
      <c r="D5212" s="7" t="s">
        <v>537</v>
      </c>
      <c r="E5212" s="7" t="n">
        <v>2</v>
      </c>
      <c r="F5212" s="7" t="n">
        <v>0</v>
      </c>
    </row>
    <row r="5213" spans="1:9">
      <c r="A5213" t="s">
        <v>4</v>
      </c>
      <c r="B5213" s="4" t="s">
        <v>5</v>
      </c>
    </row>
    <row r="5214" spans="1:9">
      <c r="A5214" t="n">
        <v>51429</v>
      </c>
      <c r="B5214" s="32" t="n">
        <v>28</v>
      </c>
    </row>
    <row r="5215" spans="1:9">
      <c r="A5215" t="s">
        <v>4</v>
      </c>
      <c r="B5215" s="4" t="s">
        <v>5</v>
      </c>
      <c r="C5215" s="4" t="s">
        <v>10</v>
      </c>
      <c r="D5215" s="4" t="s">
        <v>13</v>
      </c>
      <c r="E5215" s="4" t="s">
        <v>13</v>
      </c>
      <c r="F5215" s="4" t="s">
        <v>6</v>
      </c>
    </row>
    <row r="5216" spans="1:9">
      <c r="A5216" t="n">
        <v>51430</v>
      </c>
      <c r="B5216" s="47" t="n">
        <v>20</v>
      </c>
      <c r="C5216" s="7" t="n">
        <v>3</v>
      </c>
      <c r="D5216" s="7" t="n">
        <v>2</v>
      </c>
      <c r="E5216" s="7" t="n">
        <v>10</v>
      </c>
      <c r="F5216" s="7" t="s">
        <v>273</v>
      </c>
    </row>
    <row r="5217" spans="1:6">
      <c r="A5217" t="s">
        <v>4</v>
      </c>
      <c r="B5217" s="4" t="s">
        <v>5</v>
      </c>
      <c r="C5217" s="4" t="s">
        <v>13</v>
      </c>
      <c r="D5217" s="4" t="s">
        <v>10</v>
      </c>
      <c r="E5217" s="4" t="s">
        <v>6</v>
      </c>
    </row>
    <row r="5218" spans="1:6">
      <c r="A5218" t="n">
        <v>51451</v>
      </c>
      <c r="B5218" s="51" t="n">
        <v>51</v>
      </c>
      <c r="C5218" s="7" t="n">
        <v>4</v>
      </c>
      <c r="D5218" s="7" t="n">
        <v>3</v>
      </c>
      <c r="E5218" s="7" t="s">
        <v>415</v>
      </c>
    </row>
    <row r="5219" spans="1:6">
      <c r="A5219" t="s">
        <v>4</v>
      </c>
      <c r="B5219" s="4" t="s">
        <v>5</v>
      </c>
      <c r="C5219" s="4" t="s">
        <v>10</v>
      </c>
    </row>
    <row r="5220" spans="1:6">
      <c r="A5220" t="n">
        <v>51465</v>
      </c>
      <c r="B5220" s="25" t="n">
        <v>16</v>
      </c>
      <c r="C5220" s="7" t="n">
        <v>0</v>
      </c>
    </row>
    <row r="5221" spans="1:6">
      <c r="A5221" t="s">
        <v>4</v>
      </c>
      <c r="B5221" s="4" t="s">
        <v>5</v>
      </c>
      <c r="C5221" s="4" t="s">
        <v>10</v>
      </c>
      <c r="D5221" s="4" t="s">
        <v>66</v>
      </c>
      <c r="E5221" s="4" t="s">
        <v>13</v>
      </c>
      <c r="F5221" s="4" t="s">
        <v>13</v>
      </c>
    </row>
    <row r="5222" spans="1:6">
      <c r="A5222" t="n">
        <v>51468</v>
      </c>
      <c r="B5222" s="52" t="n">
        <v>26</v>
      </c>
      <c r="C5222" s="7" t="n">
        <v>3</v>
      </c>
      <c r="D5222" s="7" t="s">
        <v>538</v>
      </c>
      <c r="E5222" s="7" t="n">
        <v>2</v>
      </c>
      <c r="F5222" s="7" t="n">
        <v>0</v>
      </c>
    </row>
    <row r="5223" spans="1:6">
      <c r="A5223" t="s">
        <v>4</v>
      </c>
      <c r="B5223" s="4" t="s">
        <v>5</v>
      </c>
    </row>
    <row r="5224" spans="1:6">
      <c r="A5224" t="n">
        <v>51579</v>
      </c>
      <c r="B5224" s="32" t="n">
        <v>28</v>
      </c>
    </row>
    <row r="5225" spans="1:6">
      <c r="A5225" t="s">
        <v>4</v>
      </c>
      <c r="B5225" s="4" t="s">
        <v>5</v>
      </c>
      <c r="C5225" s="4" t="s">
        <v>13</v>
      </c>
      <c r="D5225" s="4" t="s">
        <v>10</v>
      </c>
      <c r="E5225" s="4" t="s">
        <v>10</v>
      </c>
      <c r="F5225" s="4" t="s">
        <v>13</v>
      </c>
    </row>
    <row r="5226" spans="1:6">
      <c r="A5226" t="n">
        <v>51580</v>
      </c>
      <c r="B5226" s="30" t="n">
        <v>25</v>
      </c>
      <c r="C5226" s="7" t="n">
        <v>1</v>
      </c>
      <c r="D5226" s="7" t="n">
        <v>65535</v>
      </c>
      <c r="E5226" s="7" t="n">
        <v>450</v>
      </c>
      <c r="F5226" s="7" t="n">
        <v>0</v>
      </c>
    </row>
    <row r="5227" spans="1:6">
      <c r="A5227" t="s">
        <v>4</v>
      </c>
      <c r="B5227" s="4" t="s">
        <v>5</v>
      </c>
      <c r="C5227" s="4" t="s">
        <v>13</v>
      </c>
      <c r="D5227" s="4" t="s">
        <v>10</v>
      </c>
      <c r="E5227" s="4" t="s">
        <v>6</v>
      </c>
    </row>
    <row r="5228" spans="1:6">
      <c r="A5228" t="n">
        <v>51587</v>
      </c>
      <c r="B5228" s="51" t="n">
        <v>51</v>
      </c>
      <c r="C5228" s="7" t="n">
        <v>4</v>
      </c>
      <c r="D5228" s="7" t="n">
        <v>7</v>
      </c>
      <c r="E5228" s="7" t="s">
        <v>151</v>
      </c>
    </row>
    <row r="5229" spans="1:6">
      <c r="A5229" t="s">
        <v>4</v>
      </c>
      <c r="B5229" s="4" t="s">
        <v>5</v>
      </c>
      <c r="C5229" s="4" t="s">
        <v>10</v>
      </c>
    </row>
    <row r="5230" spans="1:6">
      <c r="A5230" t="n">
        <v>51600</v>
      </c>
      <c r="B5230" s="25" t="n">
        <v>16</v>
      </c>
      <c r="C5230" s="7" t="n">
        <v>0</v>
      </c>
    </row>
    <row r="5231" spans="1:6">
      <c r="A5231" t="s">
        <v>4</v>
      </c>
      <c r="B5231" s="4" t="s">
        <v>5</v>
      </c>
      <c r="C5231" s="4" t="s">
        <v>10</v>
      </c>
      <c r="D5231" s="4" t="s">
        <v>66</v>
      </c>
      <c r="E5231" s="4" t="s">
        <v>13</v>
      </c>
      <c r="F5231" s="4" t="s">
        <v>13</v>
      </c>
    </row>
    <row r="5232" spans="1:6">
      <c r="A5232" t="n">
        <v>51603</v>
      </c>
      <c r="B5232" s="52" t="n">
        <v>26</v>
      </c>
      <c r="C5232" s="7" t="n">
        <v>7</v>
      </c>
      <c r="D5232" s="7" t="s">
        <v>539</v>
      </c>
      <c r="E5232" s="7" t="n">
        <v>2</v>
      </c>
      <c r="F5232" s="7" t="n">
        <v>0</v>
      </c>
    </row>
    <row r="5233" spans="1:6">
      <c r="A5233" t="s">
        <v>4</v>
      </c>
      <c r="B5233" s="4" t="s">
        <v>5</v>
      </c>
    </row>
    <row r="5234" spans="1:6">
      <c r="A5234" t="n">
        <v>51625</v>
      </c>
      <c r="B5234" s="32" t="n">
        <v>28</v>
      </c>
    </row>
    <row r="5235" spans="1:6">
      <c r="A5235" t="s">
        <v>4</v>
      </c>
      <c r="B5235" s="4" t="s">
        <v>5</v>
      </c>
      <c r="C5235" s="4" t="s">
        <v>10</v>
      </c>
      <c r="D5235" s="4" t="s">
        <v>13</v>
      </c>
    </row>
    <row r="5236" spans="1:6">
      <c r="A5236" t="n">
        <v>51626</v>
      </c>
      <c r="B5236" s="61" t="n">
        <v>89</v>
      </c>
      <c r="C5236" s="7" t="n">
        <v>65533</v>
      </c>
      <c r="D5236" s="7" t="n">
        <v>1</v>
      </c>
    </row>
    <row r="5237" spans="1:6">
      <c r="A5237" t="s">
        <v>4</v>
      </c>
      <c r="B5237" s="4" t="s">
        <v>5</v>
      </c>
      <c r="C5237" s="4" t="s">
        <v>13</v>
      </c>
      <c r="D5237" s="4" t="s">
        <v>10</v>
      </c>
      <c r="E5237" s="4" t="s">
        <v>10</v>
      </c>
      <c r="F5237" s="4" t="s">
        <v>13</v>
      </c>
    </row>
    <row r="5238" spans="1:6">
      <c r="A5238" t="n">
        <v>51630</v>
      </c>
      <c r="B5238" s="30" t="n">
        <v>25</v>
      </c>
      <c r="C5238" s="7" t="n">
        <v>1</v>
      </c>
      <c r="D5238" s="7" t="n">
        <v>65535</v>
      </c>
      <c r="E5238" s="7" t="n">
        <v>65535</v>
      </c>
      <c r="F5238" s="7" t="n">
        <v>0</v>
      </c>
    </row>
    <row r="5239" spans="1:6">
      <c r="A5239" t="s">
        <v>4</v>
      </c>
      <c r="B5239" s="4" t="s">
        <v>5</v>
      </c>
      <c r="C5239" s="4" t="s">
        <v>13</v>
      </c>
      <c r="D5239" s="4" t="s">
        <v>10</v>
      </c>
      <c r="E5239" s="4" t="s">
        <v>6</v>
      </c>
    </row>
    <row r="5240" spans="1:6">
      <c r="A5240" t="n">
        <v>51637</v>
      </c>
      <c r="B5240" s="51" t="n">
        <v>51</v>
      </c>
      <c r="C5240" s="7" t="n">
        <v>4</v>
      </c>
      <c r="D5240" s="7" t="n">
        <v>0</v>
      </c>
      <c r="E5240" s="7" t="s">
        <v>146</v>
      </c>
    </row>
    <row r="5241" spans="1:6">
      <c r="A5241" t="s">
        <v>4</v>
      </c>
      <c r="B5241" s="4" t="s">
        <v>5</v>
      </c>
      <c r="C5241" s="4" t="s">
        <v>10</v>
      </c>
    </row>
    <row r="5242" spans="1:6">
      <c r="A5242" t="n">
        <v>51650</v>
      </c>
      <c r="B5242" s="25" t="n">
        <v>16</v>
      </c>
      <c r="C5242" s="7" t="n">
        <v>0</v>
      </c>
    </row>
    <row r="5243" spans="1:6">
      <c r="A5243" t="s">
        <v>4</v>
      </c>
      <c r="B5243" s="4" t="s">
        <v>5</v>
      </c>
      <c r="C5243" s="4" t="s">
        <v>10</v>
      </c>
      <c r="D5243" s="4" t="s">
        <v>66</v>
      </c>
      <c r="E5243" s="4" t="s">
        <v>13</v>
      </c>
      <c r="F5243" s="4" t="s">
        <v>13</v>
      </c>
    </row>
    <row r="5244" spans="1:6">
      <c r="A5244" t="n">
        <v>51653</v>
      </c>
      <c r="B5244" s="52" t="n">
        <v>26</v>
      </c>
      <c r="C5244" s="7" t="n">
        <v>0</v>
      </c>
      <c r="D5244" s="7" t="s">
        <v>540</v>
      </c>
      <c r="E5244" s="7" t="n">
        <v>2</v>
      </c>
      <c r="F5244" s="7" t="n">
        <v>0</v>
      </c>
    </row>
    <row r="5245" spans="1:6">
      <c r="A5245" t="s">
        <v>4</v>
      </c>
      <c r="B5245" s="4" t="s">
        <v>5</v>
      </c>
    </row>
    <row r="5246" spans="1:6">
      <c r="A5246" t="n">
        <v>51704</v>
      </c>
      <c r="B5246" s="32" t="n">
        <v>28</v>
      </c>
    </row>
    <row r="5247" spans="1:6">
      <c r="A5247" t="s">
        <v>4</v>
      </c>
      <c r="B5247" s="4" t="s">
        <v>5</v>
      </c>
      <c r="C5247" s="4" t="s">
        <v>10</v>
      </c>
    </row>
    <row r="5248" spans="1:6">
      <c r="A5248" t="n">
        <v>51705</v>
      </c>
      <c r="B5248" s="8" t="n">
        <v>12</v>
      </c>
      <c r="C5248" s="7" t="n">
        <v>5</v>
      </c>
    </row>
    <row r="5249" spans="1:6">
      <c r="A5249" t="s">
        <v>4</v>
      </c>
      <c r="B5249" s="4" t="s">
        <v>5</v>
      </c>
      <c r="C5249" s="4" t="s">
        <v>29</v>
      </c>
    </row>
    <row r="5250" spans="1:6">
      <c r="A5250" t="n">
        <v>51708</v>
      </c>
      <c r="B5250" s="18" t="n">
        <v>3</v>
      </c>
      <c r="C5250" s="15" t="n">
        <f t="normal" ca="1">A5390</f>
        <v>0</v>
      </c>
    </row>
    <row r="5251" spans="1:6">
      <c r="A5251" t="s">
        <v>4</v>
      </c>
      <c r="B5251" s="4" t="s">
        <v>5</v>
      </c>
      <c r="C5251" s="4" t="s">
        <v>13</v>
      </c>
      <c r="D5251" s="4" t="s">
        <v>13</v>
      </c>
      <c r="E5251" s="4" t="s">
        <v>13</v>
      </c>
      <c r="F5251" s="4" t="s">
        <v>9</v>
      </c>
      <c r="G5251" s="4" t="s">
        <v>13</v>
      </c>
      <c r="H5251" s="4" t="s">
        <v>13</v>
      </c>
      <c r="I5251" s="4" t="s">
        <v>29</v>
      </c>
    </row>
    <row r="5252" spans="1:6">
      <c r="A5252" t="n">
        <v>51713</v>
      </c>
      <c r="B5252" s="14" t="n">
        <v>5</v>
      </c>
      <c r="C5252" s="7" t="n">
        <v>35</v>
      </c>
      <c r="D5252" s="7" t="n">
        <v>0</v>
      </c>
      <c r="E5252" s="7" t="n">
        <v>0</v>
      </c>
      <c r="F5252" s="7" t="n">
        <v>7</v>
      </c>
      <c r="G5252" s="7" t="n">
        <v>2</v>
      </c>
      <c r="H5252" s="7" t="n">
        <v>1</v>
      </c>
      <c r="I5252" s="15" t="n">
        <f t="normal" ca="1">A5334</f>
        <v>0</v>
      </c>
    </row>
    <row r="5253" spans="1:6">
      <c r="A5253" t="s">
        <v>4</v>
      </c>
      <c r="B5253" s="4" t="s">
        <v>5</v>
      </c>
      <c r="C5253" s="4" t="s">
        <v>13</v>
      </c>
      <c r="D5253" s="4" t="s">
        <v>10</v>
      </c>
      <c r="E5253" s="4" t="s">
        <v>30</v>
      </c>
    </row>
    <row r="5254" spans="1:6">
      <c r="A5254" t="n">
        <v>51727</v>
      </c>
      <c r="B5254" s="27" t="n">
        <v>58</v>
      </c>
      <c r="C5254" s="7" t="n">
        <v>101</v>
      </c>
      <c r="D5254" s="7" t="n">
        <v>500</v>
      </c>
      <c r="E5254" s="7" t="n">
        <v>1</v>
      </c>
    </row>
    <row r="5255" spans="1:6">
      <c r="A5255" t="s">
        <v>4</v>
      </c>
      <c r="B5255" s="4" t="s">
        <v>5</v>
      </c>
      <c r="C5255" s="4" t="s">
        <v>13</v>
      </c>
      <c r="D5255" s="4" t="s">
        <v>10</v>
      </c>
    </row>
    <row r="5256" spans="1:6">
      <c r="A5256" t="n">
        <v>51735</v>
      </c>
      <c r="B5256" s="27" t="n">
        <v>58</v>
      </c>
      <c r="C5256" s="7" t="n">
        <v>254</v>
      </c>
      <c r="D5256" s="7" t="n">
        <v>0</v>
      </c>
    </row>
    <row r="5257" spans="1:6">
      <c r="A5257" t="s">
        <v>4</v>
      </c>
      <c r="B5257" s="4" t="s">
        <v>5</v>
      </c>
      <c r="C5257" s="4" t="s">
        <v>13</v>
      </c>
      <c r="D5257" s="4" t="s">
        <v>13</v>
      </c>
      <c r="E5257" s="4" t="s">
        <v>30</v>
      </c>
      <c r="F5257" s="4" t="s">
        <v>30</v>
      </c>
      <c r="G5257" s="4" t="s">
        <v>30</v>
      </c>
      <c r="H5257" s="4" t="s">
        <v>10</v>
      </c>
    </row>
    <row r="5258" spans="1:6">
      <c r="A5258" t="n">
        <v>51739</v>
      </c>
      <c r="B5258" s="59" t="n">
        <v>45</v>
      </c>
      <c r="C5258" s="7" t="n">
        <v>2</v>
      </c>
      <c r="D5258" s="7" t="n">
        <v>3</v>
      </c>
      <c r="E5258" s="7" t="n">
        <v>8.23999977111816</v>
      </c>
      <c r="F5258" s="7" t="n">
        <v>1.05999994277954</v>
      </c>
      <c r="G5258" s="7" t="n">
        <v>15.4899997711182</v>
      </c>
      <c r="H5258" s="7" t="n">
        <v>0</v>
      </c>
    </row>
    <row r="5259" spans="1:6">
      <c r="A5259" t="s">
        <v>4</v>
      </c>
      <c r="B5259" s="4" t="s">
        <v>5</v>
      </c>
      <c r="C5259" s="4" t="s">
        <v>13</v>
      </c>
      <c r="D5259" s="4" t="s">
        <v>13</v>
      </c>
      <c r="E5259" s="4" t="s">
        <v>30</v>
      </c>
      <c r="F5259" s="4" t="s">
        <v>30</v>
      </c>
      <c r="G5259" s="4" t="s">
        <v>30</v>
      </c>
      <c r="H5259" s="4" t="s">
        <v>10</v>
      </c>
      <c r="I5259" s="4" t="s">
        <v>13</v>
      </c>
    </row>
    <row r="5260" spans="1:6">
      <c r="A5260" t="n">
        <v>51756</v>
      </c>
      <c r="B5260" s="59" t="n">
        <v>45</v>
      </c>
      <c r="C5260" s="7" t="n">
        <v>4</v>
      </c>
      <c r="D5260" s="7" t="n">
        <v>3</v>
      </c>
      <c r="E5260" s="7" t="n">
        <v>11.8699998855591</v>
      </c>
      <c r="F5260" s="7" t="n">
        <v>71.120002746582</v>
      </c>
      <c r="G5260" s="7" t="n">
        <v>0</v>
      </c>
      <c r="H5260" s="7" t="n">
        <v>0</v>
      </c>
      <c r="I5260" s="7" t="n">
        <v>0</v>
      </c>
    </row>
    <row r="5261" spans="1:6">
      <c r="A5261" t="s">
        <v>4</v>
      </c>
      <c r="B5261" s="4" t="s">
        <v>5</v>
      </c>
      <c r="C5261" s="4" t="s">
        <v>13</v>
      </c>
      <c r="D5261" s="4" t="s">
        <v>13</v>
      </c>
      <c r="E5261" s="4" t="s">
        <v>30</v>
      </c>
      <c r="F5261" s="4" t="s">
        <v>10</v>
      </c>
    </row>
    <row r="5262" spans="1:6">
      <c r="A5262" t="n">
        <v>51774</v>
      </c>
      <c r="B5262" s="59" t="n">
        <v>45</v>
      </c>
      <c r="C5262" s="7" t="n">
        <v>11</v>
      </c>
      <c r="D5262" s="7" t="n">
        <v>3</v>
      </c>
      <c r="E5262" s="7" t="n">
        <v>35.0999984741211</v>
      </c>
      <c r="F5262" s="7" t="n">
        <v>0</v>
      </c>
    </row>
    <row r="5263" spans="1:6">
      <c r="A5263" t="s">
        <v>4</v>
      </c>
      <c r="B5263" s="4" t="s">
        <v>5</v>
      </c>
      <c r="C5263" s="4" t="s">
        <v>13</v>
      </c>
      <c r="D5263" s="4" t="s">
        <v>13</v>
      </c>
      <c r="E5263" s="4" t="s">
        <v>30</v>
      </c>
      <c r="F5263" s="4" t="s">
        <v>10</v>
      </c>
    </row>
    <row r="5264" spans="1:6">
      <c r="A5264" t="n">
        <v>51783</v>
      </c>
      <c r="B5264" s="59" t="n">
        <v>45</v>
      </c>
      <c r="C5264" s="7" t="n">
        <v>5</v>
      </c>
      <c r="D5264" s="7" t="n">
        <v>3</v>
      </c>
      <c r="E5264" s="7" t="n">
        <v>1.79999995231628</v>
      </c>
      <c r="F5264" s="7" t="n">
        <v>0</v>
      </c>
    </row>
    <row r="5265" spans="1:9">
      <c r="A5265" t="s">
        <v>4</v>
      </c>
      <c r="B5265" s="4" t="s">
        <v>5</v>
      </c>
      <c r="C5265" s="4" t="s">
        <v>13</v>
      </c>
      <c r="D5265" s="4" t="s">
        <v>10</v>
      </c>
    </row>
    <row r="5266" spans="1:9">
      <c r="A5266" t="n">
        <v>51792</v>
      </c>
      <c r="B5266" s="27" t="n">
        <v>58</v>
      </c>
      <c r="C5266" s="7" t="n">
        <v>255</v>
      </c>
      <c r="D5266" s="7" t="n">
        <v>0</v>
      </c>
    </row>
    <row r="5267" spans="1:9">
      <c r="A5267" t="s">
        <v>4</v>
      </c>
      <c r="B5267" s="4" t="s">
        <v>5</v>
      </c>
      <c r="C5267" s="4" t="s">
        <v>13</v>
      </c>
      <c r="D5267" s="4" t="s">
        <v>10</v>
      </c>
      <c r="E5267" s="4" t="s">
        <v>6</v>
      </c>
    </row>
    <row r="5268" spans="1:9">
      <c r="A5268" t="n">
        <v>51796</v>
      </c>
      <c r="B5268" s="51" t="n">
        <v>51</v>
      </c>
      <c r="C5268" s="7" t="n">
        <v>4</v>
      </c>
      <c r="D5268" s="7" t="n">
        <v>0</v>
      </c>
      <c r="E5268" s="7" t="s">
        <v>143</v>
      </c>
    </row>
    <row r="5269" spans="1:9">
      <c r="A5269" t="s">
        <v>4</v>
      </c>
      <c r="B5269" s="4" t="s">
        <v>5</v>
      </c>
      <c r="C5269" s="4" t="s">
        <v>10</v>
      </c>
    </row>
    <row r="5270" spans="1:9">
      <c r="A5270" t="n">
        <v>51810</v>
      </c>
      <c r="B5270" s="25" t="n">
        <v>16</v>
      </c>
      <c r="C5270" s="7" t="n">
        <v>0</v>
      </c>
    </row>
    <row r="5271" spans="1:9">
      <c r="A5271" t="s">
        <v>4</v>
      </c>
      <c r="B5271" s="4" t="s">
        <v>5</v>
      </c>
      <c r="C5271" s="4" t="s">
        <v>10</v>
      </c>
      <c r="D5271" s="4" t="s">
        <v>66</v>
      </c>
      <c r="E5271" s="4" t="s">
        <v>13</v>
      </c>
      <c r="F5271" s="4" t="s">
        <v>13</v>
      </c>
      <c r="G5271" s="4" t="s">
        <v>66</v>
      </c>
      <c r="H5271" s="4" t="s">
        <v>13</v>
      </c>
      <c r="I5271" s="4" t="s">
        <v>13</v>
      </c>
    </row>
    <row r="5272" spans="1:9">
      <c r="A5272" t="n">
        <v>51813</v>
      </c>
      <c r="B5272" s="52" t="n">
        <v>26</v>
      </c>
      <c r="C5272" s="7" t="n">
        <v>0</v>
      </c>
      <c r="D5272" s="7" t="s">
        <v>541</v>
      </c>
      <c r="E5272" s="7" t="n">
        <v>2</v>
      </c>
      <c r="F5272" s="7" t="n">
        <v>3</v>
      </c>
      <c r="G5272" s="7" t="s">
        <v>542</v>
      </c>
      <c r="H5272" s="7" t="n">
        <v>2</v>
      </c>
      <c r="I5272" s="7" t="n">
        <v>0</v>
      </c>
    </row>
    <row r="5273" spans="1:9">
      <c r="A5273" t="s">
        <v>4</v>
      </c>
      <c r="B5273" s="4" t="s">
        <v>5</v>
      </c>
    </row>
    <row r="5274" spans="1:9">
      <c r="A5274" t="n">
        <v>52010</v>
      </c>
      <c r="B5274" s="32" t="n">
        <v>28</v>
      </c>
    </row>
    <row r="5275" spans="1:9">
      <c r="A5275" t="s">
        <v>4</v>
      </c>
      <c r="B5275" s="4" t="s">
        <v>5</v>
      </c>
      <c r="C5275" s="4" t="s">
        <v>13</v>
      </c>
      <c r="D5275" s="4" t="s">
        <v>10</v>
      </c>
      <c r="E5275" s="4" t="s">
        <v>10</v>
      </c>
      <c r="F5275" s="4" t="s">
        <v>13</v>
      </c>
    </row>
    <row r="5276" spans="1:9">
      <c r="A5276" t="n">
        <v>52011</v>
      </c>
      <c r="B5276" s="30" t="n">
        <v>25</v>
      </c>
      <c r="C5276" s="7" t="n">
        <v>1</v>
      </c>
      <c r="D5276" s="7" t="n">
        <v>65535</v>
      </c>
      <c r="E5276" s="7" t="n">
        <v>450</v>
      </c>
      <c r="F5276" s="7" t="n">
        <v>0</v>
      </c>
    </row>
    <row r="5277" spans="1:9">
      <c r="A5277" t="s">
        <v>4</v>
      </c>
      <c r="B5277" s="4" t="s">
        <v>5</v>
      </c>
      <c r="C5277" s="4" t="s">
        <v>13</v>
      </c>
      <c r="D5277" s="4" t="s">
        <v>10</v>
      </c>
      <c r="E5277" s="4" t="s">
        <v>6</v>
      </c>
    </row>
    <row r="5278" spans="1:9">
      <c r="A5278" t="n">
        <v>52018</v>
      </c>
      <c r="B5278" s="51" t="n">
        <v>51</v>
      </c>
      <c r="C5278" s="7" t="n">
        <v>4</v>
      </c>
      <c r="D5278" s="7" t="n">
        <v>7</v>
      </c>
      <c r="E5278" s="7" t="s">
        <v>151</v>
      </c>
    </row>
    <row r="5279" spans="1:9">
      <c r="A5279" t="s">
        <v>4</v>
      </c>
      <c r="B5279" s="4" t="s">
        <v>5</v>
      </c>
      <c r="C5279" s="4" t="s">
        <v>10</v>
      </c>
    </row>
    <row r="5280" spans="1:9">
      <c r="A5280" t="n">
        <v>52031</v>
      </c>
      <c r="B5280" s="25" t="n">
        <v>16</v>
      </c>
      <c r="C5280" s="7" t="n">
        <v>0</v>
      </c>
    </row>
    <row r="5281" spans="1:9">
      <c r="A5281" t="s">
        <v>4</v>
      </c>
      <c r="B5281" s="4" t="s">
        <v>5</v>
      </c>
      <c r="C5281" s="4" t="s">
        <v>10</v>
      </c>
      <c r="D5281" s="4" t="s">
        <v>66</v>
      </c>
      <c r="E5281" s="4" t="s">
        <v>13</v>
      </c>
      <c r="F5281" s="4" t="s">
        <v>13</v>
      </c>
    </row>
    <row r="5282" spans="1:9">
      <c r="A5282" t="n">
        <v>52034</v>
      </c>
      <c r="B5282" s="52" t="n">
        <v>26</v>
      </c>
      <c r="C5282" s="7" t="n">
        <v>7</v>
      </c>
      <c r="D5282" s="7" t="s">
        <v>543</v>
      </c>
      <c r="E5282" s="7" t="n">
        <v>2</v>
      </c>
      <c r="F5282" s="7" t="n">
        <v>0</v>
      </c>
    </row>
    <row r="5283" spans="1:9">
      <c r="A5283" t="s">
        <v>4</v>
      </c>
      <c r="B5283" s="4" t="s">
        <v>5</v>
      </c>
    </row>
    <row r="5284" spans="1:9">
      <c r="A5284" t="n">
        <v>52075</v>
      </c>
      <c r="B5284" s="32" t="n">
        <v>28</v>
      </c>
    </row>
    <row r="5285" spans="1:9">
      <c r="A5285" t="s">
        <v>4</v>
      </c>
      <c r="B5285" s="4" t="s">
        <v>5</v>
      </c>
      <c r="C5285" s="4" t="s">
        <v>10</v>
      </c>
      <c r="D5285" s="4" t="s">
        <v>13</v>
      </c>
    </row>
    <row r="5286" spans="1:9">
      <c r="A5286" t="n">
        <v>52076</v>
      </c>
      <c r="B5286" s="61" t="n">
        <v>89</v>
      </c>
      <c r="C5286" s="7" t="n">
        <v>65533</v>
      </c>
      <c r="D5286" s="7" t="n">
        <v>1</v>
      </c>
    </row>
    <row r="5287" spans="1:9">
      <c r="A5287" t="s">
        <v>4</v>
      </c>
      <c r="B5287" s="4" t="s">
        <v>5</v>
      </c>
      <c r="C5287" s="4" t="s">
        <v>13</v>
      </c>
      <c r="D5287" s="4" t="s">
        <v>10</v>
      </c>
      <c r="E5287" s="4" t="s">
        <v>10</v>
      </c>
      <c r="F5287" s="4" t="s">
        <v>13</v>
      </c>
    </row>
    <row r="5288" spans="1:9">
      <c r="A5288" t="n">
        <v>52080</v>
      </c>
      <c r="B5288" s="30" t="n">
        <v>25</v>
      </c>
      <c r="C5288" s="7" t="n">
        <v>1</v>
      </c>
      <c r="D5288" s="7" t="n">
        <v>65535</v>
      </c>
      <c r="E5288" s="7" t="n">
        <v>65535</v>
      </c>
      <c r="F5288" s="7" t="n">
        <v>0</v>
      </c>
    </row>
    <row r="5289" spans="1:9">
      <c r="A5289" t="s">
        <v>4</v>
      </c>
      <c r="B5289" s="4" t="s">
        <v>5</v>
      </c>
      <c r="C5289" s="4" t="s">
        <v>10</v>
      </c>
      <c r="D5289" s="4" t="s">
        <v>13</v>
      </c>
      <c r="E5289" s="4" t="s">
        <v>13</v>
      </c>
      <c r="F5289" s="4" t="s">
        <v>6</v>
      </c>
    </row>
    <row r="5290" spans="1:9">
      <c r="A5290" t="n">
        <v>52087</v>
      </c>
      <c r="B5290" s="47" t="n">
        <v>20</v>
      </c>
      <c r="C5290" s="7" t="n">
        <v>5</v>
      </c>
      <c r="D5290" s="7" t="n">
        <v>2</v>
      </c>
      <c r="E5290" s="7" t="n">
        <v>10</v>
      </c>
      <c r="F5290" s="7" t="s">
        <v>273</v>
      </c>
    </row>
    <row r="5291" spans="1:9">
      <c r="A5291" t="s">
        <v>4</v>
      </c>
      <c r="B5291" s="4" t="s">
        <v>5</v>
      </c>
      <c r="C5291" s="4" t="s">
        <v>13</v>
      </c>
      <c r="D5291" s="4" t="s">
        <v>10</v>
      </c>
      <c r="E5291" s="4" t="s">
        <v>6</v>
      </c>
    </row>
    <row r="5292" spans="1:9">
      <c r="A5292" t="n">
        <v>52108</v>
      </c>
      <c r="B5292" s="51" t="n">
        <v>51</v>
      </c>
      <c r="C5292" s="7" t="n">
        <v>4</v>
      </c>
      <c r="D5292" s="7" t="n">
        <v>5</v>
      </c>
      <c r="E5292" s="7" t="s">
        <v>143</v>
      </c>
    </row>
    <row r="5293" spans="1:9">
      <c r="A5293" t="s">
        <v>4</v>
      </c>
      <c r="B5293" s="4" t="s">
        <v>5</v>
      </c>
      <c r="C5293" s="4" t="s">
        <v>10</v>
      </c>
    </row>
    <row r="5294" spans="1:9">
      <c r="A5294" t="n">
        <v>52122</v>
      </c>
      <c r="B5294" s="25" t="n">
        <v>16</v>
      </c>
      <c r="C5294" s="7" t="n">
        <v>0</v>
      </c>
    </row>
    <row r="5295" spans="1:9">
      <c r="A5295" t="s">
        <v>4</v>
      </c>
      <c r="B5295" s="4" t="s">
        <v>5</v>
      </c>
      <c r="C5295" s="4" t="s">
        <v>10</v>
      </c>
      <c r="D5295" s="4" t="s">
        <v>66</v>
      </c>
      <c r="E5295" s="4" t="s">
        <v>13</v>
      </c>
      <c r="F5295" s="4" t="s">
        <v>13</v>
      </c>
      <c r="G5295" s="4" t="s">
        <v>66</v>
      </c>
      <c r="H5295" s="4" t="s">
        <v>13</v>
      </c>
      <c r="I5295" s="4" t="s">
        <v>13</v>
      </c>
      <c r="J5295" s="4" t="s">
        <v>66</v>
      </c>
      <c r="K5295" s="4" t="s">
        <v>13</v>
      </c>
      <c r="L5295" s="4" t="s">
        <v>13</v>
      </c>
    </row>
    <row r="5296" spans="1:9">
      <c r="A5296" t="n">
        <v>52125</v>
      </c>
      <c r="B5296" s="52" t="n">
        <v>26</v>
      </c>
      <c r="C5296" s="7" t="n">
        <v>5</v>
      </c>
      <c r="D5296" s="7" t="s">
        <v>544</v>
      </c>
      <c r="E5296" s="7" t="n">
        <v>2</v>
      </c>
      <c r="F5296" s="7" t="n">
        <v>3</v>
      </c>
      <c r="G5296" s="7" t="s">
        <v>545</v>
      </c>
      <c r="H5296" s="7" t="n">
        <v>2</v>
      </c>
      <c r="I5296" s="7" t="n">
        <v>3</v>
      </c>
      <c r="J5296" s="7" t="s">
        <v>546</v>
      </c>
      <c r="K5296" s="7" t="n">
        <v>2</v>
      </c>
      <c r="L5296" s="7" t="n">
        <v>0</v>
      </c>
    </row>
    <row r="5297" spans="1:12">
      <c r="A5297" t="s">
        <v>4</v>
      </c>
      <c r="B5297" s="4" t="s">
        <v>5</v>
      </c>
    </row>
    <row r="5298" spans="1:12">
      <c r="A5298" t="n">
        <v>52277</v>
      </c>
      <c r="B5298" s="32" t="n">
        <v>28</v>
      </c>
    </row>
    <row r="5299" spans="1:12">
      <c r="A5299" t="s">
        <v>4</v>
      </c>
      <c r="B5299" s="4" t="s">
        <v>5</v>
      </c>
      <c r="C5299" s="4" t="s">
        <v>13</v>
      </c>
      <c r="D5299" s="4" t="s">
        <v>10</v>
      </c>
      <c r="E5299" s="4" t="s">
        <v>6</v>
      </c>
    </row>
    <row r="5300" spans="1:12">
      <c r="A5300" t="n">
        <v>52278</v>
      </c>
      <c r="B5300" s="51" t="n">
        <v>51</v>
      </c>
      <c r="C5300" s="7" t="n">
        <v>4</v>
      </c>
      <c r="D5300" s="7" t="n">
        <v>0</v>
      </c>
      <c r="E5300" s="7" t="s">
        <v>547</v>
      </c>
    </row>
    <row r="5301" spans="1:12">
      <c r="A5301" t="s">
        <v>4</v>
      </c>
      <c r="B5301" s="4" t="s">
        <v>5</v>
      </c>
      <c r="C5301" s="4" t="s">
        <v>10</v>
      </c>
    </row>
    <row r="5302" spans="1:12">
      <c r="A5302" t="n">
        <v>52291</v>
      </c>
      <c r="B5302" s="25" t="n">
        <v>16</v>
      </c>
      <c r="C5302" s="7" t="n">
        <v>0</v>
      </c>
    </row>
    <row r="5303" spans="1:12">
      <c r="A5303" t="s">
        <v>4</v>
      </c>
      <c r="B5303" s="4" t="s">
        <v>5</v>
      </c>
      <c r="C5303" s="4" t="s">
        <v>10</v>
      </c>
      <c r="D5303" s="4" t="s">
        <v>66</v>
      </c>
      <c r="E5303" s="4" t="s">
        <v>13</v>
      </c>
      <c r="F5303" s="4" t="s">
        <v>13</v>
      </c>
    </row>
    <row r="5304" spans="1:12">
      <c r="A5304" t="n">
        <v>52294</v>
      </c>
      <c r="B5304" s="52" t="n">
        <v>26</v>
      </c>
      <c r="C5304" s="7" t="n">
        <v>0</v>
      </c>
      <c r="D5304" s="7" t="s">
        <v>548</v>
      </c>
      <c r="E5304" s="7" t="n">
        <v>2</v>
      </c>
      <c r="F5304" s="7" t="n">
        <v>0</v>
      </c>
    </row>
    <row r="5305" spans="1:12">
      <c r="A5305" t="s">
        <v>4</v>
      </c>
      <c r="B5305" s="4" t="s">
        <v>5</v>
      </c>
    </row>
    <row r="5306" spans="1:12">
      <c r="A5306" t="n">
        <v>52327</v>
      </c>
      <c r="B5306" s="32" t="n">
        <v>28</v>
      </c>
    </row>
    <row r="5307" spans="1:12">
      <c r="A5307" t="s">
        <v>4</v>
      </c>
      <c r="B5307" s="4" t="s">
        <v>5</v>
      </c>
      <c r="C5307" s="4" t="s">
        <v>13</v>
      </c>
      <c r="D5307" s="4" t="s">
        <v>10</v>
      </c>
      <c r="E5307" s="4" t="s">
        <v>10</v>
      </c>
      <c r="F5307" s="4" t="s">
        <v>13</v>
      </c>
    </row>
    <row r="5308" spans="1:12">
      <c r="A5308" t="n">
        <v>52328</v>
      </c>
      <c r="B5308" s="30" t="n">
        <v>25</v>
      </c>
      <c r="C5308" s="7" t="n">
        <v>1</v>
      </c>
      <c r="D5308" s="7" t="n">
        <v>65535</v>
      </c>
      <c r="E5308" s="7" t="n">
        <v>450</v>
      </c>
      <c r="F5308" s="7" t="n">
        <v>0</v>
      </c>
    </row>
    <row r="5309" spans="1:12">
      <c r="A5309" t="s">
        <v>4</v>
      </c>
      <c r="B5309" s="4" t="s">
        <v>5</v>
      </c>
      <c r="C5309" s="4" t="s">
        <v>13</v>
      </c>
      <c r="D5309" s="4" t="s">
        <v>10</v>
      </c>
      <c r="E5309" s="4" t="s">
        <v>6</v>
      </c>
    </row>
    <row r="5310" spans="1:12">
      <c r="A5310" t="n">
        <v>52335</v>
      </c>
      <c r="B5310" s="51" t="n">
        <v>51</v>
      </c>
      <c r="C5310" s="7" t="n">
        <v>4</v>
      </c>
      <c r="D5310" s="7" t="n">
        <v>7</v>
      </c>
      <c r="E5310" s="7" t="s">
        <v>415</v>
      </c>
    </row>
    <row r="5311" spans="1:12">
      <c r="A5311" t="s">
        <v>4</v>
      </c>
      <c r="B5311" s="4" t="s">
        <v>5</v>
      </c>
      <c r="C5311" s="4" t="s">
        <v>10</v>
      </c>
    </row>
    <row r="5312" spans="1:12">
      <c r="A5312" t="n">
        <v>52349</v>
      </c>
      <c r="B5312" s="25" t="n">
        <v>16</v>
      </c>
      <c r="C5312" s="7" t="n">
        <v>0</v>
      </c>
    </row>
    <row r="5313" spans="1:6">
      <c r="A5313" t="s">
        <v>4</v>
      </c>
      <c r="B5313" s="4" t="s">
        <v>5</v>
      </c>
      <c r="C5313" s="4" t="s">
        <v>10</v>
      </c>
      <c r="D5313" s="4" t="s">
        <v>66</v>
      </c>
      <c r="E5313" s="4" t="s">
        <v>13</v>
      </c>
      <c r="F5313" s="4" t="s">
        <v>13</v>
      </c>
      <c r="G5313" s="4" t="s">
        <v>66</v>
      </c>
      <c r="H5313" s="4" t="s">
        <v>13</v>
      </c>
      <c r="I5313" s="4" t="s">
        <v>13</v>
      </c>
    </row>
    <row r="5314" spans="1:6">
      <c r="A5314" t="n">
        <v>52352</v>
      </c>
      <c r="B5314" s="52" t="n">
        <v>26</v>
      </c>
      <c r="C5314" s="7" t="n">
        <v>7</v>
      </c>
      <c r="D5314" s="7" t="s">
        <v>549</v>
      </c>
      <c r="E5314" s="7" t="n">
        <v>2</v>
      </c>
      <c r="F5314" s="7" t="n">
        <v>3</v>
      </c>
      <c r="G5314" s="7" t="s">
        <v>550</v>
      </c>
      <c r="H5314" s="7" t="n">
        <v>2</v>
      </c>
      <c r="I5314" s="7" t="n">
        <v>0</v>
      </c>
    </row>
    <row r="5315" spans="1:6">
      <c r="A5315" t="s">
        <v>4</v>
      </c>
      <c r="B5315" s="4" t="s">
        <v>5</v>
      </c>
    </row>
    <row r="5316" spans="1:6">
      <c r="A5316" t="n">
        <v>52384</v>
      </c>
      <c r="B5316" s="32" t="n">
        <v>28</v>
      </c>
    </row>
    <row r="5317" spans="1:6">
      <c r="A5317" t="s">
        <v>4</v>
      </c>
      <c r="B5317" s="4" t="s">
        <v>5</v>
      </c>
      <c r="C5317" s="4" t="s">
        <v>10</v>
      </c>
      <c r="D5317" s="4" t="s">
        <v>13</v>
      </c>
    </row>
    <row r="5318" spans="1:6">
      <c r="A5318" t="n">
        <v>52385</v>
      </c>
      <c r="B5318" s="61" t="n">
        <v>89</v>
      </c>
      <c r="C5318" s="7" t="n">
        <v>65533</v>
      </c>
      <c r="D5318" s="7" t="n">
        <v>1</v>
      </c>
    </row>
    <row r="5319" spans="1:6">
      <c r="A5319" t="s">
        <v>4</v>
      </c>
      <c r="B5319" s="4" t="s">
        <v>5</v>
      </c>
      <c r="C5319" s="4" t="s">
        <v>13</v>
      </c>
      <c r="D5319" s="4" t="s">
        <v>10</v>
      </c>
      <c r="E5319" s="4" t="s">
        <v>10</v>
      </c>
      <c r="F5319" s="4" t="s">
        <v>13</v>
      </c>
    </row>
    <row r="5320" spans="1:6">
      <c r="A5320" t="n">
        <v>52389</v>
      </c>
      <c r="B5320" s="30" t="n">
        <v>25</v>
      </c>
      <c r="C5320" s="7" t="n">
        <v>1</v>
      </c>
      <c r="D5320" s="7" t="n">
        <v>65535</v>
      </c>
      <c r="E5320" s="7" t="n">
        <v>65535</v>
      </c>
      <c r="F5320" s="7" t="n">
        <v>0</v>
      </c>
    </row>
    <row r="5321" spans="1:6">
      <c r="A5321" t="s">
        <v>4</v>
      </c>
      <c r="B5321" s="4" t="s">
        <v>5</v>
      </c>
      <c r="C5321" s="4" t="s">
        <v>13</v>
      </c>
      <c r="D5321" s="4" t="s">
        <v>10</v>
      </c>
      <c r="E5321" s="4" t="s">
        <v>6</v>
      </c>
    </row>
    <row r="5322" spans="1:6">
      <c r="A5322" t="n">
        <v>52396</v>
      </c>
      <c r="B5322" s="51" t="n">
        <v>51</v>
      </c>
      <c r="C5322" s="7" t="n">
        <v>4</v>
      </c>
      <c r="D5322" s="7" t="n">
        <v>0</v>
      </c>
      <c r="E5322" s="7" t="s">
        <v>551</v>
      </c>
    </row>
    <row r="5323" spans="1:6">
      <c r="A5323" t="s">
        <v>4</v>
      </c>
      <c r="B5323" s="4" t="s">
        <v>5</v>
      </c>
      <c r="C5323" s="4" t="s">
        <v>10</v>
      </c>
    </row>
    <row r="5324" spans="1:6">
      <c r="A5324" t="n">
        <v>52411</v>
      </c>
      <c r="B5324" s="25" t="n">
        <v>16</v>
      </c>
      <c r="C5324" s="7" t="n">
        <v>0</v>
      </c>
    </row>
    <row r="5325" spans="1:6">
      <c r="A5325" t="s">
        <v>4</v>
      </c>
      <c r="B5325" s="4" t="s">
        <v>5</v>
      </c>
      <c r="C5325" s="4" t="s">
        <v>10</v>
      </c>
      <c r="D5325" s="4" t="s">
        <v>66</v>
      </c>
      <c r="E5325" s="4" t="s">
        <v>13</v>
      </c>
      <c r="F5325" s="4" t="s">
        <v>13</v>
      </c>
    </row>
    <row r="5326" spans="1:6">
      <c r="A5326" t="n">
        <v>52414</v>
      </c>
      <c r="B5326" s="52" t="n">
        <v>26</v>
      </c>
      <c r="C5326" s="7" t="n">
        <v>0</v>
      </c>
      <c r="D5326" s="7" t="s">
        <v>552</v>
      </c>
      <c r="E5326" s="7" t="n">
        <v>2</v>
      </c>
      <c r="F5326" s="7" t="n">
        <v>0</v>
      </c>
    </row>
    <row r="5327" spans="1:6">
      <c r="A5327" t="s">
        <v>4</v>
      </c>
      <c r="B5327" s="4" t="s">
        <v>5</v>
      </c>
    </row>
    <row r="5328" spans="1:6">
      <c r="A5328" t="n">
        <v>52524</v>
      </c>
      <c r="B5328" s="32" t="n">
        <v>28</v>
      </c>
    </row>
    <row r="5329" spans="1:9">
      <c r="A5329" t="s">
        <v>4</v>
      </c>
      <c r="B5329" s="4" t="s">
        <v>5</v>
      </c>
      <c r="C5329" s="4" t="s">
        <v>10</v>
      </c>
    </row>
    <row r="5330" spans="1:9">
      <c r="A5330" t="n">
        <v>52525</v>
      </c>
      <c r="B5330" s="8" t="n">
        <v>12</v>
      </c>
      <c r="C5330" s="7" t="n">
        <v>6</v>
      </c>
    </row>
    <row r="5331" spans="1:9">
      <c r="A5331" t="s">
        <v>4</v>
      </c>
      <c r="B5331" s="4" t="s">
        <v>5</v>
      </c>
      <c r="C5331" s="4" t="s">
        <v>29</v>
      </c>
    </row>
    <row r="5332" spans="1:9">
      <c r="A5332" t="n">
        <v>52528</v>
      </c>
      <c r="B5332" s="18" t="n">
        <v>3</v>
      </c>
      <c r="C5332" s="15" t="n">
        <f t="normal" ca="1">A5390</f>
        <v>0</v>
      </c>
    </row>
    <row r="5333" spans="1:9">
      <c r="A5333" t="s">
        <v>4</v>
      </c>
      <c r="B5333" s="4" t="s">
        <v>5</v>
      </c>
      <c r="C5333" s="4" t="s">
        <v>13</v>
      </c>
      <c r="D5333" s="4" t="s">
        <v>10</v>
      </c>
      <c r="E5333" s="4" t="s">
        <v>30</v>
      </c>
    </row>
    <row r="5334" spans="1:9">
      <c r="A5334" t="n">
        <v>52533</v>
      </c>
      <c r="B5334" s="27" t="n">
        <v>58</v>
      </c>
      <c r="C5334" s="7" t="n">
        <v>101</v>
      </c>
      <c r="D5334" s="7" t="n">
        <v>500</v>
      </c>
      <c r="E5334" s="7" t="n">
        <v>1</v>
      </c>
    </row>
    <row r="5335" spans="1:9">
      <c r="A5335" t="s">
        <v>4</v>
      </c>
      <c r="B5335" s="4" t="s">
        <v>5</v>
      </c>
      <c r="C5335" s="4" t="s">
        <v>13</v>
      </c>
      <c r="D5335" s="4" t="s">
        <v>10</v>
      </c>
    </row>
    <row r="5336" spans="1:9">
      <c r="A5336" t="n">
        <v>52541</v>
      </c>
      <c r="B5336" s="27" t="n">
        <v>58</v>
      </c>
      <c r="C5336" s="7" t="n">
        <v>254</v>
      </c>
      <c r="D5336" s="7" t="n">
        <v>0</v>
      </c>
    </row>
    <row r="5337" spans="1:9">
      <c r="A5337" t="s">
        <v>4</v>
      </c>
      <c r="B5337" s="4" t="s">
        <v>5</v>
      </c>
      <c r="C5337" s="4" t="s">
        <v>13</v>
      </c>
      <c r="D5337" s="4" t="s">
        <v>13</v>
      </c>
      <c r="E5337" s="4" t="s">
        <v>30</v>
      </c>
      <c r="F5337" s="4" t="s">
        <v>30</v>
      </c>
      <c r="G5337" s="4" t="s">
        <v>30</v>
      </c>
      <c r="H5337" s="4" t="s">
        <v>10</v>
      </c>
    </row>
    <row r="5338" spans="1:9">
      <c r="A5338" t="n">
        <v>52545</v>
      </c>
      <c r="B5338" s="59" t="n">
        <v>45</v>
      </c>
      <c r="C5338" s="7" t="n">
        <v>2</v>
      </c>
      <c r="D5338" s="7" t="n">
        <v>3</v>
      </c>
      <c r="E5338" s="7" t="n">
        <v>8.26000022888184</v>
      </c>
      <c r="F5338" s="7" t="n">
        <v>1.01999998092651</v>
      </c>
      <c r="G5338" s="7" t="n">
        <v>13.9899997711182</v>
      </c>
      <c r="H5338" s="7" t="n">
        <v>0</v>
      </c>
    </row>
    <row r="5339" spans="1:9">
      <c r="A5339" t="s">
        <v>4</v>
      </c>
      <c r="B5339" s="4" t="s">
        <v>5</v>
      </c>
      <c r="C5339" s="4" t="s">
        <v>13</v>
      </c>
      <c r="D5339" s="4" t="s">
        <v>13</v>
      </c>
      <c r="E5339" s="4" t="s">
        <v>30</v>
      </c>
      <c r="F5339" s="4" t="s">
        <v>30</v>
      </c>
      <c r="G5339" s="4" t="s">
        <v>30</v>
      </c>
      <c r="H5339" s="4" t="s">
        <v>10</v>
      </c>
      <c r="I5339" s="4" t="s">
        <v>13</v>
      </c>
    </row>
    <row r="5340" spans="1:9">
      <c r="A5340" t="n">
        <v>52562</v>
      </c>
      <c r="B5340" s="59" t="n">
        <v>45</v>
      </c>
      <c r="C5340" s="7" t="n">
        <v>4</v>
      </c>
      <c r="D5340" s="7" t="n">
        <v>3</v>
      </c>
      <c r="E5340" s="7" t="n">
        <v>11.8699998855591</v>
      </c>
      <c r="F5340" s="7" t="n">
        <v>71.120002746582</v>
      </c>
      <c r="G5340" s="7" t="n">
        <v>0</v>
      </c>
      <c r="H5340" s="7" t="n">
        <v>0</v>
      </c>
      <c r="I5340" s="7" t="n">
        <v>0</v>
      </c>
    </row>
    <row r="5341" spans="1:9">
      <c r="A5341" t="s">
        <v>4</v>
      </c>
      <c r="B5341" s="4" t="s">
        <v>5</v>
      </c>
      <c r="C5341" s="4" t="s">
        <v>13</v>
      </c>
      <c r="D5341" s="4" t="s">
        <v>13</v>
      </c>
      <c r="E5341" s="4" t="s">
        <v>30</v>
      </c>
      <c r="F5341" s="4" t="s">
        <v>10</v>
      </c>
    </row>
    <row r="5342" spans="1:9">
      <c r="A5342" t="n">
        <v>52580</v>
      </c>
      <c r="B5342" s="59" t="n">
        <v>45</v>
      </c>
      <c r="C5342" s="7" t="n">
        <v>11</v>
      </c>
      <c r="D5342" s="7" t="n">
        <v>3</v>
      </c>
      <c r="E5342" s="7" t="n">
        <v>35.0999984741211</v>
      </c>
      <c r="F5342" s="7" t="n">
        <v>0</v>
      </c>
    </row>
    <row r="5343" spans="1:9">
      <c r="A5343" t="s">
        <v>4</v>
      </c>
      <c r="B5343" s="4" t="s">
        <v>5</v>
      </c>
      <c r="C5343" s="4" t="s">
        <v>13</v>
      </c>
      <c r="D5343" s="4" t="s">
        <v>13</v>
      </c>
      <c r="E5343" s="4" t="s">
        <v>30</v>
      </c>
      <c r="F5343" s="4" t="s">
        <v>10</v>
      </c>
    </row>
    <row r="5344" spans="1:9">
      <c r="A5344" t="n">
        <v>52589</v>
      </c>
      <c r="B5344" s="59" t="n">
        <v>45</v>
      </c>
      <c r="C5344" s="7" t="n">
        <v>5</v>
      </c>
      <c r="D5344" s="7" t="n">
        <v>3</v>
      </c>
      <c r="E5344" s="7" t="n">
        <v>1.79999995231628</v>
      </c>
      <c r="F5344" s="7" t="n">
        <v>0</v>
      </c>
    </row>
    <row r="5345" spans="1:9">
      <c r="A5345" t="s">
        <v>4</v>
      </c>
      <c r="B5345" s="4" t="s">
        <v>5</v>
      </c>
      <c r="C5345" s="4" t="s">
        <v>13</v>
      </c>
      <c r="D5345" s="4" t="s">
        <v>10</v>
      </c>
    </row>
    <row r="5346" spans="1:9">
      <c r="A5346" t="n">
        <v>52598</v>
      </c>
      <c r="B5346" s="27" t="n">
        <v>58</v>
      </c>
      <c r="C5346" s="7" t="n">
        <v>255</v>
      </c>
      <c r="D5346" s="7" t="n">
        <v>0</v>
      </c>
    </row>
    <row r="5347" spans="1:9">
      <c r="A5347" t="s">
        <v>4</v>
      </c>
      <c r="B5347" s="4" t="s">
        <v>5</v>
      </c>
      <c r="C5347" s="4" t="s">
        <v>13</v>
      </c>
      <c r="D5347" s="4" t="s">
        <v>10</v>
      </c>
      <c r="E5347" s="4" t="s">
        <v>6</v>
      </c>
    </row>
    <row r="5348" spans="1:9">
      <c r="A5348" t="n">
        <v>52602</v>
      </c>
      <c r="B5348" s="51" t="n">
        <v>51</v>
      </c>
      <c r="C5348" s="7" t="n">
        <v>4</v>
      </c>
      <c r="D5348" s="7" t="n">
        <v>0</v>
      </c>
      <c r="E5348" s="7" t="s">
        <v>143</v>
      </c>
    </row>
    <row r="5349" spans="1:9">
      <c r="A5349" t="s">
        <v>4</v>
      </c>
      <c r="B5349" s="4" t="s">
        <v>5</v>
      </c>
      <c r="C5349" s="4" t="s">
        <v>10</v>
      </c>
    </row>
    <row r="5350" spans="1:9">
      <c r="A5350" t="n">
        <v>52616</v>
      </c>
      <c r="B5350" s="25" t="n">
        <v>16</v>
      </c>
      <c r="C5350" s="7" t="n">
        <v>0</v>
      </c>
    </row>
    <row r="5351" spans="1:9">
      <c r="A5351" t="s">
        <v>4</v>
      </c>
      <c r="B5351" s="4" t="s">
        <v>5</v>
      </c>
      <c r="C5351" s="4" t="s">
        <v>10</v>
      </c>
      <c r="D5351" s="4" t="s">
        <v>66</v>
      </c>
      <c r="E5351" s="4" t="s">
        <v>13</v>
      </c>
      <c r="F5351" s="4" t="s">
        <v>13</v>
      </c>
      <c r="G5351" s="4" t="s">
        <v>66</v>
      </c>
      <c r="H5351" s="4" t="s">
        <v>13</v>
      </c>
      <c r="I5351" s="4" t="s">
        <v>13</v>
      </c>
    </row>
    <row r="5352" spans="1:9">
      <c r="A5352" t="n">
        <v>52619</v>
      </c>
      <c r="B5352" s="52" t="n">
        <v>26</v>
      </c>
      <c r="C5352" s="7" t="n">
        <v>0</v>
      </c>
      <c r="D5352" s="7" t="s">
        <v>553</v>
      </c>
      <c r="E5352" s="7" t="n">
        <v>2</v>
      </c>
      <c r="F5352" s="7" t="n">
        <v>3</v>
      </c>
      <c r="G5352" s="7" t="s">
        <v>554</v>
      </c>
      <c r="H5352" s="7" t="n">
        <v>2</v>
      </c>
      <c r="I5352" s="7" t="n">
        <v>0</v>
      </c>
    </row>
    <row r="5353" spans="1:9">
      <c r="A5353" t="s">
        <v>4</v>
      </c>
      <c r="B5353" s="4" t="s">
        <v>5</v>
      </c>
    </row>
    <row r="5354" spans="1:9">
      <c r="A5354" t="n">
        <v>52773</v>
      </c>
      <c r="B5354" s="32" t="n">
        <v>28</v>
      </c>
    </row>
    <row r="5355" spans="1:9">
      <c r="A5355" t="s">
        <v>4</v>
      </c>
      <c r="B5355" s="4" t="s">
        <v>5</v>
      </c>
      <c r="C5355" s="4" t="s">
        <v>10</v>
      </c>
      <c r="D5355" s="4" t="s">
        <v>13</v>
      </c>
      <c r="E5355" s="4" t="s">
        <v>13</v>
      </c>
      <c r="F5355" s="4" t="s">
        <v>6</v>
      </c>
    </row>
    <row r="5356" spans="1:9">
      <c r="A5356" t="n">
        <v>52774</v>
      </c>
      <c r="B5356" s="47" t="n">
        <v>20</v>
      </c>
      <c r="C5356" s="7" t="n">
        <v>9</v>
      </c>
      <c r="D5356" s="7" t="n">
        <v>2</v>
      </c>
      <c r="E5356" s="7" t="n">
        <v>10</v>
      </c>
      <c r="F5356" s="7" t="s">
        <v>322</v>
      </c>
    </row>
    <row r="5357" spans="1:9">
      <c r="A5357" t="s">
        <v>4</v>
      </c>
      <c r="B5357" s="4" t="s">
        <v>5</v>
      </c>
      <c r="C5357" s="4" t="s">
        <v>13</v>
      </c>
      <c r="D5357" s="4" t="s">
        <v>10</v>
      </c>
      <c r="E5357" s="4" t="s">
        <v>6</v>
      </c>
    </row>
    <row r="5358" spans="1:9">
      <c r="A5358" t="n">
        <v>52794</v>
      </c>
      <c r="B5358" s="51" t="n">
        <v>51</v>
      </c>
      <c r="C5358" s="7" t="n">
        <v>4</v>
      </c>
      <c r="D5358" s="7" t="n">
        <v>9</v>
      </c>
      <c r="E5358" s="7" t="s">
        <v>283</v>
      </c>
    </row>
    <row r="5359" spans="1:9">
      <c r="A5359" t="s">
        <v>4</v>
      </c>
      <c r="B5359" s="4" t="s">
        <v>5</v>
      </c>
      <c r="C5359" s="4" t="s">
        <v>10</v>
      </c>
    </row>
    <row r="5360" spans="1:9">
      <c r="A5360" t="n">
        <v>52808</v>
      </c>
      <c r="B5360" s="25" t="n">
        <v>16</v>
      </c>
      <c r="C5360" s="7" t="n">
        <v>0</v>
      </c>
    </row>
    <row r="5361" spans="1:9">
      <c r="A5361" t="s">
        <v>4</v>
      </c>
      <c r="B5361" s="4" t="s">
        <v>5</v>
      </c>
      <c r="C5361" s="4" t="s">
        <v>10</v>
      </c>
      <c r="D5361" s="4" t="s">
        <v>66</v>
      </c>
      <c r="E5361" s="4" t="s">
        <v>13</v>
      </c>
      <c r="F5361" s="4" t="s">
        <v>13</v>
      </c>
      <c r="G5361" s="4" t="s">
        <v>66</v>
      </c>
      <c r="H5361" s="4" t="s">
        <v>13</v>
      </c>
      <c r="I5361" s="4" t="s">
        <v>13</v>
      </c>
    </row>
    <row r="5362" spans="1:9">
      <c r="A5362" t="n">
        <v>52811</v>
      </c>
      <c r="B5362" s="52" t="n">
        <v>26</v>
      </c>
      <c r="C5362" s="7" t="n">
        <v>9</v>
      </c>
      <c r="D5362" s="7" t="s">
        <v>555</v>
      </c>
      <c r="E5362" s="7" t="n">
        <v>2</v>
      </c>
      <c r="F5362" s="7" t="n">
        <v>3</v>
      </c>
      <c r="G5362" s="7" t="s">
        <v>556</v>
      </c>
      <c r="H5362" s="7" t="n">
        <v>2</v>
      </c>
      <c r="I5362" s="7" t="n">
        <v>0</v>
      </c>
    </row>
    <row r="5363" spans="1:9">
      <c r="A5363" t="s">
        <v>4</v>
      </c>
      <c r="B5363" s="4" t="s">
        <v>5</v>
      </c>
    </row>
    <row r="5364" spans="1:9">
      <c r="A5364" t="n">
        <v>52947</v>
      </c>
      <c r="B5364" s="32" t="n">
        <v>28</v>
      </c>
    </row>
    <row r="5365" spans="1:9">
      <c r="A5365" t="s">
        <v>4</v>
      </c>
      <c r="B5365" s="4" t="s">
        <v>5</v>
      </c>
      <c r="C5365" s="4" t="s">
        <v>13</v>
      </c>
      <c r="D5365" s="4" t="s">
        <v>10</v>
      </c>
      <c r="E5365" s="4" t="s">
        <v>6</v>
      </c>
    </row>
    <row r="5366" spans="1:9">
      <c r="A5366" t="n">
        <v>52948</v>
      </c>
      <c r="B5366" s="51" t="n">
        <v>51</v>
      </c>
      <c r="C5366" s="7" t="n">
        <v>4</v>
      </c>
      <c r="D5366" s="7" t="n">
        <v>0</v>
      </c>
      <c r="E5366" s="7" t="s">
        <v>359</v>
      </c>
    </row>
    <row r="5367" spans="1:9">
      <c r="A5367" t="s">
        <v>4</v>
      </c>
      <c r="B5367" s="4" t="s">
        <v>5</v>
      </c>
      <c r="C5367" s="4" t="s">
        <v>10</v>
      </c>
    </row>
    <row r="5368" spans="1:9">
      <c r="A5368" t="n">
        <v>52962</v>
      </c>
      <c r="B5368" s="25" t="n">
        <v>16</v>
      </c>
      <c r="C5368" s="7" t="n">
        <v>0</v>
      </c>
    </row>
    <row r="5369" spans="1:9">
      <c r="A5369" t="s">
        <v>4</v>
      </c>
      <c r="B5369" s="4" t="s">
        <v>5</v>
      </c>
      <c r="C5369" s="4" t="s">
        <v>10</v>
      </c>
      <c r="D5369" s="4" t="s">
        <v>66</v>
      </c>
      <c r="E5369" s="4" t="s">
        <v>13</v>
      </c>
      <c r="F5369" s="4" t="s">
        <v>13</v>
      </c>
    </row>
    <row r="5370" spans="1:9">
      <c r="A5370" t="n">
        <v>52965</v>
      </c>
      <c r="B5370" s="52" t="n">
        <v>26</v>
      </c>
      <c r="C5370" s="7" t="n">
        <v>0</v>
      </c>
      <c r="D5370" s="7" t="s">
        <v>557</v>
      </c>
      <c r="E5370" s="7" t="n">
        <v>2</v>
      </c>
      <c r="F5370" s="7" t="n">
        <v>0</v>
      </c>
    </row>
    <row r="5371" spans="1:9">
      <c r="A5371" t="s">
        <v>4</v>
      </c>
      <c r="B5371" s="4" t="s">
        <v>5</v>
      </c>
    </row>
    <row r="5372" spans="1:9">
      <c r="A5372" t="n">
        <v>53005</v>
      </c>
      <c r="B5372" s="32" t="n">
        <v>28</v>
      </c>
    </row>
    <row r="5373" spans="1:9">
      <c r="A5373" t="s">
        <v>4</v>
      </c>
      <c r="B5373" s="4" t="s">
        <v>5</v>
      </c>
      <c r="C5373" s="4" t="s">
        <v>13</v>
      </c>
      <c r="D5373" s="4" t="s">
        <v>10</v>
      </c>
      <c r="E5373" s="4" t="s">
        <v>10</v>
      </c>
      <c r="F5373" s="4" t="s">
        <v>13</v>
      </c>
    </row>
    <row r="5374" spans="1:9">
      <c r="A5374" t="n">
        <v>53006</v>
      </c>
      <c r="B5374" s="30" t="n">
        <v>25</v>
      </c>
      <c r="C5374" s="7" t="n">
        <v>1</v>
      </c>
      <c r="D5374" s="7" t="n">
        <v>65535</v>
      </c>
      <c r="E5374" s="7" t="n">
        <v>450</v>
      </c>
      <c r="F5374" s="7" t="n">
        <v>0</v>
      </c>
    </row>
    <row r="5375" spans="1:9">
      <c r="A5375" t="s">
        <v>4</v>
      </c>
      <c r="B5375" s="4" t="s">
        <v>5</v>
      </c>
      <c r="C5375" s="4" t="s">
        <v>13</v>
      </c>
      <c r="D5375" s="4" t="s">
        <v>10</v>
      </c>
      <c r="E5375" s="4" t="s">
        <v>6</v>
      </c>
    </row>
    <row r="5376" spans="1:9">
      <c r="A5376" t="n">
        <v>53013</v>
      </c>
      <c r="B5376" s="51" t="n">
        <v>51</v>
      </c>
      <c r="C5376" s="7" t="n">
        <v>4</v>
      </c>
      <c r="D5376" s="7" t="n">
        <v>7</v>
      </c>
      <c r="E5376" s="7" t="s">
        <v>151</v>
      </c>
    </row>
    <row r="5377" spans="1:9">
      <c r="A5377" t="s">
        <v>4</v>
      </c>
      <c r="B5377" s="4" t="s">
        <v>5</v>
      </c>
      <c r="C5377" s="4" t="s">
        <v>10</v>
      </c>
    </row>
    <row r="5378" spans="1:9">
      <c r="A5378" t="n">
        <v>53026</v>
      </c>
      <c r="B5378" s="25" t="n">
        <v>16</v>
      </c>
      <c r="C5378" s="7" t="n">
        <v>0</v>
      </c>
    </row>
    <row r="5379" spans="1:9">
      <c r="A5379" t="s">
        <v>4</v>
      </c>
      <c r="B5379" s="4" t="s">
        <v>5</v>
      </c>
      <c r="C5379" s="4" t="s">
        <v>10</v>
      </c>
      <c r="D5379" s="4" t="s">
        <v>66</v>
      </c>
      <c r="E5379" s="4" t="s">
        <v>13</v>
      </c>
      <c r="F5379" s="4" t="s">
        <v>13</v>
      </c>
    </row>
    <row r="5380" spans="1:9">
      <c r="A5380" t="n">
        <v>53029</v>
      </c>
      <c r="B5380" s="52" t="n">
        <v>26</v>
      </c>
      <c r="C5380" s="7" t="n">
        <v>7</v>
      </c>
      <c r="D5380" s="7" t="s">
        <v>558</v>
      </c>
      <c r="E5380" s="7" t="n">
        <v>2</v>
      </c>
      <c r="F5380" s="7" t="n">
        <v>0</v>
      </c>
    </row>
    <row r="5381" spans="1:9">
      <c r="A5381" t="s">
        <v>4</v>
      </c>
      <c r="B5381" s="4" t="s">
        <v>5</v>
      </c>
    </row>
    <row r="5382" spans="1:9">
      <c r="A5382" t="n">
        <v>53080</v>
      </c>
      <c r="B5382" s="32" t="n">
        <v>28</v>
      </c>
    </row>
    <row r="5383" spans="1:9">
      <c r="A5383" t="s">
        <v>4</v>
      </c>
      <c r="B5383" s="4" t="s">
        <v>5</v>
      </c>
      <c r="C5383" s="4" t="s">
        <v>10</v>
      </c>
      <c r="D5383" s="4" t="s">
        <v>13</v>
      </c>
    </row>
    <row r="5384" spans="1:9">
      <c r="A5384" t="n">
        <v>53081</v>
      </c>
      <c r="B5384" s="61" t="n">
        <v>89</v>
      </c>
      <c r="C5384" s="7" t="n">
        <v>65533</v>
      </c>
      <c r="D5384" s="7" t="n">
        <v>1</v>
      </c>
    </row>
    <row r="5385" spans="1:9">
      <c r="A5385" t="s">
        <v>4</v>
      </c>
      <c r="B5385" s="4" t="s">
        <v>5</v>
      </c>
      <c r="C5385" s="4" t="s">
        <v>13</v>
      </c>
      <c r="D5385" s="4" t="s">
        <v>10</v>
      </c>
      <c r="E5385" s="4" t="s">
        <v>10</v>
      </c>
      <c r="F5385" s="4" t="s">
        <v>13</v>
      </c>
    </row>
    <row r="5386" spans="1:9">
      <c r="A5386" t="n">
        <v>53085</v>
      </c>
      <c r="B5386" s="30" t="n">
        <v>25</v>
      </c>
      <c r="C5386" s="7" t="n">
        <v>1</v>
      </c>
      <c r="D5386" s="7" t="n">
        <v>65535</v>
      </c>
      <c r="E5386" s="7" t="n">
        <v>65535</v>
      </c>
      <c r="F5386" s="7" t="n">
        <v>0</v>
      </c>
    </row>
    <row r="5387" spans="1:9">
      <c r="A5387" t="s">
        <v>4</v>
      </c>
      <c r="B5387" s="4" t="s">
        <v>5</v>
      </c>
      <c r="C5387" s="4" t="s">
        <v>10</v>
      </c>
    </row>
    <row r="5388" spans="1:9">
      <c r="A5388" t="n">
        <v>53092</v>
      </c>
      <c r="B5388" s="8" t="n">
        <v>12</v>
      </c>
      <c r="C5388" s="7" t="n">
        <v>7</v>
      </c>
    </row>
    <row r="5389" spans="1:9">
      <c r="A5389" t="s">
        <v>4</v>
      </c>
      <c r="B5389" s="4" t="s">
        <v>5</v>
      </c>
      <c r="C5389" s="4" t="s">
        <v>13</v>
      </c>
      <c r="D5389" s="4" t="s">
        <v>10</v>
      </c>
      <c r="E5389" s="4" t="s">
        <v>13</v>
      </c>
      <c r="F5389" s="4" t="s">
        <v>10</v>
      </c>
      <c r="G5389" s="4" t="s">
        <v>13</v>
      </c>
      <c r="H5389" s="4" t="s">
        <v>13</v>
      </c>
      <c r="I5389" s="4" t="s">
        <v>10</v>
      </c>
      <c r="J5389" s="4" t="s">
        <v>13</v>
      </c>
      <c r="K5389" s="4" t="s">
        <v>13</v>
      </c>
      <c r="L5389" s="4" t="s">
        <v>10</v>
      </c>
      <c r="M5389" s="4" t="s">
        <v>13</v>
      </c>
      <c r="N5389" s="4" t="s">
        <v>13</v>
      </c>
      <c r="O5389" s="4" t="s">
        <v>10</v>
      </c>
      <c r="P5389" s="4" t="s">
        <v>13</v>
      </c>
      <c r="Q5389" s="4" t="s">
        <v>13</v>
      </c>
      <c r="R5389" s="4" t="s">
        <v>10</v>
      </c>
      <c r="S5389" s="4" t="s">
        <v>13</v>
      </c>
      <c r="T5389" s="4" t="s">
        <v>13</v>
      </c>
      <c r="U5389" s="4" t="s">
        <v>10</v>
      </c>
      <c r="V5389" s="4" t="s">
        <v>13</v>
      </c>
      <c r="W5389" s="4" t="s">
        <v>13</v>
      </c>
      <c r="X5389" s="4" t="s">
        <v>10</v>
      </c>
      <c r="Y5389" s="4" t="s">
        <v>13</v>
      </c>
      <c r="Z5389" s="4" t="s">
        <v>13</v>
      </c>
      <c r="AA5389" s="4" t="s">
        <v>29</v>
      </c>
    </row>
    <row r="5390" spans="1:9">
      <c r="A5390" t="n">
        <v>53095</v>
      </c>
      <c r="B5390" s="14" t="n">
        <v>5</v>
      </c>
      <c r="C5390" s="7" t="n">
        <v>30</v>
      </c>
      <c r="D5390" s="7" t="n">
        <v>0</v>
      </c>
      <c r="E5390" s="7" t="n">
        <v>30</v>
      </c>
      <c r="F5390" s="7" t="n">
        <v>1</v>
      </c>
      <c r="G5390" s="7" t="n">
        <v>9</v>
      </c>
      <c r="H5390" s="7" t="n">
        <v>30</v>
      </c>
      <c r="I5390" s="7" t="n">
        <v>2</v>
      </c>
      <c r="J5390" s="7" t="n">
        <v>9</v>
      </c>
      <c r="K5390" s="7" t="n">
        <v>30</v>
      </c>
      <c r="L5390" s="7" t="n">
        <v>3</v>
      </c>
      <c r="M5390" s="7" t="n">
        <v>9</v>
      </c>
      <c r="N5390" s="7" t="n">
        <v>30</v>
      </c>
      <c r="O5390" s="7" t="n">
        <v>4</v>
      </c>
      <c r="P5390" s="7" t="n">
        <v>9</v>
      </c>
      <c r="Q5390" s="7" t="n">
        <v>30</v>
      </c>
      <c r="R5390" s="7" t="n">
        <v>5</v>
      </c>
      <c r="S5390" s="7" t="n">
        <v>9</v>
      </c>
      <c r="T5390" s="7" t="n">
        <v>30</v>
      </c>
      <c r="U5390" s="7" t="n">
        <v>6</v>
      </c>
      <c r="V5390" s="7" t="n">
        <v>9</v>
      </c>
      <c r="W5390" s="7" t="n">
        <v>30</v>
      </c>
      <c r="X5390" s="7" t="n">
        <v>7</v>
      </c>
      <c r="Y5390" s="7" t="n">
        <v>9</v>
      </c>
      <c r="Z5390" s="7" t="n">
        <v>1</v>
      </c>
      <c r="AA5390" s="15" t="n">
        <f t="normal" ca="1">A5396</f>
        <v>0</v>
      </c>
    </row>
    <row r="5391" spans="1:9">
      <c r="A5391" t="s">
        <v>4</v>
      </c>
      <c r="B5391" s="4" t="s">
        <v>5</v>
      </c>
      <c r="C5391" s="4" t="s">
        <v>13</v>
      </c>
      <c r="D5391" s="4" t="s">
        <v>13</v>
      </c>
      <c r="E5391" s="4" t="s">
        <v>9</v>
      </c>
      <c r="F5391" s="4" t="s">
        <v>13</v>
      </c>
      <c r="G5391" s="4" t="s">
        <v>13</v>
      </c>
      <c r="H5391" s="4" t="s">
        <v>13</v>
      </c>
    </row>
    <row r="5392" spans="1:9">
      <c r="A5392" t="n">
        <v>53132</v>
      </c>
      <c r="B5392" s="34" t="n">
        <v>18</v>
      </c>
      <c r="C5392" s="7" t="n">
        <v>0</v>
      </c>
      <c r="D5392" s="7" t="n">
        <v>0</v>
      </c>
      <c r="E5392" s="7" t="n">
        <v>2</v>
      </c>
      <c r="F5392" s="7" t="n">
        <v>14</v>
      </c>
      <c r="G5392" s="7" t="n">
        <v>19</v>
      </c>
      <c r="H5392" s="7" t="n">
        <v>1</v>
      </c>
    </row>
    <row r="5393" spans="1:27">
      <c r="A5393" t="s">
        <v>4</v>
      </c>
      <c r="B5393" s="4" t="s">
        <v>5</v>
      </c>
      <c r="C5393" s="4" t="s">
        <v>29</v>
      </c>
    </row>
    <row r="5394" spans="1:27">
      <c r="A5394" t="n">
        <v>53142</v>
      </c>
      <c r="B5394" s="18" t="n">
        <v>3</v>
      </c>
      <c r="C5394" s="15" t="n">
        <f t="normal" ca="1">A5448</f>
        <v>0</v>
      </c>
    </row>
    <row r="5395" spans="1:27">
      <c r="A5395" t="s">
        <v>4</v>
      </c>
      <c r="B5395" s="4" t="s">
        <v>5</v>
      </c>
      <c r="C5395" s="4" t="s">
        <v>13</v>
      </c>
      <c r="D5395" s="4" t="s">
        <v>13</v>
      </c>
      <c r="E5395" s="4" t="s">
        <v>13</v>
      </c>
      <c r="F5395" s="4" t="s">
        <v>9</v>
      </c>
      <c r="G5395" s="4" t="s">
        <v>13</v>
      </c>
      <c r="H5395" s="4" t="s">
        <v>13</v>
      </c>
      <c r="I5395" s="4" t="s">
        <v>29</v>
      </c>
    </row>
    <row r="5396" spans="1:27">
      <c r="A5396" t="n">
        <v>53147</v>
      </c>
      <c r="B5396" s="14" t="n">
        <v>5</v>
      </c>
      <c r="C5396" s="7" t="n">
        <v>35</v>
      </c>
      <c r="D5396" s="7" t="n">
        <v>0</v>
      </c>
      <c r="E5396" s="7" t="n">
        <v>0</v>
      </c>
      <c r="F5396" s="7" t="n">
        <v>1</v>
      </c>
      <c r="G5396" s="7" t="n">
        <v>2</v>
      </c>
      <c r="H5396" s="7" t="n">
        <v>1</v>
      </c>
      <c r="I5396" s="15" t="n">
        <f t="normal" ca="1">A5414</f>
        <v>0</v>
      </c>
    </row>
    <row r="5397" spans="1:27">
      <c r="A5397" t="s">
        <v>4</v>
      </c>
      <c r="B5397" s="4" t="s">
        <v>5</v>
      </c>
      <c r="C5397" s="4" t="s">
        <v>13</v>
      </c>
      <c r="D5397" s="4" t="s">
        <v>10</v>
      </c>
      <c r="E5397" s="4" t="s">
        <v>10</v>
      </c>
      <c r="F5397" s="4" t="s">
        <v>13</v>
      </c>
    </row>
    <row r="5398" spans="1:27">
      <c r="A5398" t="n">
        <v>53161</v>
      </c>
      <c r="B5398" s="30" t="n">
        <v>25</v>
      </c>
      <c r="C5398" s="7" t="n">
        <v>1</v>
      </c>
      <c r="D5398" s="7" t="n">
        <v>65535</v>
      </c>
      <c r="E5398" s="7" t="n">
        <v>450</v>
      </c>
      <c r="F5398" s="7" t="n">
        <v>0</v>
      </c>
    </row>
    <row r="5399" spans="1:27">
      <c r="A5399" t="s">
        <v>4</v>
      </c>
      <c r="B5399" s="4" t="s">
        <v>5</v>
      </c>
      <c r="C5399" s="4" t="s">
        <v>13</v>
      </c>
      <c r="D5399" s="4" t="s">
        <v>10</v>
      </c>
      <c r="E5399" s="4" t="s">
        <v>6</v>
      </c>
    </row>
    <row r="5400" spans="1:27">
      <c r="A5400" t="n">
        <v>53168</v>
      </c>
      <c r="B5400" s="51" t="n">
        <v>51</v>
      </c>
      <c r="C5400" s="7" t="n">
        <v>4</v>
      </c>
      <c r="D5400" s="7" t="n">
        <v>7</v>
      </c>
      <c r="E5400" s="7" t="s">
        <v>415</v>
      </c>
    </row>
    <row r="5401" spans="1:27">
      <c r="A5401" t="s">
        <v>4</v>
      </c>
      <c r="B5401" s="4" t="s">
        <v>5</v>
      </c>
      <c r="C5401" s="4" t="s">
        <v>10</v>
      </c>
    </row>
    <row r="5402" spans="1:27">
      <c r="A5402" t="n">
        <v>53182</v>
      </c>
      <c r="B5402" s="25" t="n">
        <v>16</v>
      </c>
      <c r="C5402" s="7" t="n">
        <v>0</v>
      </c>
    </row>
    <row r="5403" spans="1:27">
      <c r="A5403" t="s">
        <v>4</v>
      </c>
      <c r="B5403" s="4" t="s">
        <v>5</v>
      </c>
      <c r="C5403" s="4" t="s">
        <v>10</v>
      </c>
      <c r="D5403" s="4" t="s">
        <v>66</v>
      </c>
      <c r="E5403" s="4" t="s">
        <v>13</v>
      </c>
      <c r="F5403" s="4" t="s">
        <v>13</v>
      </c>
    </row>
    <row r="5404" spans="1:27">
      <c r="A5404" t="n">
        <v>53185</v>
      </c>
      <c r="B5404" s="52" t="n">
        <v>26</v>
      </c>
      <c r="C5404" s="7" t="n">
        <v>7</v>
      </c>
      <c r="D5404" s="7" t="s">
        <v>559</v>
      </c>
      <c r="E5404" s="7" t="n">
        <v>2</v>
      </c>
      <c r="F5404" s="7" t="n">
        <v>0</v>
      </c>
    </row>
    <row r="5405" spans="1:27">
      <c r="A5405" t="s">
        <v>4</v>
      </c>
      <c r="B5405" s="4" t="s">
        <v>5</v>
      </c>
    </row>
    <row r="5406" spans="1:27">
      <c r="A5406" t="n">
        <v>53227</v>
      </c>
      <c r="B5406" s="32" t="n">
        <v>28</v>
      </c>
    </row>
    <row r="5407" spans="1:27">
      <c r="A5407" t="s">
        <v>4</v>
      </c>
      <c r="B5407" s="4" t="s">
        <v>5</v>
      </c>
      <c r="C5407" s="4" t="s">
        <v>10</v>
      </c>
      <c r="D5407" s="4" t="s">
        <v>13</v>
      </c>
    </row>
    <row r="5408" spans="1:27">
      <c r="A5408" t="n">
        <v>53228</v>
      </c>
      <c r="B5408" s="61" t="n">
        <v>89</v>
      </c>
      <c r="C5408" s="7" t="n">
        <v>65533</v>
      </c>
      <c r="D5408" s="7" t="n">
        <v>1</v>
      </c>
    </row>
    <row r="5409" spans="1:9">
      <c r="A5409" t="s">
        <v>4</v>
      </c>
      <c r="B5409" s="4" t="s">
        <v>5</v>
      </c>
      <c r="C5409" s="4" t="s">
        <v>13</v>
      </c>
      <c r="D5409" s="4" t="s">
        <v>10</v>
      </c>
      <c r="E5409" s="4" t="s">
        <v>10</v>
      </c>
      <c r="F5409" s="4" t="s">
        <v>13</v>
      </c>
    </row>
    <row r="5410" spans="1:9">
      <c r="A5410" t="n">
        <v>53232</v>
      </c>
      <c r="B5410" s="30" t="n">
        <v>25</v>
      </c>
      <c r="C5410" s="7" t="n">
        <v>1</v>
      </c>
      <c r="D5410" s="7" t="n">
        <v>65535</v>
      </c>
      <c r="E5410" s="7" t="n">
        <v>65535</v>
      </c>
      <c r="F5410" s="7" t="n">
        <v>0</v>
      </c>
    </row>
    <row r="5411" spans="1:9">
      <c r="A5411" t="s">
        <v>4</v>
      </c>
      <c r="B5411" s="4" t="s">
        <v>5</v>
      </c>
      <c r="C5411" s="4" t="s">
        <v>29</v>
      </c>
    </row>
    <row r="5412" spans="1:9">
      <c r="A5412" t="n">
        <v>53239</v>
      </c>
      <c r="B5412" s="18" t="n">
        <v>3</v>
      </c>
      <c r="C5412" s="15" t="n">
        <f t="normal" ca="1">A5448</f>
        <v>0</v>
      </c>
    </row>
    <row r="5413" spans="1:9">
      <c r="A5413" t="s">
        <v>4</v>
      </c>
      <c r="B5413" s="4" t="s">
        <v>5</v>
      </c>
      <c r="C5413" s="4" t="s">
        <v>13</v>
      </c>
      <c r="D5413" s="4" t="s">
        <v>13</v>
      </c>
      <c r="E5413" s="4" t="s">
        <v>13</v>
      </c>
      <c r="F5413" s="4" t="s">
        <v>9</v>
      </c>
      <c r="G5413" s="4" t="s">
        <v>13</v>
      </c>
      <c r="H5413" s="4" t="s">
        <v>13</v>
      </c>
      <c r="I5413" s="4" t="s">
        <v>29</v>
      </c>
    </row>
    <row r="5414" spans="1:9">
      <c r="A5414" t="n">
        <v>53244</v>
      </c>
      <c r="B5414" s="14" t="n">
        <v>5</v>
      </c>
      <c r="C5414" s="7" t="n">
        <v>35</v>
      </c>
      <c r="D5414" s="7" t="n">
        <v>0</v>
      </c>
      <c r="E5414" s="7" t="n">
        <v>0</v>
      </c>
      <c r="F5414" s="7" t="n">
        <v>3</v>
      </c>
      <c r="G5414" s="7" t="n">
        <v>2</v>
      </c>
      <c r="H5414" s="7" t="n">
        <v>1</v>
      </c>
      <c r="I5414" s="15" t="n">
        <f t="normal" ca="1">A5432</f>
        <v>0</v>
      </c>
    </row>
    <row r="5415" spans="1:9">
      <c r="A5415" t="s">
        <v>4</v>
      </c>
      <c r="B5415" s="4" t="s">
        <v>5</v>
      </c>
      <c r="C5415" s="4" t="s">
        <v>13</v>
      </c>
      <c r="D5415" s="4" t="s">
        <v>10</v>
      </c>
      <c r="E5415" s="4" t="s">
        <v>10</v>
      </c>
      <c r="F5415" s="4" t="s">
        <v>13</v>
      </c>
    </row>
    <row r="5416" spans="1:9">
      <c r="A5416" t="n">
        <v>53258</v>
      </c>
      <c r="B5416" s="30" t="n">
        <v>25</v>
      </c>
      <c r="C5416" s="7" t="n">
        <v>1</v>
      </c>
      <c r="D5416" s="7" t="n">
        <v>65535</v>
      </c>
      <c r="E5416" s="7" t="n">
        <v>450</v>
      </c>
      <c r="F5416" s="7" t="n">
        <v>0</v>
      </c>
    </row>
    <row r="5417" spans="1:9">
      <c r="A5417" t="s">
        <v>4</v>
      </c>
      <c r="B5417" s="4" t="s">
        <v>5</v>
      </c>
      <c r="C5417" s="4" t="s">
        <v>13</v>
      </c>
      <c r="D5417" s="4" t="s">
        <v>10</v>
      </c>
      <c r="E5417" s="4" t="s">
        <v>6</v>
      </c>
    </row>
    <row r="5418" spans="1:9">
      <c r="A5418" t="n">
        <v>53265</v>
      </c>
      <c r="B5418" s="51" t="n">
        <v>51</v>
      </c>
      <c r="C5418" s="7" t="n">
        <v>4</v>
      </c>
      <c r="D5418" s="7" t="n">
        <v>7</v>
      </c>
      <c r="E5418" s="7" t="s">
        <v>415</v>
      </c>
    </row>
    <row r="5419" spans="1:9">
      <c r="A5419" t="s">
        <v>4</v>
      </c>
      <c r="B5419" s="4" t="s">
        <v>5</v>
      </c>
      <c r="C5419" s="4" t="s">
        <v>10</v>
      </c>
    </row>
    <row r="5420" spans="1:9">
      <c r="A5420" t="n">
        <v>53279</v>
      </c>
      <c r="B5420" s="25" t="n">
        <v>16</v>
      </c>
      <c r="C5420" s="7" t="n">
        <v>0</v>
      </c>
    </row>
    <row r="5421" spans="1:9">
      <c r="A5421" t="s">
        <v>4</v>
      </c>
      <c r="B5421" s="4" t="s">
        <v>5</v>
      </c>
      <c r="C5421" s="4" t="s">
        <v>10</v>
      </c>
      <c r="D5421" s="4" t="s">
        <v>66</v>
      </c>
      <c r="E5421" s="4" t="s">
        <v>13</v>
      </c>
      <c r="F5421" s="4" t="s">
        <v>13</v>
      </c>
    </row>
    <row r="5422" spans="1:9">
      <c r="A5422" t="n">
        <v>53282</v>
      </c>
      <c r="B5422" s="52" t="n">
        <v>26</v>
      </c>
      <c r="C5422" s="7" t="n">
        <v>7</v>
      </c>
      <c r="D5422" s="7" t="s">
        <v>559</v>
      </c>
      <c r="E5422" s="7" t="n">
        <v>2</v>
      </c>
      <c r="F5422" s="7" t="n">
        <v>0</v>
      </c>
    </row>
    <row r="5423" spans="1:9">
      <c r="A5423" t="s">
        <v>4</v>
      </c>
      <c r="B5423" s="4" t="s">
        <v>5</v>
      </c>
    </row>
    <row r="5424" spans="1:9">
      <c r="A5424" t="n">
        <v>53324</v>
      </c>
      <c r="B5424" s="32" t="n">
        <v>28</v>
      </c>
    </row>
    <row r="5425" spans="1:9">
      <c r="A5425" t="s">
        <v>4</v>
      </c>
      <c r="B5425" s="4" t="s">
        <v>5</v>
      </c>
      <c r="C5425" s="4" t="s">
        <v>10</v>
      </c>
      <c r="D5425" s="4" t="s">
        <v>13</v>
      </c>
    </row>
    <row r="5426" spans="1:9">
      <c r="A5426" t="n">
        <v>53325</v>
      </c>
      <c r="B5426" s="61" t="n">
        <v>89</v>
      </c>
      <c r="C5426" s="7" t="n">
        <v>65533</v>
      </c>
      <c r="D5426" s="7" t="n">
        <v>1</v>
      </c>
    </row>
    <row r="5427" spans="1:9">
      <c r="A5427" t="s">
        <v>4</v>
      </c>
      <c r="B5427" s="4" t="s">
        <v>5</v>
      </c>
      <c r="C5427" s="4" t="s">
        <v>13</v>
      </c>
      <c r="D5427" s="4" t="s">
        <v>10</v>
      </c>
      <c r="E5427" s="4" t="s">
        <v>10</v>
      </c>
      <c r="F5427" s="4" t="s">
        <v>13</v>
      </c>
    </row>
    <row r="5428" spans="1:9">
      <c r="A5428" t="n">
        <v>53329</v>
      </c>
      <c r="B5428" s="30" t="n">
        <v>25</v>
      </c>
      <c r="C5428" s="7" t="n">
        <v>1</v>
      </c>
      <c r="D5428" s="7" t="n">
        <v>65535</v>
      </c>
      <c r="E5428" s="7" t="n">
        <v>65535</v>
      </c>
      <c r="F5428" s="7" t="n">
        <v>0</v>
      </c>
    </row>
    <row r="5429" spans="1:9">
      <c r="A5429" t="s">
        <v>4</v>
      </c>
      <c r="B5429" s="4" t="s">
        <v>5</v>
      </c>
      <c r="C5429" s="4" t="s">
        <v>29</v>
      </c>
    </row>
    <row r="5430" spans="1:9">
      <c r="A5430" t="n">
        <v>53336</v>
      </c>
      <c r="B5430" s="18" t="n">
        <v>3</v>
      </c>
      <c r="C5430" s="15" t="n">
        <f t="normal" ca="1">A5448</f>
        <v>0</v>
      </c>
    </row>
    <row r="5431" spans="1:9">
      <c r="A5431" t="s">
        <v>4</v>
      </c>
      <c r="B5431" s="4" t="s">
        <v>5</v>
      </c>
      <c r="C5431" s="4" t="s">
        <v>13</v>
      </c>
      <c r="D5431" s="4" t="s">
        <v>13</v>
      </c>
      <c r="E5431" s="4" t="s">
        <v>13</v>
      </c>
      <c r="F5431" s="4" t="s">
        <v>9</v>
      </c>
      <c r="G5431" s="4" t="s">
        <v>13</v>
      </c>
      <c r="H5431" s="4" t="s">
        <v>13</v>
      </c>
      <c r="I5431" s="4" t="s">
        <v>29</v>
      </c>
    </row>
    <row r="5432" spans="1:9">
      <c r="A5432" t="n">
        <v>53341</v>
      </c>
      <c r="B5432" s="14" t="n">
        <v>5</v>
      </c>
      <c r="C5432" s="7" t="n">
        <v>35</v>
      </c>
      <c r="D5432" s="7" t="n">
        <v>0</v>
      </c>
      <c r="E5432" s="7" t="n">
        <v>0</v>
      </c>
      <c r="F5432" s="7" t="n">
        <v>4</v>
      </c>
      <c r="G5432" s="7" t="n">
        <v>2</v>
      </c>
      <c r="H5432" s="7" t="n">
        <v>1</v>
      </c>
      <c r="I5432" s="15" t="n">
        <f t="normal" ca="1">A5448</f>
        <v>0</v>
      </c>
    </row>
    <row r="5433" spans="1:9">
      <c r="A5433" t="s">
        <v>4</v>
      </c>
      <c r="B5433" s="4" t="s">
        <v>5</v>
      </c>
      <c r="C5433" s="4" t="s">
        <v>13</v>
      </c>
      <c r="D5433" s="4" t="s">
        <v>10</v>
      </c>
      <c r="E5433" s="4" t="s">
        <v>10</v>
      </c>
      <c r="F5433" s="4" t="s">
        <v>13</v>
      </c>
    </row>
    <row r="5434" spans="1:9">
      <c r="A5434" t="n">
        <v>53355</v>
      </c>
      <c r="B5434" s="30" t="n">
        <v>25</v>
      </c>
      <c r="C5434" s="7" t="n">
        <v>1</v>
      </c>
      <c r="D5434" s="7" t="n">
        <v>65535</v>
      </c>
      <c r="E5434" s="7" t="n">
        <v>450</v>
      </c>
      <c r="F5434" s="7" t="n">
        <v>0</v>
      </c>
    </row>
    <row r="5435" spans="1:9">
      <c r="A5435" t="s">
        <v>4</v>
      </c>
      <c r="B5435" s="4" t="s">
        <v>5</v>
      </c>
      <c r="C5435" s="4" t="s">
        <v>13</v>
      </c>
      <c r="D5435" s="4" t="s">
        <v>10</v>
      </c>
      <c r="E5435" s="4" t="s">
        <v>6</v>
      </c>
    </row>
    <row r="5436" spans="1:9">
      <c r="A5436" t="n">
        <v>53362</v>
      </c>
      <c r="B5436" s="51" t="n">
        <v>51</v>
      </c>
      <c r="C5436" s="7" t="n">
        <v>4</v>
      </c>
      <c r="D5436" s="7" t="n">
        <v>7</v>
      </c>
      <c r="E5436" s="7" t="s">
        <v>415</v>
      </c>
    </row>
    <row r="5437" spans="1:9">
      <c r="A5437" t="s">
        <v>4</v>
      </c>
      <c r="B5437" s="4" t="s">
        <v>5</v>
      </c>
      <c r="C5437" s="4" t="s">
        <v>10</v>
      </c>
    </row>
    <row r="5438" spans="1:9">
      <c r="A5438" t="n">
        <v>53376</v>
      </c>
      <c r="B5438" s="25" t="n">
        <v>16</v>
      </c>
      <c r="C5438" s="7" t="n">
        <v>0</v>
      </c>
    </row>
    <row r="5439" spans="1:9">
      <c r="A5439" t="s">
        <v>4</v>
      </c>
      <c r="B5439" s="4" t="s">
        <v>5</v>
      </c>
      <c r="C5439" s="4" t="s">
        <v>10</v>
      </c>
      <c r="D5439" s="4" t="s">
        <v>66</v>
      </c>
      <c r="E5439" s="4" t="s">
        <v>13</v>
      </c>
      <c r="F5439" s="4" t="s">
        <v>13</v>
      </c>
    </row>
    <row r="5440" spans="1:9">
      <c r="A5440" t="n">
        <v>53379</v>
      </c>
      <c r="B5440" s="52" t="n">
        <v>26</v>
      </c>
      <c r="C5440" s="7" t="n">
        <v>7</v>
      </c>
      <c r="D5440" s="7" t="s">
        <v>559</v>
      </c>
      <c r="E5440" s="7" t="n">
        <v>2</v>
      </c>
      <c r="F5440" s="7" t="n">
        <v>0</v>
      </c>
    </row>
    <row r="5441" spans="1:9">
      <c r="A5441" t="s">
        <v>4</v>
      </c>
      <c r="B5441" s="4" t="s">
        <v>5</v>
      </c>
    </row>
    <row r="5442" spans="1:9">
      <c r="A5442" t="n">
        <v>53421</v>
      </c>
      <c r="B5442" s="32" t="n">
        <v>28</v>
      </c>
    </row>
    <row r="5443" spans="1:9">
      <c r="A5443" t="s">
        <v>4</v>
      </c>
      <c r="B5443" s="4" t="s">
        <v>5</v>
      </c>
      <c r="C5443" s="4" t="s">
        <v>10</v>
      </c>
      <c r="D5443" s="4" t="s">
        <v>13</v>
      </c>
    </row>
    <row r="5444" spans="1:9">
      <c r="A5444" t="n">
        <v>53422</v>
      </c>
      <c r="B5444" s="61" t="n">
        <v>89</v>
      </c>
      <c r="C5444" s="7" t="n">
        <v>65533</v>
      </c>
      <c r="D5444" s="7" t="n">
        <v>1</v>
      </c>
    </row>
    <row r="5445" spans="1:9">
      <c r="A5445" t="s">
        <v>4</v>
      </c>
      <c r="B5445" s="4" t="s">
        <v>5</v>
      </c>
      <c r="C5445" s="4" t="s">
        <v>13</v>
      </c>
      <c r="D5445" s="4" t="s">
        <v>10</v>
      </c>
      <c r="E5445" s="4" t="s">
        <v>10</v>
      </c>
      <c r="F5445" s="4" t="s">
        <v>13</v>
      </c>
    </row>
    <row r="5446" spans="1:9">
      <c r="A5446" t="n">
        <v>53426</v>
      </c>
      <c r="B5446" s="30" t="n">
        <v>25</v>
      </c>
      <c r="C5446" s="7" t="n">
        <v>1</v>
      </c>
      <c r="D5446" s="7" t="n">
        <v>65535</v>
      </c>
      <c r="E5446" s="7" t="n">
        <v>65535</v>
      </c>
      <c r="F5446" s="7" t="n">
        <v>0</v>
      </c>
    </row>
    <row r="5447" spans="1:9">
      <c r="A5447" t="s">
        <v>4</v>
      </c>
      <c r="B5447" s="4" t="s">
        <v>5</v>
      </c>
      <c r="C5447" s="4" t="s">
        <v>29</v>
      </c>
    </row>
    <row r="5448" spans="1:9">
      <c r="A5448" t="n">
        <v>53433</v>
      </c>
      <c r="B5448" s="18" t="n">
        <v>3</v>
      </c>
      <c r="C5448" s="15" t="n">
        <f t="normal" ca="1">A4736</f>
        <v>0</v>
      </c>
    </row>
    <row r="5449" spans="1:9">
      <c r="A5449" t="s">
        <v>4</v>
      </c>
      <c r="B5449" s="4" t="s">
        <v>5</v>
      </c>
      <c r="C5449" s="4" t="s">
        <v>13</v>
      </c>
      <c r="D5449" s="4" t="s">
        <v>10</v>
      </c>
      <c r="E5449" s="4" t="s">
        <v>30</v>
      </c>
    </row>
    <row r="5450" spans="1:9">
      <c r="A5450" t="n">
        <v>53438</v>
      </c>
      <c r="B5450" s="27" t="n">
        <v>58</v>
      </c>
      <c r="C5450" s="7" t="n">
        <v>0</v>
      </c>
      <c r="D5450" s="7" t="n">
        <v>1000</v>
      </c>
      <c r="E5450" s="7" t="n">
        <v>1</v>
      </c>
    </row>
    <row r="5451" spans="1:9">
      <c r="A5451" t="s">
        <v>4</v>
      </c>
      <c r="B5451" s="4" t="s">
        <v>5</v>
      </c>
      <c r="C5451" s="4" t="s">
        <v>13</v>
      </c>
      <c r="D5451" s="4" t="s">
        <v>10</v>
      </c>
    </row>
    <row r="5452" spans="1:9">
      <c r="A5452" t="n">
        <v>53446</v>
      </c>
      <c r="B5452" s="27" t="n">
        <v>58</v>
      </c>
      <c r="C5452" s="7" t="n">
        <v>255</v>
      </c>
      <c r="D5452" s="7" t="n">
        <v>0</v>
      </c>
    </row>
    <row r="5453" spans="1:9">
      <c r="A5453" t="s">
        <v>4</v>
      </c>
      <c r="B5453" s="4" t="s">
        <v>5</v>
      </c>
      <c r="C5453" s="4" t="s">
        <v>13</v>
      </c>
      <c r="D5453" s="4" t="s">
        <v>13</v>
      </c>
      <c r="E5453" s="4" t="s">
        <v>30</v>
      </c>
      <c r="F5453" s="4" t="s">
        <v>30</v>
      </c>
      <c r="G5453" s="4" t="s">
        <v>30</v>
      </c>
      <c r="H5453" s="4" t="s">
        <v>10</v>
      </c>
    </row>
    <row r="5454" spans="1:9">
      <c r="A5454" t="n">
        <v>53450</v>
      </c>
      <c r="B5454" s="59" t="n">
        <v>45</v>
      </c>
      <c r="C5454" s="7" t="n">
        <v>2</v>
      </c>
      <c r="D5454" s="7" t="n">
        <v>3</v>
      </c>
      <c r="E5454" s="7" t="n">
        <v>10.0699996948242</v>
      </c>
      <c r="F5454" s="7" t="n">
        <v>1.71000003814697</v>
      </c>
      <c r="G5454" s="7" t="n">
        <v>17.6100006103516</v>
      </c>
      <c r="H5454" s="7" t="n">
        <v>0</v>
      </c>
    </row>
    <row r="5455" spans="1:9">
      <c r="A5455" t="s">
        <v>4</v>
      </c>
      <c r="B5455" s="4" t="s">
        <v>5</v>
      </c>
      <c r="C5455" s="4" t="s">
        <v>13</v>
      </c>
      <c r="D5455" s="4" t="s">
        <v>13</v>
      </c>
      <c r="E5455" s="4" t="s">
        <v>30</v>
      </c>
      <c r="F5455" s="4" t="s">
        <v>30</v>
      </c>
      <c r="G5455" s="4" t="s">
        <v>30</v>
      </c>
      <c r="H5455" s="4" t="s">
        <v>10</v>
      </c>
      <c r="I5455" s="4" t="s">
        <v>13</v>
      </c>
    </row>
    <row r="5456" spans="1:9">
      <c r="A5456" t="n">
        <v>53467</v>
      </c>
      <c r="B5456" s="59" t="n">
        <v>45</v>
      </c>
      <c r="C5456" s="7" t="n">
        <v>4</v>
      </c>
      <c r="D5456" s="7" t="n">
        <v>3</v>
      </c>
      <c r="E5456" s="7" t="n">
        <v>10.1999998092651</v>
      </c>
      <c r="F5456" s="7" t="n">
        <v>355.570007324219</v>
      </c>
      <c r="G5456" s="7" t="n">
        <v>0</v>
      </c>
      <c r="H5456" s="7" t="n">
        <v>0</v>
      </c>
      <c r="I5456" s="7" t="n">
        <v>0</v>
      </c>
    </row>
    <row r="5457" spans="1:9">
      <c r="A5457" t="s">
        <v>4</v>
      </c>
      <c r="B5457" s="4" t="s">
        <v>5</v>
      </c>
      <c r="C5457" s="4" t="s">
        <v>13</v>
      </c>
      <c r="D5457" s="4" t="s">
        <v>13</v>
      </c>
      <c r="E5457" s="4" t="s">
        <v>30</v>
      </c>
      <c r="F5457" s="4" t="s">
        <v>10</v>
      </c>
    </row>
    <row r="5458" spans="1:9">
      <c r="A5458" t="n">
        <v>53485</v>
      </c>
      <c r="B5458" s="59" t="n">
        <v>45</v>
      </c>
      <c r="C5458" s="7" t="n">
        <v>5</v>
      </c>
      <c r="D5458" s="7" t="n">
        <v>3</v>
      </c>
      <c r="E5458" s="7" t="n">
        <v>6.40000009536743</v>
      </c>
      <c r="F5458" s="7" t="n">
        <v>0</v>
      </c>
    </row>
    <row r="5459" spans="1:9">
      <c r="A5459" t="s">
        <v>4</v>
      </c>
      <c r="B5459" s="4" t="s">
        <v>5</v>
      </c>
      <c r="C5459" s="4" t="s">
        <v>13</v>
      </c>
      <c r="D5459" s="4" t="s">
        <v>13</v>
      </c>
      <c r="E5459" s="4" t="s">
        <v>30</v>
      </c>
      <c r="F5459" s="4" t="s">
        <v>10</v>
      </c>
    </row>
    <row r="5460" spans="1:9">
      <c r="A5460" t="n">
        <v>53494</v>
      </c>
      <c r="B5460" s="59" t="n">
        <v>45</v>
      </c>
      <c r="C5460" s="7" t="n">
        <v>11</v>
      </c>
      <c r="D5460" s="7" t="n">
        <v>3</v>
      </c>
      <c r="E5460" s="7" t="n">
        <v>27.1000003814697</v>
      </c>
      <c r="F5460" s="7" t="n">
        <v>0</v>
      </c>
    </row>
    <row r="5461" spans="1:9">
      <c r="A5461" t="s">
        <v>4</v>
      </c>
      <c r="B5461" s="4" t="s">
        <v>5</v>
      </c>
      <c r="C5461" s="4" t="s">
        <v>13</v>
      </c>
      <c r="D5461" s="4" t="s">
        <v>13</v>
      </c>
      <c r="E5461" s="4" t="s">
        <v>30</v>
      </c>
      <c r="F5461" s="4" t="s">
        <v>30</v>
      </c>
      <c r="G5461" s="4" t="s">
        <v>30</v>
      </c>
      <c r="H5461" s="4" t="s">
        <v>10</v>
      </c>
    </row>
    <row r="5462" spans="1:9">
      <c r="A5462" t="n">
        <v>53503</v>
      </c>
      <c r="B5462" s="59" t="n">
        <v>45</v>
      </c>
      <c r="C5462" s="7" t="n">
        <v>2</v>
      </c>
      <c r="D5462" s="7" t="n">
        <v>3</v>
      </c>
      <c r="E5462" s="7" t="n">
        <v>10.0699996948242</v>
      </c>
      <c r="F5462" s="7" t="n">
        <v>0.949999988079071</v>
      </c>
      <c r="G5462" s="7" t="n">
        <v>17.6100006103516</v>
      </c>
      <c r="H5462" s="7" t="n">
        <v>3000</v>
      </c>
    </row>
    <row r="5463" spans="1:9">
      <c r="A5463" t="s">
        <v>4</v>
      </c>
      <c r="B5463" s="4" t="s">
        <v>5</v>
      </c>
      <c r="C5463" s="4" t="s">
        <v>10</v>
      </c>
    </row>
    <row r="5464" spans="1:9">
      <c r="A5464" t="n">
        <v>53520</v>
      </c>
      <c r="B5464" s="16" t="n">
        <v>13</v>
      </c>
      <c r="C5464" s="7" t="n">
        <v>0</v>
      </c>
    </row>
    <row r="5465" spans="1:9">
      <c r="A5465" t="s">
        <v>4</v>
      </c>
      <c r="B5465" s="4" t="s">
        <v>5</v>
      </c>
      <c r="C5465" s="4" t="s">
        <v>10</v>
      </c>
    </row>
    <row r="5466" spans="1:9">
      <c r="A5466" t="n">
        <v>53523</v>
      </c>
      <c r="B5466" s="16" t="n">
        <v>13</v>
      </c>
      <c r="C5466" s="7" t="n">
        <v>1</v>
      </c>
    </row>
    <row r="5467" spans="1:9">
      <c r="A5467" t="s">
        <v>4</v>
      </c>
      <c r="B5467" s="4" t="s">
        <v>5</v>
      </c>
      <c r="C5467" s="4" t="s">
        <v>10</v>
      </c>
    </row>
    <row r="5468" spans="1:9">
      <c r="A5468" t="n">
        <v>53526</v>
      </c>
      <c r="B5468" s="16" t="n">
        <v>13</v>
      </c>
      <c r="C5468" s="7" t="n">
        <v>2</v>
      </c>
    </row>
    <row r="5469" spans="1:9">
      <c r="A5469" t="s">
        <v>4</v>
      </c>
      <c r="B5469" s="4" t="s">
        <v>5</v>
      </c>
      <c r="C5469" s="4" t="s">
        <v>10</v>
      </c>
    </row>
    <row r="5470" spans="1:9">
      <c r="A5470" t="n">
        <v>53529</v>
      </c>
      <c r="B5470" s="16" t="n">
        <v>13</v>
      </c>
      <c r="C5470" s="7" t="n">
        <v>3</v>
      </c>
    </row>
    <row r="5471" spans="1:9">
      <c r="A5471" t="s">
        <v>4</v>
      </c>
      <c r="B5471" s="4" t="s">
        <v>5</v>
      </c>
      <c r="C5471" s="4" t="s">
        <v>10</v>
      </c>
    </row>
    <row r="5472" spans="1:9">
      <c r="A5472" t="n">
        <v>53532</v>
      </c>
      <c r="B5472" s="16" t="n">
        <v>13</v>
      </c>
      <c r="C5472" s="7" t="n">
        <v>4</v>
      </c>
    </row>
    <row r="5473" spans="1:8">
      <c r="A5473" t="s">
        <v>4</v>
      </c>
      <c r="B5473" s="4" t="s">
        <v>5</v>
      </c>
      <c r="C5473" s="4" t="s">
        <v>10</v>
      </c>
    </row>
    <row r="5474" spans="1:8">
      <c r="A5474" t="n">
        <v>53535</v>
      </c>
      <c r="B5474" s="16" t="n">
        <v>13</v>
      </c>
      <c r="C5474" s="7" t="n">
        <v>5</v>
      </c>
    </row>
    <row r="5475" spans="1:8">
      <c r="A5475" t="s">
        <v>4</v>
      </c>
      <c r="B5475" s="4" t="s">
        <v>5</v>
      </c>
      <c r="C5475" s="4" t="s">
        <v>10</v>
      </c>
    </row>
    <row r="5476" spans="1:8">
      <c r="A5476" t="n">
        <v>53538</v>
      </c>
      <c r="B5476" s="16" t="n">
        <v>13</v>
      </c>
      <c r="C5476" s="7" t="n">
        <v>6</v>
      </c>
    </row>
    <row r="5477" spans="1:8">
      <c r="A5477" t="s">
        <v>4</v>
      </c>
      <c r="B5477" s="4" t="s">
        <v>5</v>
      </c>
      <c r="C5477" s="4" t="s">
        <v>10</v>
      </c>
    </row>
    <row r="5478" spans="1:8">
      <c r="A5478" t="n">
        <v>53541</v>
      </c>
      <c r="B5478" s="16" t="n">
        <v>13</v>
      </c>
      <c r="C5478" s="7" t="n">
        <v>7</v>
      </c>
    </row>
    <row r="5479" spans="1:8">
      <c r="A5479" t="s">
        <v>4</v>
      </c>
      <c r="B5479" s="4" t="s">
        <v>5</v>
      </c>
      <c r="C5479" s="4" t="s">
        <v>13</v>
      </c>
      <c r="D5479" s="4" t="s">
        <v>10</v>
      </c>
      <c r="E5479" s="4" t="s">
        <v>6</v>
      </c>
      <c r="F5479" s="4" t="s">
        <v>6</v>
      </c>
      <c r="G5479" s="4" t="s">
        <v>6</v>
      </c>
      <c r="H5479" s="4" t="s">
        <v>6</v>
      </c>
    </row>
    <row r="5480" spans="1:8">
      <c r="A5480" t="n">
        <v>53544</v>
      </c>
      <c r="B5480" s="51" t="n">
        <v>51</v>
      </c>
      <c r="C5480" s="7" t="n">
        <v>3</v>
      </c>
      <c r="D5480" s="7" t="n">
        <v>2</v>
      </c>
      <c r="E5480" s="7" t="s">
        <v>17</v>
      </c>
      <c r="F5480" s="7" t="s">
        <v>17</v>
      </c>
      <c r="G5480" s="7" t="s">
        <v>287</v>
      </c>
      <c r="H5480" s="7" t="s">
        <v>17</v>
      </c>
    </row>
    <row r="5481" spans="1:8">
      <c r="A5481" t="s">
        <v>4</v>
      </c>
      <c r="B5481" s="4" t="s">
        <v>5</v>
      </c>
      <c r="C5481" s="4" t="s">
        <v>13</v>
      </c>
      <c r="D5481" s="4" t="s">
        <v>10</v>
      </c>
      <c r="E5481" s="4" t="s">
        <v>6</v>
      </c>
      <c r="F5481" s="4" t="s">
        <v>6</v>
      </c>
      <c r="G5481" s="4" t="s">
        <v>6</v>
      </c>
      <c r="H5481" s="4" t="s">
        <v>6</v>
      </c>
    </row>
    <row r="5482" spans="1:8">
      <c r="A5482" t="n">
        <v>53557</v>
      </c>
      <c r="B5482" s="51" t="n">
        <v>51</v>
      </c>
      <c r="C5482" s="7" t="n">
        <v>3</v>
      </c>
      <c r="D5482" s="7" t="n">
        <v>4</v>
      </c>
      <c r="E5482" s="7" t="s">
        <v>17</v>
      </c>
      <c r="F5482" s="7" t="s">
        <v>17</v>
      </c>
      <c r="G5482" s="7" t="s">
        <v>287</v>
      </c>
      <c r="H5482" s="7" t="s">
        <v>17</v>
      </c>
    </row>
    <row r="5483" spans="1:8">
      <c r="A5483" t="s">
        <v>4</v>
      </c>
      <c r="B5483" s="4" t="s">
        <v>5</v>
      </c>
      <c r="C5483" s="4" t="s">
        <v>13</v>
      </c>
      <c r="D5483" s="4" t="s">
        <v>10</v>
      </c>
      <c r="E5483" s="4" t="s">
        <v>6</v>
      </c>
      <c r="F5483" s="4" t="s">
        <v>6</v>
      </c>
      <c r="G5483" s="4" t="s">
        <v>6</v>
      </c>
      <c r="H5483" s="4" t="s">
        <v>6</v>
      </c>
    </row>
    <row r="5484" spans="1:8">
      <c r="A5484" t="n">
        <v>53570</v>
      </c>
      <c r="B5484" s="51" t="n">
        <v>51</v>
      </c>
      <c r="C5484" s="7" t="n">
        <v>3</v>
      </c>
      <c r="D5484" s="7" t="n">
        <v>8</v>
      </c>
      <c r="E5484" s="7" t="s">
        <v>17</v>
      </c>
      <c r="F5484" s="7" t="s">
        <v>17</v>
      </c>
      <c r="G5484" s="7" t="s">
        <v>287</v>
      </c>
      <c r="H5484" s="7" t="s">
        <v>17</v>
      </c>
    </row>
    <row r="5485" spans="1:8">
      <c r="A5485" t="s">
        <v>4</v>
      </c>
      <c r="B5485" s="4" t="s">
        <v>5</v>
      </c>
      <c r="C5485" s="4" t="s">
        <v>13</v>
      </c>
      <c r="D5485" s="4" t="s">
        <v>10</v>
      </c>
      <c r="E5485" s="4" t="s">
        <v>6</v>
      </c>
      <c r="F5485" s="4" t="s">
        <v>6</v>
      </c>
      <c r="G5485" s="4" t="s">
        <v>6</v>
      </c>
      <c r="H5485" s="4" t="s">
        <v>6</v>
      </c>
    </row>
    <row r="5486" spans="1:8">
      <c r="A5486" t="n">
        <v>53583</v>
      </c>
      <c r="B5486" s="51" t="n">
        <v>51</v>
      </c>
      <c r="C5486" s="7" t="n">
        <v>3</v>
      </c>
      <c r="D5486" s="7" t="n">
        <v>6</v>
      </c>
      <c r="E5486" s="7" t="s">
        <v>17</v>
      </c>
      <c r="F5486" s="7" t="s">
        <v>17</v>
      </c>
      <c r="G5486" s="7" t="s">
        <v>287</v>
      </c>
      <c r="H5486" s="7" t="s">
        <v>17</v>
      </c>
    </row>
    <row r="5487" spans="1:8">
      <c r="A5487" t="s">
        <v>4</v>
      </c>
      <c r="B5487" s="4" t="s">
        <v>5</v>
      </c>
      <c r="C5487" s="4" t="s">
        <v>13</v>
      </c>
      <c r="D5487" s="4" t="s">
        <v>10</v>
      </c>
      <c r="E5487" s="4" t="s">
        <v>6</v>
      </c>
      <c r="F5487" s="4" t="s">
        <v>6</v>
      </c>
      <c r="G5487" s="4" t="s">
        <v>6</v>
      </c>
      <c r="H5487" s="4" t="s">
        <v>6</v>
      </c>
    </row>
    <row r="5488" spans="1:8">
      <c r="A5488" t="n">
        <v>53596</v>
      </c>
      <c r="B5488" s="51" t="n">
        <v>51</v>
      </c>
      <c r="C5488" s="7" t="n">
        <v>3</v>
      </c>
      <c r="D5488" s="7" t="n">
        <v>1</v>
      </c>
      <c r="E5488" s="7" t="s">
        <v>17</v>
      </c>
      <c r="F5488" s="7" t="s">
        <v>17</v>
      </c>
      <c r="G5488" s="7" t="s">
        <v>287</v>
      </c>
      <c r="H5488" s="7" t="s">
        <v>17</v>
      </c>
    </row>
    <row r="5489" spans="1:8">
      <c r="A5489" t="s">
        <v>4</v>
      </c>
      <c r="B5489" s="4" t="s">
        <v>5</v>
      </c>
      <c r="C5489" s="4" t="s">
        <v>13</v>
      </c>
      <c r="D5489" s="4" t="s">
        <v>10</v>
      </c>
      <c r="E5489" s="4" t="s">
        <v>6</v>
      </c>
      <c r="F5489" s="4" t="s">
        <v>6</v>
      </c>
      <c r="G5489" s="4" t="s">
        <v>6</v>
      </c>
      <c r="H5489" s="4" t="s">
        <v>6</v>
      </c>
    </row>
    <row r="5490" spans="1:8">
      <c r="A5490" t="n">
        <v>53609</v>
      </c>
      <c r="B5490" s="51" t="n">
        <v>51</v>
      </c>
      <c r="C5490" s="7" t="n">
        <v>3</v>
      </c>
      <c r="D5490" s="7" t="n">
        <v>3</v>
      </c>
      <c r="E5490" s="7" t="s">
        <v>17</v>
      </c>
      <c r="F5490" s="7" t="s">
        <v>17</v>
      </c>
      <c r="G5490" s="7" t="s">
        <v>287</v>
      </c>
      <c r="H5490" s="7" t="s">
        <v>17</v>
      </c>
    </row>
    <row r="5491" spans="1:8">
      <c r="A5491" t="s">
        <v>4</v>
      </c>
      <c r="B5491" s="4" t="s">
        <v>5</v>
      </c>
      <c r="C5491" s="4" t="s">
        <v>13</v>
      </c>
      <c r="D5491" s="4" t="s">
        <v>10</v>
      </c>
      <c r="E5491" s="4" t="s">
        <v>6</v>
      </c>
      <c r="F5491" s="4" t="s">
        <v>6</v>
      </c>
      <c r="G5491" s="4" t="s">
        <v>6</v>
      </c>
      <c r="H5491" s="4" t="s">
        <v>6</v>
      </c>
    </row>
    <row r="5492" spans="1:8">
      <c r="A5492" t="n">
        <v>53622</v>
      </c>
      <c r="B5492" s="51" t="n">
        <v>51</v>
      </c>
      <c r="C5492" s="7" t="n">
        <v>3</v>
      </c>
      <c r="D5492" s="7" t="n">
        <v>5</v>
      </c>
      <c r="E5492" s="7" t="s">
        <v>17</v>
      </c>
      <c r="F5492" s="7" t="s">
        <v>17</v>
      </c>
      <c r="G5492" s="7" t="s">
        <v>287</v>
      </c>
      <c r="H5492" s="7" t="s">
        <v>17</v>
      </c>
    </row>
    <row r="5493" spans="1:8">
      <c r="A5493" t="s">
        <v>4</v>
      </c>
      <c r="B5493" s="4" t="s">
        <v>5</v>
      </c>
      <c r="C5493" s="4" t="s">
        <v>13</v>
      </c>
      <c r="D5493" s="4" t="s">
        <v>10</v>
      </c>
      <c r="E5493" s="4" t="s">
        <v>6</v>
      </c>
      <c r="F5493" s="4" t="s">
        <v>6</v>
      </c>
      <c r="G5493" s="4" t="s">
        <v>6</v>
      </c>
      <c r="H5493" s="4" t="s">
        <v>6</v>
      </c>
    </row>
    <row r="5494" spans="1:8">
      <c r="A5494" t="n">
        <v>53635</v>
      </c>
      <c r="B5494" s="51" t="n">
        <v>51</v>
      </c>
      <c r="C5494" s="7" t="n">
        <v>3</v>
      </c>
      <c r="D5494" s="7" t="n">
        <v>9</v>
      </c>
      <c r="E5494" s="7" t="s">
        <v>17</v>
      </c>
      <c r="F5494" s="7" t="s">
        <v>17</v>
      </c>
      <c r="G5494" s="7" t="s">
        <v>287</v>
      </c>
      <c r="H5494" s="7" t="s">
        <v>17</v>
      </c>
    </row>
    <row r="5495" spans="1:8">
      <c r="A5495" t="s">
        <v>4</v>
      </c>
      <c r="B5495" s="4" t="s">
        <v>5</v>
      </c>
      <c r="C5495" s="4" t="s">
        <v>13</v>
      </c>
      <c r="D5495" s="4" t="s">
        <v>10</v>
      </c>
      <c r="E5495" s="4" t="s">
        <v>30</v>
      </c>
    </row>
    <row r="5496" spans="1:8">
      <c r="A5496" t="n">
        <v>53648</v>
      </c>
      <c r="B5496" s="27" t="n">
        <v>58</v>
      </c>
      <c r="C5496" s="7" t="n">
        <v>100</v>
      </c>
      <c r="D5496" s="7" t="n">
        <v>1000</v>
      </c>
      <c r="E5496" s="7" t="n">
        <v>1</v>
      </c>
    </row>
    <row r="5497" spans="1:8">
      <c r="A5497" t="s">
        <v>4</v>
      </c>
      <c r="B5497" s="4" t="s">
        <v>5</v>
      </c>
      <c r="C5497" s="4" t="s">
        <v>13</v>
      </c>
      <c r="D5497" s="4" t="s">
        <v>10</v>
      </c>
    </row>
    <row r="5498" spans="1:8">
      <c r="A5498" t="n">
        <v>53656</v>
      </c>
      <c r="B5498" s="27" t="n">
        <v>58</v>
      </c>
      <c r="C5498" s="7" t="n">
        <v>255</v>
      </c>
      <c r="D5498" s="7" t="n">
        <v>0</v>
      </c>
    </row>
    <row r="5499" spans="1:8">
      <c r="A5499" t="s">
        <v>4</v>
      </c>
      <c r="B5499" s="4" t="s">
        <v>5</v>
      </c>
      <c r="C5499" s="4" t="s">
        <v>13</v>
      </c>
      <c r="D5499" s="4" t="s">
        <v>10</v>
      </c>
    </row>
    <row r="5500" spans="1:8">
      <c r="A5500" t="n">
        <v>53660</v>
      </c>
      <c r="B5500" s="59" t="n">
        <v>45</v>
      </c>
      <c r="C5500" s="7" t="n">
        <v>7</v>
      </c>
      <c r="D5500" s="7" t="n">
        <v>255</v>
      </c>
    </row>
    <row r="5501" spans="1:8">
      <c r="A5501" t="s">
        <v>4</v>
      </c>
      <c r="B5501" s="4" t="s">
        <v>5</v>
      </c>
      <c r="C5501" s="4" t="s">
        <v>13</v>
      </c>
      <c r="D5501" s="4" t="s">
        <v>10</v>
      </c>
      <c r="E5501" s="4" t="s">
        <v>6</v>
      </c>
    </row>
    <row r="5502" spans="1:8">
      <c r="A5502" t="n">
        <v>53664</v>
      </c>
      <c r="B5502" s="51" t="n">
        <v>51</v>
      </c>
      <c r="C5502" s="7" t="n">
        <v>4</v>
      </c>
      <c r="D5502" s="7" t="n">
        <v>0</v>
      </c>
      <c r="E5502" s="7" t="s">
        <v>143</v>
      </c>
    </row>
    <row r="5503" spans="1:8">
      <c r="A5503" t="s">
        <v>4</v>
      </c>
      <c r="B5503" s="4" t="s">
        <v>5</v>
      </c>
      <c r="C5503" s="4" t="s">
        <v>10</v>
      </c>
    </row>
    <row r="5504" spans="1:8">
      <c r="A5504" t="n">
        <v>53678</v>
      </c>
      <c r="B5504" s="25" t="n">
        <v>16</v>
      </c>
      <c r="C5504" s="7" t="n">
        <v>0</v>
      </c>
    </row>
    <row r="5505" spans="1:8">
      <c r="A5505" t="s">
        <v>4</v>
      </c>
      <c r="B5505" s="4" t="s">
        <v>5</v>
      </c>
      <c r="C5505" s="4" t="s">
        <v>10</v>
      </c>
      <c r="D5505" s="4" t="s">
        <v>66</v>
      </c>
      <c r="E5505" s="4" t="s">
        <v>13</v>
      </c>
      <c r="F5505" s="4" t="s">
        <v>13</v>
      </c>
    </row>
    <row r="5506" spans="1:8">
      <c r="A5506" t="n">
        <v>53681</v>
      </c>
      <c r="B5506" s="52" t="n">
        <v>26</v>
      </c>
      <c r="C5506" s="7" t="n">
        <v>0</v>
      </c>
      <c r="D5506" s="7" t="s">
        <v>560</v>
      </c>
      <c r="E5506" s="7" t="n">
        <v>2</v>
      </c>
      <c r="F5506" s="7" t="n">
        <v>0</v>
      </c>
    </row>
    <row r="5507" spans="1:8">
      <c r="A5507" t="s">
        <v>4</v>
      </c>
      <c r="B5507" s="4" t="s">
        <v>5</v>
      </c>
    </row>
    <row r="5508" spans="1:8">
      <c r="A5508" t="n">
        <v>53791</v>
      </c>
      <c r="B5508" s="32" t="n">
        <v>28</v>
      </c>
    </row>
    <row r="5509" spans="1:8">
      <c r="A5509" t="s">
        <v>4</v>
      </c>
      <c r="B5509" s="4" t="s">
        <v>5</v>
      </c>
      <c r="C5509" s="4" t="s">
        <v>10</v>
      </c>
      <c r="D5509" s="4" t="s">
        <v>10</v>
      </c>
      <c r="E5509" s="4" t="s">
        <v>10</v>
      </c>
    </row>
    <row r="5510" spans="1:8">
      <c r="A5510" t="n">
        <v>53792</v>
      </c>
      <c r="B5510" s="43" t="n">
        <v>61</v>
      </c>
      <c r="C5510" s="7" t="n">
        <v>7</v>
      </c>
      <c r="D5510" s="7" t="n">
        <v>0</v>
      </c>
      <c r="E5510" s="7" t="n">
        <v>1000</v>
      </c>
    </row>
    <row r="5511" spans="1:8">
      <c r="A5511" t="s">
        <v>4</v>
      </c>
      <c r="B5511" s="4" t="s">
        <v>5</v>
      </c>
      <c r="C5511" s="4" t="s">
        <v>13</v>
      </c>
      <c r="D5511" s="4" t="s">
        <v>10</v>
      </c>
      <c r="E5511" s="4" t="s">
        <v>6</v>
      </c>
    </row>
    <row r="5512" spans="1:8">
      <c r="A5512" t="n">
        <v>53799</v>
      </c>
      <c r="B5512" s="51" t="n">
        <v>51</v>
      </c>
      <c r="C5512" s="7" t="n">
        <v>4</v>
      </c>
      <c r="D5512" s="7" t="n">
        <v>7</v>
      </c>
      <c r="E5512" s="7" t="s">
        <v>151</v>
      </c>
    </row>
    <row r="5513" spans="1:8">
      <c r="A5513" t="s">
        <v>4</v>
      </c>
      <c r="B5513" s="4" t="s">
        <v>5</v>
      </c>
      <c r="C5513" s="4" t="s">
        <v>10</v>
      </c>
    </row>
    <row r="5514" spans="1:8">
      <c r="A5514" t="n">
        <v>53812</v>
      </c>
      <c r="B5514" s="25" t="n">
        <v>16</v>
      </c>
      <c r="C5514" s="7" t="n">
        <v>0</v>
      </c>
    </row>
    <row r="5515" spans="1:8">
      <c r="A5515" t="s">
        <v>4</v>
      </c>
      <c r="B5515" s="4" t="s">
        <v>5</v>
      </c>
      <c r="C5515" s="4" t="s">
        <v>10</v>
      </c>
      <c r="D5515" s="4" t="s">
        <v>66</v>
      </c>
      <c r="E5515" s="4" t="s">
        <v>13</v>
      </c>
      <c r="F5515" s="4" t="s">
        <v>13</v>
      </c>
    </row>
    <row r="5516" spans="1:8">
      <c r="A5516" t="n">
        <v>53815</v>
      </c>
      <c r="B5516" s="52" t="n">
        <v>26</v>
      </c>
      <c r="C5516" s="7" t="n">
        <v>7</v>
      </c>
      <c r="D5516" s="7" t="s">
        <v>561</v>
      </c>
      <c r="E5516" s="7" t="n">
        <v>2</v>
      </c>
      <c r="F5516" s="7" t="n">
        <v>0</v>
      </c>
    </row>
    <row r="5517" spans="1:8">
      <c r="A5517" t="s">
        <v>4</v>
      </c>
      <c r="B5517" s="4" t="s">
        <v>5</v>
      </c>
    </row>
    <row r="5518" spans="1:8">
      <c r="A5518" t="n">
        <v>53850</v>
      </c>
      <c r="B5518" s="32" t="n">
        <v>28</v>
      </c>
    </row>
    <row r="5519" spans="1:8">
      <c r="A5519" t="s">
        <v>4</v>
      </c>
      <c r="B5519" s="4" t="s">
        <v>5</v>
      </c>
      <c r="C5519" s="4" t="s">
        <v>10</v>
      </c>
      <c r="D5519" s="4" t="s">
        <v>13</v>
      </c>
      <c r="E5519" s="4" t="s">
        <v>13</v>
      </c>
      <c r="F5519" s="4" t="s">
        <v>6</v>
      </c>
    </row>
    <row r="5520" spans="1:8">
      <c r="A5520" t="n">
        <v>53851</v>
      </c>
      <c r="B5520" s="47" t="n">
        <v>20</v>
      </c>
      <c r="C5520" s="7" t="n">
        <v>0</v>
      </c>
      <c r="D5520" s="7" t="n">
        <v>2</v>
      </c>
      <c r="E5520" s="7" t="n">
        <v>10</v>
      </c>
      <c r="F5520" s="7" t="s">
        <v>273</v>
      </c>
    </row>
    <row r="5521" spans="1:6">
      <c r="A5521" t="s">
        <v>4</v>
      </c>
      <c r="B5521" s="4" t="s">
        <v>5</v>
      </c>
      <c r="C5521" s="4" t="s">
        <v>13</v>
      </c>
      <c r="D5521" s="4" t="s">
        <v>10</v>
      </c>
      <c r="E5521" s="4" t="s">
        <v>6</v>
      </c>
    </row>
    <row r="5522" spans="1:6">
      <c r="A5522" t="n">
        <v>53872</v>
      </c>
      <c r="B5522" s="51" t="n">
        <v>51</v>
      </c>
      <c r="C5522" s="7" t="n">
        <v>4</v>
      </c>
      <c r="D5522" s="7" t="n">
        <v>0</v>
      </c>
      <c r="E5522" s="7" t="s">
        <v>274</v>
      </c>
    </row>
    <row r="5523" spans="1:6">
      <c r="A5523" t="s">
        <v>4</v>
      </c>
      <c r="B5523" s="4" t="s">
        <v>5</v>
      </c>
      <c r="C5523" s="4" t="s">
        <v>10</v>
      </c>
    </row>
    <row r="5524" spans="1:6">
      <c r="A5524" t="n">
        <v>53885</v>
      </c>
      <c r="B5524" s="25" t="n">
        <v>16</v>
      </c>
      <c r="C5524" s="7" t="n">
        <v>0</v>
      </c>
    </row>
    <row r="5525" spans="1:6">
      <c r="A5525" t="s">
        <v>4</v>
      </c>
      <c r="B5525" s="4" t="s">
        <v>5</v>
      </c>
      <c r="C5525" s="4" t="s">
        <v>10</v>
      </c>
      <c r="D5525" s="4" t="s">
        <v>66</v>
      </c>
      <c r="E5525" s="4" t="s">
        <v>13</v>
      </c>
      <c r="F5525" s="4" t="s">
        <v>13</v>
      </c>
      <c r="G5525" s="4" t="s">
        <v>66</v>
      </c>
      <c r="H5525" s="4" t="s">
        <v>13</v>
      </c>
      <c r="I5525" s="4" t="s">
        <v>13</v>
      </c>
    </row>
    <row r="5526" spans="1:6">
      <c r="A5526" t="n">
        <v>53888</v>
      </c>
      <c r="B5526" s="52" t="n">
        <v>26</v>
      </c>
      <c r="C5526" s="7" t="n">
        <v>0</v>
      </c>
      <c r="D5526" s="7" t="s">
        <v>562</v>
      </c>
      <c r="E5526" s="7" t="n">
        <v>2</v>
      </c>
      <c r="F5526" s="7" t="n">
        <v>3</v>
      </c>
      <c r="G5526" s="7" t="s">
        <v>563</v>
      </c>
      <c r="H5526" s="7" t="n">
        <v>2</v>
      </c>
      <c r="I5526" s="7" t="n">
        <v>0</v>
      </c>
    </row>
    <row r="5527" spans="1:6">
      <c r="A5527" t="s">
        <v>4</v>
      </c>
      <c r="B5527" s="4" t="s">
        <v>5</v>
      </c>
    </row>
    <row r="5528" spans="1:6">
      <c r="A5528" t="n">
        <v>53977</v>
      </c>
      <c r="B5528" s="32" t="n">
        <v>28</v>
      </c>
    </row>
    <row r="5529" spans="1:6">
      <c r="A5529" t="s">
        <v>4</v>
      </c>
      <c r="B5529" s="4" t="s">
        <v>5</v>
      </c>
      <c r="C5529" s="4" t="s">
        <v>13</v>
      </c>
      <c r="D5529" s="4" t="s">
        <v>10</v>
      </c>
      <c r="E5529" s="4" t="s">
        <v>6</v>
      </c>
    </row>
    <row r="5530" spans="1:6">
      <c r="A5530" t="n">
        <v>53978</v>
      </c>
      <c r="B5530" s="51" t="n">
        <v>51</v>
      </c>
      <c r="C5530" s="7" t="n">
        <v>4</v>
      </c>
      <c r="D5530" s="7" t="n">
        <v>7</v>
      </c>
      <c r="E5530" s="7" t="s">
        <v>151</v>
      </c>
    </row>
    <row r="5531" spans="1:6">
      <c r="A5531" t="s">
        <v>4</v>
      </c>
      <c r="B5531" s="4" t="s">
        <v>5</v>
      </c>
      <c r="C5531" s="4" t="s">
        <v>10</v>
      </c>
    </row>
    <row r="5532" spans="1:6">
      <c r="A5532" t="n">
        <v>53991</v>
      </c>
      <c r="B5532" s="25" t="n">
        <v>16</v>
      </c>
      <c r="C5532" s="7" t="n">
        <v>0</v>
      </c>
    </row>
    <row r="5533" spans="1:6">
      <c r="A5533" t="s">
        <v>4</v>
      </c>
      <c r="B5533" s="4" t="s">
        <v>5</v>
      </c>
      <c r="C5533" s="4" t="s">
        <v>10</v>
      </c>
      <c r="D5533" s="4" t="s">
        <v>66</v>
      </c>
      <c r="E5533" s="4" t="s">
        <v>13</v>
      </c>
      <c r="F5533" s="4" t="s">
        <v>13</v>
      </c>
      <c r="G5533" s="4" t="s">
        <v>66</v>
      </c>
      <c r="H5533" s="4" t="s">
        <v>13</v>
      </c>
      <c r="I5533" s="4" t="s">
        <v>13</v>
      </c>
      <c r="J5533" s="4" t="s">
        <v>66</v>
      </c>
      <c r="K5533" s="4" t="s">
        <v>13</v>
      </c>
      <c r="L5533" s="4" t="s">
        <v>13</v>
      </c>
      <c r="M5533" s="4" t="s">
        <v>66</v>
      </c>
      <c r="N5533" s="4" t="s">
        <v>13</v>
      </c>
      <c r="O5533" s="4" t="s">
        <v>13</v>
      </c>
      <c r="P5533" s="4" t="s">
        <v>66</v>
      </c>
      <c r="Q5533" s="4" t="s">
        <v>13</v>
      </c>
      <c r="R5533" s="4" t="s">
        <v>13</v>
      </c>
      <c r="S5533" s="4" t="s">
        <v>66</v>
      </c>
      <c r="T5533" s="4" t="s">
        <v>13</v>
      </c>
      <c r="U5533" s="4" t="s">
        <v>13</v>
      </c>
    </row>
    <row r="5534" spans="1:6">
      <c r="A5534" t="n">
        <v>53994</v>
      </c>
      <c r="B5534" s="52" t="n">
        <v>26</v>
      </c>
      <c r="C5534" s="7" t="n">
        <v>7</v>
      </c>
      <c r="D5534" s="7" t="s">
        <v>564</v>
      </c>
      <c r="E5534" s="7" t="n">
        <v>2</v>
      </c>
      <c r="F5534" s="7" t="n">
        <v>3</v>
      </c>
      <c r="G5534" s="7" t="s">
        <v>565</v>
      </c>
      <c r="H5534" s="7" t="n">
        <v>2</v>
      </c>
      <c r="I5534" s="7" t="n">
        <v>3</v>
      </c>
      <c r="J5534" s="7" t="s">
        <v>566</v>
      </c>
      <c r="K5534" s="7" t="n">
        <v>2</v>
      </c>
      <c r="L5534" s="7" t="n">
        <v>3</v>
      </c>
      <c r="M5534" s="7" t="s">
        <v>567</v>
      </c>
      <c r="N5534" s="7" t="n">
        <v>2</v>
      </c>
      <c r="O5534" s="7" t="n">
        <v>3</v>
      </c>
      <c r="P5534" s="7" t="s">
        <v>568</v>
      </c>
      <c r="Q5534" s="7" t="n">
        <v>2</v>
      </c>
      <c r="R5534" s="7" t="n">
        <v>3</v>
      </c>
      <c r="S5534" s="7" t="s">
        <v>569</v>
      </c>
      <c r="T5534" s="7" t="n">
        <v>2</v>
      </c>
      <c r="U5534" s="7" t="n">
        <v>0</v>
      </c>
    </row>
    <row r="5535" spans="1:6">
      <c r="A5535" t="s">
        <v>4</v>
      </c>
      <c r="B5535" s="4" t="s">
        <v>5</v>
      </c>
    </row>
    <row r="5536" spans="1:6">
      <c r="A5536" t="n">
        <v>54394</v>
      </c>
      <c r="B5536" s="32" t="n">
        <v>28</v>
      </c>
    </row>
    <row r="5537" spans="1:21">
      <c r="A5537" t="s">
        <v>4</v>
      </c>
      <c r="B5537" s="4" t="s">
        <v>5</v>
      </c>
      <c r="C5537" s="4" t="s">
        <v>13</v>
      </c>
      <c r="D5537" s="4" t="s">
        <v>10</v>
      </c>
      <c r="E5537" s="4" t="s">
        <v>6</v>
      </c>
    </row>
    <row r="5538" spans="1:21">
      <c r="A5538" t="n">
        <v>54395</v>
      </c>
      <c r="B5538" s="51" t="n">
        <v>51</v>
      </c>
      <c r="C5538" s="7" t="n">
        <v>4</v>
      </c>
      <c r="D5538" s="7" t="n">
        <v>0</v>
      </c>
      <c r="E5538" s="7" t="s">
        <v>547</v>
      </c>
    </row>
    <row r="5539" spans="1:21">
      <c r="A5539" t="s">
        <v>4</v>
      </c>
      <c r="B5539" s="4" t="s">
        <v>5</v>
      </c>
      <c r="C5539" s="4" t="s">
        <v>10</v>
      </c>
    </row>
    <row r="5540" spans="1:21">
      <c r="A5540" t="n">
        <v>54408</v>
      </c>
      <c r="B5540" s="25" t="n">
        <v>16</v>
      </c>
      <c r="C5540" s="7" t="n">
        <v>0</v>
      </c>
    </row>
    <row r="5541" spans="1:21">
      <c r="A5541" t="s">
        <v>4</v>
      </c>
      <c r="B5541" s="4" t="s">
        <v>5</v>
      </c>
      <c r="C5541" s="4" t="s">
        <v>10</v>
      </c>
      <c r="D5541" s="4" t="s">
        <v>66</v>
      </c>
      <c r="E5541" s="4" t="s">
        <v>13</v>
      </c>
      <c r="F5541" s="4" t="s">
        <v>13</v>
      </c>
      <c r="G5541" s="4" t="s">
        <v>66</v>
      </c>
      <c r="H5541" s="4" t="s">
        <v>13</v>
      </c>
      <c r="I5541" s="4" t="s">
        <v>13</v>
      </c>
    </row>
    <row r="5542" spans="1:21">
      <c r="A5542" t="n">
        <v>54411</v>
      </c>
      <c r="B5542" s="52" t="n">
        <v>26</v>
      </c>
      <c r="C5542" s="7" t="n">
        <v>0</v>
      </c>
      <c r="D5542" s="7" t="s">
        <v>570</v>
      </c>
      <c r="E5542" s="7" t="n">
        <v>2</v>
      </c>
      <c r="F5542" s="7" t="n">
        <v>3</v>
      </c>
      <c r="G5542" s="7" t="s">
        <v>571</v>
      </c>
      <c r="H5542" s="7" t="n">
        <v>2</v>
      </c>
      <c r="I5542" s="7" t="n">
        <v>0</v>
      </c>
    </row>
    <row r="5543" spans="1:21">
      <c r="A5543" t="s">
        <v>4</v>
      </c>
      <c r="B5543" s="4" t="s">
        <v>5</v>
      </c>
    </row>
    <row r="5544" spans="1:21">
      <c r="A5544" t="n">
        <v>54537</v>
      </c>
      <c r="B5544" s="32" t="n">
        <v>28</v>
      </c>
    </row>
    <row r="5545" spans="1:21">
      <c r="A5545" t="s">
        <v>4</v>
      </c>
      <c r="B5545" s="4" t="s">
        <v>5</v>
      </c>
      <c r="C5545" s="4" t="s">
        <v>10</v>
      </c>
      <c r="D5545" s="4" t="s">
        <v>10</v>
      </c>
      <c r="E5545" s="4" t="s">
        <v>10</v>
      </c>
    </row>
    <row r="5546" spans="1:21">
      <c r="A5546" t="n">
        <v>54538</v>
      </c>
      <c r="B5546" s="43" t="n">
        <v>61</v>
      </c>
      <c r="C5546" s="7" t="n">
        <v>0</v>
      </c>
      <c r="D5546" s="7" t="n">
        <v>4</v>
      </c>
      <c r="E5546" s="7" t="n">
        <v>1000</v>
      </c>
    </row>
    <row r="5547" spans="1:21">
      <c r="A5547" t="s">
        <v>4</v>
      </c>
      <c r="B5547" s="4" t="s">
        <v>5</v>
      </c>
      <c r="C5547" s="4" t="s">
        <v>10</v>
      </c>
    </row>
    <row r="5548" spans="1:21">
      <c r="A5548" t="n">
        <v>54545</v>
      </c>
      <c r="B5548" s="25" t="n">
        <v>16</v>
      </c>
      <c r="C5548" s="7" t="n">
        <v>100</v>
      </c>
    </row>
    <row r="5549" spans="1:21">
      <c r="A5549" t="s">
        <v>4</v>
      </c>
      <c r="B5549" s="4" t="s">
        <v>5</v>
      </c>
      <c r="C5549" s="4" t="s">
        <v>10</v>
      </c>
      <c r="D5549" s="4" t="s">
        <v>10</v>
      </c>
      <c r="E5549" s="4" t="s">
        <v>10</v>
      </c>
    </row>
    <row r="5550" spans="1:21">
      <c r="A5550" t="n">
        <v>54548</v>
      </c>
      <c r="B5550" s="43" t="n">
        <v>61</v>
      </c>
      <c r="C5550" s="7" t="n">
        <v>7</v>
      </c>
      <c r="D5550" s="7" t="n">
        <v>4</v>
      </c>
      <c r="E5550" s="7" t="n">
        <v>1000</v>
      </c>
    </row>
    <row r="5551" spans="1:21">
      <c r="A5551" t="s">
        <v>4</v>
      </c>
      <c r="B5551" s="4" t="s">
        <v>5</v>
      </c>
      <c r="C5551" s="4" t="s">
        <v>10</v>
      </c>
    </row>
    <row r="5552" spans="1:21">
      <c r="A5552" t="n">
        <v>54555</v>
      </c>
      <c r="B5552" s="25" t="n">
        <v>16</v>
      </c>
      <c r="C5552" s="7" t="n">
        <v>500</v>
      </c>
    </row>
    <row r="5553" spans="1:9">
      <c r="A5553" t="s">
        <v>4</v>
      </c>
      <c r="B5553" s="4" t="s">
        <v>5</v>
      </c>
      <c r="C5553" s="4" t="s">
        <v>13</v>
      </c>
      <c r="D5553" s="4" t="s">
        <v>10</v>
      </c>
      <c r="E5553" s="4" t="s">
        <v>6</v>
      </c>
    </row>
    <row r="5554" spans="1:9">
      <c r="A5554" t="n">
        <v>54558</v>
      </c>
      <c r="B5554" s="51" t="n">
        <v>51</v>
      </c>
      <c r="C5554" s="7" t="n">
        <v>4</v>
      </c>
      <c r="D5554" s="7" t="n">
        <v>7</v>
      </c>
      <c r="E5554" s="7" t="s">
        <v>143</v>
      </c>
    </row>
    <row r="5555" spans="1:9">
      <c r="A5555" t="s">
        <v>4</v>
      </c>
      <c r="B5555" s="4" t="s">
        <v>5</v>
      </c>
      <c r="C5555" s="4" t="s">
        <v>10</v>
      </c>
    </row>
    <row r="5556" spans="1:9">
      <c r="A5556" t="n">
        <v>54572</v>
      </c>
      <c r="B5556" s="25" t="n">
        <v>16</v>
      </c>
      <c r="C5556" s="7" t="n">
        <v>0</v>
      </c>
    </row>
    <row r="5557" spans="1:9">
      <c r="A5557" t="s">
        <v>4</v>
      </c>
      <c r="B5557" s="4" t="s">
        <v>5</v>
      </c>
      <c r="C5557" s="4" t="s">
        <v>10</v>
      </c>
      <c r="D5557" s="4" t="s">
        <v>66</v>
      </c>
      <c r="E5557" s="4" t="s">
        <v>13</v>
      </c>
      <c r="F5557" s="4" t="s">
        <v>13</v>
      </c>
      <c r="G5557" s="4" t="s">
        <v>66</v>
      </c>
      <c r="H5557" s="4" t="s">
        <v>13</v>
      </c>
      <c r="I5557" s="4" t="s">
        <v>13</v>
      </c>
      <c r="J5557" s="4" t="s">
        <v>66</v>
      </c>
      <c r="K5557" s="4" t="s">
        <v>13</v>
      </c>
      <c r="L5557" s="4" t="s">
        <v>13</v>
      </c>
    </row>
    <row r="5558" spans="1:9">
      <c r="A5558" t="n">
        <v>54575</v>
      </c>
      <c r="B5558" s="52" t="n">
        <v>26</v>
      </c>
      <c r="C5558" s="7" t="n">
        <v>7</v>
      </c>
      <c r="D5558" s="7" t="s">
        <v>572</v>
      </c>
      <c r="E5558" s="7" t="n">
        <v>2</v>
      </c>
      <c r="F5558" s="7" t="n">
        <v>3</v>
      </c>
      <c r="G5558" s="7" t="s">
        <v>573</v>
      </c>
      <c r="H5558" s="7" t="n">
        <v>2</v>
      </c>
      <c r="I5558" s="7" t="n">
        <v>3</v>
      </c>
      <c r="J5558" s="7" t="s">
        <v>574</v>
      </c>
      <c r="K5558" s="7" t="n">
        <v>2</v>
      </c>
      <c r="L5558" s="7" t="n">
        <v>0</v>
      </c>
    </row>
    <row r="5559" spans="1:9">
      <c r="A5559" t="s">
        <v>4</v>
      </c>
      <c r="B5559" s="4" t="s">
        <v>5</v>
      </c>
    </row>
    <row r="5560" spans="1:9">
      <c r="A5560" t="n">
        <v>54756</v>
      </c>
      <c r="B5560" s="32" t="n">
        <v>28</v>
      </c>
    </row>
    <row r="5561" spans="1:9">
      <c r="A5561" t="s">
        <v>4</v>
      </c>
      <c r="B5561" s="4" t="s">
        <v>5</v>
      </c>
      <c r="C5561" s="4" t="s">
        <v>10</v>
      </c>
      <c r="D5561" s="4" t="s">
        <v>13</v>
      </c>
      <c r="E5561" s="4" t="s">
        <v>13</v>
      </c>
      <c r="F5561" s="4" t="s">
        <v>6</v>
      </c>
    </row>
    <row r="5562" spans="1:9">
      <c r="A5562" t="n">
        <v>54757</v>
      </c>
      <c r="B5562" s="47" t="n">
        <v>20</v>
      </c>
      <c r="C5562" s="7" t="n">
        <v>2</v>
      </c>
      <c r="D5562" s="7" t="n">
        <v>2</v>
      </c>
      <c r="E5562" s="7" t="n">
        <v>10</v>
      </c>
      <c r="F5562" s="7" t="s">
        <v>273</v>
      </c>
    </row>
    <row r="5563" spans="1:9">
      <c r="A5563" t="s">
        <v>4</v>
      </c>
      <c r="B5563" s="4" t="s">
        <v>5</v>
      </c>
      <c r="C5563" s="4" t="s">
        <v>13</v>
      </c>
      <c r="D5563" s="4" t="s">
        <v>10</v>
      </c>
      <c r="E5563" s="4" t="s">
        <v>6</v>
      </c>
    </row>
    <row r="5564" spans="1:9">
      <c r="A5564" t="n">
        <v>54778</v>
      </c>
      <c r="B5564" s="51" t="n">
        <v>51</v>
      </c>
      <c r="C5564" s="7" t="n">
        <v>4</v>
      </c>
      <c r="D5564" s="7" t="n">
        <v>2</v>
      </c>
      <c r="E5564" s="7" t="s">
        <v>151</v>
      </c>
    </row>
    <row r="5565" spans="1:9">
      <c r="A5565" t="s">
        <v>4</v>
      </c>
      <c r="B5565" s="4" t="s">
        <v>5</v>
      </c>
      <c r="C5565" s="4" t="s">
        <v>10</v>
      </c>
    </row>
    <row r="5566" spans="1:9">
      <c r="A5566" t="n">
        <v>54791</v>
      </c>
      <c r="B5566" s="25" t="n">
        <v>16</v>
      </c>
      <c r="C5566" s="7" t="n">
        <v>0</v>
      </c>
    </row>
    <row r="5567" spans="1:9">
      <c r="A5567" t="s">
        <v>4</v>
      </c>
      <c r="B5567" s="4" t="s">
        <v>5</v>
      </c>
      <c r="C5567" s="4" t="s">
        <v>10</v>
      </c>
      <c r="D5567" s="4" t="s">
        <v>66</v>
      </c>
      <c r="E5567" s="4" t="s">
        <v>13</v>
      </c>
      <c r="F5567" s="4" t="s">
        <v>13</v>
      </c>
      <c r="G5567" s="4" t="s">
        <v>66</v>
      </c>
      <c r="H5567" s="4" t="s">
        <v>13</v>
      </c>
      <c r="I5567" s="4" t="s">
        <v>13</v>
      </c>
      <c r="J5567" s="4" t="s">
        <v>66</v>
      </c>
      <c r="K5567" s="4" t="s">
        <v>13</v>
      </c>
      <c r="L5567" s="4" t="s">
        <v>13</v>
      </c>
    </row>
    <row r="5568" spans="1:9">
      <c r="A5568" t="n">
        <v>54794</v>
      </c>
      <c r="B5568" s="52" t="n">
        <v>26</v>
      </c>
      <c r="C5568" s="7" t="n">
        <v>2</v>
      </c>
      <c r="D5568" s="7" t="s">
        <v>575</v>
      </c>
      <c r="E5568" s="7" t="n">
        <v>2</v>
      </c>
      <c r="F5568" s="7" t="n">
        <v>3</v>
      </c>
      <c r="G5568" s="7" t="s">
        <v>576</v>
      </c>
      <c r="H5568" s="7" t="n">
        <v>2</v>
      </c>
      <c r="I5568" s="7" t="n">
        <v>3</v>
      </c>
      <c r="J5568" s="7" t="s">
        <v>577</v>
      </c>
      <c r="K5568" s="7" t="n">
        <v>2</v>
      </c>
      <c r="L5568" s="7" t="n">
        <v>0</v>
      </c>
    </row>
    <row r="5569" spans="1:12">
      <c r="A5569" t="s">
        <v>4</v>
      </c>
      <c r="B5569" s="4" t="s">
        <v>5</v>
      </c>
    </row>
    <row r="5570" spans="1:12">
      <c r="A5570" t="n">
        <v>54928</v>
      </c>
      <c r="B5570" s="32" t="n">
        <v>28</v>
      </c>
    </row>
    <row r="5571" spans="1:12">
      <c r="A5571" t="s">
        <v>4</v>
      </c>
      <c r="B5571" s="4" t="s">
        <v>5</v>
      </c>
      <c r="C5571" s="4" t="s">
        <v>13</v>
      </c>
      <c r="D5571" s="4" t="s">
        <v>10</v>
      </c>
      <c r="E5571" s="4" t="s">
        <v>6</v>
      </c>
    </row>
    <row r="5572" spans="1:12">
      <c r="A5572" t="n">
        <v>54929</v>
      </c>
      <c r="B5572" s="51" t="n">
        <v>51</v>
      </c>
      <c r="C5572" s="7" t="n">
        <v>4</v>
      </c>
      <c r="D5572" s="7" t="n">
        <v>8</v>
      </c>
      <c r="E5572" s="7" t="s">
        <v>143</v>
      </c>
    </row>
    <row r="5573" spans="1:12">
      <c r="A5573" t="s">
        <v>4</v>
      </c>
      <c r="B5573" s="4" t="s">
        <v>5</v>
      </c>
      <c r="C5573" s="4" t="s">
        <v>10</v>
      </c>
    </row>
    <row r="5574" spans="1:12">
      <c r="A5574" t="n">
        <v>54943</v>
      </c>
      <c r="B5574" s="25" t="n">
        <v>16</v>
      </c>
      <c r="C5574" s="7" t="n">
        <v>0</v>
      </c>
    </row>
    <row r="5575" spans="1:12">
      <c r="A5575" t="s">
        <v>4</v>
      </c>
      <c r="B5575" s="4" t="s">
        <v>5</v>
      </c>
      <c r="C5575" s="4" t="s">
        <v>10</v>
      </c>
      <c r="D5575" s="4" t="s">
        <v>66</v>
      </c>
      <c r="E5575" s="4" t="s">
        <v>13</v>
      </c>
      <c r="F5575" s="4" t="s">
        <v>13</v>
      </c>
    </row>
    <row r="5576" spans="1:12">
      <c r="A5576" t="n">
        <v>54946</v>
      </c>
      <c r="B5576" s="52" t="n">
        <v>26</v>
      </c>
      <c r="C5576" s="7" t="n">
        <v>8</v>
      </c>
      <c r="D5576" s="7" t="s">
        <v>578</v>
      </c>
      <c r="E5576" s="7" t="n">
        <v>2</v>
      </c>
      <c r="F5576" s="7" t="n">
        <v>0</v>
      </c>
    </row>
    <row r="5577" spans="1:12">
      <c r="A5577" t="s">
        <v>4</v>
      </c>
      <c r="B5577" s="4" t="s">
        <v>5</v>
      </c>
    </row>
    <row r="5578" spans="1:12">
      <c r="A5578" t="n">
        <v>55033</v>
      </c>
      <c r="B5578" s="32" t="n">
        <v>28</v>
      </c>
    </row>
    <row r="5579" spans="1:12">
      <c r="A5579" t="s">
        <v>4</v>
      </c>
      <c r="B5579" s="4" t="s">
        <v>5</v>
      </c>
      <c r="C5579" s="4" t="s">
        <v>13</v>
      </c>
      <c r="D5579" s="4" t="s">
        <v>10</v>
      </c>
      <c r="E5579" s="4" t="s">
        <v>6</v>
      </c>
    </row>
    <row r="5580" spans="1:12">
      <c r="A5580" t="n">
        <v>55034</v>
      </c>
      <c r="B5580" s="51" t="n">
        <v>51</v>
      </c>
      <c r="C5580" s="7" t="n">
        <v>4</v>
      </c>
      <c r="D5580" s="7" t="n">
        <v>9</v>
      </c>
      <c r="E5580" s="7" t="s">
        <v>151</v>
      </c>
    </row>
    <row r="5581" spans="1:12">
      <c r="A5581" t="s">
        <v>4</v>
      </c>
      <c r="B5581" s="4" t="s">
        <v>5</v>
      </c>
      <c r="C5581" s="4" t="s">
        <v>10</v>
      </c>
    </row>
    <row r="5582" spans="1:12">
      <c r="A5582" t="n">
        <v>55047</v>
      </c>
      <c r="B5582" s="25" t="n">
        <v>16</v>
      </c>
      <c r="C5582" s="7" t="n">
        <v>0</v>
      </c>
    </row>
    <row r="5583" spans="1:12">
      <c r="A5583" t="s">
        <v>4</v>
      </c>
      <c r="B5583" s="4" t="s">
        <v>5</v>
      </c>
      <c r="C5583" s="4" t="s">
        <v>10</v>
      </c>
      <c r="D5583" s="4" t="s">
        <v>66</v>
      </c>
      <c r="E5583" s="4" t="s">
        <v>13</v>
      </c>
      <c r="F5583" s="4" t="s">
        <v>13</v>
      </c>
    </row>
    <row r="5584" spans="1:12">
      <c r="A5584" t="n">
        <v>55050</v>
      </c>
      <c r="B5584" s="52" t="n">
        <v>26</v>
      </c>
      <c r="C5584" s="7" t="n">
        <v>9</v>
      </c>
      <c r="D5584" s="7" t="s">
        <v>579</v>
      </c>
      <c r="E5584" s="7" t="n">
        <v>2</v>
      </c>
      <c r="F5584" s="7" t="n">
        <v>0</v>
      </c>
    </row>
    <row r="5585" spans="1:6">
      <c r="A5585" t="s">
        <v>4</v>
      </c>
      <c r="B5585" s="4" t="s">
        <v>5</v>
      </c>
    </row>
    <row r="5586" spans="1:6">
      <c r="A5586" t="n">
        <v>55116</v>
      </c>
      <c r="B5586" s="32" t="n">
        <v>28</v>
      </c>
    </row>
    <row r="5587" spans="1:6">
      <c r="A5587" t="s">
        <v>4</v>
      </c>
      <c r="B5587" s="4" t="s">
        <v>5</v>
      </c>
      <c r="C5587" s="4" t="s">
        <v>13</v>
      </c>
      <c r="D5587" s="4" t="s">
        <v>10</v>
      </c>
      <c r="E5587" s="4" t="s">
        <v>6</v>
      </c>
    </row>
    <row r="5588" spans="1:6">
      <c r="A5588" t="n">
        <v>55117</v>
      </c>
      <c r="B5588" s="51" t="n">
        <v>51</v>
      </c>
      <c r="C5588" s="7" t="n">
        <v>4</v>
      </c>
      <c r="D5588" s="7" t="n">
        <v>0</v>
      </c>
      <c r="E5588" s="7" t="s">
        <v>143</v>
      </c>
    </row>
    <row r="5589" spans="1:6">
      <c r="A5589" t="s">
        <v>4</v>
      </c>
      <c r="B5589" s="4" t="s">
        <v>5</v>
      </c>
      <c r="C5589" s="4" t="s">
        <v>10</v>
      </c>
    </row>
    <row r="5590" spans="1:6">
      <c r="A5590" t="n">
        <v>55131</v>
      </c>
      <c r="B5590" s="25" t="n">
        <v>16</v>
      </c>
      <c r="C5590" s="7" t="n">
        <v>0</v>
      </c>
    </row>
    <row r="5591" spans="1:6">
      <c r="A5591" t="s">
        <v>4</v>
      </c>
      <c r="B5591" s="4" t="s">
        <v>5</v>
      </c>
      <c r="C5591" s="4" t="s">
        <v>10</v>
      </c>
      <c r="D5591" s="4" t="s">
        <v>66</v>
      </c>
      <c r="E5591" s="4" t="s">
        <v>13</v>
      </c>
      <c r="F5591" s="4" t="s">
        <v>13</v>
      </c>
      <c r="G5591" s="4" t="s">
        <v>66</v>
      </c>
      <c r="H5591" s="4" t="s">
        <v>13</v>
      </c>
      <c r="I5591" s="4" t="s">
        <v>13</v>
      </c>
      <c r="J5591" s="4" t="s">
        <v>66</v>
      </c>
      <c r="K5591" s="4" t="s">
        <v>13</v>
      </c>
      <c r="L5591" s="4" t="s">
        <v>13</v>
      </c>
    </row>
    <row r="5592" spans="1:6">
      <c r="A5592" t="n">
        <v>55134</v>
      </c>
      <c r="B5592" s="52" t="n">
        <v>26</v>
      </c>
      <c r="C5592" s="7" t="n">
        <v>0</v>
      </c>
      <c r="D5592" s="7" t="s">
        <v>580</v>
      </c>
      <c r="E5592" s="7" t="n">
        <v>2</v>
      </c>
      <c r="F5592" s="7" t="n">
        <v>3</v>
      </c>
      <c r="G5592" s="7" t="s">
        <v>581</v>
      </c>
      <c r="H5592" s="7" t="n">
        <v>2</v>
      </c>
      <c r="I5592" s="7" t="n">
        <v>3</v>
      </c>
      <c r="J5592" s="7" t="s">
        <v>582</v>
      </c>
      <c r="K5592" s="7" t="n">
        <v>2</v>
      </c>
      <c r="L5592" s="7" t="n">
        <v>0</v>
      </c>
    </row>
    <row r="5593" spans="1:6">
      <c r="A5593" t="s">
        <v>4</v>
      </c>
      <c r="B5593" s="4" t="s">
        <v>5</v>
      </c>
    </row>
    <row r="5594" spans="1:6">
      <c r="A5594" t="n">
        <v>55302</v>
      </c>
      <c r="B5594" s="32" t="n">
        <v>28</v>
      </c>
    </row>
    <row r="5595" spans="1:6">
      <c r="A5595" t="s">
        <v>4</v>
      </c>
      <c r="B5595" s="4" t="s">
        <v>5</v>
      </c>
      <c r="C5595" s="4" t="s">
        <v>13</v>
      </c>
      <c r="D5595" s="4" t="s">
        <v>10</v>
      </c>
      <c r="E5595" s="4" t="s">
        <v>6</v>
      </c>
    </row>
    <row r="5596" spans="1:6">
      <c r="A5596" t="n">
        <v>55303</v>
      </c>
      <c r="B5596" s="51" t="n">
        <v>51</v>
      </c>
      <c r="C5596" s="7" t="n">
        <v>4</v>
      </c>
      <c r="D5596" s="7" t="n">
        <v>6</v>
      </c>
      <c r="E5596" s="7" t="s">
        <v>143</v>
      </c>
    </row>
    <row r="5597" spans="1:6">
      <c r="A5597" t="s">
        <v>4</v>
      </c>
      <c r="B5597" s="4" t="s">
        <v>5</v>
      </c>
      <c r="C5597" s="4" t="s">
        <v>10</v>
      </c>
    </row>
    <row r="5598" spans="1:6">
      <c r="A5598" t="n">
        <v>55317</v>
      </c>
      <c r="B5598" s="25" t="n">
        <v>16</v>
      </c>
      <c r="C5598" s="7" t="n">
        <v>0</v>
      </c>
    </row>
    <row r="5599" spans="1:6">
      <c r="A5599" t="s">
        <v>4</v>
      </c>
      <c r="B5599" s="4" t="s">
        <v>5</v>
      </c>
      <c r="C5599" s="4" t="s">
        <v>10</v>
      </c>
      <c r="D5599" s="4" t="s">
        <v>66</v>
      </c>
      <c r="E5599" s="4" t="s">
        <v>13</v>
      </c>
      <c r="F5599" s="4" t="s">
        <v>13</v>
      </c>
    </row>
    <row r="5600" spans="1:6">
      <c r="A5600" t="n">
        <v>55320</v>
      </c>
      <c r="B5600" s="52" t="n">
        <v>26</v>
      </c>
      <c r="C5600" s="7" t="n">
        <v>6</v>
      </c>
      <c r="D5600" s="7" t="s">
        <v>583</v>
      </c>
      <c r="E5600" s="7" t="n">
        <v>2</v>
      </c>
      <c r="F5600" s="7" t="n">
        <v>0</v>
      </c>
    </row>
    <row r="5601" spans="1:12">
      <c r="A5601" t="s">
        <v>4</v>
      </c>
      <c r="B5601" s="4" t="s">
        <v>5</v>
      </c>
    </row>
    <row r="5602" spans="1:12">
      <c r="A5602" t="n">
        <v>55440</v>
      </c>
      <c r="B5602" s="32" t="n">
        <v>28</v>
      </c>
    </row>
    <row r="5603" spans="1:12">
      <c r="A5603" t="s">
        <v>4</v>
      </c>
      <c r="B5603" s="4" t="s">
        <v>5</v>
      </c>
      <c r="C5603" s="4" t="s">
        <v>13</v>
      </c>
      <c r="D5603" s="4" t="s">
        <v>10</v>
      </c>
      <c r="E5603" s="4" t="s">
        <v>6</v>
      </c>
    </row>
    <row r="5604" spans="1:12">
      <c r="A5604" t="n">
        <v>55441</v>
      </c>
      <c r="B5604" s="51" t="n">
        <v>51</v>
      </c>
      <c r="C5604" s="7" t="n">
        <v>4</v>
      </c>
      <c r="D5604" s="7" t="n">
        <v>4</v>
      </c>
      <c r="E5604" s="7" t="s">
        <v>151</v>
      </c>
    </row>
    <row r="5605" spans="1:12">
      <c r="A5605" t="s">
        <v>4</v>
      </c>
      <c r="B5605" s="4" t="s">
        <v>5</v>
      </c>
      <c r="C5605" s="4" t="s">
        <v>10</v>
      </c>
    </row>
    <row r="5606" spans="1:12">
      <c r="A5606" t="n">
        <v>55454</v>
      </c>
      <c r="B5606" s="25" t="n">
        <v>16</v>
      </c>
      <c r="C5606" s="7" t="n">
        <v>0</v>
      </c>
    </row>
    <row r="5607" spans="1:12">
      <c r="A5607" t="s">
        <v>4</v>
      </c>
      <c r="B5607" s="4" t="s">
        <v>5</v>
      </c>
      <c r="C5607" s="4" t="s">
        <v>10</v>
      </c>
      <c r="D5607" s="4" t="s">
        <v>66</v>
      </c>
      <c r="E5607" s="4" t="s">
        <v>13</v>
      </c>
      <c r="F5607" s="4" t="s">
        <v>13</v>
      </c>
    </row>
    <row r="5608" spans="1:12">
      <c r="A5608" t="n">
        <v>55457</v>
      </c>
      <c r="B5608" s="52" t="n">
        <v>26</v>
      </c>
      <c r="C5608" s="7" t="n">
        <v>4</v>
      </c>
      <c r="D5608" s="7" t="s">
        <v>584</v>
      </c>
      <c r="E5608" s="7" t="n">
        <v>2</v>
      </c>
      <c r="F5608" s="7" t="n">
        <v>0</v>
      </c>
    </row>
    <row r="5609" spans="1:12">
      <c r="A5609" t="s">
        <v>4</v>
      </c>
      <c r="B5609" s="4" t="s">
        <v>5</v>
      </c>
    </row>
    <row r="5610" spans="1:12">
      <c r="A5610" t="n">
        <v>55561</v>
      </c>
      <c r="B5610" s="32" t="n">
        <v>28</v>
      </c>
    </row>
    <row r="5611" spans="1:12">
      <c r="A5611" t="s">
        <v>4</v>
      </c>
      <c r="B5611" s="4" t="s">
        <v>5</v>
      </c>
      <c r="C5611" s="4" t="s">
        <v>10</v>
      </c>
      <c r="D5611" s="4" t="s">
        <v>10</v>
      </c>
      <c r="E5611" s="4" t="s">
        <v>10</v>
      </c>
    </row>
    <row r="5612" spans="1:12">
      <c r="A5612" t="n">
        <v>55562</v>
      </c>
      <c r="B5612" s="43" t="n">
        <v>61</v>
      </c>
      <c r="C5612" s="7" t="n">
        <v>7</v>
      </c>
      <c r="D5612" s="7" t="n">
        <v>5</v>
      </c>
      <c r="E5612" s="7" t="n">
        <v>1000</v>
      </c>
    </row>
    <row r="5613" spans="1:12">
      <c r="A5613" t="s">
        <v>4</v>
      </c>
      <c r="B5613" s="4" t="s">
        <v>5</v>
      </c>
      <c r="C5613" s="4" t="s">
        <v>10</v>
      </c>
    </row>
    <row r="5614" spans="1:12">
      <c r="A5614" t="n">
        <v>55569</v>
      </c>
      <c r="B5614" s="25" t="n">
        <v>16</v>
      </c>
      <c r="C5614" s="7" t="n">
        <v>100</v>
      </c>
    </row>
    <row r="5615" spans="1:12">
      <c r="A5615" t="s">
        <v>4</v>
      </c>
      <c r="B5615" s="4" t="s">
        <v>5</v>
      </c>
      <c r="C5615" s="4" t="s">
        <v>10</v>
      </c>
      <c r="D5615" s="4" t="s">
        <v>10</v>
      </c>
      <c r="E5615" s="4" t="s">
        <v>10</v>
      </c>
    </row>
    <row r="5616" spans="1:12">
      <c r="A5616" t="n">
        <v>55572</v>
      </c>
      <c r="B5616" s="43" t="n">
        <v>61</v>
      </c>
      <c r="C5616" s="7" t="n">
        <v>0</v>
      </c>
      <c r="D5616" s="7" t="n">
        <v>5</v>
      </c>
      <c r="E5616" s="7" t="n">
        <v>1000</v>
      </c>
    </row>
    <row r="5617" spans="1:6">
      <c r="A5617" t="s">
        <v>4</v>
      </c>
      <c r="B5617" s="4" t="s">
        <v>5</v>
      </c>
      <c r="C5617" s="4" t="s">
        <v>10</v>
      </c>
    </row>
    <row r="5618" spans="1:6">
      <c r="A5618" t="n">
        <v>55579</v>
      </c>
      <c r="B5618" s="25" t="n">
        <v>16</v>
      </c>
      <c r="C5618" s="7" t="n">
        <v>500</v>
      </c>
    </row>
    <row r="5619" spans="1:6">
      <c r="A5619" t="s">
        <v>4</v>
      </c>
      <c r="B5619" s="4" t="s">
        <v>5</v>
      </c>
      <c r="C5619" s="4" t="s">
        <v>13</v>
      </c>
      <c r="D5619" s="4" t="s">
        <v>10</v>
      </c>
      <c r="E5619" s="4" t="s">
        <v>6</v>
      </c>
    </row>
    <row r="5620" spans="1:6">
      <c r="A5620" t="n">
        <v>55582</v>
      </c>
      <c r="B5620" s="51" t="n">
        <v>51</v>
      </c>
      <c r="C5620" s="7" t="n">
        <v>4</v>
      </c>
      <c r="D5620" s="7" t="n">
        <v>0</v>
      </c>
      <c r="E5620" s="7" t="s">
        <v>151</v>
      </c>
    </row>
    <row r="5621" spans="1:6">
      <c r="A5621" t="s">
        <v>4</v>
      </c>
      <c r="B5621" s="4" t="s">
        <v>5</v>
      </c>
      <c r="C5621" s="4" t="s">
        <v>10</v>
      </c>
    </row>
    <row r="5622" spans="1:6">
      <c r="A5622" t="n">
        <v>55595</v>
      </c>
      <c r="B5622" s="25" t="n">
        <v>16</v>
      </c>
      <c r="C5622" s="7" t="n">
        <v>0</v>
      </c>
    </row>
    <row r="5623" spans="1:6">
      <c r="A5623" t="s">
        <v>4</v>
      </c>
      <c r="B5623" s="4" t="s">
        <v>5</v>
      </c>
      <c r="C5623" s="4" t="s">
        <v>10</v>
      </c>
      <c r="D5623" s="4" t="s">
        <v>66</v>
      </c>
      <c r="E5623" s="4" t="s">
        <v>13</v>
      </c>
      <c r="F5623" s="4" t="s">
        <v>13</v>
      </c>
    </row>
    <row r="5624" spans="1:6">
      <c r="A5624" t="n">
        <v>55598</v>
      </c>
      <c r="B5624" s="52" t="n">
        <v>26</v>
      </c>
      <c r="C5624" s="7" t="n">
        <v>0</v>
      </c>
      <c r="D5624" s="7" t="s">
        <v>585</v>
      </c>
      <c r="E5624" s="7" t="n">
        <v>2</v>
      </c>
      <c r="F5624" s="7" t="n">
        <v>0</v>
      </c>
    </row>
    <row r="5625" spans="1:6">
      <c r="A5625" t="s">
        <v>4</v>
      </c>
      <c r="B5625" s="4" t="s">
        <v>5</v>
      </c>
    </row>
    <row r="5626" spans="1:6">
      <c r="A5626" t="n">
        <v>55641</v>
      </c>
      <c r="B5626" s="32" t="n">
        <v>28</v>
      </c>
    </row>
    <row r="5627" spans="1:6">
      <c r="A5627" t="s">
        <v>4</v>
      </c>
      <c r="B5627" s="4" t="s">
        <v>5</v>
      </c>
      <c r="C5627" s="4" t="s">
        <v>10</v>
      </c>
      <c r="D5627" s="4" t="s">
        <v>13</v>
      </c>
      <c r="E5627" s="4" t="s">
        <v>13</v>
      </c>
      <c r="F5627" s="4" t="s">
        <v>6</v>
      </c>
    </row>
    <row r="5628" spans="1:6">
      <c r="A5628" t="n">
        <v>55642</v>
      </c>
      <c r="B5628" s="47" t="n">
        <v>20</v>
      </c>
      <c r="C5628" s="7" t="n">
        <v>5</v>
      </c>
      <c r="D5628" s="7" t="n">
        <v>2</v>
      </c>
      <c r="E5628" s="7" t="n">
        <v>10</v>
      </c>
      <c r="F5628" s="7" t="s">
        <v>273</v>
      </c>
    </row>
    <row r="5629" spans="1:6">
      <c r="A5629" t="s">
        <v>4</v>
      </c>
      <c r="B5629" s="4" t="s">
        <v>5</v>
      </c>
      <c r="C5629" s="4" t="s">
        <v>13</v>
      </c>
      <c r="D5629" s="4" t="s">
        <v>10</v>
      </c>
      <c r="E5629" s="4" t="s">
        <v>6</v>
      </c>
    </row>
    <row r="5630" spans="1:6">
      <c r="A5630" t="n">
        <v>55663</v>
      </c>
      <c r="B5630" s="51" t="n">
        <v>51</v>
      </c>
      <c r="C5630" s="7" t="n">
        <v>4</v>
      </c>
      <c r="D5630" s="7" t="n">
        <v>5</v>
      </c>
      <c r="E5630" s="7" t="s">
        <v>151</v>
      </c>
    </row>
    <row r="5631" spans="1:6">
      <c r="A5631" t="s">
        <v>4</v>
      </c>
      <c r="B5631" s="4" t="s">
        <v>5</v>
      </c>
      <c r="C5631" s="4" t="s">
        <v>10</v>
      </c>
    </row>
    <row r="5632" spans="1:6">
      <c r="A5632" t="n">
        <v>55676</v>
      </c>
      <c r="B5632" s="25" t="n">
        <v>16</v>
      </c>
      <c r="C5632" s="7" t="n">
        <v>0</v>
      </c>
    </row>
    <row r="5633" spans="1:6">
      <c r="A5633" t="s">
        <v>4</v>
      </c>
      <c r="B5633" s="4" t="s">
        <v>5</v>
      </c>
      <c r="C5633" s="4" t="s">
        <v>10</v>
      </c>
      <c r="D5633" s="4" t="s">
        <v>66</v>
      </c>
      <c r="E5633" s="4" t="s">
        <v>13</v>
      </c>
      <c r="F5633" s="4" t="s">
        <v>13</v>
      </c>
      <c r="G5633" s="4" t="s">
        <v>66</v>
      </c>
      <c r="H5633" s="4" t="s">
        <v>13</v>
      </c>
      <c r="I5633" s="4" t="s">
        <v>13</v>
      </c>
      <c r="J5633" s="4" t="s">
        <v>66</v>
      </c>
      <c r="K5633" s="4" t="s">
        <v>13</v>
      </c>
      <c r="L5633" s="4" t="s">
        <v>13</v>
      </c>
    </row>
    <row r="5634" spans="1:6">
      <c r="A5634" t="n">
        <v>55679</v>
      </c>
      <c r="B5634" s="52" t="n">
        <v>26</v>
      </c>
      <c r="C5634" s="7" t="n">
        <v>5</v>
      </c>
      <c r="D5634" s="7" t="s">
        <v>586</v>
      </c>
      <c r="E5634" s="7" t="n">
        <v>2</v>
      </c>
      <c r="F5634" s="7" t="n">
        <v>3</v>
      </c>
      <c r="G5634" s="7" t="s">
        <v>587</v>
      </c>
      <c r="H5634" s="7" t="n">
        <v>2</v>
      </c>
      <c r="I5634" s="7" t="n">
        <v>3</v>
      </c>
      <c r="J5634" s="7" t="s">
        <v>588</v>
      </c>
      <c r="K5634" s="7" t="n">
        <v>2</v>
      </c>
      <c r="L5634" s="7" t="n">
        <v>0</v>
      </c>
    </row>
    <row r="5635" spans="1:6">
      <c r="A5635" t="s">
        <v>4</v>
      </c>
      <c r="B5635" s="4" t="s">
        <v>5</v>
      </c>
    </row>
    <row r="5636" spans="1:6">
      <c r="A5636" t="n">
        <v>55963</v>
      </c>
      <c r="B5636" s="32" t="n">
        <v>28</v>
      </c>
    </row>
    <row r="5637" spans="1:6">
      <c r="A5637" t="s">
        <v>4</v>
      </c>
      <c r="B5637" s="4" t="s">
        <v>5</v>
      </c>
      <c r="C5637" s="4" t="s">
        <v>10</v>
      </c>
      <c r="D5637" s="4" t="s">
        <v>10</v>
      </c>
      <c r="E5637" s="4" t="s">
        <v>10</v>
      </c>
    </row>
    <row r="5638" spans="1:6">
      <c r="A5638" t="n">
        <v>55964</v>
      </c>
      <c r="B5638" s="43" t="n">
        <v>61</v>
      </c>
      <c r="C5638" s="7" t="n">
        <v>7</v>
      </c>
      <c r="D5638" s="7" t="n">
        <v>65533</v>
      </c>
      <c r="E5638" s="7" t="n">
        <v>1000</v>
      </c>
    </row>
    <row r="5639" spans="1:6">
      <c r="A5639" t="s">
        <v>4</v>
      </c>
      <c r="B5639" s="4" t="s">
        <v>5</v>
      </c>
      <c r="C5639" s="4" t="s">
        <v>10</v>
      </c>
      <c r="D5639" s="4" t="s">
        <v>10</v>
      </c>
      <c r="E5639" s="4" t="s">
        <v>10</v>
      </c>
    </row>
    <row r="5640" spans="1:6">
      <c r="A5640" t="n">
        <v>55971</v>
      </c>
      <c r="B5640" s="43" t="n">
        <v>61</v>
      </c>
      <c r="C5640" s="7" t="n">
        <v>0</v>
      </c>
      <c r="D5640" s="7" t="n">
        <v>65533</v>
      </c>
      <c r="E5640" s="7" t="n">
        <v>1000</v>
      </c>
    </row>
    <row r="5641" spans="1:6">
      <c r="A5641" t="s">
        <v>4</v>
      </c>
      <c r="B5641" s="4" t="s">
        <v>5</v>
      </c>
      <c r="C5641" s="4" t="s">
        <v>10</v>
      </c>
    </row>
    <row r="5642" spans="1:6">
      <c r="A5642" t="n">
        <v>55978</v>
      </c>
      <c r="B5642" s="25" t="n">
        <v>16</v>
      </c>
      <c r="C5642" s="7" t="n">
        <v>800</v>
      </c>
    </row>
    <row r="5643" spans="1:6">
      <c r="A5643" t="s">
        <v>4</v>
      </c>
      <c r="B5643" s="4" t="s">
        <v>5</v>
      </c>
      <c r="C5643" s="4" t="s">
        <v>13</v>
      </c>
      <c r="D5643" s="4" t="s">
        <v>10</v>
      </c>
      <c r="E5643" s="4" t="s">
        <v>6</v>
      </c>
    </row>
    <row r="5644" spans="1:6">
      <c r="A5644" t="n">
        <v>55981</v>
      </c>
      <c r="B5644" s="51" t="n">
        <v>51</v>
      </c>
      <c r="C5644" s="7" t="n">
        <v>4</v>
      </c>
      <c r="D5644" s="7" t="n">
        <v>7</v>
      </c>
      <c r="E5644" s="7" t="s">
        <v>151</v>
      </c>
    </row>
    <row r="5645" spans="1:6">
      <c r="A5645" t="s">
        <v>4</v>
      </c>
      <c r="B5645" s="4" t="s">
        <v>5</v>
      </c>
      <c r="C5645" s="4" t="s">
        <v>10</v>
      </c>
    </row>
    <row r="5646" spans="1:6">
      <c r="A5646" t="n">
        <v>55994</v>
      </c>
      <c r="B5646" s="25" t="n">
        <v>16</v>
      </c>
      <c r="C5646" s="7" t="n">
        <v>0</v>
      </c>
    </row>
    <row r="5647" spans="1:6">
      <c r="A5647" t="s">
        <v>4</v>
      </c>
      <c r="B5647" s="4" t="s">
        <v>5</v>
      </c>
      <c r="C5647" s="4" t="s">
        <v>10</v>
      </c>
      <c r="D5647" s="4" t="s">
        <v>66</v>
      </c>
      <c r="E5647" s="4" t="s">
        <v>13</v>
      </c>
      <c r="F5647" s="4" t="s">
        <v>13</v>
      </c>
    </row>
    <row r="5648" spans="1:6">
      <c r="A5648" t="n">
        <v>55997</v>
      </c>
      <c r="B5648" s="52" t="n">
        <v>26</v>
      </c>
      <c r="C5648" s="7" t="n">
        <v>7</v>
      </c>
      <c r="D5648" s="7" t="s">
        <v>589</v>
      </c>
      <c r="E5648" s="7" t="n">
        <v>2</v>
      </c>
      <c r="F5648" s="7" t="n">
        <v>0</v>
      </c>
    </row>
    <row r="5649" spans="1:12">
      <c r="A5649" t="s">
        <v>4</v>
      </c>
      <c r="B5649" s="4" t="s">
        <v>5</v>
      </c>
    </row>
    <row r="5650" spans="1:12">
      <c r="A5650" t="n">
        <v>56027</v>
      </c>
      <c r="B5650" s="32" t="n">
        <v>28</v>
      </c>
    </row>
    <row r="5651" spans="1:12">
      <c r="A5651" t="s">
        <v>4</v>
      </c>
      <c r="B5651" s="4" t="s">
        <v>5</v>
      </c>
      <c r="C5651" s="4" t="s">
        <v>10</v>
      </c>
      <c r="D5651" s="4" t="s">
        <v>13</v>
      </c>
      <c r="E5651" s="4" t="s">
        <v>30</v>
      </c>
      <c r="F5651" s="4" t="s">
        <v>10</v>
      </c>
    </row>
    <row r="5652" spans="1:12">
      <c r="A5652" t="n">
        <v>56028</v>
      </c>
      <c r="B5652" s="60" t="n">
        <v>59</v>
      </c>
      <c r="C5652" s="7" t="n">
        <v>0</v>
      </c>
      <c r="D5652" s="7" t="n">
        <v>8</v>
      </c>
      <c r="E5652" s="7" t="n">
        <v>0.150000005960464</v>
      </c>
      <c r="F5652" s="7" t="n">
        <v>0</v>
      </c>
    </row>
    <row r="5653" spans="1:12">
      <c r="A5653" t="s">
        <v>4</v>
      </c>
      <c r="B5653" s="4" t="s">
        <v>5</v>
      </c>
      <c r="C5653" s="4" t="s">
        <v>10</v>
      </c>
    </row>
    <row r="5654" spans="1:12">
      <c r="A5654" t="n">
        <v>56038</v>
      </c>
      <c r="B5654" s="25" t="n">
        <v>16</v>
      </c>
      <c r="C5654" s="7" t="n">
        <v>1800</v>
      </c>
    </row>
    <row r="5655" spans="1:12">
      <c r="A5655" t="s">
        <v>4</v>
      </c>
      <c r="B5655" s="4" t="s">
        <v>5</v>
      </c>
      <c r="C5655" s="4" t="s">
        <v>10</v>
      </c>
      <c r="D5655" s="4" t="s">
        <v>10</v>
      </c>
      <c r="E5655" s="4" t="s">
        <v>10</v>
      </c>
    </row>
    <row r="5656" spans="1:12">
      <c r="A5656" t="n">
        <v>56041</v>
      </c>
      <c r="B5656" s="43" t="n">
        <v>61</v>
      </c>
      <c r="C5656" s="7" t="n">
        <v>7</v>
      </c>
      <c r="D5656" s="7" t="n">
        <v>0</v>
      </c>
      <c r="E5656" s="7" t="n">
        <v>1000</v>
      </c>
    </row>
    <row r="5657" spans="1:12">
      <c r="A5657" t="s">
        <v>4</v>
      </c>
      <c r="B5657" s="4" t="s">
        <v>5</v>
      </c>
      <c r="C5657" s="4" t="s">
        <v>10</v>
      </c>
    </row>
    <row r="5658" spans="1:12">
      <c r="A5658" t="n">
        <v>56048</v>
      </c>
      <c r="B5658" s="25" t="n">
        <v>16</v>
      </c>
      <c r="C5658" s="7" t="n">
        <v>600</v>
      </c>
    </row>
    <row r="5659" spans="1:12">
      <c r="A5659" t="s">
        <v>4</v>
      </c>
      <c r="B5659" s="4" t="s">
        <v>5</v>
      </c>
      <c r="C5659" s="4" t="s">
        <v>13</v>
      </c>
      <c r="D5659" s="4" t="s">
        <v>10</v>
      </c>
      <c r="E5659" s="4" t="s">
        <v>6</v>
      </c>
    </row>
    <row r="5660" spans="1:12">
      <c r="A5660" t="n">
        <v>56051</v>
      </c>
      <c r="B5660" s="51" t="n">
        <v>51</v>
      </c>
      <c r="C5660" s="7" t="n">
        <v>4</v>
      </c>
      <c r="D5660" s="7" t="n">
        <v>7</v>
      </c>
      <c r="E5660" s="7" t="s">
        <v>590</v>
      </c>
    </row>
    <row r="5661" spans="1:12">
      <c r="A5661" t="s">
        <v>4</v>
      </c>
      <c r="B5661" s="4" t="s">
        <v>5</v>
      </c>
      <c r="C5661" s="4" t="s">
        <v>10</v>
      </c>
    </row>
    <row r="5662" spans="1:12">
      <c r="A5662" t="n">
        <v>56064</v>
      </c>
      <c r="B5662" s="25" t="n">
        <v>16</v>
      </c>
      <c r="C5662" s="7" t="n">
        <v>0</v>
      </c>
    </row>
    <row r="5663" spans="1:12">
      <c r="A5663" t="s">
        <v>4</v>
      </c>
      <c r="B5663" s="4" t="s">
        <v>5</v>
      </c>
      <c r="C5663" s="4" t="s">
        <v>10</v>
      </c>
      <c r="D5663" s="4" t="s">
        <v>66</v>
      </c>
      <c r="E5663" s="4" t="s">
        <v>13</v>
      </c>
      <c r="F5663" s="4" t="s">
        <v>13</v>
      </c>
    </row>
    <row r="5664" spans="1:12">
      <c r="A5664" t="n">
        <v>56067</v>
      </c>
      <c r="B5664" s="52" t="n">
        <v>26</v>
      </c>
      <c r="C5664" s="7" t="n">
        <v>7</v>
      </c>
      <c r="D5664" s="7" t="s">
        <v>591</v>
      </c>
      <c r="E5664" s="7" t="n">
        <v>2</v>
      </c>
      <c r="F5664" s="7" t="n">
        <v>0</v>
      </c>
    </row>
    <row r="5665" spans="1:6">
      <c r="A5665" t="s">
        <v>4</v>
      </c>
      <c r="B5665" s="4" t="s">
        <v>5</v>
      </c>
    </row>
    <row r="5666" spans="1:6">
      <c r="A5666" t="n">
        <v>56113</v>
      </c>
      <c r="B5666" s="32" t="n">
        <v>28</v>
      </c>
    </row>
    <row r="5667" spans="1:6">
      <c r="A5667" t="s">
        <v>4</v>
      </c>
      <c r="B5667" s="4" t="s">
        <v>5</v>
      </c>
      <c r="C5667" s="4" t="s">
        <v>10</v>
      </c>
      <c r="D5667" s="4" t="s">
        <v>13</v>
      </c>
      <c r="E5667" s="4" t="s">
        <v>30</v>
      </c>
      <c r="F5667" s="4" t="s">
        <v>10</v>
      </c>
    </row>
    <row r="5668" spans="1:6">
      <c r="A5668" t="n">
        <v>56114</v>
      </c>
      <c r="B5668" s="60" t="n">
        <v>59</v>
      </c>
      <c r="C5668" s="7" t="n">
        <v>0</v>
      </c>
      <c r="D5668" s="7" t="n">
        <v>255</v>
      </c>
      <c r="E5668" s="7" t="n">
        <v>0</v>
      </c>
      <c r="F5668" s="7" t="n">
        <v>0</v>
      </c>
    </row>
    <row r="5669" spans="1:6">
      <c r="A5669" t="s">
        <v>4</v>
      </c>
      <c r="B5669" s="4" t="s">
        <v>5</v>
      </c>
      <c r="C5669" s="4" t="s">
        <v>10</v>
      </c>
    </row>
    <row r="5670" spans="1:6">
      <c r="A5670" t="n">
        <v>56124</v>
      </c>
      <c r="B5670" s="25" t="n">
        <v>16</v>
      </c>
      <c r="C5670" s="7" t="n">
        <v>100</v>
      </c>
    </row>
    <row r="5671" spans="1:6">
      <c r="A5671" t="s">
        <v>4</v>
      </c>
      <c r="B5671" s="4" t="s">
        <v>5</v>
      </c>
      <c r="C5671" s="4" t="s">
        <v>10</v>
      </c>
      <c r="D5671" s="4" t="s">
        <v>13</v>
      </c>
      <c r="E5671" s="4" t="s">
        <v>13</v>
      </c>
      <c r="F5671" s="4" t="s">
        <v>6</v>
      </c>
    </row>
    <row r="5672" spans="1:6">
      <c r="A5672" t="n">
        <v>56127</v>
      </c>
      <c r="B5672" s="47" t="n">
        <v>20</v>
      </c>
      <c r="C5672" s="7" t="n">
        <v>0</v>
      </c>
      <c r="D5672" s="7" t="n">
        <v>2</v>
      </c>
      <c r="E5672" s="7" t="n">
        <v>10</v>
      </c>
      <c r="F5672" s="7" t="s">
        <v>273</v>
      </c>
    </row>
    <row r="5673" spans="1:6">
      <c r="A5673" t="s">
        <v>4</v>
      </c>
      <c r="B5673" s="4" t="s">
        <v>5</v>
      </c>
      <c r="C5673" s="4" t="s">
        <v>13</v>
      </c>
      <c r="D5673" s="4" t="s">
        <v>10</v>
      </c>
      <c r="E5673" s="4" t="s">
        <v>6</v>
      </c>
    </row>
    <row r="5674" spans="1:6">
      <c r="A5674" t="n">
        <v>56148</v>
      </c>
      <c r="B5674" s="51" t="n">
        <v>51</v>
      </c>
      <c r="C5674" s="7" t="n">
        <v>4</v>
      </c>
      <c r="D5674" s="7" t="n">
        <v>0</v>
      </c>
      <c r="E5674" s="7" t="s">
        <v>415</v>
      </c>
    </row>
    <row r="5675" spans="1:6">
      <c r="A5675" t="s">
        <v>4</v>
      </c>
      <c r="B5675" s="4" t="s">
        <v>5</v>
      </c>
      <c r="C5675" s="4" t="s">
        <v>10</v>
      </c>
    </row>
    <row r="5676" spans="1:6">
      <c r="A5676" t="n">
        <v>56162</v>
      </c>
      <c r="B5676" s="25" t="n">
        <v>16</v>
      </c>
      <c r="C5676" s="7" t="n">
        <v>0</v>
      </c>
    </row>
    <row r="5677" spans="1:6">
      <c r="A5677" t="s">
        <v>4</v>
      </c>
      <c r="B5677" s="4" t="s">
        <v>5</v>
      </c>
      <c r="C5677" s="4" t="s">
        <v>10</v>
      </c>
      <c r="D5677" s="4" t="s">
        <v>66</v>
      </c>
      <c r="E5677" s="4" t="s">
        <v>13</v>
      </c>
      <c r="F5677" s="4" t="s">
        <v>13</v>
      </c>
    </row>
    <row r="5678" spans="1:6">
      <c r="A5678" t="n">
        <v>56165</v>
      </c>
      <c r="B5678" s="52" t="n">
        <v>26</v>
      </c>
      <c r="C5678" s="7" t="n">
        <v>0</v>
      </c>
      <c r="D5678" s="7" t="s">
        <v>592</v>
      </c>
      <c r="E5678" s="7" t="n">
        <v>2</v>
      </c>
      <c r="F5678" s="7" t="n">
        <v>0</v>
      </c>
    </row>
    <row r="5679" spans="1:6">
      <c r="A5679" t="s">
        <v>4</v>
      </c>
      <c r="B5679" s="4" t="s">
        <v>5</v>
      </c>
    </row>
    <row r="5680" spans="1:6">
      <c r="A5680" t="n">
        <v>56206</v>
      </c>
      <c r="B5680" s="32" t="n">
        <v>28</v>
      </c>
    </row>
    <row r="5681" spans="1:6">
      <c r="A5681" t="s">
        <v>4</v>
      </c>
      <c r="B5681" s="4" t="s">
        <v>5</v>
      </c>
      <c r="C5681" s="4" t="s">
        <v>10</v>
      </c>
      <c r="D5681" s="4" t="s">
        <v>13</v>
      </c>
    </row>
    <row r="5682" spans="1:6">
      <c r="A5682" t="n">
        <v>56207</v>
      </c>
      <c r="B5682" s="61" t="n">
        <v>89</v>
      </c>
      <c r="C5682" s="7" t="n">
        <v>65533</v>
      </c>
      <c r="D5682" s="7" t="n">
        <v>1</v>
      </c>
    </row>
    <row r="5683" spans="1:6">
      <c r="A5683" t="s">
        <v>4</v>
      </c>
      <c r="B5683" s="4" t="s">
        <v>5</v>
      </c>
      <c r="C5683" s="4" t="s">
        <v>13</v>
      </c>
      <c r="D5683" s="4" t="s">
        <v>10</v>
      </c>
      <c r="E5683" s="4" t="s">
        <v>6</v>
      </c>
      <c r="F5683" s="4" t="s">
        <v>6</v>
      </c>
      <c r="G5683" s="4" t="s">
        <v>6</v>
      </c>
      <c r="H5683" s="4" t="s">
        <v>6</v>
      </c>
    </row>
    <row r="5684" spans="1:6">
      <c r="A5684" t="n">
        <v>56211</v>
      </c>
      <c r="B5684" s="51" t="n">
        <v>51</v>
      </c>
      <c r="C5684" s="7" t="n">
        <v>3</v>
      </c>
      <c r="D5684" s="7" t="n">
        <v>2</v>
      </c>
      <c r="E5684" s="7" t="s">
        <v>291</v>
      </c>
      <c r="F5684" s="7" t="s">
        <v>373</v>
      </c>
      <c r="G5684" s="7" t="s">
        <v>287</v>
      </c>
      <c r="H5684" s="7" t="s">
        <v>17</v>
      </c>
    </row>
    <row r="5685" spans="1:6">
      <c r="A5685" t="s">
        <v>4</v>
      </c>
      <c r="B5685" s="4" t="s">
        <v>5</v>
      </c>
      <c r="C5685" s="4" t="s">
        <v>13</v>
      </c>
      <c r="D5685" s="4" t="s">
        <v>10</v>
      </c>
      <c r="E5685" s="4" t="s">
        <v>6</v>
      </c>
      <c r="F5685" s="4" t="s">
        <v>6</v>
      </c>
      <c r="G5685" s="4" t="s">
        <v>6</v>
      </c>
      <c r="H5685" s="4" t="s">
        <v>6</v>
      </c>
    </row>
    <row r="5686" spans="1:6">
      <c r="A5686" t="n">
        <v>56224</v>
      </c>
      <c r="B5686" s="51" t="n">
        <v>51</v>
      </c>
      <c r="C5686" s="7" t="n">
        <v>3</v>
      </c>
      <c r="D5686" s="7" t="n">
        <v>4</v>
      </c>
      <c r="E5686" s="7" t="s">
        <v>291</v>
      </c>
      <c r="F5686" s="7" t="s">
        <v>373</v>
      </c>
      <c r="G5686" s="7" t="s">
        <v>287</v>
      </c>
      <c r="H5686" s="7" t="s">
        <v>17</v>
      </c>
    </row>
    <row r="5687" spans="1:6">
      <c r="A5687" t="s">
        <v>4</v>
      </c>
      <c r="B5687" s="4" t="s">
        <v>5</v>
      </c>
      <c r="C5687" s="4" t="s">
        <v>13</v>
      </c>
      <c r="D5687" s="4" t="s">
        <v>10</v>
      </c>
      <c r="E5687" s="4" t="s">
        <v>6</v>
      </c>
      <c r="F5687" s="4" t="s">
        <v>6</v>
      </c>
      <c r="G5687" s="4" t="s">
        <v>6</v>
      </c>
      <c r="H5687" s="4" t="s">
        <v>6</v>
      </c>
    </row>
    <row r="5688" spans="1:6">
      <c r="A5688" t="n">
        <v>56237</v>
      </c>
      <c r="B5688" s="51" t="n">
        <v>51</v>
      </c>
      <c r="C5688" s="7" t="n">
        <v>3</v>
      </c>
      <c r="D5688" s="7" t="n">
        <v>8</v>
      </c>
      <c r="E5688" s="7" t="s">
        <v>291</v>
      </c>
      <c r="F5688" s="7" t="s">
        <v>373</v>
      </c>
      <c r="G5688" s="7" t="s">
        <v>287</v>
      </c>
      <c r="H5688" s="7" t="s">
        <v>17</v>
      </c>
    </row>
    <row r="5689" spans="1:6">
      <c r="A5689" t="s">
        <v>4</v>
      </c>
      <c r="B5689" s="4" t="s">
        <v>5</v>
      </c>
      <c r="C5689" s="4" t="s">
        <v>13</v>
      </c>
      <c r="D5689" s="4" t="s">
        <v>10</v>
      </c>
      <c r="E5689" s="4" t="s">
        <v>6</v>
      </c>
      <c r="F5689" s="4" t="s">
        <v>6</v>
      </c>
      <c r="G5689" s="4" t="s">
        <v>6</v>
      </c>
      <c r="H5689" s="4" t="s">
        <v>6</v>
      </c>
    </row>
    <row r="5690" spans="1:6">
      <c r="A5690" t="n">
        <v>56250</v>
      </c>
      <c r="B5690" s="51" t="n">
        <v>51</v>
      </c>
      <c r="C5690" s="7" t="n">
        <v>3</v>
      </c>
      <c r="D5690" s="7" t="n">
        <v>6</v>
      </c>
      <c r="E5690" s="7" t="s">
        <v>291</v>
      </c>
      <c r="F5690" s="7" t="s">
        <v>373</v>
      </c>
      <c r="G5690" s="7" t="s">
        <v>287</v>
      </c>
      <c r="H5690" s="7" t="s">
        <v>17</v>
      </c>
    </row>
    <row r="5691" spans="1:6">
      <c r="A5691" t="s">
        <v>4</v>
      </c>
      <c r="B5691" s="4" t="s">
        <v>5</v>
      </c>
      <c r="C5691" s="4" t="s">
        <v>13</v>
      </c>
      <c r="D5691" s="4" t="s">
        <v>10</v>
      </c>
      <c r="E5691" s="4" t="s">
        <v>6</v>
      </c>
      <c r="F5691" s="4" t="s">
        <v>6</v>
      </c>
      <c r="G5691" s="4" t="s">
        <v>6</v>
      </c>
      <c r="H5691" s="4" t="s">
        <v>6</v>
      </c>
    </row>
    <row r="5692" spans="1:6">
      <c r="A5692" t="n">
        <v>56263</v>
      </c>
      <c r="B5692" s="51" t="n">
        <v>51</v>
      </c>
      <c r="C5692" s="7" t="n">
        <v>3</v>
      </c>
      <c r="D5692" s="7" t="n">
        <v>1</v>
      </c>
      <c r="E5692" s="7" t="s">
        <v>291</v>
      </c>
      <c r="F5692" s="7" t="s">
        <v>373</v>
      </c>
      <c r="G5692" s="7" t="s">
        <v>287</v>
      </c>
      <c r="H5692" s="7" t="s">
        <v>17</v>
      </c>
    </row>
    <row r="5693" spans="1:6">
      <c r="A5693" t="s">
        <v>4</v>
      </c>
      <c r="B5693" s="4" t="s">
        <v>5</v>
      </c>
      <c r="C5693" s="4" t="s">
        <v>13</v>
      </c>
      <c r="D5693" s="4" t="s">
        <v>10</v>
      </c>
      <c r="E5693" s="4" t="s">
        <v>6</v>
      </c>
      <c r="F5693" s="4" t="s">
        <v>6</v>
      </c>
      <c r="G5693" s="4" t="s">
        <v>6</v>
      </c>
      <c r="H5693" s="4" t="s">
        <v>6</v>
      </c>
    </row>
    <row r="5694" spans="1:6">
      <c r="A5694" t="n">
        <v>56276</v>
      </c>
      <c r="B5694" s="51" t="n">
        <v>51</v>
      </c>
      <c r="C5694" s="7" t="n">
        <v>3</v>
      </c>
      <c r="D5694" s="7" t="n">
        <v>3</v>
      </c>
      <c r="E5694" s="7" t="s">
        <v>291</v>
      </c>
      <c r="F5694" s="7" t="s">
        <v>373</v>
      </c>
      <c r="G5694" s="7" t="s">
        <v>287</v>
      </c>
      <c r="H5694" s="7" t="s">
        <v>17</v>
      </c>
    </row>
    <row r="5695" spans="1:6">
      <c r="A5695" t="s">
        <v>4</v>
      </c>
      <c r="B5695" s="4" t="s">
        <v>5</v>
      </c>
      <c r="C5695" s="4" t="s">
        <v>13</v>
      </c>
      <c r="D5695" s="4" t="s">
        <v>10</v>
      </c>
      <c r="E5695" s="4" t="s">
        <v>6</v>
      </c>
      <c r="F5695" s="4" t="s">
        <v>6</v>
      </c>
      <c r="G5695" s="4" t="s">
        <v>6</v>
      </c>
      <c r="H5695" s="4" t="s">
        <v>6</v>
      </c>
    </row>
    <row r="5696" spans="1:6">
      <c r="A5696" t="n">
        <v>56289</v>
      </c>
      <c r="B5696" s="51" t="n">
        <v>51</v>
      </c>
      <c r="C5696" s="7" t="n">
        <v>3</v>
      </c>
      <c r="D5696" s="7" t="n">
        <v>5</v>
      </c>
      <c r="E5696" s="7" t="s">
        <v>291</v>
      </c>
      <c r="F5696" s="7" t="s">
        <v>373</v>
      </c>
      <c r="G5696" s="7" t="s">
        <v>287</v>
      </c>
      <c r="H5696" s="7" t="s">
        <v>17</v>
      </c>
    </row>
    <row r="5697" spans="1:8">
      <c r="A5697" t="s">
        <v>4</v>
      </c>
      <c r="B5697" s="4" t="s">
        <v>5</v>
      </c>
      <c r="C5697" s="4" t="s">
        <v>13</v>
      </c>
      <c r="D5697" s="4" t="s">
        <v>10</v>
      </c>
      <c r="E5697" s="4" t="s">
        <v>6</v>
      </c>
      <c r="F5697" s="4" t="s">
        <v>6</v>
      </c>
      <c r="G5697" s="4" t="s">
        <v>6</v>
      </c>
      <c r="H5697" s="4" t="s">
        <v>6</v>
      </c>
    </row>
    <row r="5698" spans="1:8">
      <c r="A5698" t="n">
        <v>56302</v>
      </c>
      <c r="B5698" s="51" t="n">
        <v>51</v>
      </c>
      <c r="C5698" s="7" t="n">
        <v>3</v>
      </c>
      <c r="D5698" s="7" t="n">
        <v>9</v>
      </c>
      <c r="E5698" s="7" t="s">
        <v>291</v>
      </c>
      <c r="F5698" s="7" t="s">
        <v>373</v>
      </c>
      <c r="G5698" s="7" t="s">
        <v>287</v>
      </c>
      <c r="H5698" s="7" t="s">
        <v>17</v>
      </c>
    </row>
    <row r="5699" spans="1:8">
      <c r="A5699" t="s">
        <v>4</v>
      </c>
      <c r="B5699" s="4" t="s">
        <v>5</v>
      </c>
      <c r="C5699" s="4" t="s">
        <v>10</v>
      </c>
      <c r="D5699" s="4" t="s">
        <v>13</v>
      </c>
      <c r="E5699" s="4" t="s">
        <v>30</v>
      </c>
      <c r="F5699" s="4" t="s">
        <v>10</v>
      </c>
    </row>
    <row r="5700" spans="1:8">
      <c r="A5700" t="n">
        <v>56315</v>
      </c>
      <c r="B5700" s="60" t="n">
        <v>59</v>
      </c>
      <c r="C5700" s="7" t="n">
        <v>2</v>
      </c>
      <c r="D5700" s="7" t="n">
        <v>13</v>
      </c>
      <c r="E5700" s="7" t="n">
        <v>0.150000005960464</v>
      </c>
      <c r="F5700" s="7" t="n">
        <v>0</v>
      </c>
    </row>
    <row r="5701" spans="1:8">
      <c r="A5701" t="s">
        <v>4</v>
      </c>
      <c r="B5701" s="4" t="s">
        <v>5</v>
      </c>
      <c r="C5701" s="4" t="s">
        <v>10</v>
      </c>
      <c r="D5701" s="4" t="s">
        <v>13</v>
      </c>
      <c r="E5701" s="4" t="s">
        <v>30</v>
      </c>
      <c r="F5701" s="4" t="s">
        <v>10</v>
      </c>
    </row>
    <row r="5702" spans="1:8">
      <c r="A5702" t="n">
        <v>56325</v>
      </c>
      <c r="B5702" s="60" t="n">
        <v>59</v>
      </c>
      <c r="C5702" s="7" t="n">
        <v>4</v>
      </c>
      <c r="D5702" s="7" t="n">
        <v>13</v>
      </c>
      <c r="E5702" s="7" t="n">
        <v>0.150000005960464</v>
      </c>
      <c r="F5702" s="7" t="n">
        <v>0</v>
      </c>
    </row>
    <row r="5703" spans="1:8">
      <c r="A5703" t="s">
        <v>4</v>
      </c>
      <c r="B5703" s="4" t="s">
        <v>5</v>
      </c>
      <c r="C5703" s="4" t="s">
        <v>10</v>
      </c>
      <c r="D5703" s="4" t="s">
        <v>13</v>
      </c>
      <c r="E5703" s="4" t="s">
        <v>30</v>
      </c>
      <c r="F5703" s="4" t="s">
        <v>10</v>
      </c>
    </row>
    <row r="5704" spans="1:8">
      <c r="A5704" t="n">
        <v>56335</v>
      </c>
      <c r="B5704" s="60" t="n">
        <v>59</v>
      </c>
      <c r="C5704" s="7" t="n">
        <v>8</v>
      </c>
      <c r="D5704" s="7" t="n">
        <v>13</v>
      </c>
      <c r="E5704" s="7" t="n">
        <v>0.150000005960464</v>
      </c>
      <c r="F5704" s="7" t="n">
        <v>0</v>
      </c>
    </row>
    <row r="5705" spans="1:8">
      <c r="A5705" t="s">
        <v>4</v>
      </c>
      <c r="B5705" s="4" t="s">
        <v>5</v>
      </c>
      <c r="C5705" s="4" t="s">
        <v>10</v>
      </c>
      <c r="D5705" s="4" t="s">
        <v>13</v>
      </c>
      <c r="E5705" s="4" t="s">
        <v>30</v>
      </c>
      <c r="F5705" s="4" t="s">
        <v>10</v>
      </c>
    </row>
    <row r="5706" spans="1:8">
      <c r="A5706" t="n">
        <v>56345</v>
      </c>
      <c r="B5706" s="60" t="n">
        <v>59</v>
      </c>
      <c r="C5706" s="7" t="n">
        <v>6</v>
      </c>
      <c r="D5706" s="7" t="n">
        <v>13</v>
      </c>
      <c r="E5706" s="7" t="n">
        <v>0.150000005960464</v>
      </c>
      <c r="F5706" s="7" t="n">
        <v>0</v>
      </c>
    </row>
    <row r="5707" spans="1:8">
      <c r="A5707" t="s">
        <v>4</v>
      </c>
      <c r="B5707" s="4" t="s">
        <v>5</v>
      </c>
      <c r="C5707" s="4" t="s">
        <v>10</v>
      </c>
      <c r="D5707" s="4" t="s">
        <v>13</v>
      </c>
      <c r="E5707" s="4" t="s">
        <v>30</v>
      </c>
      <c r="F5707" s="4" t="s">
        <v>10</v>
      </c>
    </row>
    <row r="5708" spans="1:8">
      <c r="A5708" t="n">
        <v>56355</v>
      </c>
      <c r="B5708" s="60" t="n">
        <v>59</v>
      </c>
      <c r="C5708" s="7" t="n">
        <v>1</v>
      </c>
      <c r="D5708" s="7" t="n">
        <v>13</v>
      </c>
      <c r="E5708" s="7" t="n">
        <v>0.150000005960464</v>
      </c>
      <c r="F5708" s="7" t="n">
        <v>0</v>
      </c>
    </row>
    <row r="5709" spans="1:8">
      <c r="A5709" t="s">
        <v>4</v>
      </c>
      <c r="B5709" s="4" t="s">
        <v>5</v>
      </c>
      <c r="C5709" s="4" t="s">
        <v>10</v>
      </c>
      <c r="D5709" s="4" t="s">
        <v>13</v>
      </c>
      <c r="E5709" s="4" t="s">
        <v>30</v>
      </c>
      <c r="F5709" s="4" t="s">
        <v>10</v>
      </c>
    </row>
    <row r="5710" spans="1:8">
      <c r="A5710" t="n">
        <v>56365</v>
      </c>
      <c r="B5710" s="60" t="n">
        <v>59</v>
      </c>
      <c r="C5710" s="7" t="n">
        <v>3</v>
      </c>
      <c r="D5710" s="7" t="n">
        <v>13</v>
      </c>
      <c r="E5710" s="7" t="n">
        <v>0.150000005960464</v>
      </c>
      <c r="F5710" s="7" t="n">
        <v>0</v>
      </c>
    </row>
    <row r="5711" spans="1:8">
      <c r="A5711" t="s">
        <v>4</v>
      </c>
      <c r="B5711" s="4" t="s">
        <v>5</v>
      </c>
      <c r="C5711" s="4" t="s">
        <v>10</v>
      </c>
      <c r="D5711" s="4" t="s">
        <v>13</v>
      </c>
      <c r="E5711" s="4" t="s">
        <v>30</v>
      </c>
      <c r="F5711" s="4" t="s">
        <v>10</v>
      </c>
    </row>
    <row r="5712" spans="1:8">
      <c r="A5712" t="n">
        <v>56375</v>
      </c>
      <c r="B5712" s="60" t="n">
        <v>59</v>
      </c>
      <c r="C5712" s="7" t="n">
        <v>5</v>
      </c>
      <c r="D5712" s="7" t="n">
        <v>13</v>
      </c>
      <c r="E5712" s="7" t="n">
        <v>0.150000005960464</v>
      </c>
      <c r="F5712" s="7" t="n">
        <v>0</v>
      </c>
    </row>
    <row r="5713" spans="1:8">
      <c r="A5713" t="s">
        <v>4</v>
      </c>
      <c r="B5713" s="4" t="s">
        <v>5</v>
      </c>
      <c r="C5713" s="4" t="s">
        <v>10</v>
      </c>
      <c r="D5713" s="4" t="s">
        <v>13</v>
      </c>
      <c r="E5713" s="4" t="s">
        <v>30</v>
      </c>
      <c r="F5713" s="4" t="s">
        <v>10</v>
      </c>
    </row>
    <row r="5714" spans="1:8">
      <c r="A5714" t="n">
        <v>56385</v>
      </c>
      <c r="B5714" s="60" t="n">
        <v>59</v>
      </c>
      <c r="C5714" s="7" t="n">
        <v>9</v>
      </c>
      <c r="D5714" s="7" t="n">
        <v>13</v>
      </c>
      <c r="E5714" s="7" t="n">
        <v>0.150000005960464</v>
      </c>
      <c r="F5714" s="7" t="n">
        <v>0</v>
      </c>
    </row>
    <row r="5715" spans="1:8">
      <c r="A5715" t="s">
        <v>4</v>
      </c>
      <c r="B5715" s="4" t="s">
        <v>5</v>
      </c>
      <c r="C5715" s="4" t="s">
        <v>10</v>
      </c>
      <c r="D5715" s="4" t="s">
        <v>13</v>
      </c>
      <c r="E5715" s="4" t="s">
        <v>30</v>
      </c>
      <c r="F5715" s="4" t="s">
        <v>10</v>
      </c>
    </row>
    <row r="5716" spans="1:8">
      <c r="A5716" t="n">
        <v>56395</v>
      </c>
      <c r="B5716" s="60" t="n">
        <v>59</v>
      </c>
      <c r="C5716" s="7" t="n">
        <v>7</v>
      </c>
      <c r="D5716" s="7" t="n">
        <v>13</v>
      </c>
      <c r="E5716" s="7" t="n">
        <v>0.150000005960464</v>
      </c>
      <c r="F5716" s="7" t="n">
        <v>0</v>
      </c>
    </row>
    <row r="5717" spans="1:8">
      <c r="A5717" t="s">
        <v>4</v>
      </c>
      <c r="B5717" s="4" t="s">
        <v>5</v>
      </c>
      <c r="C5717" s="4" t="s">
        <v>10</v>
      </c>
    </row>
    <row r="5718" spans="1:8">
      <c r="A5718" t="n">
        <v>56405</v>
      </c>
      <c r="B5718" s="25" t="n">
        <v>16</v>
      </c>
      <c r="C5718" s="7" t="n">
        <v>1000</v>
      </c>
    </row>
    <row r="5719" spans="1:8">
      <c r="A5719" t="s">
        <v>4</v>
      </c>
      <c r="B5719" s="4" t="s">
        <v>5</v>
      </c>
      <c r="C5719" s="4" t="s">
        <v>13</v>
      </c>
      <c r="D5719" s="4" t="s">
        <v>10</v>
      </c>
      <c r="E5719" s="4" t="s">
        <v>6</v>
      </c>
    </row>
    <row r="5720" spans="1:8">
      <c r="A5720" t="n">
        <v>56408</v>
      </c>
      <c r="B5720" s="51" t="n">
        <v>51</v>
      </c>
      <c r="C5720" s="7" t="n">
        <v>4</v>
      </c>
      <c r="D5720" s="7" t="n">
        <v>2</v>
      </c>
      <c r="E5720" s="7" t="s">
        <v>180</v>
      </c>
    </row>
    <row r="5721" spans="1:8">
      <c r="A5721" t="s">
        <v>4</v>
      </c>
      <c r="B5721" s="4" t="s">
        <v>5</v>
      </c>
      <c r="C5721" s="4" t="s">
        <v>10</v>
      </c>
    </row>
    <row r="5722" spans="1:8">
      <c r="A5722" t="n">
        <v>56422</v>
      </c>
      <c r="B5722" s="25" t="n">
        <v>16</v>
      </c>
      <c r="C5722" s="7" t="n">
        <v>0</v>
      </c>
    </row>
    <row r="5723" spans="1:8">
      <c r="A5723" t="s">
        <v>4</v>
      </c>
      <c r="B5723" s="4" t="s">
        <v>5</v>
      </c>
      <c r="C5723" s="4" t="s">
        <v>10</v>
      </c>
      <c r="D5723" s="4" t="s">
        <v>66</v>
      </c>
      <c r="E5723" s="4" t="s">
        <v>13</v>
      </c>
      <c r="F5723" s="4" t="s">
        <v>13</v>
      </c>
    </row>
    <row r="5724" spans="1:8">
      <c r="A5724" t="n">
        <v>56425</v>
      </c>
      <c r="B5724" s="52" t="n">
        <v>26</v>
      </c>
      <c r="C5724" s="7" t="n">
        <v>2</v>
      </c>
      <c r="D5724" s="7" t="s">
        <v>593</v>
      </c>
      <c r="E5724" s="7" t="n">
        <v>2</v>
      </c>
      <c r="F5724" s="7" t="n">
        <v>0</v>
      </c>
    </row>
    <row r="5725" spans="1:8">
      <c r="A5725" t="s">
        <v>4</v>
      </c>
      <c r="B5725" s="4" t="s">
        <v>5</v>
      </c>
    </row>
    <row r="5726" spans="1:8">
      <c r="A5726" t="n">
        <v>56439</v>
      </c>
      <c r="B5726" s="32" t="n">
        <v>28</v>
      </c>
    </row>
    <row r="5727" spans="1:8">
      <c r="A5727" t="s">
        <v>4</v>
      </c>
      <c r="B5727" s="4" t="s">
        <v>5</v>
      </c>
      <c r="C5727" s="4" t="s">
        <v>10</v>
      </c>
      <c r="D5727" s="4" t="s">
        <v>13</v>
      </c>
      <c r="E5727" s="4" t="s">
        <v>30</v>
      </c>
      <c r="F5727" s="4" t="s">
        <v>10</v>
      </c>
    </row>
    <row r="5728" spans="1:8">
      <c r="A5728" t="n">
        <v>56440</v>
      </c>
      <c r="B5728" s="60" t="n">
        <v>59</v>
      </c>
      <c r="C5728" s="7" t="n">
        <v>9</v>
      </c>
      <c r="D5728" s="7" t="n">
        <v>12</v>
      </c>
      <c r="E5728" s="7" t="n">
        <v>0.150000005960464</v>
      </c>
      <c r="F5728" s="7" t="n">
        <v>0</v>
      </c>
    </row>
    <row r="5729" spans="1:6">
      <c r="A5729" t="s">
        <v>4</v>
      </c>
      <c r="B5729" s="4" t="s">
        <v>5</v>
      </c>
      <c r="C5729" s="4" t="s">
        <v>13</v>
      </c>
      <c r="D5729" s="4" t="s">
        <v>10</v>
      </c>
      <c r="E5729" s="4" t="s">
        <v>6</v>
      </c>
    </row>
    <row r="5730" spans="1:6">
      <c r="A5730" t="n">
        <v>56450</v>
      </c>
      <c r="B5730" s="51" t="n">
        <v>51</v>
      </c>
      <c r="C5730" s="7" t="n">
        <v>4</v>
      </c>
      <c r="D5730" s="7" t="n">
        <v>9</v>
      </c>
      <c r="E5730" s="7" t="s">
        <v>594</v>
      </c>
    </row>
    <row r="5731" spans="1:6">
      <c r="A5731" t="s">
        <v>4</v>
      </c>
      <c r="B5731" s="4" t="s">
        <v>5</v>
      </c>
      <c r="C5731" s="4" t="s">
        <v>10</v>
      </c>
    </row>
    <row r="5732" spans="1:6">
      <c r="A5732" t="n">
        <v>56464</v>
      </c>
      <c r="B5732" s="25" t="n">
        <v>16</v>
      </c>
      <c r="C5732" s="7" t="n">
        <v>0</v>
      </c>
    </row>
    <row r="5733" spans="1:6">
      <c r="A5733" t="s">
        <v>4</v>
      </c>
      <c r="B5733" s="4" t="s">
        <v>5</v>
      </c>
      <c r="C5733" s="4" t="s">
        <v>10</v>
      </c>
      <c r="D5733" s="4" t="s">
        <v>66</v>
      </c>
      <c r="E5733" s="4" t="s">
        <v>13</v>
      </c>
      <c r="F5733" s="4" t="s">
        <v>13</v>
      </c>
    </row>
    <row r="5734" spans="1:6">
      <c r="A5734" t="n">
        <v>56467</v>
      </c>
      <c r="B5734" s="52" t="n">
        <v>26</v>
      </c>
      <c r="C5734" s="7" t="n">
        <v>9</v>
      </c>
      <c r="D5734" s="7" t="s">
        <v>595</v>
      </c>
      <c r="E5734" s="7" t="n">
        <v>2</v>
      </c>
      <c r="F5734" s="7" t="n">
        <v>0</v>
      </c>
    </row>
    <row r="5735" spans="1:6">
      <c r="A5735" t="s">
        <v>4</v>
      </c>
      <c r="B5735" s="4" t="s">
        <v>5</v>
      </c>
    </row>
    <row r="5736" spans="1:6">
      <c r="A5736" t="n">
        <v>56502</v>
      </c>
      <c r="B5736" s="32" t="n">
        <v>28</v>
      </c>
    </row>
    <row r="5737" spans="1:6">
      <c r="A5737" t="s">
        <v>4</v>
      </c>
      <c r="B5737" s="4" t="s">
        <v>5</v>
      </c>
      <c r="C5737" s="4" t="s">
        <v>13</v>
      </c>
      <c r="D5737" s="4" t="s">
        <v>10</v>
      </c>
      <c r="E5737" s="4" t="s">
        <v>6</v>
      </c>
    </row>
    <row r="5738" spans="1:6">
      <c r="A5738" t="n">
        <v>56503</v>
      </c>
      <c r="B5738" s="51" t="n">
        <v>51</v>
      </c>
      <c r="C5738" s="7" t="n">
        <v>4</v>
      </c>
      <c r="D5738" s="7" t="n">
        <v>3</v>
      </c>
      <c r="E5738" s="7" t="s">
        <v>596</v>
      </c>
    </row>
    <row r="5739" spans="1:6">
      <c r="A5739" t="s">
        <v>4</v>
      </c>
      <c r="B5739" s="4" t="s">
        <v>5</v>
      </c>
      <c r="C5739" s="4" t="s">
        <v>10</v>
      </c>
    </row>
    <row r="5740" spans="1:6">
      <c r="A5740" t="n">
        <v>56516</v>
      </c>
      <c r="B5740" s="25" t="n">
        <v>16</v>
      </c>
      <c r="C5740" s="7" t="n">
        <v>0</v>
      </c>
    </row>
    <row r="5741" spans="1:6">
      <c r="A5741" t="s">
        <v>4</v>
      </c>
      <c r="B5741" s="4" t="s">
        <v>5</v>
      </c>
      <c r="C5741" s="4" t="s">
        <v>10</v>
      </c>
      <c r="D5741" s="4" t="s">
        <v>66</v>
      </c>
      <c r="E5741" s="4" t="s">
        <v>13</v>
      </c>
      <c r="F5741" s="4" t="s">
        <v>13</v>
      </c>
    </row>
    <row r="5742" spans="1:6">
      <c r="A5742" t="n">
        <v>56519</v>
      </c>
      <c r="B5742" s="52" t="n">
        <v>26</v>
      </c>
      <c r="C5742" s="7" t="n">
        <v>3</v>
      </c>
      <c r="D5742" s="7" t="s">
        <v>597</v>
      </c>
      <c r="E5742" s="7" t="n">
        <v>2</v>
      </c>
      <c r="F5742" s="7" t="n">
        <v>0</v>
      </c>
    </row>
    <row r="5743" spans="1:6">
      <c r="A5743" t="s">
        <v>4</v>
      </c>
      <c r="B5743" s="4" t="s">
        <v>5</v>
      </c>
    </row>
    <row r="5744" spans="1:6">
      <c r="A5744" t="n">
        <v>56566</v>
      </c>
      <c r="B5744" s="32" t="n">
        <v>28</v>
      </c>
    </row>
    <row r="5745" spans="1:6">
      <c r="A5745" t="s">
        <v>4</v>
      </c>
      <c r="B5745" s="4" t="s">
        <v>5</v>
      </c>
      <c r="C5745" s="4" t="s">
        <v>13</v>
      </c>
      <c r="D5745" s="4" t="s">
        <v>10</v>
      </c>
      <c r="E5745" s="4" t="s">
        <v>6</v>
      </c>
    </row>
    <row r="5746" spans="1:6">
      <c r="A5746" t="n">
        <v>56567</v>
      </c>
      <c r="B5746" s="51" t="n">
        <v>51</v>
      </c>
      <c r="C5746" s="7" t="n">
        <v>4</v>
      </c>
      <c r="D5746" s="7" t="n">
        <v>0</v>
      </c>
      <c r="E5746" s="7" t="s">
        <v>156</v>
      </c>
    </row>
    <row r="5747" spans="1:6">
      <c r="A5747" t="s">
        <v>4</v>
      </c>
      <c r="B5747" s="4" t="s">
        <v>5</v>
      </c>
      <c r="C5747" s="4" t="s">
        <v>10</v>
      </c>
    </row>
    <row r="5748" spans="1:6">
      <c r="A5748" t="n">
        <v>56580</v>
      </c>
      <c r="B5748" s="25" t="n">
        <v>16</v>
      </c>
      <c r="C5748" s="7" t="n">
        <v>0</v>
      </c>
    </row>
    <row r="5749" spans="1:6">
      <c r="A5749" t="s">
        <v>4</v>
      </c>
      <c r="B5749" s="4" t="s">
        <v>5</v>
      </c>
      <c r="C5749" s="4" t="s">
        <v>10</v>
      </c>
      <c r="D5749" s="4" t="s">
        <v>66</v>
      </c>
      <c r="E5749" s="4" t="s">
        <v>13</v>
      </c>
      <c r="F5749" s="4" t="s">
        <v>13</v>
      </c>
    </row>
    <row r="5750" spans="1:6">
      <c r="A5750" t="n">
        <v>56583</v>
      </c>
      <c r="B5750" s="52" t="n">
        <v>26</v>
      </c>
      <c r="C5750" s="7" t="n">
        <v>0</v>
      </c>
      <c r="D5750" s="7" t="s">
        <v>598</v>
      </c>
      <c r="E5750" s="7" t="n">
        <v>2</v>
      </c>
      <c r="F5750" s="7" t="n">
        <v>0</v>
      </c>
    </row>
    <row r="5751" spans="1:6">
      <c r="A5751" t="s">
        <v>4</v>
      </c>
      <c r="B5751" s="4" t="s">
        <v>5</v>
      </c>
    </row>
    <row r="5752" spans="1:6">
      <c r="A5752" t="n">
        <v>56673</v>
      </c>
      <c r="B5752" s="32" t="n">
        <v>28</v>
      </c>
    </row>
    <row r="5753" spans="1:6">
      <c r="A5753" t="s">
        <v>4</v>
      </c>
      <c r="B5753" s="4" t="s">
        <v>5</v>
      </c>
      <c r="C5753" s="4" t="s">
        <v>10</v>
      </c>
      <c r="D5753" s="4" t="s">
        <v>13</v>
      </c>
    </row>
    <row r="5754" spans="1:6">
      <c r="A5754" t="n">
        <v>56674</v>
      </c>
      <c r="B5754" s="61" t="n">
        <v>89</v>
      </c>
      <c r="C5754" s="7" t="n">
        <v>65533</v>
      </c>
      <c r="D5754" s="7" t="n">
        <v>1</v>
      </c>
    </row>
    <row r="5755" spans="1:6">
      <c r="A5755" t="s">
        <v>4</v>
      </c>
      <c r="B5755" s="4" t="s">
        <v>5</v>
      </c>
      <c r="C5755" s="4" t="s">
        <v>10</v>
      </c>
    </row>
    <row r="5756" spans="1:6">
      <c r="A5756" t="n">
        <v>56678</v>
      </c>
      <c r="B5756" s="16" t="n">
        <v>13</v>
      </c>
      <c r="C5756" s="7" t="n">
        <v>9</v>
      </c>
    </row>
    <row r="5757" spans="1:6">
      <c r="A5757" t="s">
        <v>4</v>
      </c>
      <c r="B5757" s="4" t="s">
        <v>5</v>
      </c>
      <c r="C5757" s="4" t="s">
        <v>13</v>
      </c>
      <c r="D5757" s="4" t="s">
        <v>13</v>
      </c>
      <c r="E5757" s="4" t="s">
        <v>9</v>
      </c>
      <c r="F5757" s="4" t="s">
        <v>13</v>
      </c>
      <c r="G5757" s="4" t="s">
        <v>13</v>
      </c>
    </row>
    <row r="5758" spans="1:6">
      <c r="A5758" t="n">
        <v>56681</v>
      </c>
      <c r="B5758" s="34" t="n">
        <v>18</v>
      </c>
      <c r="C5758" s="7" t="n">
        <v>0</v>
      </c>
      <c r="D5758" s="7" t="n">
        <v>0</v>
      </c>
      <c r="E5758" s="7" t="n">
        <v>1</v>
      </c>
      <c r="F5758" s="7" t="n">
        <v>19</v>
      </c>
      <c r="G5758" s="7" t="n">
        <v>1</v>
      </c>
    </row>
    <row r="5759" spans="1:6">
      <c r="A5759" t="s">
        <v>4</v>
      </c>
      <c r="B5759" s="4" t="s">
        <v>5</v>
      </c>
      <c r="C5759" s="4" t="s">
        <v>13</v>
      </c>
      <c r="D5759" s="4" t="s">
        <v>13</v>
      </c>
      <c r="E5759" s="4" t="s">
        <v>13</v>
      </c>
      <c r="F5759" s="4" t="s">
        <v>9</v>
      </c>
      <c r="G5759" s="4" t="s">
        <v>13</v>
      </c>
      <c r="H5759" s="4" t="s">
        <v>13</v>
      </c>
      <c r="I5759" s="4" t="s">
        <v>29</v>
      </c>
    </row>
    <row r="5760" spans="1:6">
      <c r="A5760" t="n">
        <v>56690</v>
      </c>
      <c r="B5760" s="14" t="n">
        <v>5</v>
      </c>
      <c r="C5760" s="7" t="n">
        <v>35</v>
      </c>
      <c r="D5760" s="7" t="n">
        <v>0</v>
      </c>
      <c r="E5760" s="7" t="n">
        <v>0</v>
      </c>
      <c r="F5760" s="7" t="n">
        <v>0</v>
      </c>
      <c r="G5760" s="7" t="n">
        <v>5</v>
      </c>
      <c r="H5760" s="7" t="n">
        <v>1</v>
      </c>
      <c r="I5760" s="15" t="n">
        <f t="normal" ca="1">A7070</f>
        <v>0</v>
      </c>
    </row>
    <row r="5761" spans="1:9">
      <c r="A5761" t="s">
        <v>4</v>
      </c>
      <c r="B5761" s="4" t="s">
        <v>5</v>
      </c>
      <c r="C5761" s="4" t="s">
        <v>13</v>
      </c>
      <c r="D5761" s="4" t="s">
        <v>10</v>
      </c>
      <c r="E5761" s="4" t="s">
        <v>30</v>
      </c>
    </row>
    <row r="5762" spans="1:9">
      <c r="A5762" t="n">
        <v>56704</v>
      </c>
      <c r="B5762" s="27" t="n">
        <v>58</v>
      </c>
      <c r="C5762" s="7" t="n">
        <v>0</v>
      </c>
      <c r="D5762" s="7" t="n">
        <v>300</v>
      </c>
      <c r="E5762" s="7" t="n">
        <v>0.300000011920929</v>
      </c>
    </row>
    <row r="5763" spans="1:9">
      <c r="A5763" t="s">
        <v>4</v>
      </c>
      <c r="B5763" s="4" t="s">
        <v>5</v>
      </c>
      <c r="C5763" s="4" t="s">
        <v>13</v>
      </c>
      <c r="D5763" s="4" t="s">
        <v>10</v>
      </c>
    </row>
    <row r="5764" spans="1:9">
      <c r="A5764" t="n">
        <v>56712</v>
      </c>
      <c r="B5764" s="27" t="n">
        <v>58</v>
      </c>
      <c r="C5764" s="7" t="n">
        <v>255</v>
      </c>
      <c r="D5764" s="7" t="n">
        <v>0</v>
      </c>
    </row>
    <row r="5765" spans="1:9">
      <c r="A5765" t="s">
        <v>4</v>
      </c>
      <c r="B5765" s="4" t="s">
        <v>5</v>
      </c>
      <c r="C5765" s="4" t="s">
        <v>13</v>
      </c>
      <c r="D5765" s="4" t="s">
        <v>10</v>
      </c>
      <c r="E5765" s="4" t="s">
        <v>10</v>
      </c>
      <c r="F5765" s="4" t="s">
        <v>10</v>
      </c>
      <c r="G5765" s="4" t="s">
        <v>10</v>
      </c>
      <c r="H5765" s="4" t="s">
        <v>13</v>
      </c>
    </row>
    <row r="5766" spans="1:9">
      <c r="A5766" t="n">
        <v>56716</v>
      </c>
      <c r="B5766" s="30" t="n">
        <v>25</v>
      </c>
      <c r="C5766" s="7" t="n">
        <v>5</v>
      </c>
      <c r="D5766" s="7" t="n">
        <v>65535</v>
      </c>
      <c r="E5766" s="7" t="n">
        <v>500</v>
      </c>
      <c r="F5766" s="7" t="n">
        <v>800</v>
      </c>
      <c r="G5766" s="7" t="n">
        <v>140</v>
      </c>
      <c r="H5766" s="7" t="n">
        <v>0</v>
      </c>
    </row>
    <row r="5767" spans="1:9">
      <c r="A5767" t="s">
        <v>4</v>
      </c>
      <c r="B5767" s="4" t="s">
        <v>5</v>
      </c>
      <c r="C5767" s="4" t="s">
        <v>13</v>
      </c>
      <c r="D5767" s="4" t="s">
        <v>13</v>
      </c>
      <c r="E5767" s="4" t="s">
        <v>9</v>
      </c>
      <c r="F5767" s="4" t="s">
        <v>13</v>
      </c>
      <c r="G5767" s="4" t="s">
        <v>13</v>
      </c>
    </row>
    <row r="5768" spans="1:9">
      <c r="A5768" t="n">
        <v>56727</v>
      </c>
      <c r="B5768" s="34" t="n">
        <v>18</v>
      </c>
      <c r="C5768" s="7" t="n">
        <v>0</v>
      </c>
      <c r="D5768" s="7" t="n">
        <v>0</v>
      </c>
      <c r="E5768" s="7" t="n">
        <v>0</v>
      </c>
      <c r="F5768" s="7" t="n">
        <v>19</v>
      </c>
      <c r="G5768" s="7" t="n">
        <v>1</v>
      </c>
    </row>
    <row r="5769" spans="1:9">
      <c r="A5769" t="s">
        <v>4</v>
      </c>
      <c r="B5769" s="4" t="s">
        <v>5</v>
      </c>
      <c r="C5769" s="4" t="s">
        <v>13</v>
      </c>
      <c r="D5769" s="4" t="s">
        <v>13</v>
      </c>
      <c r="E5769" s="4" t="s">
        <v>10</v>
      </c>
      <c r="F5769" s="4" t="s">
        <v>9</v>
      </c>
    </row>
    <row r="5770" spans="1:9">
      <c r="A5770" t="n">
        <v>56736</v>
      </c>
      <c r="B5770" s="66" t="n">
        <v>31</v>
      </c>
      <c r="C5770" s="7" t="n">
        <v>0</v>
      </c>
      <c r="D5770" s="7" t="n">
        <v>0</v>
      </c>
      <c r="E5770" s="7" t="n">
        <v>0</v>
      </c>
      <c r="F5770" s="7" t="n">
        <v>1107296256</v>
      </c>
    </row>
    <row r="5771" spans="1:9">
      <c r="A5771" t="s">
        <v>4</v>
      </c>
      <c r="B5771" s="4" t="s">
        <v>5</v>
      </c>
      <c r="C5771" s="4" t="s">
        <v>13</v>
      </c>
      <c r="D5771" s="4" t="s">
        <v>13</v>
      </c>
      <c r="E5771" s="4" t="s">
        <v>6</v>
      </c>
      <c r="F5771" s="4" t="s">
        <v>10</v>
      </c>
    </row>
    <row r="5772" spans="1:9">
      <c r="A5772" t="n">
        <v>56745</v>
      </c>
      <c r="B5772" s="66" t="n">
        <v>31</v>
      </c>
      <c r="C5772" s="7" t="n">
        <v>1</v>
      </c>
      <c r="D5772" s="7" t="n">
        <v>0</v>
      </c>
      <c r="E5772" s="7" t="s">
        <v>238</v>
      </c>
      <c r="F5772" s="7" t="n">
        <v>1</v>
      </c>
    </row>
    <row r="5773" spans="1:9">
      <c r="A5773" t="s">
        <v>4</v>
      </c>
      <c r="B5773" s="4" t="s">
        <v>5</v>
      </c>
      <c r="C5773" s="4" t="s">
        <v>13</v>
      </c>
      <c r="D5773" s="4" t="s">
        <v>13</v>
      </c>
      <c r="E5773" s="4" t="s">
        <v>6</v>
      </c>
      <c r="F5773" s="4" t="s">
        <v>10</v>
      </c>
    </row>
    <row r="5774" spans="1:9">
      <c r="A5774" t="n">
        <v>56757</v>
      </c>
      <c r="B5774" s="66" t="n">
        <v>31</v>
      </c>
      <c r="C5774" s="7" t="n">
        <v>1</v>
      </c>
      <c r="D5774" s="7" t="n">
        <v>0</v>
      </c>
      <c r="E5774" s="7" t="s">
        <v>240</v>
      </c>
      <c r="F5774" s="7" t="n">
        <v>2</v>
      </c>
    </row>
    <row r="5775" spans="1:9">
      <c r="A5775" t="s">
        <v>4</v>
      </c>
      <c r="B5775" s="4" t="s">
        <v>5</v>
      </c>
      <c r="C5775" s="4" t="s">
        <v>13</v>
      </c>
      <c r="D5775" s="4" t="s">
        <v>13</v>
      </c>
      <c r="E5775" s="4" t="s">
        <v>6</v>
      </c>
      <c r="F5775" s="4" t="s">
        <v>10</v>
      </c>
    </row>
    <row r="5776" spans="1:9">
      <c r="A5776" t="n">
        <v>56770</v>
      </c>
      <c r="B5776" s="66" t="n">
        <v>31</v>
      </c>
      <c r="C5776" s="7" t="n">
        <v>1</v>
      </c>
      <c r="D5776" s="7" t="n">
        <v>0</v>
      </c>
      <c r="E5776" s="7" t="s">
        <v>242</v>
      </c>
      <c r="F5776" s="7" t="n">
        <v>3</v>
      </c>
    </row>
    <row r="5777" spans="1:8">
      <c r="A5777" t="s">
        <v>4</v>
      </c>
      <c r="B5777" s="4" t="s">
        <v>5</v>
      </c>
      <c r="C5777" s="4" t="s">
        <v>13</v>
      </c>
      <c r="D5777" s="4" t="s">
        <v>13</v>
      </c>
      <c r="E5777" s="4" t="s">
        <v>6</v>
      </c>
      <c r="F5777" s="4" t="s">
        <v>10</v>
      </c>
    </row>
    <row r="5778" spans="1:8">
      <c r="A5778" t="n">
        <v>56781</v>
      </c>
      <c r="B5778" s="66" t="n">
        <v>31</v>
      </c>
      <c r="C5778" s="7" t="n">
        <v>1</v>
      </c>
      <c r="D5778" s="7" t="n">
        <v>0</v>
      </c>
      <c r="E5778" s="7" t="s">
        <v>244</v>
      </c>
      <c r="F5778" s="7" t="n">
        <v>4</v>
      </c>
    </row>
    <row r="5779" spans="1:8">
      <c r="A5779" t="s">
        <v>4</v>
      </c>
      <c r="B5779" s="4" t="s">
        <v>5</v>
      </c>
      <c r="C5779" s="4" t="s">
        <v>13</v>
      </c>
      <c r="D5779" s="4" t="s">
        <v>13</v>
      </c>
      <c r="E5779" s="4" t="s">
        <v>6</v>
      </c>
      <c r="F5779" s="4" t="s">
        <v>10</v>
      </c>
    </row>
    <row r="5780" spans="1:8">
      <c r="A5780" t="n">
        <v>56792</v>
      </c>
      <c r="B5780" s="66" t="n">
        <v>31</v>
      </c>
      <c r="C5780" s="7" t="n">
        <v>1</v>
      </c>
      <c r="D5780" s="7" t="n">
        <v>0</v>
      </c>
      <c r="E5780" s="7" t="s">
        <v>252</v>
      </c>
      <c r="F5780" s="7" t="n">
        <v>5</v>
      </c>
    </row>
    <row r="5781" spans="1:8">
      <c r="A5781" t="s">
        <v>4</v>
      </c>
      <c r="B5781" s="4" t="s">
        <v>5</v>
      </c>
      <c r="C5781" s="4" t="s">
        <v>13</v>
      </c>
      <c r="D5781" s="4" t="s">
        <v>13</v>
      </c>
      <c r="E5781" s="4" t="s">
        <v>6</v>
      </c>
      <c r="F5781" s="4" t="s">
        <v>10</v>
      </c>
    </row>
    <row r="5782" spans="1:8">
      <c r="A5782" t="n">
        <v>56803</v>
      </c>
      <c r="B5782" s="66" t="n">
        <v>31</v>
      </c>
      <c r="C5782" s="7" t="n">
        <v>1</v>
      </c>
      <c r="D5782" s="7" t="n">
        <v>0</v>
      </c>
      <c r="E5782" s="7" t="s">
        <v>254</v>
      </c>
      <c r="F5782" s="7" t="n">
        <v>6</v>
      </c>
    </row>
    <row r="5783" spans="1:8">
      <c r="A5783" t="s">
        <v>4</v>
      </c>
      <c r="B5783" s="4" t="s">
        <v>5</v>
      </c>
      <c r="C5783" s="4" t="s">
        <v>13</v>
      </c>
      <c r="D5783" s="4" t="s">
        <v>13</v>
      </c>
      <c r="E5783" s="4" t="s">
        <v>6</v>
      </c>
      <c r="F5783" s="4" t="s">
        <v>10</v>
      </c>
    </row>
    <row r="5784" spans="1:8">
      <c r="A5784" t="n">
        <v>56814</v>
      </c>
      <c r="B5784" s="66" t="n">
        <v>31</v>
      </c>
      <c r="C5784" s="7" t="n">
        <v>1</v>
      </c>
      <c r="D5784" s="7" t="n">
        <v>0</v>
      </c>
      <c r="E5784" s="7" t="s">
        <v>256</v>
      </c>
      <c r="F5784" s="7" t="n">
        <v>7</v>
      </c>
    </row>
    <row r="5785" spans="1:8">
      <c r="A5785" t="s">
        <v>4</v>
      </c>
      <c r="B5785" s="4" t="s">
        <v>5</v>
      </c>
      <c r="C5785" s="4" t="s">
        <v>13</v>
      </c>
      <c r="D5785" s="4" t="s">
        <v>13</v>
      </c>
      <c r="E5785" s="4" t="s">
        <v>6</v>
      </c>
      <c r="F5785" s="4" t="s">
        <v>10</v>
      </c>
    </row>
    <row r="5786" spans="1:8">
      <c r="A5786" t="n">
        <v>56824</v>
      </c>
      <c r="B5786" s="66" t="n">
        <v>31</v>
      </c>
      <c r="C5786" s="7" t="n">
        <v>1</v>
      </c>
      <c r="D5786" s="7" t="n">
        <v>0</v>
      </c>
      <c r="E5786" s="7" t="s">
        <v>260</v>
      </c>
      <c r="F5786" s="7" t="n">
        <v>8</v>
      </c>
    </row>
    <row r="5787" spans="1:8">
      <c r="A5787" t="s">
        <v>4</v>
      </c>
      <c r="B5787" s="4" t="s">
        <v>5</v>
      </c>
      <c r="C5787" s="4" t="s">
        <v>13</v>
      </c>
      <c r="D5787" s="4" t="s">
        <v>10</v>
      </c>
      <c r="E5787" s="4" t="s">
        <v>13</v>
      </c>
      <c r="F5787" s="4" t="s">
        <v>29</v>
      </c>
    </row>
    <row r="5788" spans="1:8">
      <c r="A5788" t="n">
        <v>56837</v>
      </c>
      <c r="B5788" s="14" t="n">
        <v>5</v>
      </c>
      <c r="C5788" s="7" t="n">
        <v>30</v>
      </c>
      <c r="D5788" s="7" t="n">
        <v>0</v>
      </c>
      <c r="E5788" s="7" t="n">
        <v>1</v>
      </c>
      <c r="F5788" s="15" t="n">
        <f t="normal" ca="1">A5792</f>
        <v>0</v>
      </c>
    </row>
    <row r="5789" spans="1:8">
      <c r="A5789" t="s">
        <v>4</v>
      </c>
      <c r="B5789" s="4" t="s">
        <v>5</v>
      </c>
      <c r="C5789" s="4" t="s">
        <v>13</v>
      </c>
      <c r="D5789" s="4" t="s">
        <v>13</v>
      </c>
      <c r="E5789" s="4" t="s">
        <v>10</v>
      </c>
    </row>
    <row r="5790" spans="1:8">
      <c r="A5790" t="n">
        <v>56846</v>
      </c>
      <c r="B5790" s="66" t="n">
        <v>31</v>
      </c>
      <c r="C5790" s="7" t="n">
        <v>6</v>
      </c>
      <c r="D5790" s="7" t="n">
        <v>0</v>
      </c>
      <c r="E5790" s="7" t="n">
        <v>0</v>
      </c>
    </row>
    <row r="5791" spans="1:8">
      <c r="A5791" t="s">
        <v>4</v>
      </c>
      <c r="B5791" s="4" t="s">
        <v>5</v>
      </c>
      <c r="C5791" s="4" t="s">
        <v>13</v>
      </c>
      <c r="D5791" s="4" t="s">
        <v>10</v>
      </c>
      <c r="E5791" s="4" t="s">
        <v>13</v>
      </c>
      <c r="F5791" s="4" t="s">
        <v>29</v>
      </c>
    </row>
    <row r="5792" spans="1:8">
      <c r="A5792" t="n">
        <v>56851</v>
      </c>
      <c r="B5792" s="14" t="n">
        <v>5</v>
      </c>
      <c r="C5792" s="7" t="n">
        <v>30</v>
      </c>
      <c r="D5792" s="7" t="n">
        <v>1</v>
      </c>
      <c r="E5792" s="7" t="n">
        <v>1</v>
      </c>
      <c r="F5792" s="15" t="n">
        <f t="normal" ca="1">A5796</f>
        <v>0</v>
      </c>
    </row>
    <row r="5793" spans="1:6">
      <c r="A5793" t="s">
        <v>4</v>
      </c>
      <c r="B5793" s="4" t="s">
        <v>5</v>
      </c>
      <c r="C5793" s="4" t="s">
        <v>13</v>
      </c>
      <c r="D5793" s="4" t="s">
        <v>13</v>
      </c>
      <c r="E5793" s="4" t="s">
        <v>10</v>
      </c>
    </row>
    <row r="5794" spans="1:6">
      <c r="A5794" t="n">
        <v>56860</v>
      </c>
      <c r="B5794" s="66" t="n">
        <v>31</v>
      </c>
      <c r="C5794" s="7" t="n">
        <v>6</v>
      </c>
      <c r="D5794" s="7" t="n">
        <v>0</v>
      </c>
      <c r="E5794" s="7" t="n">
        <v>1</v>
      </c>
    </row>
    <row r="5795" spans="1:6">
      <c r="A5795" t="s">
        <v>4</v>
      </c>
      <c r="B5795" s="4" t="s">
        <v>5</v>
      </c>
      <c r="C5795" s="4" t="s">
        <v>13</v>
      </c>
      <c r="D5795" s="4" t="s">
        <v>10</v>
      </c>
      <c r="E5795" s="4" t="s">
        <v>13</v>
      </c>
      <c r="F5795" s="4" t="s">
        <v>29</v>
      </c>
    </row>
    <row r="5796" spans="1:6">
      <c r="A5796" t="n">
        <v>56865</v>
      </c>
      <c r="B5796" s="14" t="n">
        <v>5</v>
      </c>
      <c r="C5796" s="7" t="n">
        <v>30</v>
      </c>
      <c r="D5796" s="7" t="n">
        <v>2</v>
      </c>
      <c r="E5796" s="7" t="n">
        <v>1</v>
      </c>
      <c r="F5796" s="15" t="n">
        <f t="normal" ca="1">A5800</f>
        <v>0</v>
      </c>
    </row>
    <row r="5797" spans="1:6">
      <c r="A5797" t="s">
        <v>4</v>
      </c>
      <c r="B5797" s="4" t="s">
        <v>5</v>
      </c>
      <c r="C5797" s="4" t="s">
        <v>13</v>
      </c>
      <c r="D5797" s="4" t="s">
        <v>13</v>
      </c>
      <c r="E5797" s="4" t="s">
        <v>10</v>
      </c>
    </row>
    <row r="5798" spans="1:6">
      <c r="A5798" t="n">
        <v>56874</v>
      </c>
      <c r="B5798" s="66" t="n">
        <v>31</v>
      </c>
      <c r="C5798" s="7" t="n">
        <v>6</v>
      </c>
      <c r="D5798" s="7" t="n">
        <v>0</v>
      </c>
      <c r="E5798" s="7" t="n">
        <v>2</v>
      </c>
    </row>
    <row r="5799" spans="1:6">
      <c r="A5799" t="s">
        <v>4</v>
      </c>
      <c r="B5799" s="4" t="s">
        <v>5</v>
      </c>
      <c r="C5799" s="4" t="s">
        <v>13</v>
      </c>
      <c r="D5799" s="4" t="s">
        <v>10</v>
      </c>
      <c r="E5799" s="4" t="s">
        <v>13</v>
      </c>
      <c r="F5799" s="4" t="s">
        <v>29</v>
      </c>
    </row>
    <row r="5800" spans="1:6">
      <c r="A5800" t="n">
        <v>56879</v>
      </c>
      <c r="B5800" s="14" t="n">
        <v>5</v>
      </c>
      <c r="C5800" s="7" t="n">
        <v>30</v>
      </c>
      <c r="D5800" s="7" t="n">
        <v>3</v>
      </c>
      <c r="E5800" s="7" t="n">
        <v>1</v>
      </c>
      <c r="F5800" s="15" t="n">
        <f t="normal" ca="1">A5804</f>
        <v>0</v>
      </c>
    </row>
    <row r="5801" spans="1:6">
      <c r="A5801" t="s">
        <v>4</v>
      </c>
      <c r="B5801" s="4" t="s">
        <v>5</v>
      </c>
      <c r="C5801" s="4" t="s">
        <v>13</v>
      </c>
      <c r="D5801" s="4" t="s">
        <v>13</v>
      </c>
      <c r="E5801" s="4" t="s">
        <v>10</v>
      </c>
    </row>
    <row r="5802" spans="1:6">
      <c r="A5802" t="n">
        <v>56888</v>
      </c>
      <c r="B5802" s="66" t="n">
        <v>31</v>
      </c>
      <c r="C5802" s="7" t="n">
        <v>6</v>
      </c>
      <c r="D5802" s="7" t="n">
        <v>0</v>
      </c>
      <c r="E5802" s="7" t="n">
        <v>3</v>
      </c>
    </row>
    <row r="5803" spans="1:6">
      <c r="A5803" t="s">
        <v>4</v>
      </c>
      <c r="B5803" s="4" t="s">
        <v>5</v>
      </c>
      <c r="C5803" s="4" t="s">
        <v>13</v>
      </c>
      <c r="D5803" s="4" t="s">
        <v>10</v>
      </c>
      <c r="E5803" s="4" t="s">
        <v>13</v>
      </c>
      <c r="F5803" s="4" t="s">
        <v>29</v>
      </c>
    </row>
    <row r="5804" spans="1:6">
      <c r="A5804" t="n">
        <v>56893</v>
      </c>
      <c r="B5804" s="14" t="n">
        <v>5</v>
      </c>
      <c r="C5804" s="7" t="n">
        <v>30</v>
      </c>
      <c r="D5804" s="7" t="n">
        <v>4</v>
      </c>
      <c r="E5804" s="7" t="n">
        <v>1</v>
      </c>
      <c r="F5804" s="15" t="n">
        <f t="normal" ca="1">A5808</f>
        <v>0</v>
      </c>
    </row>
    <row r="5805" spans="1:6">
      <c r="A5805" t="s">
        <v>4</v>
      </c>
      <c r="B5805" s="4" t="s">
        <v>5</v>
      </c>
      <c r="C5805" s="4" t="s">
        <v>13</v>
      </c>
      <c r="D5805" s="4" t="s">
        <v>13</v>
      </c>
      <c r="E5805" s="4" t="s">
        <v>10</v>
      </c>
    </row>
    <row r="5806" spans="1:6">
      <c r="A5806" t="n">
        <v>56902</v>
      </c>
      <c r="B5806" s="66" t="n">
        <v>31</v>
      </c>
      <c r="C5806" s="7" t="n">
        <v>6</v>
      </c>
      <c r="D5806" s="7" t="n">
        <v>0</v>
      </c>
      <c r="E5806" s="7" t="n">
        <v>4</v>
      </c>
    </row>
    <row r="5807" spans="1:6">
      <c r="A5807" t="s">
        <v>4</v>
      </c>
      <c r="B5807" s="4" t="s">
        <v>5</v>
      </c>
      <c r="C5807" s="4" t="s">
        <v>13</v>
      </c>
      <c r="D5807" s="4" t="s">
        <v>10</v>
      </c>
      <c r="E5807" s="4" t="s">
        <v>13</v>
      </c>
      <c r="F5807" s="4" t="s">
        <v>29</v>
      </c>
    </row>
    <row r="5808" spans="1:6">
      <c r="A5808" t="n">
        <v>56907</v>
      </c>
      <c r="B5808" s="14" t="n">
        <v>5</v>
      </c>
      <c r="C5808" s="7" t="n">
        <v>30</v>
      </c>
      <c r="D5808" s="7" t="n">
        <v>5</v>
      </c>
      <c r="E5808" s="7" t="n">
        <v>1</v>
      </c>
      <c r="F5808" s="15" t="n">
        <f t="normal" ca="1">A5812</f>
        <v>0</v>
      </c>
    </row>
    <row r="5809" spans="1:6">
      <c r="A5809" t="s">
        <v>4</v>
      </c>
      <c r="B5809" s="4" t="s">
        <v>5</v>
      </c>
      <c r="C5809" s="4" t="s">
        <v>13</v>
      </c>
      <c r="D5809" s="4" t="s">
        <v>13</v>
      </c>
      <c r="E5809" s="4" t="s">
        <v>10</v>
      </c>
    </row>
    <row r="5810" spans="1:6">
      <c r="A5810" t="n">
        <v>56916</v>
      </c>
      <c r="B5810" s="66" t="n">
        <v>31</v>
      </c>
      <c r="C5810" s="7" t="n">
        <v>6</v>
      </c>
      <c r="D5810" s="7" t="n">
        <v>0</v>
      </c>
      <c r="E5810" s="7" t="n">
        <v>5</v>
      </c>
    </row>
    <row r="5811" spans="1:6">
      <c r="A5811" t="s">
        <v>4</v>
      </c>
      <c r="B5811" s="4" t="s">
        <v>5</v>
      </c>
      <c r="C5811" s="4" t="s">
        <v>13</v>
      </c>
      <c r="D5811" s="4" t="s">
        <v>10</v>
      </c>
      <c r="E5811" s="4" t="s">
        <v>13</v>
      </c>
      <c r="F5811" s="4" t="s">
        <v>29</v>
      </c>
    </row>
    <row r="5812" spans="1:6">
      <c r="A5812" t="n">
        <v>56921</v>
      </c>
      <c r="B5812" s="14" t="n">
        <v>5</v>
      </c>
      <c r="C5812" s="7" t="n">
        <v>30</v>
      </c>
      <c r="D5812" s="7" t="n">
        <v>6</v>
      </c>
      <c r="E5812" s="7" t="n">
        <v>1</v>
      </c>
      <c r="F5812" s="15" t="n">
        <f t="normal" ca="1">A5816</f>
        <v>0</v>
      </c>
    </row>
    <row r="5813" spans="1:6">
      <c r="A5813" t="s">
        <v>4</v>
      </c>
      <c r="B5813" s="4" t="s">
        <v>5</v>
      </c>
      <c r="C5813" s="4" t="s">
        <v>13</v>
      </c>
      <c r="D5813" s="4" t="s">
        <v>13</v>
      </c>
      <c r="E5813" s="4" t="s">
        <v>10</v>
      </c>
    </row>
    <row r="5814" spans="1:6">
      <c r="A5814" t="n">
        <v>56930</v>
      </c>
      <c r="B5814" s="66" t="n">
        <v>31</v>
      </c>
      <c r="C5814" s="7" t="n">
        <v>6</v>
      </c>
      <c r="D5814" s="7" t="n">
        <v>0</v>
      </c>
      <c r="E5814" s="7" t="n">
        <v>6</v>
      </c>
    </row>
    <row r="5815" spans="1:6">
      <c r="A5815" t="s">
        <v>4</v>
      </c>
      <c r="B5815" s="4" t="s">
        <v>5</v>
      </c>
      <c r="C5815" s="4" t="s">
        <v>13</v>
      </c>
      <c r="D5815" s="4" t="s">
        <v>10</v>
      </c>
      <c r="E5815" s="4" t="s">
        <v>13</v>
      </c>
      <c r="F5815" s="4" t="s">
        <v>29</v>
      </c>
    </row>
    <row r="5816" spans="1:6">
      <c r="A5816" t="n">
        <v>56935</v>
      </c>
      <c r="B5816" s="14" t="n">
        <v>5</v>
      </c>
      <c r="C5816" s="7" t="n">
        <v>30</v>
      </c>
      <c r="D5816" s="7" t="n">
        <v>7</v>
      </c>
      <c r="E5816" s="7" t="n">
        <v>1</v>
      </c>
      <c r="F5816" s="15" t="n">
        <f t="normal" ca="1">A5820</f>
        <v>0</v>
      </c>
    </row>
    <row r="5817" spans="1:6">
      <c r="A5817" t="s">
        <v>4</v>
      </c>
      <c r="B5817" s="4" t="s">
        <v>5</v>
      </c>
      <c r="C5817" s="4" t="s">
        <v>13</v>
      </c>
      <c r="D5817" s="4" t="s">
        <v>13</v>
      </c>
      <c r="E5817" s="4" t="s">
        <v>10</v>
      </c>
    </row>
    <row r="5818" spans="1:6">
      <c r="A5818" t="n">
        <v>56944</v>
      </c>
      <c r="B5818" s="66" t="n">
        <v>31</v>
      </c>
      <c r="C5818" s="7" t="n">
        <v>6</v>
      </c>
      <c r="D5818" s="7" t="n">
        <v>0</v>
      </c>
      <c r="E5818" s="7" t="n">
        <v>7</v>
      </c>
    </row>
    <row r="5819" spans="1:6">
      <c r="A5819" t="s">
        <v>4</v>
      </c>
      <c r="B5819" s="4" t="s">
        <v>5</v>
      </c>
      <c r="C5819" s="4" t="s">
        <v>13</v>
      </c>
      <c r="D5819" s="4" t="s">
        <v>13</v>
      </c>
      <c r="E5819" s="4" t="s">
        <v>13</v>
      </c>
      <c r="F5819" s="4" t="s">
        <v>10</v>
      </c>
      <c r="G5819" s="4" t="s">
        <v>10</v>
      </c>
      <c r="H5819" s="4" t="s">
        <v>13</v>
      </c>
    </row>
    <row r="5820" spans="1:6">
      <c r="A5820" t="n">
        <v>56949</v>
      </c>
      <c r="B5820" s="66" t="n">
        <v>31</v>
      </c>
      <c r="C5820" s="7" t="n">
        <v>2</v>
      </c>
      <c r="D5820" s="7" t="n">
        <v>0</v>
      </c>
      <c r="E5820" s="7" t="n">
        <v>0</v>
      </c>
      <c r="F5820" s="7" t="n">
        <v>65535</v>
      </c>
      <c r="G5820" s="7" t="n">
        <v>65535</v>
      </c>
      <c r="H5820" s="7" t="n">
        <v>0</v>
      </c>
    </row>
    <row r="5821" spans="1:6">
      <c r="A5821" t="s">
        <v>4</v>
      </c>
      <c r="B5821" s="4" t="s">
        <v>5</v>
      </c>
      <c r="C5821" s="4" t="s">
        <v>13</v>
      </c>
      <c r="D5821" s="4" t="s">
        <v>13</v>
      </c>
      <c r="E5821" s="4" t="s">
        <v>13</v>
      </c>
    </row>
    <row r="5822" spans="1:6">
      <c r="A5822" t="n">
        <v>56958</v>
      </c>
      <c r="B5822" s="66" t="n">
        <v>31</v>
      </c>
      <c r="C5822" s="7" t="n">
        <v>4</v>
      </c>
      <c r="D5822" s="7" t="n">
        <v>0</v>
      </c>
      <c r="E5822" s="7" t="n">
        <v>0</v>
      </c>
    </row>
    <row r="5823" spans="1:6">
      <c r="A5823" t="s">
        <v>4</v>
      </c>
      <c r="B5823" s="4" t="s">
        <v>5</v>
      </c>
      <c r="C5823" s="4" t="s">
        <v>13</v>
      </c>
      <c r="D5823" s="4" t="s">
        <v>13</v>
      </c>
    </row>
    <row r="5824" spans="1:6">
      <c r="A5824" t="n">
        <v>56962</v>
      </c>
      <c r="B5824" s="66" t="n">
        <v>31</v>
      </c>
      <c r="C5824" s="7" t="n">
        <v>3</v>
      </c>
      <c r="D5824" s="7" t="n">
        <v>0</v>
      </c>
    </row>
    <row r="5825" spans="1:8">
      <c r="A5825" t="s">
        <v>4</v>
      </c>
      <c r="B5825" s="4" t="s">
        <v>5</v>
      </c>
      <c r="C5825" s="4" t="s">
        <v>13</v>
      </c>
    </row>
    <row r="5826" spans="1:8">
      <c r="A5826" t="n">
        <v>56965</v>
      </c>
      <c r="B5826" s="33" t="n">
        <v>27</v>
      </c>
      <c r="C5826" s="7" t="n">
        <v>0</v>
      </c>
    </row>
    <row r="5827" spans="1:8">
      <c r="A5827" t="s">
        <v>4</v>
      </c>
      <c r="B5827" s="4" t="s">
        <v>5</v>
      </c>
      <c r="C5827" s="4" t="s">
        <v>13</v>
      </c>
      <c r="D5827" s="4" t="s">
        <v>10</v>
      </c>
      <c r="E5827" s="4" t="s">
        <v>10</v>
      </c>
      <c r="F5827" s="4" t="s">
        <v>10</v>
      </c>
      <c r="G5827" s="4" t="s">
        <v>10</v>
      </c>
      <c r="H5827" s="4" t="s">
        <v>13</v>
      </c>
    </row>
    <row r="5828" spans="1:8">
      <c r="A5828" t="n">
        <v>56967</v>
      </c>
      <c r="B5828" s="30" t="n">
        <v>25</v>
      </c>
      <c r="C5828" s="7" t="n">
        <v>5</v>
      </c>
      <c r="D5828" s="7" t="n">
        <v>65535</v>
      </c>
      <c r="E5828" s="7" t="n">
        <v>65535</v>
      </c>
      <c r="F5828" s="7" t="n">
        <v>65535</v>
      </c>
      <c r="G5828" s="7" t="n">
        <v>65535</v>
      </c>
      <c r="H5828" s="7" t="n">
        <v>0</v>
      </c>
    </row>
    <row r="5829" spans="1:8">
      <c r="A5829" t="s">
        <v>4</v>
      </c>
      <c r="B5829" s="4" t="s">
        <v>5</v>
      </c>
      <c r="C5829" s="4" t="s">
        <v>13</v>
      </c>
      <c r="D5829" s="4" t="s">
        <v>10</v>
      </c>
      <c r="E5829" s="4" t="s">
        <v>30</v>
      </c>
    </row>
    <row r="5830" spans="1:8">
      <c r="A5830" t="n">
        <v>56978</v>
      </c>
      <c r="B5830" s="27" t="n">
        <v>58</v>
      </c>
      <c r="C5830" s="7" t="n">
        <v>100</v>
      </c>
      <c r="D5830" s="7" t="n">
        <v>300</v>
      </c>
      <c r="E5830" s="7" t="n">
        <v>0.300000011920929</v>
      </c>
    </row>
    <row r="5831" spans="1:8">
      <c r="A5831" t="s">
        <v>4</v>
      </c>
      <c r="B5831" s="4" t="s">
        <v>5</v>
      </c>
      <c r="C5831" s="4" t="s">
        <v>13</v>
      </c>
      <c r="D5831" s="4" t="s">
        <v>10</v>
      </c>
    </row>
    <row r="5832" spans="1:8">
      <c r="A5832" t="n">
        <v>56986</v>
      </c>
      <c r="B5832" s="27" t="n">
        <v>58</v>
      </c>
      <c r="C5832" s="7" t="n">
        <v>255</v>
      </c>
      <c r="D5832" s="7" t="n">
        <v>0</v>
      </c>
    </row>
    <row r="5833" spans="1:8">
      <c r="A5833" t="s">
        <v>4</v>
      </c>
      <c r="B5833" s="4" t="s">
        <v>5</v>
      </c>
      <c r="C5833" s="4" t="s">
        <v>13</v>
      </c>
      <c r="D5833" s="4" t="s">
        <v>13</v>
      </c>
      <c r="E5833" s="4" t="s">
        <v>13</v>
      </c>
      <c r="F5833" s="4" t="s">
        <v>9</v>
      </c>
      <c r="G5833" s="4" t="s">
        <v>13</v>
      </c>
      <c r="H5833" s="4" t="s">
        <v>13</v>
      </c>
      <c r="I5833" s="4" t="s">
        <v>13</v>
      </c>
      <c r="J5833" s="4" t="s">
        <v>13</v>
      </c>
      <c r="K5833" s="4" t="s">
        <v>9</v>
      </c>
      <c r="L5833" s="4" t="s">
        <v>13</v>
      </c>
      <c r="M5833" s="4" t="s">
        <v>13</v>
      </c>
      <c r="N5833" s="4" t="s">
        <v>13</v>
      </c>
      <c r="O5833" s="4" t="s">
        <v>29</v>
      </c>
    </row>
    <row r="5834" spans="1:8">
      <c r="A5834" t="n">
        <v>56990</v>
      </c>
      <c r="B5834" s="14" t="n">
        <v>5</v>
      </c>
      <c r="C5834" s="7" t="n">
        <v>35</v>
      </c>
      <c r="D5834" s="7" t="n">
        <v>0</v>
      </c>
      <c r="E5834" s="7" t="n">
        <v>0</v>
      </c>
      <c r="F5834" s="7" t="n">
        <v>2</v>
      </c>
      <c r="G5834" s="7" t="n">
        <v>3</v>
      </c>
      <c r="H5834" s="7" t="n">
        <v>35</v>
      </c>
      <c r="I5834" s="7" t="n">
        <v>0</v>
      </c>
      <c r="J5834" s="7" t="n">
        <v>0</v>
      </c>
      <c r="K5834" s="7" t="n">
        <v>7</v>
      </c>
      <c r="L5834" s="7" t="n">
        <v>3</v>
      </c>
      <c r="M5834" s="7" t="n">
        <v>9</v>
      </c>
      <c r="N5834" s="7" t="n">
        <v>1</v>
      </c>
      <c r="O5834" s="15" t="n">
        <f t="normal" ca="1">A6234</f>
        <v>0</v>
      </c>
    </row>
    <row r="5835" spans="1:8">
      <c r="A5835" t="s">
        <v>4</v>
      </c>
      <c r="B5835" s="4" t="s">
        <v>5</v>
      </c>
      <c r="C5835" s="4" t="s">
        <v>13</v>
      </c>
      <c r="D5835" s="4" t="s">
        <v>13</v>
      </c>
      <c r="E5835" s="4" t="s">
        <v>13</v>
      </c>
      <c r="F5835" s="4" t="s">
        <v>9</v>
      </c>
      <c r="G5835" s="4" t="s">
        <v>13</v>
      </c>
      <c r="H5835" s="4" t="s">
        <v>13</v>
      </c>
      <c r="I5835" s="4" t="s">
        <v>29</v>
      </c>
    </row>
    <row r="5836" spans="1:8">
      <c r="A5836" t="n">
        <v>57013</v>
      </c>
      <c r="B5836" s="14" t="n">
        <v>5</v>
      </c>
      <c r="C5836" s="7" t="n">
        <v>35</v>
      </c>
      <c r="D5836" s="7" t="n">
        <v>0</v>
      </c>
      <c r="E5836" s="7" t="n">
        <v>0</v>
      </c>
      <c r="F5836" s="7" t="n">
        <v>1</v>
      </c>
      <c r="G5836" s="7" t="n">
        <v>2</v>
      </c>
      <c r="H5836" s="7" t="n">
        <v>1</v>
      </c>
      <c r="I5836" s="15" t="n">
        <f t="normal" ca="1">A5878</f>
        <v>0</v>
      </c>
    </row>
    <row r="5837" spans="1:8">
      <c r="A5837" t="s">
        <v>4</v>
      </c>
      <c r="B5837" s="4" t="s">
        <v>5</v>
      </c>
      <c r="C5837" s="4" t="s">
        <v>13</v>
      </c>
      <c r="D5837" s="4" t="s">
        <v>10</v>
      </c>
      <c r="E5837" s="4" t="s">
        <v>30</v>
      </c>
    </row>
    <row r="5838" spans="1:8">
      <c r="A5838" t="n">
        <v>57027</v>
      </c>
      <c r="B5838" s="27" t="n">
        <v>58</v>
      </c>
      <c r="C5838" s="7" t="n">
        <v>101</v>
      </c>
      <c r="D5838" s="7" t="n">
        <v>500</v>
      </c>
      <c r="E5838" s="7" t="n">
        <v>1</v>
      </c>
    </row>
    <row r="5839" spans="1:8">
      <c r="A5839" t="s">
        <v>4</v>
      </c>
      <c r="B5839" s="4" t="s">
        <v>5</v>
      </c>
      <c r="C5839" s="4" t="s">
        <v>13</v>
      </c>
      <c r="D5839" s="4" t="s">
        <v>10</v>
      </c>
    </row>
    <row r="5840" spans="1:8">
      <c r="A5840" t="n">
        <v>57035</v>
      </c>
      <c r="B5840" s="27" t="n">
        <v>58</v>
      </c>
      <c r="C5840" s="7" t="n">
        <v>254</v>
      </c>
      <c r="D5840" s="7" t="n">
        <v>0</v>
      </c>
    </row>
    <row r="5841" spans="1:15">
      <c r="A5841" t="s">
        <v>4</v>
      </c>
      <c r="B5841" s="4" t="s">
        <v>5</v>
      </c>
      <c r="C5841" s="4" t="s">
        <v>13</v>
      </c>
      <c r="D5841" s="4" t="s">
        <v>13</v>
      </c>
      <c r="E5841" s="4" t="s">
        <v>30</v>
      </c>
      <c r="F5841" s="4" t="s">
        <v>30</v>
      </c>
      <c r="G5841" s="4" t="s">
        <v>30</v>
      </c>
      <c r="H5841" s="4" t="s">
        <v>10</v>
      </c>
    </row>
    <row r="5842" spans="1:15">
      <c r="A5842" t="n">
        <v>57039</v>
      </c>
      <c r="B5842" s="59" t="n">
        <v>45</v>
      </c>
      <c r="C5842" s="7" t="n">
        <v>2</v>
      </c>
      <c r="D5842" s="7" t="n">
        <v>3</v>
      </c>
      <c r="E5842" s="7" t="n">
        <v>11.7799997329712</v>
      </c>
      <c r="F5842" s="7" t="n">
        <v>1.08000004291534</v>
      </c>
      <c r="G5842" s="7" t="n">
        <v>18.5100002288818</v>
      </c>
      <c r="H5842" s="7" t="n">
        <v>0</v>
      </c>
    </row>
    <row r="5843" spans="1:15">
      <c r="A5843" t="s">
        <v>4</v>
      </c>
      <c r="B5843" s="4" t="s">
        <v>5</v>
      </c>
      <c r="C5843" s="4" t="s">
        <v>13</v>
      </c>
      <c r="D5843" s="4" t="s">
        <v>13</v>
      </c>
      <c r="E5843" s="4" t="s">
        <v>30</v>
      </c>
      <c r="F5843" s="4" t="s">
        <v>30</v>
      </c>
      <c r="G5843" s="4" t="s">
        <v>30</v>
      </c>
      <c r="H5843" s="4" t="s">
        <v>10</v>
      </c>
      <c r="I5843" s="4" t="s">
        <v>13</v>
      </c>
    </row>
    <row r="5844" spans="1:15">
      <c r="A5844" t="n">
        <v>57056</v>
      </c>
      <c r="B5844" s="59" t="n">
        <v>45</v>
      </c>
      <c r="C5844" s="7" t="n">
        <v>4</v>
      </c>
      <c r="D5844" s="7" t="n">
        <v>3</v>
      </c>
      <c r="E5844" s="7" t="n">
        <v>11.8699998855591</v>
      </c>
      <c r="F5844" s="7" t="n">
        <v>296.429992675781</v>
      </c>
      <c r="G5844" s="7" t="n">
        <v>0</v>
      </c>
      <c r="H5844" s="7" t="n">
        <v>0</v>
      </c>
      <c r="I5844" s="7" t="n">
        <v>0</v>
      </c>
    </row>
    <row r="5845" spans="1:15">
      <c r="A5845" t="s">
        <v>4</v>
      </c>
      <c r="B5845" s="4" t="s">
        <v>5</v>
      </c>
      <c r="C5845" s="4" t="s">
        <v>13</v>
      </c>
      <c r="D5845" s="4" t="s">
        <v>13</v>
      </c>
      <c r="E5845" s="4" t="s">
        <v>30</v>
      </c>
      <c r="F5845" s="4" t="s">
        <v>10</v>
      </c>
    </row>
    <row r="5846" spans="1:15">
      <c r="A5846" t="n">
        <v>57074</v>
      </c>
      <c r="B5846" s="59" t="n">
        <v>45</v>
      </c>
      <c r="C5846" s="7" t="n">
        <v>11</v>
      </c>
      <c r="D5846" s="7" t="n">
        <v>3</v>
      </c>
      <c r="E5846" s="7" t="n">
        <v>35.0999984741211</v>
      </c>
      <c r="F5846" s="7" t="n">
        <v>0</v>
      </c>
    </row>
    <row r="5847" spans="1:15">
      <c r="A5847" t="s">
        <v>4</v>
      </c>
      <c r="B5847" s="4" t="s">
        <v>5</v>
      </c>
      <c r="C5847" s="4" t="s">
        <v>13</v>
      </c>
      <c r="D5847" s="4" t="s">
        <v>13</v>
      </c>
      <c r="E5847" s="4" t="s">
        <v>30</v>
      </c>
      <c r="F5847" s="4" t="s">
        <v>10</v>
      </c>
    </row>
    <row r="5848" spans="1:15">
      <c r="A5848" t="n">
        <v>57083</v>
      </c>
      <c r="B5848" s="59" t="n">
        <v>45</v>
      </c>
      <c r="C5848" s="7" t="n">
        <v>5</v>
      </c>
      <c r="D5848" s="7" t="n">
        <v>3</v>
      </c>
      <c r="E5848" s="7" t="n">
        <v>2.09999990463257</v>
      </c>
      <c r="F5848" s="7" t="n">
        <v>0</v>
      </c>
    </row>
    <row r="5849" spans="1:15">
      <c r="A5849" t="s">
        <v>4</v>
      </c>
      <c r="B5849" s="4" t="s">
        <v>5</v>
      </c>
      <c r="C5849" s="4" t="s">
        <v>13</v>
      </c>
      <c r="D5849" s="4" t="s">
        <v>13</v>
      </c>
      <c r="E5849" s="4" t="s">
        <v>30</v>
      </c>
      <c r="F5849" s="4" t="s">
        <v>10</v>
      </c>
    </row>
    <row r="5850" spans="1:15">
      <c r="A5850" t="n">
        <v>57092</v>
      </c>
      <c r="B5850" s="59" t="n">
        <v>45</v>
      </c>
      <c r="C5850" s="7" t="n">
        <v>5</v>
      </c>
      <c r="D5850" s="7" t="n">
        <v>3</v>
      </c>
      <c r="E5850" s="7" t="n">
        <v>1.79999995231628</v>
      </c>
      <c r="F5850" s="7" t="n">
        <v>1000</v>
      </c>
    </row>
    <row r="5851" spans="1:15">
      <c r="A5851" t="s">
        <v>4</v>
      </c>
      <c r="B5851" s="4" t="s">
        <v>5</v>
      </c>
      <c r="C5851" s="4" t="s">
        <v>13</v>
      </c>
      <c r="D5851" s="4" t="s">
        <v>10</v>
      </c>
    </row>
    <row r="5852" spans="1:15">
      <c r="A5852" t="n">
        <v>57101</v>
      </c>
      <c r="B5852" s="59" t="n">
        <v>45</v>
      </c>
      <c r="C5852" s="7" t="n">
        <v>7</v>
      </c>
      <c r="D5852" s="7" t="n">
        <v>255</v>
      </c>
    </row>
    <row r="5853" spans="1:15">
      <c r="A5853" t="s">
        <v>4</v>
      </c>
      <c r="B5853" s="4" t="s">
        <v>5</v>
      </c>
      <c r="C5853" s="4" t="s">
        <v>10</v>
      </c>
    </row>
    <row r="5854" spans="1:15">
      <c r="A5854" t="n">
        <v>57105</v>
      </c>
      <c r="B5854" s="25" t="n">
        <v>16</v>
      </c>
      <c r="C5854" s="7" t="n">
        <v>200</v>
      </c>
    </row>
    <row r="5855" spans="1:15">
      <c r="A5855" t="s">
        <v>4</v>
      </c>
      <c r="B5855" s="4" t="s">
        <v>5</v>
      </c>
      <c r="C5855" s="4" t="s">
        <v>13</v>
      </c>
      <c r="D5855" s="4" t="s">
        <v>30</v>
      </c>
      <c r="E5855" s="4" t="s">
        <v>30</v>
      </c>
      <c r="F5855" s="4" t="s">
        <v>30</v>
      </c>
    </row>
    <row r="5856" spans="1:15">
      <c r="A5856" t="n">
        <v>57108</v>
      </c>
      <c r="B5856" s="59" t="n">
        <v>45</v>
      </c>
      <c r="C5856" s="7" t="n">
        <v>9</v>
      </c>
      <c r="D5856" s="7" t="n">
        <v>0.0199999995529652</v>
      </c>
      <c r="E5856" s="7" t="n">
        <v>0.0199999995529652</v>
      </c>
      <c r="F5856" s="7" t="n">
        <v>0.25</v>
      </c>
    </row>
    <row r="5857" spans="1:9">
      <c r="A5857" t="s">
        <v>4</v>
      </c>
      <c r="B5857" s="4" t="s">
        <v>5</v>
      </c>
      <c r="C5857" s="4" t="s">
        <v>13</v>
      </c>
      <c r="D5857" s="4" t="s">
        <v>10</v>
      </c>
      <c r="E5857" s="4" t="s">
        <v>6</v>
      </c>
    </row>
    <row r="5858" spans="1:9">
      <c r="A5858" t="n">
        <v>57122</v>
      </c>
      <c r="B5858" s="51" t="n">
        <v>51</v>
      </c>
      <c r="C5858" s="7" t="n">
        <v>4</v>
      </c>
      <c r="D5858" s="7" t="n">
        <v>0</v>
      </c>
      <c r="E5858" s="7" t="s">
        <v>156</v>
      </c>
    </row>
    <row r="5859" spans="1:9">
      <c r="A5859" t="s">
        <v>4</v>
      </c>
      <c r="B5859" s="4" t="s">
        <v>5</v>
      </c>
      <c r="C5859" s="4" t="s">
        <v>10</v>
      </c>
    </row>
    <row r="5860" spans="1:9">
      <c r="A5860" t="n">
        <v>57135</v>
      </c>
      <c r="B5860" s="25" t="n">
        <v>16</v>
      </c>
      <c r="C5860" s="7" t="n">
        <v>0</v>
      </c>
    </row>
    <row r="5861" spans="1:9">
      <c r="A5861" t="s">
        <v>4</v>
      </c>
      <c r="B5861" s="4" t="s">
        <v>5</v>
      </c>
      <c r="C5861" s="4" t="s">
        <v>10</v>
      </c>
      <c r="D5861" s="4" t="s">
        <v>66</v>
      </c>
      <c r="E5861" s="4" t="s">
        <v>13</v>
      </c>
      <c r="F5861" s="4" t="s">
        <v>13</v>
      </c>
    </row>
    <row r="5862" spans="1:9">
      <c r="A5862" t="n">
        <v>57138</v>
      </c>
      <c r="B5862" s="52" t="n">
        <v>26</v>
      </c>
      <c r="C5862" s="7" t="n">
        <v>0</v>
      </c>
      <c r="D5862" s="7" t="s">
        <v>599</v>
      </c>
      <c r="E5862" s="7" t="n">
        <v>2</v>
      </c>
      <c r="F5862" s="7" t="n">
        <v>0</v>
      </c>
    </row>
    <row r="5863" spans="1:9">
      <c r="A5863" t="s">
        <v>4</v>
      </c>
      <c r="B5863" s="4" t="s">
        <v>5</v>
      </c>
    </row>
    <row r="5864" spans="1:9">
      <c r="A5864" t="n">
        <v>57160</v>
      </c>
      <c r="B5864" s="32" t="n">
        <v>28</v>
      </c>
    </row>
    <row r="5865" spans="1:9">
      <c r="A5865" t="s">
        <v>4</v>
      </c>
      <c r="B5865" s="4" t="s">
        <v>5</v>
      </c>
      <c r="C5865" s="4" t="s">
        <v>13</v>
      </c>
      <c r="D5865" s="4" t="s">
        <v>10</v>
      </c>
      <c r="E5865" s="4" t="s">
        <v>6</v>
      </c>
    </row>
    <row r="5866" spans="1:9">
      <c r="A5866" t="n">
        <v>57161</v>
      </c>
      <c r="B5866" s="51" t="n">
        <v>51</v>
      </c>
      <c r="C5866" s="7" t="n">
        <v>4</v>
      </c>
      <c r="D5866" s="7" t="n">
        <v>2</v>
      </c>
      <c r="E5866" s="7" t="s">
        <v>159</v>
      </c>
    </row>
    <row r="5867" spans="1:9">
      <c r="A5867" t="s">
        <v>4</v>
      </c>
      <c r="B5867" s="4" t="s">
        <v>5</v>
      </c>
      <c r="C5867" s="4" t="s">
        <v>10</v>
      </c>
    </row>
    <row r="5868" spans="1:9">
      <c r="A5868" t="n">
        <v>57174</v>
      </c>
      <c r="B5868" s="25" t="n">
        <v>16</v>
      </c>
      <c r="C5868" s="7" t="n">
        <v>0</v>
      </c>
    </row>
    <row r="5869" spans="1:9">
      <c r="A5869" t="s">
        <v>4</v>
      </c>
      <c r="B5869" s="4" t="s">
        <v>5</v>
      </c>
      <c r="C5869" s="4" t="s">
        <v>10</v>
      </c>
      <c r="D5869" s="4" t="s">
        <v>66</v>
      </c>
      <c r="E5869" s="4" t="s">
        <v>13</v>
      </c>
      <c r="F5869" s="4" t="s">
        <v>13</v>
      </c>
    </row>
    <row r="5870" spans="1:9">
      <c r="A5870" t="n">
        <v>57177</v>
      </c>
      <c r="B5870" s="52" t="n">
        <v>26</v>
      </c>
      <c r="C5870" s="7" t="n">
        <v>2</v>
      </c>
      <c r="D5870" s="7" t="s">
        <v>600</v>
      </c>
      <c r="E5870" s="7" t="n">
        <v>2</v>
      </c>
      <c r="F5870" s="7" t="n">
        <v>0</v>
      </c>
    </row>
    <row r="5871" spans="1:9">
      <c r="A5871" t="s">
        <v>4</v>
      </c>
      <c r="B5871" s="4" t="s">
        <v>5</v>
      </c>
    </row>
    <row r="5872" spans="1:9">
      <c r="A5872" t="n">
        <v>57190</v>
      </c>
      <c r="B5872" s="32" t="n">
        <v>28</v>
      </c>
    </row>
    <row r="5873" spans="1:6">
      <c r="A5873" t="s">
        <v>4</v>
      </c>
      <c r="B5873" s="4" t="s">
        <v>5</v>
      </c>
      <c r="C5873" s="4" t="s">
        <v>10</v>
      </c>
    </row>
    <row r="5874" spans="1:6">
      <c r="A5874" t="n">
        <v>57191</v>
      </c>
      <c r="B5874" s="8" t="n">
        <v>12</v>
      </c>
      <c r="C5874" s="7" t="n">
        <v>0</v>
      </c>
    </row>
    <row r="5875" spans="1:6">
      <c r="A5875" t="s">
        <v>4</v>
      </c>
      <c r="B5875" s="4" t="s">
        <v>5</v>
      </c>
      <c r="C5875" s="4" t="s">
        <v>29</v>
      </c>
    </row>
    <row r="5876" spans="1:6">
      <c r="A5876" t="n">
        <v>57194</v>
      </c>
      <c r="B5876" s="18" t="n">
        <v>3</v>
      </c>
      <c r="C5876" s="15" t="n">
        <f t="normal" ca="1">A6096</f>
        <v>0</v>
      </c>
    </row>
    <row r="5877" spans="1:6">
      <c r="A5877" t="s">
        <v>4</v>
      </c>
      <c r="B5877" s="4" t="s">
        <v>5</v>
      </c>
      <c r="C5877" s="4" t="s">
        <v>13</v>
      </c>
      <c r="D5877" s="4" t="s">
        <v>13</v>
      </c>
      <c r="E5877" s="4" t="s">
        <v>13</v>
      </c>
      <c r="F5877" s="4" t="s">
        <v>9</v>
      </c>
      <c r="G5877" s="4" t="s">
        <v>13</v>
      </c>
      <c r="H5877" s="4" t="s">
        <v>13</v>
      </c>
      <c r="I5877" s="4" t="s">
        <v>29</v>
      </c>
    </row>
    <row r="5878" spans="1:6">
      <c r="A5878" t="n">
        <v>57199</v>
      </c>
      <c r="B5878" s="14" t="n">
        <v>5</v>
      </c>
      <c r="C5878" s="7" t="n">
        <v>35</v>
      </c>
      <c r="D5878" s="7" t="n">
        <v>0</v>
      </c>
      <c r="E5878" s="7" t="n">
        <v>0</v>
      </c>
      <c r="F5878" s="7" t="n">
        <v>3</v>
      </c>
      <c r="G5878" s="7" t="n">
        <v>2</v>
      </c>
      <c r="H5878" s="7" t="n">
        <v>1</v>
      </c>
      <c r="I5878" s="15" t="n">
        <f t="normal" ca="1">A5920</f>
        <v>0</v>
      </c>
    </row>
    <row r="5879" spans="1:6">
      <c r="A5879" t="s">
        <v>4</v>
      </c>
      <c r="B5879" s="4" t="s">
        <v>5</v>
      </c>
      <c r="C5879" s="4" t="s">
        <v>13</v>
      </c>
      <c r="D5879" s="4" t="s">
        <v>10</v>
      </c>
      <c r="E5879" s="4" t="s">
        <v>30</v>
      </c>
    </row>
    <row r="5880" spans="1:6">
      <c r="A5880" t="n">
        <v>57213</v>
      </c>
      <c r="B5880" s="27" t="n">
        <v>58</v>
      </c>
      <c r="C5880" s="7" t="n">
        <v>101</v>
      </c>
      <c r="D5880" s="7" t="n">
        <v>500</v>
      </c>
      <c r="E5880" s="7" t="n">
        <v>1</v>
      </c>
    </row>
    <row r="5881" spans="1:6">
      <c r="A5881" t="s">
        <v>4</v>
      </c>
      <c r="B5881" s="4" t="s">
        <v>5</v>
      </c>
      <c r="C5881" s="4" t="s">
        <v>13</v>
      </c>
      <c r="D5881" s="4" t="s">
        <v>10</v>
      </c>
    </row>
    <row r="5882" spans="1:6">
      <c r="A5882" t="n">
        <v>57221</v>
      </c>
      <c r="B5882" s="27" t="n">
        <v>58</v>
      </c>
      <c r="C5882" s="7" t="n">
        <v>254</v>
      </c>
      <c r="D5882" s="7" t="n">
        <v>0</v>
      </c>
    </row>
    <row r="5883" spans="1:6">
      <c r="A5883" t="s">
        <v>4</v>
      </c>
      <c r="B5883" s="4" t="s">
        <v>5</v>
      </c>
      <c r="C5883" s="4" t="s">
        <v>13</v>
      </c>
      <c r="D5883" s="4" t="s">
        <v>13</v>
      </c>
      <c r="E5883" s="4" t="s">
        <v>30</v>
      </c>
      <c r="F5883" s="4" t="s">
        <v>30</v>
      </c>
      <c r="G5883" s="4" t="s">
        <v>30</v>
      </c>
      <c r="H5883" s="4" t="s">
        <v>10</v>
      </c>
    </row>
    <row r="5884" spans="1:6">
      <c r="A5884" t="n">
        <v>57225</v>
      </c>
      <c r="B5884" s="59" t="n">
        <v>45</v>
      </c>
      <c r="C5884" s="7" t="n">
        <v>2</v>
      </c>
      <c r="D5884" s="7" t="n">
        <v>3</v>
      </c>
      <c r="E5884" s="7" t="n">
        <v>11.7600002288818</v>
      </c>
      <c r="F5884" s="7" t="n">
        <v>1.12999999523163</v>
      </c>
      <c r="G5884" s="7" t="n">
        <v>14.039999961853</v>
      </c>
      <c r="H5884" s="7" t="n">
        <v>0</v>
      </c>
    </row>
    <row r="5885" spans="1:6">
      <c r="A5885" t="s">
        <v>4</v>
      </c>
      <c r="B5885" s="4" t="s">
        <v>5</v>
      </c>
      <c r="C5885" s="4" t="s">
        <v>13</v>
      </c>
      <c r="D5885" s="4" t="s">
        <v>13</v>
      </c>
      <c r="E5885" s="4" t="s">
        <v>30</v>
      </c>
      <c r="F5885" s="4" t="s">
        <v>30</v>
      </c>
      <c r="G5885" s="4" t="s">
        <v>30</v>
      </c>
      <c r="H5885" s="4" t="s">
        <v>10</v>
      </c>
      <c r="I5885" s="4" t="s">
        <v>13</v>
      </c>
    </row>
    <row r="5886" spans="1:6">
      <c r="A5886" t="n">
        <v>57242</v>
      </c>
      <c r="B5886" s="59" t="n">
        <v>45</v>
      </c>
      <c r="C5886" s="7" t="n">
        <v>4</v>
      </c>
      <c r="D5886" s="7" t="n">
        <v>3</v>
      </c>
      <c r="E5886" s="7" t="n">
        <v>11.8699998855591</v>
      </c>
      <c r="F5886" s="7" t="n">
        <v>296.429992675781</v>
      </c>
      <c r="G5886" s="7" t="n">
        <v>0</v>
      </c>
      <c r="H5886" s="7" t="n">
        <v>0</v>
      </c>
      <c r="I5886" s="7" t="n">
        <v>0</v>
      </c>
    </row>
    <row r="5887" spans="1:6">
      <c r="A5887" t="s">
        <v>4</v>
      </c>
      <c r="B5887" s="4" t="s">
        <v>5</v>
      </c>
      <c r="C5887" s="4" t="s">
        <v>13</v>
      </c>
      <c r="D5887" s="4" t="s">
        <v>13</v>
      </c>
      <c r="E5887" s="4" t="s">
        <v>30</v>
      </c>
      <c r="F5887" s="4" t="s">
        <v>10</v>
      </c>
    </row>
    <row r="5888" spans="1:6">
      <c r="A5888" t="n">
        <v>57260</v>
      </c>
      <c r="B5888" s="59" t="n">
        <v>45</v>
      </c>
      <c r="C5888" s="7" t="n">
        <v>11</v>
      </c>
      <c r="D5888" s="7" t="n">
        <v>3</v>
      </c>
      <c r="E5888" s="7" t="n">
        <v>35.0999984741211</v>
      </c>
      <c r="F5888" s="7" t="n">
        <v>0</v>
      </c>
    </row>
    <row r="5889" spans="1:9">
      <c r="A5889" t="s">
        <v>4</v>
      </c>
      <c r="B5889" s="4" t="s">
        <v>5</v>
      </c>
      <c r="C5889" s="4" t="s">
        <v>13</v>
      </c>
      <c r="D5889" s="4" t="s">
        <v>13</v>
      </c>
      <c r="E5889" s="4" t="s">
        <v>30</v>
      </c>
      <c r="F5889" s="4" t="s">
        <v>10</v>
      </c>
    </row>
    <row r="5890" spans="1:9">
      <c r="A5890" t="n">
        <v>57269</v>
      </c>
      <c r="B5890" s="59" t="n">
        <v>45</v>
      </c>
      <c r="C5890" s="7" t="n">
        <v>5</v>
      </c>
      <c r="D5890" s="7" t="n">
        <v>3</v>
      </c>
      <c r="E5890" s="7" t="n">
        <v>2.09999990463257</v>
      </c>
      <c r="F5890" s="7" t="n">
        <v>0</v>
      </c>
    </row>
    <row r="5891" spans="1:9">
      <c r="A5891" t="s">
        <v>4</v>
      </c>
      <c r="B5891" s="4" t="s">
        <v>5</v>
      </c>
      <c r="C5891" s="4" t="s">
        <v>13</v>
      </c>
      <c r="D5891" s="4" t="s">
        <v>13</v>
      </c>
      <c r="E5891" s="4" t="s">
        <v>30</v>
      </c>
      <c r="F5891" s="4" t="s">
        <v>10</v>
      </c>
    </row>
    <row r="5892" spans="1:9">
      <c r="A5892" t="n">
        <v>57278</v>
      </c>
      <c r="B5892" s="59" t="n">
        <v>45</v>
      </c>
      <c r="C5892" s="7" t="n">
        <v>5</v>
      </c>
      <c r="D5892" s="7" t="n">
        <v>3</v>
      </c>
      <c r="E5892" s="7" t="n">
        <v>1.79999995231628</v>
      </c>
      <c r="F5892" s="7" t="n">
        <v>1000</v>
      </c>
    </row>
    <row r="5893" spans="1:9">
      <c r="A5893" t="s">
        <v>4</v>
      </c>
      <c r="B5893" s="4" t="s">
        <v>5</v>
      </c>
      <c r="C5893" s="4" t="s">
        <v>13</v>
      </c>
      <c r="D5893" s="4" t="s">
        <v>10</v>
      </c>
    </row>
    <row r="5894" spans="1:9">
      <c r="A5894" t="n">
        <v>57287</v>
      </c>
      <c r="B5894" s="59" t="n">
        <v>45</v>
      </c>
      <c r="C5894" s="7" t="n">
        <v>7</v>
      </c>
      <c r="D5894" s="7" t="n">
        <v>255</v>
      </c>
    </row>
    <row r="5895" spans="1:9">
      <c r="A5895" t="s">
        <v>4</v>
      </c>
      <c r="B5895" s="4" t="s">
        <v>5</v>
      </c>
      <c r="C5895" s="4" t="s">
        <v>10</v>
      </c>
    </row>
    <row r="5896" spans="1:9">
      <c r="A5896" t="n">
        <v>57291</v>
      </c>
      <c r="B5896" s="25" t="n">
        <v>16</v>
      </c>
      <c r="C5896" s="7" t="n">
        <v>200</v>
      </c>
    </row>
    <row r="5897" spans="1:9">
      <c r="A5897" t="s">
        <v>4</v>
      </c>
      <c r="B5897" s="4" t="s">
        <v>5</v>
      </c>
      <c r="C5897" s="4" t="s">
        <v>13</v>
      </c>
      <c r="D5897" s="4" t="s">
        <v>30</v>
      </c>
      <c r="E5897" s="4" t="s">
        <v>30</v>
      </c>
      <c r="F5897" s="4" t="s">
        <v>30</v>
      </c>
    </row>
    <row r="5898" spans="1:9">
      <c r="A5898" t="n">
        <v>57294</v>
      </c>
      <c r="B5898" s="59" t="n">
        <v>45</v>
      </c>
      <c r="C5898" s="7" t="n">
        <v>9</v>
      </c>
      <c r="D5898" s="7" t="n">
        <v>0.0199999995529652</v>
      </c>
      <c r="E5898" s="7" t="n">
        <v>0.0199999995529652</v>
      </c>
      <c r="F5898" s="7" t="n">
        <v>0.25</v>
      </c>
    </row>
    <row r="5899" spans="1:9">
      <c r="A5899" t="s">
        <v>4</v>
      </c>
      <c r="B5899" s="4" t="s">
        <v>5</v>
      </c>
      <c r="C5899" s="4" t="s">
        <v>13</v>
      </c>
      <c r="D5899" s="4" t="s">
        <v>10</v>
      </c>
      <c r="E5899" s="4" t="s">
        <v>6</v>
      </c>
    </row>
    <row r="5900" spans="1:9">
      <c r="A5900" t="n">
        <v>57308</v>
      </c>
      <c r="B5900" s="51" t="n">
        <v>51</v>
      </c>
      <c r="C5900" s="7" t="n">
        <v>4</v>
      </c>
      <c r="D5900" s="7" t="n">
        <v>0</v>
      </c>
      <c r="E5900" s="7" t="s">
        <v>156</v>
      </c>
    </row>
    <row r="5901" spans="1:9">
      <c r="A5901" t="s">
        <v>4</v>
      </c>
      <c r="B5901" s="4" t="s">
        <v>5</v>
      </c>
      <c r="C5901" s="4" t="s">
        <v>10</v>
      </c>
    </row>
    <row r="5902" spans="1:9">
      <c r="A5902" t="n">
        <v>57321</v>
      </c>
      <c r="B5902" s="25" t="n">
        <v>16</v>
      </c>
      <c r="C5902" s="7" t="n">
        <v>0</v>
      </c>
    </row>
    <row r="5903" spans="1:9">
      <c r="A5903" t="s">
        <v>4</v>
      </c>
      <c r="B5903" s="4" t="s">
        <v>5</v>
      </c>
      <c r="C5903" s="4" t="s">
        <v>10</v>
      </c>
      <c r="D5903" s="4" t="s">
        <v>66</v>
      </c>
      <c r="E5903" s="4" t="s">
        <v>13</v>
      </c>
      <c r="F5903" s="4" t="s">
        <v>13</v>
      </c>
    </row>
    <row r="5904" spans="1:9">
      <c r="A5904" t="n">
        <v>57324</v>
      </c>
      <c r="B5904" s="52" t="n">
        <v>26</v>
      </c>
      <c r="C5904" s="7" t="n">
        <v>0</v>
      </c>
      <c r="D5904" s="7" t="s">
        <v>601</v>
      </c>
      <c r="E5904" s="7" t="n">
        <v>2</v>
      </c>
      <c r="F5904" s="7" t="n">
        <v>0</v>
      </c>
    </row>
    <row r="5905" spans="1:6">
      <c r="A5905" t="s">
        <v>4</v>
      </c>
      <c r="B5905" s="4" t="s">
        <v>5</v>
      </c>
    </row>
    <row r="5906" spans="1:6">
      <c r="A5906" t="n">
        <v>57345</v>
      </c>
      <c r="B5906" s="32" t="n">
        <v>28</v>
      </c>
    </row>
    <row r="5907" spans="1:6">
      <c r="A5907" t="s">
        <v>4</v>
      </c>
      <c r="B5907" s="4" t="s">
        <v>5</v>
      </c>
      <c r="C5907" s="4" t="s">
        <v>13</v>
      </c>
      <c r="D5907" s="4" t="s">
        <v>10</v>
      </c>
      <c r="E5907" s="4" t="s">
        <v>6</v>
      </c>
    </row>
    <row r="5908" spans="1:6">
      <c r="A5908" t="n">
        <v>57346</v>
      </c>
      <c r="B5908" s="51" t="n">
        <v>51</v>
      </c>
      <c r="C5908" s="7" t="n">
        <v>4</v>
      </c>
      <c r="D5908" s="7" t="n">
        <v>6</v>
      </c>
      <c r="E5908" s="7" t="s">
        <v>180</v>
      </c>
    </row>
    <row r="5909" spans="1:6">
      <c r="A5909" t="s">
        <v>4</v>
      </c>
      <c r="B5909" s="4" t="s">
        <v>5</v>
      </c>
      <c r="C5909" s="4" t="s">
        <v>10</v>
      </c>
    </row>
    <row r="5910" spans="1:6">
      <c r="A5910" t="n">
        <v>57360</v>
      </c>
      <c r="B5910" s="25" t="n">
        <v>16</v>
      </c>
      <c r="C5910" s="7" t="n">
        <v>0</v>
      </c>
    </row>
    <row r="5911" spans="1:6">
      <c r="A5911" t="s">
        <v>4</v>
      </c>
      <c r="B5911" s="4" t="s">
        <v>5</v>
      </c>
      <c r="C5911" s="4" t="s">
        <v>10</v>
      </c>
      <c r="D5911" s="4" t="s">
        <v>66</v>
      </c>
      <c r="E5911" s="4" t="s">
        <v>13</v>
      </c>
      <c r="F5911" s="4" t="s">
        <v>13</v>
      </c>
    </row>
    <row r="5912" spans="1:6">
      <c r="A5912" t="n">
        <v>57363</v>
      </c>
      <c r="B5912" s="52" t="n">
        <v>26</v>
      </c>
      <c r="C5912" s="7" t="n">
        <v>6</v>
      </c>
      <c r="D5912" s="7" t="s">
        <v>602</v>
      </c>
      <c r="E5912" s="7" t="n">
        <v>2</v>
      </c>
      <c r="F5912" s="7" t="n">
        <v>0</v>
      </c>
    </row>
    <row r="5913" spans="1:6">
      <c r="A5913" t="s">
        <v>4</v>
      </c>
      <c r="B5913" s="4" t="s">
        <v>5</v>
      </c>
    </row>
    <row r="5914" spans="1:6">
      <c r="A5914" t="n">
        <v>57379</v>
      </c>
      <c r="B5914" s="32" t="n">
        <v>28</v>
      </c>
    </row>
    <row r="5915" spans="1:6">
      <c r="A5915" t="s">
        <v>4</v>
      </c>
      <c r="B5915" s="4" t="s">
        <v>5</v>
      </c>
      <c r="C5915" s="4" t="s">
        <v>10</v>
      </c>
    </row>
    <row r="5916" spans="1:6">
      <c r="A5916" t="n">
        <v>57380</v>
      </c>
      <c r="B5916" s="8" t="n">
        <v>12</v>
      </c>
      <c r="C5916" s="7" t="n">
        <v>2</v>
      </c>
    </row>
    <row r="5917" spans="1:6">
      <c r="A5917" t="s">
        <v>4</v>
      </c>
      <c r="B5917" s="4" t="s">
        <v>5</v>
      </c>
      <c r="C5917" s="4" t="s">
        <v>29</v>
      </c>
    </row>
    <row r="5918" spans="1:6">
      <c r="A5918" t="n">
        <v>57383</v>
      </c>
      <c r="B5918" s="18" t="n">
        <v>3</v>
      </c>
      <c r="C5918" s="15" t="n">
        <f t="normal" ca="1">A6096</f>
        <v>0</v>
      </c>
    </row>
    <row r="5919" spans="1:6">
      <c r="A5919" t="s">
        <v>4</v>
      </c>
      <c r="B5919" s="4" t="s">
        <v>5</v>
      </c>
      <c r="C5919" s="4" t="s">
        <v>13</v>
      </c>
      <c r="D5919" s="4" t="s">
        <v>13</v>
      </c>
      <c r="E5919" s="4" t="s">
        <v>13</v>
      </c>
      <c r="F5919" s="4" t="s">
        <v>9</v>
      </c>
      <c r="G5919" s="4" t="s">
        <v>13</v>
      </c>
      <c r="H5919" s="4" t="s">
        <v>13</v>
      </c>
      <c r="I5919" s="4" t="s">
        <v>29</v>
      </c>
    </row>
    <row r="5920" spans="1:6">
      <c r="A5920" t="n">
        <v>57388</v>
      </c>
      <c r="B5920" s="14" t="n">
        <v>5</v>
      </c>
      <c r="C5920" s="7" t="n">
        <v>35</v>
      </c>
      <c r="D5920" s="7" t="n">
        <v>0</v>
      </c>
      <c r="E5920" s="7" t="n">
        <v>0</v>
      </c>
      <c r="F5920" s="7" t="n">
        <v>4</v>
      </c>
      <c r="G5920" s="7" t="n">
        <v>2</v>
      </c>
      <c r="H5920" s="7" t="n">
        <v>1</v>
      </c>
      <c r="I5920" s="15" t="n">
        <f t="normal" ca="1">A5960</f>
        <v>0</v>
      </c>
    </row>
    <row r="5921" spans="1:9">
      <c r="A5921" t="s">
        <v>4</v>
      </c>
      <c r="B5921" s="4" t="s">
        <v>5</v>
      </c>
      <c r="C5921" s="4" t="s">
        <v>13</v>
      </c>
      <c r="D5921" s="4" t="s">
        <v>10</v>
      </c>
      <c r="E5921" s="4" t="s">
        <v>30</v>
      </c>
    </row>
    <row r="5922" spans="1:9">
      <c r="A5922" t="n">
        <v>57402</v>
      </c>
      <c r="B5922" s="27" t="n">
        <v>58</v>
      </c>
      <c r="C5922" s="7" t="n">
        <v>101</v>
      </c>
      <c r="D5922" s="7" t="n">
        <v>500</v>
      </c>
      <c r="E5922" s="7" t="n">
        <v>1</v>
      </c>
    </row>
    <row r="5923" spans="1:9">
      <c r="A5923" t="s">
        <v>4</v>
      </c>
      <c r="B5923" s="4" t="s">
        <v>5</v>
      </c>
      <c r="C5923" s="4" t="s">
        <v>13</v>
      </c>
      <c r="D5923" s="4" t="s">
        <v>10</v>
      </c>
    </row>
    <row r="5924" spans="1:9">
      <c r="A5924" t="n">
        <v>57410</v>
      </c>
      <c r="B5924" s="27" t="n">
        <v>58</v>
      </c>
      <c r="C5924" s="7" t="n">
        <v>254</v>
      </c>
      <c r="D5924" s="7" t="n">
        <v>0</v>
      </c>
    </row>
    <row r="5925" spans="1:9">
      <c r="A5925" t="s">
        <v>4</v>
      </c>
      <c r="B5925" s="4" t="s">
        <v>5</v>
      </c>
      <c r="C5925" s="4" t="s">
        <v>13</v>
      </c>
      <c r="D5925" s="4" t="s">
        <v>13</v>
      </c>
      <c r="E5925" s="4" t="s">
        <v>30</v>
      </c>
      <c r="F5925" s="4" t="s">
        <v>30</v>
      </c>
      <c r="G5925" s="4" t="s">
        <v>30</v>
      </c>
      <c r="H5925" s="4" t="s">
        <v>10</v>
      </c>
    </row>
    <row r="5926" spans="1:9">
      <c r="A5926" t="n">
        <v>57414</v>
      </c>
      <c r="B5926" s="59" t="n">
        <v>45</v>
      </c>
      <c r="C5926" s="7" t="n">
        <v>2</v>
      </c>
      <c r="D5926" s="7" t="n">
        <v>3</v>
      </c>
      <c r="E5926" s="7" t="n">
        <v>11.7700004577637</v>
      </c>
      <c r="F5926" s="7" t="n">
        <v>1.17999994754791</v>
      </c>
      <c r="G5926" s="7" t="n">
        <v>15.5200004577637</v>
      </c>
      <c r="H5926" s="7" t="n">
        <v>0</v>
      </c>
    </row>
    <row r="5927" spans="1:9">
      <c r="A5927" t="s">
        <v>4</v>
      </c>
      <c r="B5927" s="4" t="s">
        <v>5</v>
      </c>
      <c r="C5927" s="4" t="s">
        <v>13</v>
      </c>
      <c r="D5927" s="4" t="s">
        <v>13</v>
      </c>
      <c r="E5927" s="4" t="s">
        <v>30</v>
      </c>
      <c r="F5927" s="4" t="s">
        <v>30</v>
      </c>
      <c r="G5927" s="4" t="s">
        <v>30</v>
      </c>
      <c r="H5927" s="4" t="s">
        <v>10</v>
      </c>
      <c r="I5927" s="4" t="s">
        <v>13</v>
      </c>
    </row>
    <row r="5928" spans="1:9">
      <c r="A5928" t="n">
        <v>57431</v>
      </c>
      <c r="B5928" s="59" t="n">
        <v>45</v>
      </c>
      <c r="C5928" s="7" t="n">
        <v>4</v>
      </c>
      <c r="D5928" s="7" t="n">
        <v>3</v>
      </c>
      <c r="E5928" s="7" t="n">
        <v>11.8699998855591</v>
      </c>
      <c r="F5928" s="7" t="n">
        <v>296.429992675781</v>
      </c>
      <c r="G5928" s="7" t="n">
        <v>0</v>
      </c>
      <c r="H5928" s="7" t="n">
        <v>0</v>
      </c>
      <c r="I5928" s="7" t="n">
        <v>0</v>
      </c>
    </row>
    <row r="5929" spans="1:9">
      <c r="A5929" t="s">
        <v>4</v>
      </c>
      <c r="B5929" s="4" t="s">
        <v>5</v>
      </c>
      <c r="C5929" s="4" t="s">
        <v>13</v>
      </c>
      <c r="D5929" s="4" t="s">
        <v>13</v>
      </c>
      <c r="E5929" s="4" t="s">
        <v>30</v>
      </c>
      <c r="F5929" s="4" t="s">
        <v>10</v>
      </c>
    </row>
    <row r="5930" spans="1:9">
      <c r="A5930" t="n">
        <v>57449</v>
      </c>
      <c r="B5930" s="59" t="n">
        <v>45</v>
      </c>
      <c r="C5930" s="7" t="n">
        <v>11</v>
      </c>
      <c r="D5930" s="7" t="n">
        <v>3</v>
      </c>
      <c r="E5930" s="7" t="n">
        <v>35.0999984741211</v>
      </c>
      <c r="F5930" s="7" t="n">
        <v>0</v>
      </c>
    </row>
    <row r="5931" spans="1:9">
      <c r="A5931" t="s">
        <v>4</v>
      </c>
      <c r="B5931" s="4" t="s">
        <v>5</v>
      </c>
      <c r="C5931" s="4" t="s">
        <v>13</v>
      </c>
      <c r="D5931" s="4" t="s">
        <v>13</v>
      </c>
      <c r="E5931" s="4" t="s">
        <v>30</v>
      </c>
      <c r="F5931" s="4" t="s">
        <v>10</v>
      </c>
    </row>
    <row r="5932" spans="1:9">
      <c r="A5932" t="n">
        <v>57458</v>
      </c>
      <c r="B5932" s="59" t="n">
        <v>45</v>
      </c>
      <c r="C5932" s="7" t="n">
        <v>5</v>
      </c>
      <c r="D5932" s="7" t="n">
        <v>3</v>
      </c>
      <c r="E5932" s="7" t="n">
        <v>2.09999990463257</v>
      </c>
      <c r="F5932" s="7" t="n">
        <v>0</v>
      </c>
    </row>
    <row r="5933" spans="1:9">
      <c r="A5933" t="s">
        <v>4</v>
      </c>
      <c r="B5933" s="4" t="s">
        <v>5</v>
      </c>
      <c r="C5933" s="4" t="s">
        <v>13</v>
      </c>
      <c r="D5933" s="4" t="s">
        <v>13</v>
      </c>
      <c r="E5933" s="4" t="s">
        <v>30</v>
      </c>
      <c r="F5933" s="4" t="s">
        <v>10</v>
      </c>
    </row>
    <row r="5934" spans="1:9">
      <c r="A5934" t="n">
        <v>57467</v>
      </c>
      <c r="B5934" s="59" t="n">
        <v>45</v>
      </c>
      <c r="C5934" s="7" t="n">
        <v>5</v>
      </c>
      <c r="D5934" s="7" t="n">
        <v>3</v>
      </c>
      <c r="E5934" s="7" t="n">
        <v>1.79999995231628</v>
      </c>
      <c r="F5934" s="7" t="n">
        <v>1000</v>
      </c>
    </row>
    <row r="5935" spans="1:9">
      <c r="A5935" t="s">
        <v>4</v>
      </c>
      <c r="B5935" s="4" t="s">
        <v>5</v>
      </c>
      <c r="C5935" s="4" t="s">
        <v>13</v>
      </c>
      <c r="D5935" s="4" t="s">
        <v>10</v>
      </c>
    </row>
    <row r="5936" spans="1:9">
      <c r="A5936" t="n">
        <v>57476</v>
      </c>
      <c r="B5936" s="59" t="n">
        <v>45</v>
      </c>
      <c r="C5936" s="7" t="n">
        <v>7</v>
      </c>
      <c r="D5936" s="7" t="n">
        <v>255</v>
      </c>
    </row>
    <row r="5937" spans="1:9">
      <c r="A5937" t="s">
        <v>4</v>
      </c>
      <c r="B5937" s="4" t="s">
        <v>5</v>
      </c>
      <c r="C5937" s="4" t="s">
        <v>13</v>
      </c>
      <c r="D5937" s="4" t="s">
        <v>30</v>
      </c>
      <c r="E5937" s="4" t="s">
        <v>30</v>
      </c>
      <c r="F5937" s="4" t="s">
        <v>30</v>
      </c>
    </row>
    <row r="5938" spans="1:9">
      <c r="A5938" t="n">
        <v>57480</v>
      </c>
      <c r="B5938" s="59" t="n">
        <v>45</v>
      </c>
      <c r="C5938" s="7" t="n">
        <v>9</v>
      </c>
      <c r="D5938" s="7" t="n">
        <v>0.0199999995529652</v>
      </c>
      <c r="E5938" s="7" t="n">
        <v>0.0199999995529652</v>
      </c>
      <c r="F5938" s="7" t="n">
        <v>0.25</v>
      </c>
    </row>
    <row r="5939" spans="1:9">
      <c r="A5939" t="s">
        <v>4</v>
      </c>
      <c r="B5939" s="4" t="s">
        <v>5</v>
      </c>
      <c r="C5939" s="4" t="s">
        <v>13</v>
      </c>
      <c r="D5939" s="4" t="s">
        <v>10</v>
      </c>
      <c r="E5939" s="4" t="s">
        <v>6</v>
      </c>
    </row>
    <row r="5940" spans="1:9">
      <c r="A5940" t="n">
        <v>57494</v>
      </c>
      <c r="B5940" s="51" t="n">
        <v>51</v>
      </c>
      <c r="C5940" s="7" t="n">
        <v>4</v>
      </c>
      <c r="D5940" s="7" t="n">
        <v>0</v>
      </c>
      <c r="E5940" s="7" t="s">
        <v>156</v>
      </c>
    </row>
    <row r="5941" spans="1:9">
      <c r="A5941" t="s">
        <v>4</v>
      </c>
      <c r="B5941" s="4" t="s">
        <v>5</v>
      </c>
      <c r="C5941" s="4" t="s">
        <v>10</v>
      </c>
    </row>
    <row r="5942" spans="1:9">
      <c r="A5942" t="n">
        <v>57507</v>
      </c>
      <c r="B5942" s="25" t="n">
        <v>16</v>
      </c>
      <c r="C5942" s="7" t="n">
        <v>0</v>
      </c>
    </row>
    <row r="5943" spans="1:9">
      <c r="A5943" t="s">
        <v>4</v>
      </c>
      <c r="B5943" s="4" t="s">
        <v>5</v>
      </c>
      <c r="C5943" s="4" t="s">
        <v>10</v>
      </c>
      <c r="D5943" s="4" t="s">
        <v>66</v>
      </c>
      <c r="E5943" s="4" t="s">
        <v>13</v>
      </c>
      <c r="F5943" s="4" t="s">
        <v>13</v>
      </c>
    </row>
    <row r="5944" spans="1:9">
      <c r="A5944" t="n">
        <v>57510</v>
      </c>
      <c r="B5944" s="52" t="n">
        <v>26</v>
      </c>
      <c r="C5944" s="7" t="n">
        <v>0</v>
      </c>
      <c r="D5944" s="7" t="s">
        <v>603</v>
      </c>
      <c r="E5944" s="7" t="n">
        <v>2</v>
      </c>
      <c r="F5944" s="7" t="n">
        <v>0</v>
      </c>
    </row>
    <row r="5945" spans="1:9">
      <c r="A5945" t="s">
        <v>4</v>
      </c>
      <c r="B5945" s="4" t="s">
        <v>5</v>
      </c>
    </row>
    <row r="5946" spans="1:9">
      <c r="A5946" t="n">
        <v>57531</v>
      </c>
      <c r="B5946" s="32" t="n">
        <v>28</v>
      </c>
    </row>
    <row r="5947" spans="1:9">
      <c r="A5947" t="s">
        <v>4</v>
      </c>
      <c r="B5947" s="4" t="s">
        <v>5</v>
      </c>
      <c r="C5947" s="4" t="s">
        <v>13</v>
      </c>
      <c r="D5947" s="4" t="s">
        <v>10</v>
      </c>
      <c r="E5947" s="4" t="s">
        <v>6</v>
      </c>
    </row>
    <row r="5948" spans="1:9">
      <c r="A5948" t="n">
        <v>57532</v>
      </c>
      <c r="B5948" s="51" t="n">
        <v>51</v>
      </c>
      <c r="C5948" s="7" t="n">
        <v>4</v>
      </c>
      <c r="D5948" s="7" t="n">
        <v>8</v>
      </c>
      <c r="E5948" s="7" t="s">
        <v>335</v>
      </c>
    </row>
    <row r="5949" spans="1:9">
      <c r="A5949" t="s">
        <v>4</v>
      </c>
      <c r="B5949" s="4" t="s">
        <v>5</v>
      </c>
      <c r="C5949" s="4" t="s">
        <v>10</v>
      </c>
    </row>
    <row r="5950" spans="1:9">
      <c r="A5950" t="n">
        <v>57545</v>
      </c>
      <c r="B5950" s="25" t="n">
        <v>16</v>
      </c>
      <c r="C5950" s="7" t="n">
        <v>0</v>
      </c>
    </row>
    <row r="5951" spans="1:9">
      <c r="A5951" t="s">
        <v>4</v>
      </c>
      <c r="B5951" s="4" t="s">
        <v>5</v>
      </c>
      <c r="C5951" s="4" t="s">
        <v>10</v>
      </c>
      <c r="D5951" s="4" t="s">
        <v>66</v>
      </c>
      <c r="E5951" s="4" t="s">
        <v>13</v>
      </c>
      <c r="F5951" s="4" t="s">
        <v>13</v>
      </c>
    </row>
    <row r="5952" spans="1:9">
      <c r="A5952" t="n">
        <v>57548</v>
      </c>
      <c r="B5952" s="52" t="n">
        <v>26</v>
      </c>
      <c r="C5952" s="7" t="n">
        <v>8</v>
      </c>
      <c r="D5952" s="7" t="s">
        <v>604</v>
      </c>
      <c r="E5952" s="7" t="n">
        <v>2</v>
      </c>
      <c r="F5952" s="7" t="n">
        <v>0</v>
      </c>
    </row>
    <row r="5953" spans="1:6">
      <c r="A5953" t="s">
        <v>4</v>
      </c>
      <c r="B5953" s="4" t="s">
        <v>5</v>
      </c>
    </row>
    <row r="5954" spans="1:6">
      <c r="A5954" t="n">
        <v>57589</v>
      </c>
      <c r="B5954" s="32" t="n">
        <v>28</v>
      </c>
    </row>
    <row r="5955" spans="1:6">
      <c r="A5955" t="s">
        <v>4</v>
      </c>
      <c r="B5955" s="4" t="s">
        <v>5</v>
      </c>
      <c r="C5955" s="4" t="s">
        <v>10</v>
      </c>
    </row>
    <row r="5956" spans="1:6">
      <c r="A5956" t="n">
        <v>57590</v>
      </c>
      <c r="B5956" s="8" t="n">
        <v>12</v>
      </c>
      <c r="C5956" s="7" t="n">
        <v>3</v>
      </c>
    </row>
    <row r="5957" spans="1:6">
      <c r="A5957" t="s">
        <v>4</v>
      </c>
      <c r="B5957" s="4" t="s">
        <v>5</v>
      </c>
      <c r="C5957" s="4" t="s">
        <v>29</v>
      </c>
    </row>
    <row r="5958" spans="1:6">
      <c r="A5958" t="n">
        <v>57593</v>
      </c>
      <c r="B5958" s="18" t="n">
        <v>3</v>
      </c>
      <c r="C5958" s="15" t="n">
        <f t="normal" ca="1">A6096</f>
        <v>0</v>
      </c>
    </row>
    <row r="5959" spans="1:6">
      <c r="A5959" t="s">
        <v>4</v>
      </c>
      <c r="B5959" s="4" t="s">
        <v>5</v>
      </c>
      <c r="C5959" s="4" t="s">
        <v>13</v>
      </c>
      <c r="D5959" s="4" t="s">
        <v>13</v>
      </c>
      <c r="E5959" s="4" t="s">
        <v>13</v>
      </c>
      <c r="F5959" s="4" t="s">
        <v>9</v>
      </c>
      <c r="G5959" s="4" t="s">
        <v>13</v>
      </c>
      <c r="H5959" s="4" t="s">
        <v>13</v>
      </c>
      <c r="I5959" s="4" t="s">
        <v>29</v>
      </c>
    </row>
    <row r="5960" spans="1:6">
      <c r="A5960" t="n">
        <v>57598</v>
      </c>
      <c r="B5960" s="14" t="n">
        <v>5</v>
      </c>
      <c r="C5960" s="7" t="n">
        <v>35</v>
      </c>
      <c r="D5960" s="7" t="n">
        <v>0</v>
      </c>
      <c r="E5960" s="7" t="n">
        <v>0</v>
      </c>
      <c r="F5960" s="7" t="n">
        <v>5</v>
      </c>
      <c r="G5960" s="7" t="n">
        <v>2</v>
      </c>
      <c r="H5960" s="7" t="n">
        <v>1</v>
      </c>
      <c r="I5960" s="15" t="n">
        <f t="normal" ca="1">A6002</f>
        <v>0</v>
      </c>
    </row>
    <row r="5961" spans="1:6">
      <c r="A5961" t="s">
        <v>4</v>
      </c>
      <c r="B5961" s="4" t="s">
        <v>5</v>
      </c>
      <c r="C5961" s="4" t="s">
        <v>13</v>
      </c>
      <c r="D5961" s="4" t="s">
        <v>10</v>
      </c>
      <c r="E5961" s="4" t="s">
        <v>30</v>
      </c>
    </row>
    <row r="5962" spans="1:6">
      <c r="A5962" t="n">
        <v>57612</v>
      </c>
      <c r="B5962" s="27" t="n">
        <v>58</v>
      </c>
      <c r="C5962" s="7" t="n">
        <v>101</v>
      </c>
      <c r="D5962" s="7" t="n">
        <v>500</v>
      </c>
      <c r="E5962" s="7" t="n">
        <v>1</v>
      </c>
    </row>
    <row r="5963" spans="1:6">
      <c r="A5963" t="s">
        <v>4</v>
      </c>
      <c r="B5963" s="4" t="s">
        <v>5</v>
      </c>
      <c r="C5963" s="4" t="s">
        <v>13</v>
      </c>
      <c r="D5963" s="4" t="s">
        <v>10</v>
      </c>
    </row>
    <row r="5964" spans="1:6">
      <c r="A5964" t="n">
        <v>57620</v>
      </c>
      <c r="B5964" s="27" t="n">
        <v>58</v>
      </c>
      <c r="C5964" s="7" t="n">
        <v>254</v>
      </c>
      <c r="D5964" s="7" t="n">
        <v>0</v>
      </c>
    </row>
    <row r="5965" spans="1:6">
      <c r="A5965" t="s">
        <v>4</v>
      </c>
      <c r="B5965" s="4" t="s">
        <v>5</v>
      </c>
      <c r="C5965" s="4" t="s">
        <v>13</v>
      </c>
      <c r="D5965" s="4" t="s">
        <v>13</v>
      </c>
      <c r="E5965" s="4" t="s">
        <v>30</v>
      </c>
      <c r="F5965" s="4" t="s">
        <v>30</v>
      </c>
      <c r="G5965" s="4" t="s">
        <v>30</v>
      </c>
      <c r="H5965" s="4" t="s">
        <v>10</v>
      </c>
    </row>
    <row r="5966" spans="1:6">
      <c r="A5966" t="n">
        <v>57624</v>
      </c>
      <c r="B5966" s="59" t="n">
        <v>45</v>
      </c>
      <c r="C5966" s="7" t="n">
        <v>2</v>
      </c>
      <c r="D5966" s="7" t="n">
        <v>3</v>
      </c>
      <c r="E5966" s="7" t="n">
        <v>8.28999996185303</v>
      </c>
      <c r="F5966" s="7" t="n">
        <v>1.05999994277954</v>
      </c>
      <c r="G5966" s="7" t="n">
        <v>18.4599990844727</v>
      </c>
      <c r="H5966" s="7" t="n">
        <v>0</v>
      </c>
    </row>
    <row r="5967" spans="1:6">
      <c r="A5967" t="s">
        <v>4</v>
      </c>
      <c r="B5967" s="4" t="s">
        <v>5</v>
      </c>
      <c r="C5967" s="4" t="s">
        <v>13</v>
      </c>
      <c r="D5967" s="4" t="s">
        <v>13</v>
      </c>
      <c r="E5967" s="4" t="s">
        <v>30</v>
      </c>
      <c r="F5967" s="4" t="s">
        <v>30</v>
      </c>
      <c r="G5967" s="4" t="s">
        <v>30</v>
      </c>
      <c r="H5967" s="4" t="s">
        <v>10</v>
      </c>
      <c r="I5967" s="4" t="s">
        <v>13</v>
      </c>
    </row>
    <row r="5968" spans="1:6">
      <c r="A5968" t="n">
        <v>57641</v>
      </c>
      <c r="B5968" s="59" t="n">
        <v>45</v>
      </c>
      <c r="C5968" s="7" t="n">
        <v>4</v>
      </c>
      <c r="D5968" s="7" t="n">
        <v>3</v>
      </c>
      <c r="E5968" s="7" t="n">
        <v>11.8699998855591</v>
      </c>
      <c r="F5968" s="7" t="n">
        <v>77.7699966430664</v>
      </c>
      <c r="G5968" s="7" t="n">
        <v>0</v>
      </c>
      <c r="H5968" s="7" t="n">
        <v>0</v>
      </c>
      <c r="I5968" s="7" t="n">
        <v>0</v>
      </c>
    </row>
    <row r="5969" spans="1:9">
      <c r="A5969" t="s">
        <v>4</v>
      </c>
      <c r="B5969" s="4" t="s">
        <v>5</v>
      </c>
      <c r="C5969" s="4" t="s">
        <v>13</v>
      </c>
      <c r="D5969" s="4" t="s">
        <v>13</v>
      </c>
      <c r="E5969" s="4" t="s">
        <v>30</v>
      </c>
      <c r="F5969" s="4" t="s">
        <v>10</v>
      </c>
    </row>
    <row r="5970" spans="1:9">
      <c r="A5970" t="n">
        <v>57659</v>
      </c>
      <c r="B5970" s="59" t="n">
        <v>45</v>
      </c>
      <c r="C5970" s="7" t="n">
        <v>11</v>
      </c>
      <c r="D5970" s="7" t="n">
        <v>3</v>
      </c>
      <c r="E5970" s="7" t="n">
        <v>35.0999984741211</v>
      </c>
      <c r="F5970" s="7" t="n">
        <v>0</v>
      </c>
    </row>
    <row r="5971" spans="1:9">
      <c r="A5971" t="s">
        <v>4</v>
      </c>
      <c r="B5971" s="4" t="s">
        <v>5</v>
      </c>
      <c r="C5971" s="4" t="s">
        <v>13</v>
      </c>
      <c r="D5971" s="4" t="s">
        <v>13</v>
      </c>
      <c r="E5971" s="4" t="s">
        <v>30</v>
      </c>
      <c r="F5971" s="4" t="s">
        <v>10</v>
      </c>
    </row>
    <row r="5972" spans="1:9">
      <c r="A5972" t="n">
        <v>57668</v>
      </c>
      <c r="B5972" s="59" t="n">
        <v>45</v>
      </c>
      <c r="C5972" s="7" t="n">
        <v>5</v>
      </c>
      <c r="D5972" s="7" t="n">
        <v>3</v>
      </c>
      <c r="E5972" s="7" t="n">
        <v>2.09999990463257</v>
      </c>
      <c r="F5972" s="7" t="n">
        <v>0</v>
      </c>
    </row>
    <row r="5973" spans="1:9">
      <c r="A5973" t="s">
        <v>4</v>
      </c>
      <c r="B5973" s="4" t="s">
        <v>5</v>
      </c>
      <c r="C5973" s="4" t="s">
        <v>13</v>
      </c>
      <c r="D5973" s="4" t="s">
        <v>13</v>
      </c>
      <c r="E5973" s="4" t="s">
        <v>30</v>
      </c>
      <c r="F5973" s="4" t="s">
        <v>10</v>
      </c>
    </row>
    <row r="5974" spans="1:9">
      <c r="A5974" t="n">
        <v>57677</v>
      </c>
      <c r="B5974" s="59" t="n">
        <v>45</v>
      </c>
      <c r="C5974" s="7" t="n">
        <v>5</v>
      </c>
      <c r="D5974" s="7" t="n">
        <v>3</v>
      </c>
      <c r="E5974" s="7" t="n">
        <v>1.79999995231628</v>
      </c>
      <c r="F5974" s="7" t="n">
        <v>1000</v>
      </c>
    </row>
    <row r="5975" spans="1:9">
      <c r="A5975" t="s">
        <v>4</v>
      </c>
      <c r="B5975" s="4" t="s">
        <v>5</v>
      </c>
      <c r="C5975" s="4" t="s">
        <v>13</v>
      </c>
      <c r="D5975" s="4" t="s">
        <v>10</v>
      </c>
    </row>
    <row r="5976" spans="1:9">
      <c r="A5976" t="n">
        <v>57686</v>
      </c>
      <c r="B5976" s="59" t="n">
        <v>45</v>
      </c>
      <c r="C5976" s="7" t="n">
        <v>7</v>
      </c>
      <c r="D5976" s="7" t="n">
        <v>255</v>
      </c>
    </row>
    <row r="5977" spans="1:9">
      <c r="A5977" t="s">
        <v>4</v>
      </c>
      <c r="B5977" s="4" t="s">
        <v>5</v>
      </c>
      <c r="C5977" s="4" t="s">
        <v>10</v>
      </c>
    </row>
    <row r="5978" spans="1:9">
      <c r="A5978" t="n">
        <v>57690</v>
      </c>
      <c r="B5978" s="25" t="n">
        <v>16</v>
      </c>
      <c r="C5978" s="7" t="n">
        <v>200</v>
      </c>
    </row>
    <row r="5979" spans="1:9">
      <c r="A5979" t="s">
        <v>4</v>
      </c>
      <c r="B5979" s="4" t="s">
        <v>5</v>
      </c>
      <c r="C5979" s="4" t="s">
        <v>13</v>
      </c>
      <c r="D5979" s="4" t="s">
        <v>30</v>
      </c>
      <c r="E5979" s="4" t="s">
        <v>30</v>
      </c>
      <c r="F5979" s="4" t="s">
        <v>30</v>
      </c>
    </row>
    <row r="5980" spans="1:9">
      <c r="A5980" t="n">
        <v>57693</v>
      </c>
      <c r="B5980" s="59" t="n">
        <v>45</v>
      </c>
      <c r="C5980" s="7" t="n">
        <v>9</v>
      </c>
      <c r="D5980" s="7" t="n">
        <v>0.0199999995529652</v>
      </c>
      <c r="E5980" s="7" t="n">
        <v>0.0199999995529652</v>
      </c>
      <c r="F5980" s="7" t="n">
        <v>0.25</v>
      </c>
    </row>
    <row r="5981" spans="1:9">
      <c r="A5981" t="s">
        <v>4</v>
      </c>
      <c r="B5981" s="4" t="s">
        <v>5</v>
      </c>
      <c r="C5981" s="4" t="s">
        <v>13</v>
      </c>
      <c r="D5981" s="4" t="s">
        <v>10</v>
      </c>
      <c r="E5981" s="4" t="s">
        <v>6</v>
      </c>
    </row>
    <row r="5982" spans="1:9">
      <c r="A5982" t="n">
        <v>57707</v>
      </c>
      <c r="B5982" s="51" t="n">
        <v>51</v>
      </c>
      <c r="C5982" s="7" t="n">
        <v>4</v>
      </c>
      <c r="D5982" s="7" t="n">
        <v>0</v>
      </c>
      <c r="E5982" s="7" t="s">
        <v>156</v>
      </c>
    </row>
    <row r="5983" spans="1:9">
      <c r="A5983" t="s">
        <v>4</v>
      </c>
      <c r="B5983" s="4" t="s">
        <v>5</v>
      </c>
      <c r="C5983" s="4" t="s">
        <v>10</v>
      </c>
    </row>
    <row r="5984" spans="1:9">
      <c r="A5984" t="n">
        <v>57720</v>
      </c>
      <c r="B5984" s="25" t="n">
        <v>16</v>
      </c>
      <c r="C5984" s="7" t="n">
        <v>0</v>
      </c>
    </row>
    <row r="5985" spans="1:6">
      <c r="A5985" t="s">
        <v>4</v>
      </c>
      <c r="B5985" s="4" t="s">
        <v>5</v>
      </c>
      <c r="C5985" s="4" t="s">
        <v>10</v>
      </c>
      <c r="D5985" s="4" t="s">
        <v>66</v>
      </c>
      <c r="E5985" s="4" t="s">
        <v>13</v>
      </c>
      <c r="F5985" s="4" t="s">
        <v>13</v>
      </c>
    </row>
    <row r="5986" spans="1:6">
      <c r="A5986" t="n">
        <v>57723</v>
      </c>
      <c r="B5986" s="52" t="n">
        <v>26</v>
      </c>
      <c r="C5986" s="7" t="n">
        <v>0</v>
      </c>
      <c r="D5986" s="7" t="s">
        <v>605</v>
      </c>
      <c r="E5986" s="7" t="n">
        <v>2</v>
      </c>
      <c r="F5986" s="7" t="n">
        <v>0</v>
      </c>
    </row>
    <row r="5987" spans="1:6">
      <c r="A5987" t="s">
        <v>4</v>
      </c>
      <c r="B5987" s="4" t="s">
        <v>5</v>
      </c>
    </row>
    <row r="5988" spans="1:6">
      <c r="A5988" t="n">
        <v>57744</v>
      </c>
      <c r="B5988" s="32" t="n">
        <v>28</v>
      </c>
    </row>
    <row r="5989" spans="1:6">
      <c r="A5989" t="s">
        <v>4</v>
      </c>
      <c r="B5989" s="4" t="s">
        <v>5</v>
      </c>
      <c r="C5989" s="4" t="s">
        <v>13</v>
      </c>
      <c r="D5989" s="4" t="s">
        <v>10</v>
      </c>
      <c r="E5989" s="4" t="s">
        <v>6</v>
      </c>
    </row>
    <row r="5990" spans="1:6">
      <c r="A5990" t="n">
        <v>57745</v>
      </c>
      <c r="B5990" s="51" t="n">
        <v>51</v>
      </c>
      <c r="C5990" s="7" t="n">
        <v>4</v>
      </c>
      <c r="D5990" s="7" t="n">
        <v>1</v>
      </c>
      <c r="E5990" s="7" t="s">
        <v>180</v>
      </c>
    </row>
    <row r="5991" spans="1:6">
      <c r="A5991" t="s">
        <v>4</v>
      </c>
      <c r="B5991" s="4" t="s">
        <v>5</v>
      </c>
      <c r="C5991" s="4" t="s">
        <v>10</v>
      </c>
    </row>
    <row r="5992" spans="1:6">
      <c r="A5992" t="n">
        <v>57759</v>
      </c>
      <c r="B5992" s="25" t="n">
        <v>16</v>
      </c>
      <c r="C5992" s="7" t="n">
        <v>0</v>
      </c>
    </row>
    <row r="5993" spans="1:6">
      <c r="A5993" t="s">
        <v>4</v>
      </c>
      <c r="B5993" s="4" t="s">
        <v>5</v>
      </c>
      <c r="C5993" s="4" t="s">
        <v>10</v>
      </c>
      <c r="D5993" s="4" t="s">
        <v>66</v>
      </c>
      <c r="E5993" s="4" t="s">
        <v>13</v>
      </c>
      <c r="F5993" s="4" t="s">
        <v>13</v>
      </c>
    </row>
    <row r="5994" spans="1:6">
      <c r="A5994" t="n">
        <v>57762</v>
      </c>
      <c r="B5994" s="52" t="n">
        <v>26</v>
      </c>
      <c r="C5994" s="7" t="n">
        <v>1</v>
      </c>
      <c r="D5994" s="7" t="s">
        <v>606</v>
      </c>
      <c r="E5994" s="7" t="n">
        <v>2</v>
      </c>
      <c r="F5994" s="7" t="n">
        <v>0</v>
      </c>
    </row>
    <row r="5995" spans="1:6">
      <c r="A5995" t="s">
        <v>4</v>
      </c>
      <c r="B5995" s="4" t="s">
        <v>5</v>
      </c>
    </row>
    <row r="5996" spans="1:6">
      <c r="A5996" t="n">
        <v>57773</v>
      </c>
      <c r="B5996" s="32" t="n">
        <v>28</v>
      </c>
    </row>
    <row r="5997" spans="1:6">
      <c r="A5997" t="s">
        <v>4</v>
      </c>
      <c r="B5997" s="4" t="s">
        <v>5</v>
      </c>
      <c r="C5997" s="4" t="s">
        <v>10</v>
      </c>
    </row>
    <row r="5998" spans="1:6">
      <c r="A5998" t="n">
        <v>57774</v>
      </c>
      <c r="B5998" s="8" t="n">
        <v>12</v>
      </c>
      <c r="C5998" s="7" t="n">
        <v>4</v>
      </c>
    </row>
    <row r="5999" spans="1:6">
      <c r="A5999" t="s">
        <v>4</v>
      </c>
      <c r="B5999" s="4" t="s">
        <v>5</v>
      </c>
      <c r="C5999" s="4" t="s">
        <v>29</v>
      </c>
    </row>
    <row r="6000" spans="1:6">
      <c r="A6000" t="n">
        <v>57777</v>
      </c>
      <c r="B6000" s="18" t="n">
        <v>3</v>
      </c>
      <c r="C6000" s="15" t="n">
        <f t="normal" ca="1">A6096</f>
        <v>0</v>
      </c>
    </row>
    <row r="6001" spans="1:6">
      <c r="A6001" t="s">
        <v>4</v>
      </c>
      <c r="B6001" s="4" t="s">
        <v>5</v>
      </c>
      <c r="C6001" s="4" t="s">
        <v>13</v>
      </c>
      <c r="D6001" s="4" t="s">
        <v>13</v>
      </c>
      <c r="E6001" s="4" t="s">
        <v>13</v>
      </c>
      <c r="F6001" s="4" t="s">
        <v>9</v>
      </c>
      <c r="G6001" s="4" t="s">
        <v>13</v>
      </c>
      <c r="H6001" s="4" t="s">
        <v>13</v>
      </c>
      <c r="I6001" s="4" t="s">
        <v>29</v>
      </c>
    </row>
    <row r="6002" spans="1:6">
      <c r="A6002" t="n">
        <v>57782</v>
      </c>
      <c r="B6002" s="14" t="n">
        <v>5</v>
      </c>
      <c r="C6002" s="7" t="n">
        <v>35</v>
      </c>
      <c r="D6002" s="7" t="n">
        <v>0</v>
      </c>
      <c r="E6002" s="7" t="n">
        <v>0</v>
      </c>
      <c r="F6002" s="7" t="n">
        <v>6</v>
      </c>
      <c r="G6002" s="7" t="n">
        <v>2</v>
      </c>
      <c r="H6002" s="7" t="n">
        <v>1</v>
      </c>
      <c r="I6002" s="15" t="n">
        <f t="normal" ca="1">A6044</f>
        <v>0</v>
      </c>
    </row>
    <row r="6003" spans="1:6">
      <c r="A6003" t="s">
        <v>4</v>
      </c>
      <c r="B6003" s="4" t="s">
        <v>5</v>
      </c>
      <c r="C6003" s="4" t="s">
        <v>13</v>
      </c>
      <c r="D6003" s="4" t="s">
        <v>10</v>
      </c>
      <c r="E6003" s="4" t="s">
        <v>30</v>
      </c>
    </row>
    <row r="6004" spans="1:6">
      <c r="A6004" t="n">
        <v>57796</v>
      </c>
      <c r="B6004" s="27" t="n">
        <v>58</v>
      </c>
      <c r="C6004" s="7" t="n">
        <v>101</v>
      </c>
      <c r="D6004" s="7" t="n">
        <v>500</v>
      </c>
      <c r="E6004" s="7" t="n">
        <v>1</v>
      </c>
    </row>
    <row r="6005" spans="1:6">
      <c r="A6005" t="s">
        <v>4</v>
      </c>
      <c r="B6005" s="4" t="s">
        <v>5</v>
      </c>
      <c r="C6005" s="4" t="s">
        <v>13</v>
      </c>
      <c r="D6005" s="4" t="s">
        <v>10</v>
      </c>
    </row>
    <row r="6006" spans="1:6">
      <c r="A6006" t="n">
        <v>57804</v>
      </c>
      <c r="B6006" s="27" t="n">
        <v>58</v>
      </c>
      <c r="C6006" s="7" t="n">
        <v>254</v>
      </c>
      <c r="D6006" s="7" t="n">
        <v>0</v>
      </c>
    </row>
    <row r="6007" spans="1:6">
      <c r="A6007" t="s">
        <v>4</v>
      </c>
      <c r="B6007" s="4" t="s">
        <v>5</v>
      </c>
      <c r="C6007" s="4" t="s">
        <v>13</v>
      </c>
      <c r="D6007" s="4" t="s">
        <v>13</v>
      </c>
      <c r="E6007" s="4" t="s">
        <v>30</v>
      </c>
      <c r="F6007" s="4" t="s">
        <v>30</v>
      </c>
      <c r="G6007" s="4" t="s">
        <v>30</v>
      </c>
      <c r="H6007" s="4" t="s">
        <v>10</v>
      </c>
    </row>
    <row r="6008" spans="1:6">
      <c r="A6008" t="n">
        <v>57808</v>
      </c>
      <c r="B6008" s="59" t="n">
        <v>45</v>
      </c>
      <c r="C6008" s="7" t="n">
        <v>2</v>
      </c>
      <c r="D6008" s="7" t="n">
        <v>3</v>
      </c>
      <c r="E6008" s="7" t="n">
        <v>8.25</v>
      </c>
      <c r="F6008" s="7" t="n">
        <v>1.05999994277954</v>
      </c>
      <c r="G6008" s="7" t="n">
        <v>17.0200004577637</v>
      </c>
      <c r="H6008" s="7" t="n">
        <v>0</v>
      </c>
    </row>
    <row r="6009" spans="1:6">
      <c r="A6009" t="s">
        <v>4</v>
      </c>
      <c r="B6009" s="4" t="s">
        <v>5</v>
      </c>
      <c r="C6009" s="4" t="s">
        <v>13</v>
      </c>
      <c r="D6009" s="4" t="s">
        <v>13</v>
      </c>
      <c r="E6009" s="4" t="s">
        <v>30</v>
      </c>
      <c r="F6009" s="4" t="s">
        <v>30</v>
      </c>
      <c r="G6009" s="4" t="s">
        <v>30</v>
      </c>
      <c r="H6009" s="4" t="s">
        <v>10</v>
      </c>
      <c r="I6009" s="4" t="s">
        <v>13</v>
      </c>
    </row>
    <row r="6010" spans="1:6">
      <c r="A6010" t="n">
        <v>57825</v>
      </c>
      <c r="B6010" s="59" t="n">
        <v>45</v>
      </c>
      <c r="C6010" s="7" t="n">
        <v>4</v>
      </c>
      <c r="D6010" s="7" t="n">
        <v>3</v>
      </c>
      <c r="E6010" s="7" t="n">
        <v>11.8699998855591</v>
      </c>
      <c r="F6010" s="7" t="n">
        <v>77.7699966430664</v>
      </c>
      <c r="G6010" s="7" t="n">
        <v>0</v>
      </c>
      <c r="H6010" s="7" t="n">
        <v>0</v>
      </c>
      <c r="I6010" s="7" t="n">
        <v>0</v>
      </c>
    </row>
    <row r="6011" spans="1:6">
      <c r="A6011" t="s">
        <v>4</v>
      </c>
      <c r="B6011" s="4" t="s">
        <v>5</v>
      </c>
      <c r="C6011" s="4" t="s">
        <v>13</v>
      </c>
      <c r="D6011" s="4" t="s">
        <v>13</v>
      </c>
      <c r="E6011" s="4" t="s">
        <v>30</v>
      </c>
      <c r="F6011" s="4" t="s">
        <v>10</v>
      </c>
    </row>
    <row r="6012" spans="1:6">
      <c r="A6012" t="n">
        <v>57843</v>
      </c>
      <c r="B6012" s="59" t="n">
        <v>45</v>
      </c>
      <c r="C6012" s="7" t="n">
        <v>11</v>
      </c>
      <c r="D6012" s="7" t="n">
        <v>3</v>
      </c>
      <c r="E6012" s="7" t="n">
        <v>35.0999984741211</v>
      </c>
      <c r="F6012" s="7" t="n">
        <v>0</v>
      </c>
    </row>
    <row r="6013" spans="1:6">
      <c r="A6013" t="s">
        <v>4</v>
      </c>
      <c r="B6013" s="4" t="s">
        <v>5</v>
      </c>
      <c r="C6013" s="4" t="s">
        <v>13</v>
      </c>
      <c r="D6013" s="4" t="s">
        <v>13</v>
      </c>
      <c r="E6013" s="4" t="s">
        <v>30</v>
      </c>
      <c r="F6013" s="4" t="s">
        <v>10</v>
      </c>
    </row>
    <row r="6014" spans="1:6">
      <c r="A6014" t="n">
        <v>57852</v>
      </c>
      <c r="B6014" s="59" t="n">
        <v>45</v>
      </c>
      <c r="C6014" s="7" t="n">
        <v>5</v>
      </c>
      <c r="D6014" s="7" t="n">
        <v>3</v>
      </c>
      <c r="E6014" s="7" t="n">
        <v>2.09999990463257</v>
      </c>
      <c r="F6014" s="7" t="n">
        <v>0</v>
      </c>
    </row>
    <row r="6015" spans="1:6">
      <c r="A6015" t="s">
        <v>4</v>
      </c>
      <c r="B6015" s="4" t="s">
        <v>5</v>
      </c>
      <c r="C6015" s="4" t="s">
        <v>13</v>
      </c>
      <c r="D6015" s="4" t="s">
        <v>13</v>
      </c>
      <c r="E6015" s="4" t="s">
        <v>30</v>
      </c>
      <c r="F6015" s="4" t="s">
        <v>10</v>
      </c>
    </row>
    <row r="6016" spans="1:6">
      <c r="A6016" t="n">
        <v>57861</v>
      </c>
      <c r="B6016" s="59" t="n">
        <v>45</v>
      </c>
      <c r="C6016" s="7" t="n">
        <v>5</v>
      </c>
      <c r="D6016" s="7" t="n">
        <v>3</v>
      </c>
      <c r="E6016" s="7" t="n">
        <v>1.79999995231628</v>
      </c>
      <c r="F6016" s="7" t="n">
        <v>1000</v>
      </c>
    </row>
    <row r="6017" spans="1:9">
      <c r="A6017" t="s">
        <v>4</v>
      </c>
      <c r="B6017" s="4" t="s">
        <v>5</v>
      </c>
      <c r="C6017" s="4" t="s">
        <v>13</v>
      </c>
      <c r="D6017" s="4" t="s">
        <v>10</v>
      </c>
    </row>
    <row r="6018" spans="1:9">
      <c r="A6018" t="n">
        <v>57870</v>
      </c>
      <c r="B6018" s="59" t="n">
        <v>45</v>
      </c>
      <c r="C6018" s="7" t="n">
        <v>7</v>
      </c>
      <c r="D6018" s="7" t="n">
        <v>255</v>
      </c>
    </row>
    <row r="6019" spans="1:9">
      <c r="A6019" t="s">
        <v>4</v>
      </c>
      <c r="B6019" s="4" t="s">
        <v>5</v>
      </c>
      <c r="C6019" s="4" t="s">
        <v>10</v>
      </c>
    </row>
    <row r="6020" spans="1:9">
      <c r="A6020" t="n">
        <v>57874</v>
      </c>
      <c r="B6020" s="25" t="n">
        <v>16</v>
      </c>
      <c r="C6020" s="7" t="n">
        <v>200</v>
      </c>
    </row>
    <row r="6021" spans="1:9">
      <c r="A6021" t="s">
        <v>4</v>
      </c>
      <c r="B6021" s="4" t="s">
        <v>5</v>
      </c>
      <c r="C6021" s="4" t="s">
        <v>13</v>
      </c>
      <c r="D6021" s="4" t="s">
        <v>30</v>
      </c>
      <c r="E6021" s="4" t="s">
        <v>30</v>
      </c>
      <c r="F6021" s="4" t="s">
        <v>30</v>
      </c>
    </row>
    <row r="6022" spans="1:9">
      <c r="A6022" t="n">
        <v>57877</v>
      </c>
      <c r="B6022" s="59" t="n">
        <v>45</v>
      </c>
      <c r="C6022" s="7" t="n">
        <v>9</v>
      </c>
      <c r="D6022" s="7" t="n">
        <v>0.0199999995529652</v>
      </c>
      <c r="E6022" s="7" t="n">
        <v>0.0199999995529652</v>
      </c>
      <c r="F6022" s="7" t="n">
        <v>0.25</v>
      </c>
    </row>
    <row r="6023" spans="1:9">
      <c r="A6023" t="s">
        <v>4</v>
      </c>
      <c r="B6023" s="4" t="s">
        <v>5</v>
      </c>
      <c r="C6023" s="4" t="s">
        <v>13</v>
      </c>
      <c r="D6023" s="4" t="s">
        <v>10</v>
      </c>
      <c r="E6023" s="4" t="s">
        <v>6</v>
      </c>
    </row>
    <row r="6024" spans="1:9">
      <c r="A6024" t="n">
        <v>57891</v>
      </c>
      <c r="B6024" s="51" t="n">
        <v>51</v>
      </c>
      <c r="C6024" s="7" t="n">
        <v>4</v>
      </c>
      <c r="D6024" s="7" t="n">
        <v>0</v>
      </c>
      <c r="E6024" s="7" t="s">
        <v>156</v>
      </c>
    </row>
    <row r="6025" spans="1:9">
      <c r="A6025" t="s">
        <v>4</v>
      </c>
      <c r="B6025" s="4" t="s">
        <v>5</v>
      </c>
      <c r="C6025" s="4" t="s">
        <v>10</v>
      </c>
    </row>
    <row r="6026" spans="1:9">
      <c r="A6026" t="n">
        <v>57904</v>
      </c>
      <c r="B6026" s="25" t="n">
        <v>16</v>
      </c>
      <c r="C6026" s="7" t="n">
        <v>0</v>
      </c>
    </row>
    <row r="6027" spans="1:9">
      <c r="A6027" t="s">
        <v>4</v>
      </c>
      <c r="B6027" s="4" t="s">
        <v>5</v>
      </c>
      <c r="C6027" s="4" t="s">
        <v>10</v>
      </c>
      <c r="D6027" s="4" t="s">
        <v>66</v>
      </c>
      <c r="E6027" s="4" t="s">
        <v>13</v>
      </c>
      <c r="F6027" s="4" t="s">
        <v>13</v>
      </c>
    </row>
    <row r="6028" spans="1:9">
      <c r="A6028" t="n">
        <v>57907</v>
      </c>
      <c r="B6028" s="52" t="n">
        <v>26</v>
      </c>
      <c r="C6028" s="7" t="n">
        <v>0</v>
      </c>
      <c r="D6028" s="7" t="s">
        <v>607</v>
      </c>
      <c r="E6028" s="7" t="n">
        <v>2</v>
      </c>
      <c r="F6028" s="7" t="n">
        <v>0</v>
      </c>
    </row>
    <row r="6029" spans="1:9">
      <c r="A6029" t="s">
        <v>4</v>
      </c>
      <c r="B6029" s="4" t="s">
        <v>5</v>
      </c>
    </row>
    <row r="6030" spans="1:9">
      <c r="A6030" t="n">
        <v>57928</v>
      </c>
      <c r="B6030" s="32" t="n">
        <v>28</v>
      </c>
    </row>
    <row r="6031" spans="1:9">
      <c r="A6031" t="s">
        <v>4</v>
      </c>
      <c r="B6031" s="4" t="s">
        <v>5</v>
      </c>
      <c r="C6031" s="4" t="s">
        <v>13</v>
      </c>
      <c r="D6031" s="4" t="s">
        <v>10</v>
      </c>
      <c r="E6031" s="4" t="s">
        <v>6</v>
      </c>
    </row>
    <row r="6032" spans="1:9">
      <c r="A6032" t="n">
        <v>57929</v>
      </c>
      <c r="B6032" s="51" t="n">
        <v>51</v>
      </c>
      <c r="C6032" s="7" t="n">
        <v>4</v>
      </c>
      <c r="D6032" s="7" t="n">
        <v>3</v>
      </c>
      <c r="E6032" s="7" t="s">
        <v>205</v>
      </c>
    </row>
    <row r="6033" spans="1:6">
      <c r="A6033" t="s">
        <v>4</v>
      </c>
      <c r="B6033" s="4" t="s">
        <v>5</v>
      </c>
      <c r="C6033" s="4" t="s">
        <v>10</v>
      </c>
    </row>
    <row r="6034" spans="1:6">
      <c r="A6034" t="n">
        <v>57943</v>
      </c>
      <c r="B6034" s="25" t="n">
        <v>16</v>
      </c>
      <c r="C6034" s="7" t="n">
        <v>0</v>
      </c>
    </row>
    <row r="6035" spans="1:6">
      <c r="A6035" t="s">
        <v>4</v>
      </c>
      <c r="B6035" s="4" t="s">
        <v>5</v>
      </c>
      <c r="C6035" s="4" t="s">
        <v>10</v>
      </c>
      <c r="D6035" s="4" t="s">
        <v>66</v>
      </c>
      <c r="E6035" s="4" t="s">
        <v>13</v>
      </c>
      <c r="F6035" s="4" t="s">
        <v>13</v>
      </c>
    </row>
    <row r="6036" spans="1:6">
      <c r="A6036" t="n">
        <v>57946</v>
      </c>
      <c r="B6036" s="52" t="n">
        <v>26</v>
      </c>
      <c r="C6036" s="7" t="n">
        <v>3</v>
      </c>
      <c r="D6036" s="7" t="s">
        <v>608</v>
      </c>
      <c r="E6036" s="7" t="n">
        <v>2</v>
      </c>
      <c r="F6036" s="7" t="n">
        <v>0</v>
      </c>
    </row>
    <row r="6037" spans="1:6">
      <c r="A6037" t="s">
        <v>4</v>
      </c>
      <c r="B6037" s="4" t="s">
        <v>5</v>
      </c>
    </row>
    <row r="6038" spans="1:6">
      <c r="A6038" t="n">
        <v>57976</v>
      </c>
      <c r="B6038" s="32" t="n">
        <v>28</v>
      </c>
    </row>
    <row r="6039" spans="1:6">
      <c r="A6039" t="s">
        <v>4</v>
      </c>
      <c r="B6039" s="4" t="s">
        <v>5</v>
      </c>
      <c r="C6039" s="4" t="s">
        <v>10</v>
      </c>
    </row>
    <row r="6040" spans="1:6">
      <c r="A6040" t="n">
        <v>57977</v>
      </c>
      <c r="B6040" s="8" t="n">
        <v>12</v>
      </c>
      <c r="C6040" s="7" t="n">
        <v>5</v>
      </c>
    </row>
    <row r="6041" spans="1:6">
      <c r="A6041" t="s">
        <v>4</v>
      </c>
      <c r="B6041" s="4" t="s">
        <v>5</v>
      </c>
      <c r="C6041" s="4" t="s">
        <v>29</v>
      </c>
    </row>
    <row r="6042" spans="1:6">
      <c r="A6042" t="n">
        <v>57980</v>
      </c>
      <c r="B6042" s="18" t="n">
        <v>3</v>
      </c>
      <c r="C6042" s="15" t="n">
        <f t="normal" ca="1">A6096</f>
        <v>0</v>
      </c>
    </row>
    <row r="6043" spans="1:6">
      <c r="A6043" t="s">
        <v>4</v>
      </c>
      <c r="B6043" s="4" t="s">
        <v>5</v>
      </c>
      <c r="C6043" s="4" t="s">
        <v>13</v>
      </c>
      <c r="D6043" s="4" t="s">
        <v>13</v>
      </c>
      <c r="E6043" s="4" t="s">
        <v>13</v>
      </c>
      <c r="F6043" s="4" t="s">
        <v>9</v>
      </c>
      <c r="G6043" s="4" t="s">
        <v>13</v>
      </c>
      <c r="H6043" s="4" t="s">
        <v>13</v>
      </c>
      <c r="I6043" s="4" t="s">
        <v>29</v>
      </c>
    </row>
    <row r="6044" spans="1:6">
      <c r="A6044" t="n">
        <v>57985</v>
      </c>
      <c r="B6044" s="14" t="n">
        <v>5</v>
      </c>
      <c r="C6044" s="7" t="n">
        <v>35</v>
      </c>
      <c r="D6044" s="7" t="n">
        <v>0</v>
      </c>
      <c r="E6044" s="7" t="n">
        <v>0</v>
      </c>
      <c r="F6044" s="7" t="n">
        <v>8</v>
      </c>
      <c r="G6044" s="7" t="n">
        <v>2</v>
      </c>
      <c r="H6044" s="7" t="n">
        <v>1</v>
      </c>
      <c r="I6044" s="15" t="n">
        <f t="normal" ca="1">A6096</f>
        <v>0</v>
      </c>
    </row>
    <row r="6045" spans="1:6">
      <c r="A6045" t="s">
        <v>4</v>
      </c>
      <c r="B6045" s="4" t="s">
        <v>5</v>
      </c>
      <c r="C6045" s="4" t="s">
        <v>13</v>
      </c>
      <c r="D6045" s="4" t="s">
        <v>10</v>
      </c>
      <c r="E6045" s="4" t="s">
        <v>30</v>
      </c>
    </row>
    <row r="6046" spans="1:6">
      <c r="A6046" t="n">
        <v>57999</v>
      </c>
      <c r="B6046" s="27" t="n">
        <v>58</v>
      </c>
      <c r="C6046" s="7" t="n">
        <v>101</v>
      </c>
      <c r="D6046" s="7" t="n">
        <v>500</v>
      </c>
      <c r="E6046" s="7" t="n">
        <v>1</v>
      </c>
    </row>
    <row r="6047" spans="1:6">
      <c r="A6047" t="s">
        <v>4</v>
      </c>
      <c r="B6047" s="4" t="s">
        <v>5</v>
      </c>
      <c r="C6047" s="4" t="s">
        <v>13</v>
      </c>
      <c r="D6047" s="4" t="s">
        <v>10</v>
      </c>
    </row>
    <row r="6048" spans="1:6">
      <c r="A6048" t="n">
        <v>58007</v>
      </c>
      <c r="B6048" s="27" t="n">
        <v>58</v>
      </c>
      <c r="C6048" s="7" t="n">
        <v>254</v>
      </c>
      <c r="D6048" s="7" t="n">
        <v>0</v>
      </c>
    </row>
    <row r="6049" spans="1:9">
      <c r="A6049" t="s">
        <v>4</v>
      </c>
      <c r="B6049" s="4" t="s">
        <v>5</v>
      </c>
      <c r="C6049" s="4" t="s">
        <v>13</v>
      </c>
      <c r="D6049" s="4" t="s">
        <v>13</v>
      </c>
      <c r="E6049" s="4" t="s">
        <v>30</v>
      </c>
      <c r="F6049" s="4" t="s">
        <v>30</v>
      </c>
      <c r="G6049" s="4" t="s">
        <v>30</v>
      </c>
      <c r="H6049" s="4" t="s">
        <v>10</v>
      </c>
    </row>
    <row r="6050" spans="1:9">
      <c r="A6050" t="n">
        <v>58011</v>
      </c>
      <c r="B6050" s="59" t="n">
        <v>45</v>
      </c>
      <c r="C6050" s="7" t="n">
        <v>2</v>
      </c>
      <c r="D6050" s="7" t="n">
        <v>3</v>
      </c>
      <c r="E6050" s="7" t="n">
        <v>8.26000022888184</v>
      </c>
      <c r="F6050" s="7" t="n">
        <v>1.01999998092651</v>
      </c>
      <c r="G6050" s="7" t="n">
        <v>13.9899997711182</v>
      </c>
      <c r="H6050" s="7" t="n">
        <v>0</v>
      </c>
    </row>
    <row r="6051" spans="1:9">
      <c r="A6051" t="s">
        <v>4</v>
      </c>
      <c r="B6051" s="4" t="s">
        <v>5</v>
      </c>
      <c r="C6051" s="4" t="s">
        <v>13</v>
      </c>
      <c r="D6051" s="4" t="s">
        <v>13</v>
      </c>
      <c r="E6051" s="4" t="s">
        <v>30</v>
      </c>
      <c r="F6051" s="4" t="s">
        <v>30</v>
      </c>
      <c r="G6051" s="4" t="s">
        <v>30</v>
      </c>
      <c r="H6051" s="4" t="s">
        <v>10</v>
      </c>
      <c r="I6051" s="4" t="s">
        <v>13</v>
      </c>
    </row>
    <row r="6052" spans="1:9">
      <c r="A6052" t="n">
        <v>58028</v>
      </c>
      <c r="B6052" s="59" t="n">
        <v>45</v>
      </c>
      <c r="C6052" s="7" t="n">
        <v>4</v>
      </c>
      <c r="D6052" s="7" t="n">
        <v>3</v>
      </c>
      <c r="E6052" s="7" t="n">
        <v>11.8699998855591</v>
      </c>
      <c r="F6052" s="7" t="n">
        <v>77.7699966430664</v>
      </c>
      <c r="G6052" s="7" t="n">
        <v>0</v>
      </c>
      <c r="H6052" s="7" t="n">
        <v>0</v>
      </c>
      <c r="I6052" s="7" t="n">
        <v>0</v>
      </c>
    </row>
    <row r="6053" spans="1:9">
      <c r="A6053" t="s">
        <v>4</v>
      </c>
      <c r="B6053" s="4" t="s">
        <v>5</v>
      </c>
      <c r="C6053" s="4" t="s">
        <v>13</v>
      </c>
      <c r="D6053" s="4" t="s">
        <v>13</v>
      </c>
      <c r="E6053" s="4" t="s">
        <v>30</v>
      </c>
      <c r="F6053" s="4" t="s">
        <v>10</v>
      </c>
    </row>
    <row r="6054" spans="1:9">
      <c r="A6054" t="n">
        <v>58046</v>
      </c>
      <c r="B6054" s="59" t="n">
        <v>45</v>
      </c>
      <c r="C6054" s="7" t="n">
        <v>11</v>
      </c>
      <c r="D6054" s="7" t="n">
        <v>3</v>
      </c>
      <c r="E6054" s="7" t="n">
        <v>35.0999984741211</v>
      </c>
      <c r="F6054" s="7" t="n">
        <v>0</v>
      </c>
    </row>
    <row r="6055" spans="1:9">
      <c r="A6055" t="s">
        <v>4</v>
      </c>
      <c r="B6055" s="4" t="s">
        <v>5</v>
      </c>
      <c r="C6055" s="4" t="s">
        <v>13</v>
      </c>
      <c r="D6055" s="4" t="s">
        <v>13</v>
      </c>
      <c r="E6055" s="4" t="s">
        <v>30</v>
      </c>
      <c r="F6055" s="4" t="s">
        <v>10</v>
      </c>
    </row>
    <row r="6056" spans="1:9">
      <c r="A6056" t="n">
        <v>58055</v>
      </c>
      <c r="B6056" s="59" t="n">
        <v>45</v>
      </c>
      <c r="C6056" s="7" t="n">
        <v>5</v>
      </c>
      <c r="D6056" s="7" t="n">
        <v>3</v>
      </c>
      <c r="E6056" s="7" t="n">
        <v>2.09999990463257</v>
      </c>
      <c r="F6056" s="7" t="n">
        <v>0</v>
      </c>
    </row>
    <row r="6057" spans="1:9">
      <c r="A6057" t="s">
        <v>4</v>
      </c>
      <c r="B6057" s="4" t="s">
        <v>5</v>
      </c>
      <c r="C6057" s="4" t="s">
        <v>13</v>
      </c>
      <c r="D6057" s="4" t="s">
        <v>13</v>
      </c>
      <c r="E6057" s="4" t="s">
        <v>30</v>
      </c>
      <c r="F6057" s="4" t="s">
        <v>10</v>
      </c>
    </row>
    <row r="6058" spans="1:9">
      <c r="A6058" t="n">
        <v>58064</v>
      </c>
      <c r="B6058" s="59" t="n">
        <v>45</v>
      </c>
      <c r="C6058" s="7" t="n">
        <v>5</v>
      </c>
      <c r="D6058" s="7" t="n">
        <v>3</v>
      </c>
      <c r="E6058" s="7" t="n">
        <v>1.79999995231628</v>
      </c>
      <c r="F6058" s="7" t="n">
        <v>1000</v>
      </c>
    </row>
    <row r="6059" spans="1:9">
      <c r="A6059" t="s">
        <v>4</v>
      </c>
      <c r="B6059" s="4" t="s">
        <v>5</v>
      </c>
      <c r="C6059" s="4" t="s">
        <v>13</v>
      </c>
      <c r="D6059" s="4" t="s">
        <v>10</v>
      </c>
    </row>
    <row r="6060" spans="1:9">
      <c r="A6060" t="n">
        <v>58073</v>
      </c>
      <c r="B6060" s="59" t="n">
        <v>45</v>
      </c>
      <c r="C6060" s="7" t="n">
        <v>7</v>
      </c>
      <c r="D6060" s="7" t="n">
        <v>255</v>
      </c>
    </row>
    <row r="6061" spans="1:9">
      <c r="A6061" t="s">
        <v>4</v>
      </c>
      <c r="B6061" s="4" t="s">
        <v>5</v>
      </c>
      <c r="C6061" s="4" t="s">
        <v>10</v>
      </c>
    </row>
    <row r="6062" spans="1:9">
      <c r="A6062" t="n">
        <v>58077</v>
      </c>
      <c r="B6062" s="25" t="n">
        <v>16</v>
      </c>
      <c r="C6062" s="7" t="n">
        <v>200</v>
      </c>
    </row>
    <row r="6063" spans="1:9">
      <c r="A6063" t="s">
        <v>4</v>
      </c>
      <c r="B6063" s="4" t="s">
        <v>5</v>
      </c>
      <c r="C6063" s="4" t="s">
        <v>13</v>
      </c>
      <c r="D6063" s="4" t="s">
        <v>30</v>
      </c>
      <c r="E6063" s="4" t="s">
        <v>30</v>
      </c>
      <c r="F6063" s="4" t="s">
        <v>30</v>
      </c>
    </row>
    <row r="6064" spans="1:9">
      <c r="A6064" t="n">
        <v>58080</v>
      </c>
      <c r="B6064" s="59" t="n">
        <v>45</v>
      </c>
      <c r="C6064" s="7" t="n">
        <v>9</v>
      </c>
      <c r="D6064" s="7" t="n">
        <v>0.0199999995529652</v>
      </c>
      <c r="E6064" s="7" t="n">
        <v>0.0199999995529652</v>
      </c>
      <c r="F6064" s="7" t="n">
        <v>0.25</v>
      </c>
    </row>
    <row r="6065" spans="1:9">
      <c r="A6065" t="s">
        <v>4</v>
      </c>
      <c r="B6065" s="4" t="s">
        <v>5</v>
      </c>
      <c r="C6065" s="4" t="s">
        <v>13</v>
      </c>
      <c r="D6065" s="4" t="s">
        <v>10</v>
      </c>
      <c r="E6065" s="4" t="s">
        <v>6</v>
      </c>
    </row>
    <row r="6066" spans="1:9">
      <c r="A6066" t="n">
        <v>58094</v>
      </c>
      <c r="B6066" s="51" t="n">
        <v>51</v>
      </c>
      <c r="C6066" s="7" t="n">
        <v>4</v>
      </c>
      <c r="D6066" s="7" t="n">
        <v>0</v>
      </c>
      <c r="E6066" s="7" t="s">
        <v>156</v>
      </c>
    </row>
    <row r="6067" spans="1:9">
      <c r="A6067" t="s">
        <v>4</v>
      </c>
      <c r="B6067" s="4" t="s">
        <v>5</v>
      </c>
      <c r="C6067" s="4" t="s">
        <v>10</v>
      </c>
    </row>
    <row r="6068" spans="1:9">
      <c r="A6068" t="n">
        <v>58107</v>
      </c>
      <c r="B6068" s="25" t="n">
        <v>16</v>
      </c>
      <c r="C6068" s="7" t="n">
        <v>0</v>
      </c>
    </row>
    <row r="6069" spans="1:9">
      <c r="A6069" t="s">
        <v>4</v>
      </c>
      <c r="B6069" s="4" t="s">
        <v>5</v>
      </c>
      <c r="C6069" s="4" t="s">
        <v>10</v>
      </c>
      <c r="D6069" s="4" t="s">
        <v>66</v>
      </c>
      <c r="E6069" s="4" t="s">
        <v>13</v>
      </c>
      <c r="F6069" s="4" t="s">
        <v>13</v>
      </c>
    </row>
    <row r="6070" spans="1:9">
      <c r="A6070" t="n">
        <v>58110</v>
      </c>
      <c r="B6070" s="52" t="n">
        <v>26</v>
      </c>
      <c r="C6070" s="7" t="n">
        <v>0</v>
      </c>
      <c r="D6070" s="7" t="s">
        <v>609</v>
      </c>
      <c r="E6070" s="7" t="n">
        <v>2</v>
      </c>
      <c r="F6070" s="7" t="n">
        <v>0</v>
      </c>
    </row>
    <row r="6071" spans="1:9">
      <c r="A6071" t="s">
        <v>4</v>
      </c>
      <c r="B6071" s="4" t="s">
        <v>5</v>
      </c>
    </row>
    <row r="6072" spans="1:9">
      <c r="A6072" t="n">
        <v>58133</v>
      </c>
      <c r="B6072" s="32" t="n">
        <v>28</v>
      </c>
    </row>
    <row r="6073" spans="1:9">
      <c r="A6073" t="s">
        <v>4</v>
      </c>
      <c r="B6073" s="4" t="s">
        <v>5</v>
      </c>
      <c r="C6073" s="4" t="s">
        <v>13</v>
      </c>
      <c r="D6073" s="4" t="s">
        <v>10</v>
      </c>
      <c r="E6073" s="4" t="s">
        <v>6</v>
      </c>
    </row>
    <row r="6074" spans="1:9">
      <c r="A6074" t="n">
        <v>58134</v>
      </c>
      <c r="B6074" s="51" t="n">
        <v>51</v>
      </c>
      <c r="C6074" s="7" t="n">
        <v>4</v>
      </c>
      <c r="D6074" s="7" t="n">
        <v>9</v>
      </c>
      <c r="E6074" s="7" t="s">
        <v>174</v>
      </c>
    </row>
    <row r="6075" spans="1:9">
      <c r="A6075" t="s">
        <v>4</v>
      </c>
      <c r="B6075" s="4" t="s">
        <v>5</v>
      </c>
      <c r="C6075" s="4" t="s">
        <v>10</v>
      </c>
    </row>
    <row r="6076" spans="1:9">
      <c r="A6076" t="n">
        <v>58148</v>
      </c>
      <c r="B6076" s="25" t="n">
        <v>16</v>
      </c>
      <c r="C6076" s="7" t="n">
        <v>0</v>
      </c>
    </row>
    <row r="6077" spans="1:9">
      <c r="A6077" t="s">
        <v>4</v>
      </c>
      <c r="B6077" s="4" t="s">
        <v>5</v>
      </c>
      <c r="C6077" s="4" t="s">
        <v>10</v>
      </c>
      <c r="D6077" s="4" t="s">
        <v>66</v>
      </c>
      <c r="E6077" s="4" t="s">
        <v>13</v>
      </c>
      <c r="F6077" s="4" t="s">
        <v>13</v>
      </c>
    </row>
    <row r="6078" spans="1:9">
      <c r="A6078" t="n">
        <v>58151</v>
      </c>
      <c r="B6078" s="52" t="n">
        <v>26</v>
      </c>
      <c r="C6078" s="7" t="n">
        <v>9</v>
      </c>
      <c r="D6078" s="7" t="s">
        <v>610</v>
      </c>
      <c r="E6078" s="7" t="n">
        <v>2</v>
      </c>
      <c r="F6078" s="7" t="n">
        <v>0</v>
      </c>
    </row>
    <row r="6079" spans="1:9">
      <c r="A6079" t="s">
        <v>4</v>
      </c>
      <c r="B6079" s="4" t="s">
        <v>5</v>
      </c>
    </row>
    <row r="6080" spans="1:9">
      <c r="A6080" t="n">
        <v>58194</v>
      </c>
      <c r="B6080" s="32" t="n">
        <v>28</v>
      </c>
    </row>
    <row r="6081" spans="1:6">
      <c r="A6081" t="s">
        <v>4</v>
      </c>
      <c r="B6081" s="4" t="s">
        <v>5</v>
      </c>
      <c r="C6081" s="4" t="s">
        <v>10</v>
      </c>
      <c r="D6081" s="4" t="s">
        <v>13</v>
      </c>
    </row>
    <row r="6082" spans="1:6">
      <c r="A6082" t="n">
        <v>58195</v>
      </c>
      <c r="B6082" s="61" t="n">
        <v>89</v>
      </c>
      <c r="C6082" s="7" t="n">
        <v>65533</v>
      </c>
      <c r="D6082" s="7" t="n">
        <v>1</v>
      </c>
    </row>
    <row r="6083" spans="1:6">
      <c r="A6083" t="s">
        <v>4</v>
      </c>
      <c r="B6083" s="4" t="s">
        <v>5</v>
      </c>
      <c r="C6083" s="4" t="s">
        <v>13</v>
      </c>
      <c r="D6083" s="4" t="s">
        <v>30</v>
      </c>
      <c r="E6083" s="4" t="s">
        <v>30</v>
      </c>
      <c r="F6083" s="4" t="s">
        <v>30</v>
      </c>
    </row>
    <row r="6084" spans="1:6">
      <c r="A6084" t="n">
        <v>58199</v>
      </c>
      <c r="B6084" s="59" t="n">
        <v>45</v>
      </c>
      <c r="C6084" s="7" t="n">
        <v>9</v>
      </c>
      <c r="D6084" s="7" t="n">
        <v>0.0199999995529652</v>
      </c>
      <c r="E6084" s="7" t="n">
        <v>0.0199999995529652</v>
      </c>
      <c r="F6084" s="7" t="n">
        <v>0.25</v>
      </c>
    </row>
    <row r="6085" spans="1:6">
      <c r="A6085" t="s">
        <v>4</v>
      </c>
      <c r="B6085" s="4" t="s">
        <v>5</v>
      </c>
      <c r="C6085" s="4" t="s">
        <v>13</v>
      </c>
      <c r="D6085" s="4" t="s">
        <v>10</v>
      </c>
      <c r="E6085" s="4" t="s">
        <v>6</v>
      </c>
    </row>
    <row r="6086" spans="1:6">
      <c r="A6086" t="n">
        <v>58213</v>
      </c>
      <c r="B6086" s="51" t="n">
        <v>51</v>
      </c>
      <c r="C6086" s="7" t="n">
        <v>4</v>
      </c>
      <c r="D6086" s="7" t="n">
        <v>9</v>
      </c>
      <c r="E6086" s="7" t="s">
        <v>611</v>
      </c>
    </row>
    <row r="6087" spans="1:6">
      <c r="A6087" t="s">
        <v>4</v>
      </c>
      <c r="B6087" s="4" t="s">
        <v>5</v>
      </c>
      <c r="C6087" s="4" t="s">
        <v>10</v>
      </c>
    </row>
    <row r="6088" spans="1:6">
      <c r="A6088" t="n">
        <v>58227</v>
      </c>
      <c r="B6088" s="25" t="n">
        <v>16</v>
      </c>
      <c r="C6088" s="7" t="n">
        <v>0</v>
      </c>
    </row>
    <row r="6089" spans="1:6">
      <c r="A6089" t="s">
        <v>4</v>
      </c>
      <c r="B6089" s="4" t="s">
        <v>5</v>
      </c>
      <c r="C6089" s="4" t="s">
        <v>10</v>
      </c>
      <c r="D6089" s="4" t="s">
        <v>66</v>
      </c>
      <c r="E6089" s="4" t="s">
        <v>13</v>
      </c>
      <c r="F6089" s="4" t="s">
        <v>13</v>
      </c>
    </row>
    <row r="6090" spans="1:6">
      <c r="A6090" t="n">
        <v>58230</v>
      </c>
      <c r="B6090" s="52" t="n">
        <v>26</v>
      </c>
      <c r="C6090" s="7" t="n">
        <v>9</v>
      </c>
      <c r="D6090" s="7" t="s">
        <v>612</v>
      </c>
      <c r="E6090" s="7" t="n">
        <v>2</v>
      </c>
      <c r="F6090" s="7" t="n">
        <v>0</v>
      </c>
    </row>
    <row r="6091" spans="1:6">
      <c r="A6091" t="s">
        <v>4</v>
      </c>
      <c r="B6091" s="4" t="s">
        <v>5</v>
      </c>
    </row>
    <row r="6092" spans="1:6">
      <c r="A6092" t="n">
        <v>58255</v>
      </c>
      <c r="B6092" s="32" t="n">
        <v>28</v>
      </c>
    </row>
    <row r="6093" spans="1:6">
      <c r="A6093" t="s">
        <v>4</v>
      </c>
      <c r="B6093" s="4" t="s">
        <v>5</v>
      </c>
      <c r="C6093" s="4" t="s">
        <v>10</v>
      </c>
    </row>
    <row r="6094" spans="1:6">
      <c r="A6094" t="n">
        <v>58256</v>
      </c>
      <c r="B6094" s="8" t="n">
        <v>12</v>
      </c>
      <c r="C6094" s="7" t="n">
        <v>7</v>
      </c>
    </row>
    <row r="6095" spans="1:6">
      <c r="A6095" t="s">
        <v>4</v>
      </c>
      <c r="B6095" s="4" t="s">
        <v>5</v>
      </c>
      <c r="C6095" s="4" t="s">
        <v>13</v>
      </c>
      <c r="D6095" s="4" t="s">
        <v>10</v>
      </c>
      <c r="E6095" s="4" t="s">
        <v>10</v>
      </c>
      <c r="F6095" s="4" t="s">
        <v>13</v>
      </c>
    </row>
    <row r="6096" spans="1:6">
      <c r="A6096" t="n">
        <v>58259</v>
      </c>
      <c r="B6096" s="30" t="n">
        <v>25</v>
      </c>
      <c r="C6096" s="7" t="n">
        <v>1</v>
      </c>
      <c r="D6096" s="7" t="n">
        <v>65535</v>
      </c>
      <c r="E6096" s="7" t="n">
        <v>450</v>
      </c>
      <c r="F6096" s="7" t="n">
        <v>0</v>
      </c>
    </row>
    <row r="6097" spans="1:6">
      <c r="A6097" t="s">
        <v>4</v>
      </c>
      <c r="B6097" s="4" t="s">
        <v>5</v>
      </c>
      <c r="C6097" s="4" t="s">
        <v>10</v>
      </c>
      <c r="D6097" s="4" t="s">
        <v>10</v>
      </c>
      <c r="E6097" s="4" t="s">
        <v>10</v>
      </c>
    </row>
    <row r="6098" spans="1:6">
      <c r="A6098" t="n">
        <v>58266</v>
      </c>
      <c r="B6098" s="43" t="n">
        <v>61</v>
      </c>
      <c r="C6098" s="7" t="n">
        <v>7</v>
      </c>
      <c r="D6098" s="7" t="n">
        <v>0</v>
      </c>
      <c r="E6098" s="7" t="n">
        <v>1000</v>
      </c>
    </row>
    <row r="6099" spans="1:6">
      <c r="A6099" t="s">
        <v>4</v>
      </c>
      <c r="B6099" s="4" t="s">
        <v>5</v>
      </c>
      <c r="C6099" s="4" t="s">
        <v>13</v>
      </c>
      <c r="D6099" s="4" t="s">
        <v>10</v>
      </c>
      <c r="E6099" s="4" t="s">
        <v>6</v>
      </c>
    </row>
    <row r="6100" spans="1:6">
      <c r="A6100" t="n">
        <v>58273</v>
      </c>
      <c r="B6100" s="51" t="n">
        <v>51</v>
      </c>
      <c r="C6100" s="7" t="n">
        <v>4</v>
      </c>
      <c r="D6100" s="7" t="n">
        <v>7</v>
      </c>
      <c r="E6100" s="7" t="s">
        <v>613</v>
      </c>
    </row>
    <row r="6101" spans="1:6">
      <c r="A6101" t="s">
        <v>4</v>
      </c>
      <c r="B6101" s="4" t="s">
        <v>5</v>
      </c>
      <c r="C6101" s="4" t="s">
        <v>10</v>
      </c>
    </row>
    <row r="6102" spans="1:6">
      <c r="A6102" t="n">
        <v>58287</v>
      </c>
      <c r="B6102" s="25" t="n">
        <v>16</v>
      </c>
      <c r="C6102" s="7" t="n">
        <v>0</v>
      </c>
    </row>
    <row r="6103" spans="1:6">
      <c r="A6103" t="s">
        <v>4</v>
      </c>
      <c r="B6103" s="4" t="s">
        <v>5</v>
      </c>
      <c r="C6103" s="4" t="s">
        <v>10</v>
      </c>
      <c r="D6103" s="4" t="s">
        <v>66</v>
      </c>
      <c r="E6103" s="4" t="s">
        <v>13</v>
      </c>
      <c r="F6103" s="4" t="s">
        <v>13</v>
      </c>
    </row>
    <row r="6104" spans="1:6">
      <c r="A6104" t="n">
        <v>58290</v>
      </c>
      <c r="B6104" s="52" t="n">
        <v>26</v>
      </c>
      <c r="C6104" s="7" t="n">
        <v>7</v>
      </c>
      <c r="D6104" s="7" t="s">
        <v>614</v>
      </c>
      <c r="E6104" s="7" t="n">
        <v>2</v>
      </c>
      <c r="F6104" s="7" t="n">
        <v>0</v>
      </c>
    </row>
    <row r="6105" spans="1:6">
      <c r="A6105" t="s">
        <v>4</v>
      </c>
      <c r="B6105" s="4" t="s">
        <v>5</v>
      </c>
    </row>
    <row r="6106" spans="1:6">
      <c r="A6106" t="n">
        <v>58321</v>
      </c>
      <c r="B6106" s="32" t="n">
        <v>28</v>
      </c>
    </row>
    <row r="6107" spans="1:6">
      <c r="A6107" t="s">
        <v>4</v>
      </c>
      <c r="B6107" s="4" t="s">
        <v>5</v>
      </c>
      <c r="C6107" s="4" t="s">
        <v>10</v>
      </c>
      <c r="D6107" s="4" t="s">
        <v>13</v>
      </c>
    </row>
    <row r="6108" spans="1:6">
      <c r="A6108" t="n">
        <v>58322</v>
      </c>
      <c r="B6108" s="61" t="n">
        <v>89</v>
      </c>
      <c r="C6108" s="7" t="n">
        <v>65533</v>
      </c>
      <c r="D6108" s="7" t="n">
        <v>1</v>
      </c>
    </row>
    <row r="6109" spans="1:6">
      <c r="A6109" t="s">
        <v>4</v>
      </c>
      <c r="B6109" s="4" t="s">
        <v>5</v>
      </c>
      <c r="C6109" s="4" t="s">
        <v>13</v>
      </c>
      <c r="D6109" s="4" t="s">
        <v>10</v>
      </c>
      <c r="E6109" s="4" t="s">
        <v>10</v>
      </c>
      <c r="F6109" s="4" t="s">
        <v>13</v>
      </c>
    </row>
    <row r="6110" spans="1:6">
      <c r="A6110" t="n">
        <v>58326</v>
      </c>
      <c r="B6110" s="30" t="n">
        <v>25</v>
      </c>
      <c r="C6110" s="7" t="n">
        <v>1</v>
      </c>
      <c r="D6110" s="7" t="n">
        <v>65535</v>
      </c>
      <c r="E6110" s="7" t="n">
        <v>65535</v>
      </c>
      <c r="F6110" s="7" t="n">
        <v>0</v>
      </c>
    </row>
    <row r="6111" spans="1:6">
      <c r="A6111" t="s">
        <v>4</v>
      </c>
      <c r="B6111" s="4" t="s">
        <v>5</v>
      </c>
      <c r="C6111" s="4" t="s">
        <v>13</v>
      </c>
      <c r="D6111" s="4" t="s">
        <v>10</v>
      </c>
      <c r="E6111" s="4" t="s">
        <v>13</v>
      </c>
      <c r="F6111" s="4" t="s">
        <v>13</v>
      </c>
      <c r="G6111" s="4" t="s">
        <v>29</v>
      </c>
    </row>
    <row r="6112" spans="1:6">
      <c r="A6112" t="n">
        <v>58333</v>
      </c>
      <c r="B6112" s="14" t="n">
        <v>5</v>
      </c>
      <c r="C6112" s="7" t="n">
        <v>30</v>
      </c>
      <c r="D6112" s="7" t="n">
        <v>8</v>
      </c>
      <c r="E6112" s="7" t="n">
        <v>8</v>
      </c>
      <c r="F6112" s="7" t="n">
        <v>1</v>
      </c>
      <c r="G6112" s="15" t="n">
        <f t="normal" ca="1">A6138</f>
        <v>0</v>
      </c>
    </row>
    <row r="6113" spans="1:7">
      <c r="A6113" t="s">
        <v>4</v>
      </c>
      <c r="B6113" s="4" t="s">
        <v>5</v>
      </c>
      <c r="C6113" s="4" t="s">
        <v>13</v>
      </c>
      <c r="D6113" s="4" t="s">
        <v>10</v>
      </c>
      <c r="E6113" s="4" t="s">
        <v>6</v>
      </c>
    </row>
    <row r="6114" spans="1:7">
      <c r="A6114" t="n">
        <v>58343</v>
      </c>
      <c r="B6114" s="51" t="n">
        <v>51</v>
      </c>
      <c r="C6114" s="7" t="n">
        <v>4</v>
      </c>
      <c r="D6114" s="7" t="n">
        <v>0</v>
      </c>
      <c r="E6114" s="7" t="s">
        <v>166</v>
      </c>
    </row>
    <row r="6115" spans="1:7">
      <c r="A6115" t="s">
        <v>4</v>
      </c>
      <c r="B6115" s="4" t="s">
        <v>5</v>
      </c>
      <c r="C6115" s="4" t="s">
        <v>10</v>
      </c>
    </row>
    <row r="6116" spans="1:7">
      <c r="A6116" t="n">
        <v>58356</v>
      </c>
      <c r="B6116" s="25" t="n">
        <v>16</v>
      </c>
      <c r="C6116" s="7" t="n">
        <v>0</v>
      </c>
    </row>
    <row r="6117" spans="1:7">
      <c r="A6117" t="s">
        <v>4</v>
      </c>
      <c r="B6117" s="4" t="s">
        <v>5</v>
      </c>
      <c r="C6117" s="4" t="s">
        <v>10</v>
      </c>
      <c r="D6117" s="4" t="s">
        <v>66</v>
      </c>
      <c r="E6117" s="4" t="s">
        <v>13</v>
      </c>
      <c r="F6117" s="4" t="s">
        <v>13</v>
      </c>
      <c r="G6117" s="4" t="s">
        <v>66</v>
      </c>
      <c r="H6117" s="4" t="s">
        <v>13</v>
      </c>
      <c r="I6117" s="4" t="s">
        <v>13</v>
      </c>
      <c r="J6117" s="4" t="s">
        <v>66</v>
      </c>
      <c r="K6117" s="4" t="s">
        <v>13</v>
      </c>
      <c r="L6117" s="4" t="s">
        <v>13</v>
      </c>
    </row>
    <row r="6118" spans="1:7">
      <c r="A6118" t="n">
        <v>58359</v>
      </c>
      <c r="B6118" s="52" t="n">
        <v>26</v>
      </c>
      <c r="C6118" s="7" t="n">
        <v>0</v>
      </c>
      <c r="D6118" s="7" t="s">
        <v>615</v>
      </c>
      <c r="E6118" s="7" t="n">
        <v>2</v>
      </c>
      <c r="F6118" s="7" t="n">
        <v>3</v>
      </c>
      <c r="G6118" s="7" t="s">
        <v>616</v>
      </c>
      <c r="H6118" s="7" t="n">
        <v>2</v>
      </c>
      <c r="I6118" s="7" t="n">
        <v>3</v>
      </c>
      <c r="J6118" s="7" t="s">
        <v>617</v>
      </c>
      <c r="K6118" s="7" t="n">
        <v>2</v>
      </c>
      <c r="L6118" s="7" t="n">
        <v>0</v>
      </c>
    </row>
    <row r="6119" spans="1:7">
      <c r="A6119" t="s">
        <v>4</v>
      </c>
      <c r="B6119" s="4" t="s">
        <v>5</v>
      </c>
    </row>
    <row r="6120" spans="1:7">
      <c r="A6120" t="n">
        <v>58569</v>
      </c>
      <c r="B6120" s="32" t="n">
        <v>28</v>
      </c>
    </row>
    <row r="6121" spans="1:7">
      <c r="A6121" t="s">
        <v>4</v>
      </c>
      <c r="B6121" s="4" t="s">
        <v>5</v>
      </c>
      <c r="C6121" s="4" t="s">
        <v>13</v>
      </c>
      <c r="D6121" s="4" t="s">
        <v>10</v>
      </c>
      <c r="E6121" s="4" t="s">
        <v>10</v>
      </c>
      <c r="F6121" s="4" t="s">
        <v>13</v>
      </c>
    </row>
    <row r="6122" spans="1:7">
      <c r="A6122" t="n">
        <v>58570</v>
      </c>
      <c r="B6122" s="30" t="n">
        <v>25</v>
      </c>
      <c r="C6122" s="7" t="n">
        <v>1</v>
      </c>
      <c r="D6122" s="7" t="n">
        <v>65535</v>
      </c>
      <c r="E6122" s="7" t="n">
        <v>450</v>
      </c>
      <c r="F6122" s="7" t="n">
        <v>0</v>
      </c>
    </row>
    <row r="6123" spans="1:7">
      <c r="A6123" t="s">
        <v>4</v>
      </c>
      <c r="B6123" s="4" t="s">
        <v>5</v>
      </c>
      <c r="C6123" s="4" t="s">
        <v>13</v>
      </c>
      <c r="D6123" s="4" t="s">
        <v>10</v>
      </c>
      <c r="E6123" s="4" t="s">
        <v>6</v>
      </c>
    </row>
    <row r="6124" spans="1:7">
      <c r="A6124" t="n">
        <v>58577</v>
      </c>
      <c r="B6124" s="51" t="n">
        <v>51</v>
      </c>
      <c r="C6124" s="7" t="n">
        <v>4</v>
      </c>
      <c r="D6124" s="7" t="n">
        <v>7</v>
      </c>
      <c r="E6124" s="7" t="s">
        <v>590</v>
      </c>
    </row>
    <row r="6125" spans="1:7">
      <c r="A6125" t="s">
        <v>4</v>
      </c>
      <c r="B6125" s="4" t="s">
        <v>5</v>
      </c>
      <c r="C6125" s="4" t="s">
        <v>10</v>
      </c>
    </row>
    <row r="6126" spans="1:7">
      <c r="A6126" t="n">
        <v>58590</v>
      </c>
      <c r="B6126" s="25" t="n">
        <v>16</v>
      </c>
      <c r="C6126" s="7" t="n">
        <v>0</v>
      </c>
    </row>
    <row r="6127" spans="1:7">
      <c r="A6127" t="s">
        <v>4</v>
      </c>
      <c r="B6127" s="4" t="s">
        <v>5</v>
      </c>
      <c r="C6127" s="4" t="s">
        <v>10</v>
      </c>
      <c r="D6127" s="4" t="s">
        <v>66</v>
      </c>
      <c r="E6127" s="4" t="s">
        <v>13</v>
      </c>
      <c r="F6127" s="4" t="s">
        <v>13</v>
      </c>
    </row>
    <row r="6128" spans="1:7">
      <c r="A6128" t="n">
        <v>58593</v>
      </c>
      <c r="B6128" s="52" t="n">
        <v>26</v>
      </c>
      <c r="C6128" s="7" t="n">
        <v>7</v>
      </c>
      <c r="D6128" s="7" t="s">
        <v>618</v>
      </c>
      <c r="E6128" s="7" t="n">
        <v>2</v>
      </c>
      <c r="F6128" s="7" t="n">
        <v>0</v>
      </c>
    </row>
    <row r="6129" spans="1:12">
      <c r="A6129" t="s">
        <v>4</v>
      </c>
      <c r="B6129" s="4" t="s">
        <v>5</v>
      </c>
    </row>
    <row r="6130" spans="1:12">
      <c r="A6130" t="n">
        <v>58645</v>
      </c>
      <c r="B6130" s="32" t="n">
        <v>28</v>
      </c>
    </row>
    <row r="6131" spans="1:12">
      <c r="A6131" t="s">
        <v>4</v>
      </c>
      <c r="B6131" s="4" t="s">
        <v>5</v>
      </c>
      <c r="C6131" s="4" t="s">
        <v>10</v>
      </c>
      <c r="D6131" s="4" t="s">
        <v>13</v>
      </c>
    </row>
    <row r="6132" spans="1:12">
      <c r="A6132" t="n">
        <v>58646</v>
      </c>
      <c r="B6132" s="61" t="n">
        <v>89</v>
      </c>
      <c r="C6132" s="7" t="n">
        <v>65533</v>
      </c>
      <c r="D6132" s="7" t="n">
        <v>1</v>
      </c>
    </row>
    <row r="6133" spans="1:12">
      <c r="A6133" t="s">
        <v>4</v>
      </c>
      <c r="B6133" s="4" t="s">
        <v>5</v>
      </c>
      <c r="C6133" s="4" t="s">
        <v>13</v>
      </c>
      <c r="D6133" s="4" t="s">
        <v>10</v>
      </c>
      <c r="E6133" s="4" t="s">
        <v>10</v>
      </c>
      <c r="F6133" s="4" t="s">
        <v>13</v>
      </c>
    </row>
    <row r="6134" spans="1:12">
      <c r="A6134" t="n">
        <v>58650</v>
      </c>
      <c r="B6134" s="30" t="n">
        <v>25</v>
      </c>
      <c r="C6134" s="7" t="n">
        <v>1</v>
      </c>
      <c r="D6134" s="7" t="n">
        <v>65535</v>
      </c>
      <c r="E6134" s="7" t="n">
        <v>65535</v>
      </c>
      <c r="F6134" s="7" t="n">
        <v>0</v>
      </c>
    </row>
    <row r="6135" spans="1:12">
      <c r="A6135" t="s">
        <v>4</v>
      </c>
      <c r="B6135" s="4" t="s">
        <v>5</v>
      </c>
      <c r="C6135" s="4" t="s">
        <v>29</v>
      </c>
    </row>
    <row r="6136" spans="1:12">
      <c r="A6136" t="n">
        <v>58657</v>
      </c>
      <c r="B6136" s="18" t="n">
        <v>3</v>
      </c>
      <c r="C6136" s="15" t="n">
        <f t="normal" ca="1">A6160</f>
        <v>0</v>
      </c>
    </row>
    <row r="6137" spans="1:12">
      <c r="A6137" t="s">
        <v>4</v>
      </c>
      <c r="B6137" s="4" t="s">
        <v>5</v>
      </c>
      <c r="C6137" s="4" t="s">
        <v>13</v>
      </c>
      <c r="D6137" s="4" t="s">
        <v>10</v>
      </c>
      <c r="E6137" s="4" t="s">
        <v>6</v>
      </c>
    </row>
    <row r="6138" spans="1:12">
      <c r="A6138" t="n">
        <v>58662</v>
      </c>
      <c r="B6138" s="51" t="n">
        <v>51</v>
      </c>
      <c r="C6138" s="7" t="n">
        <v>4</v>
      </c>
      <c r="D6138" s="7" t="n">
        <v>0</v>
      </c>
      <c r="E6138" s="7" t="s">
        <v>159</v>
      </c>
    </row>
    <row r="6139" spans="1:12">
      <c r="A6139" t="s">
        <v>4</v>
      </c>
      <c r="B6139" s="4" t="s">
        <v>5</v>
      </c>
      <c r="C6139" s="4" t="s">
        <v>10</v>
      </c>
    </row>
    <row r="6140" spans="1:12">
      <c r="A6140" t="n">
        <v>58675</v>
      </c>
      <c r="B6140" s="25" t="n">
        <v>16</v>
      </c>
      <c r="C6140" s="7" t="n">
        <v>0</v>
      </c>
    </row>
    <row r="6141" spans="1:12">
      <c r="A6141" t="s">
        <v>4</v>
      </c>
      <c r="B6141" s="4" t="s">
        <v>5</v>
      </c>
      <c r="C6141" s="4" t="s">
        <v>10</v>
      </c>
      <c r="D6141" s="4" t="s">
        <v>66</v>
      </c>
      <c r="E6141" s="4" t="s">
        <v>13</v>
      </c>
      <c r="F6141" s="4" t="s">
        <v>13</v>
      </c>
      <c r="G6141" s="4" t="s">
        <v>66</v>
      </c>
      <c r="H6141" s="4" t="s">
        <v>13</v>
      </c>
      <c r="I6141" s="4" t="s">
        <v>13</v>
      </c>
    </row>
    <row r="6142" spans="1:12">
      <c r="A6142" t="n">
        <v>58678</v>
      </c>
      <c r="B6142" s="52" t="n">
        <v>26</v>
      </c>
      <c r="C6142" s="7" t="n">
        <v>0</v>
      </c>
      <c r="D6142" s="7" t="s">
        <v>619</v>
      </c>
      <c r="E6142" s="7" t="n">
        <v>2</v>
      </c>
      <c r="F6142" s="7" t="n">
        <v>3</v>
      </c>
      <c r="G6142" s="7" t="s">
        <v>620</v>
      </c>
      <c r="H6142" s="7" t="n">
        <v>2</v>
      </c>
      <c r="I6142" s="7" t="n">
        <v>0</v>
      </c>
    </row>
    <row r="6143" spans="1:12">
      <c r="A6143" t="s">
        <v>4</v>
      </c>
      <c r="B6143" s="4" t="s">
        <v>5</v>
      </c>
    </row>
    <row r="6144" spans="1:12">
      <c r="A6144" t="n">
        <v>58787</v>
      </c>
      <c r="B6144" s="32" t="n">
        <v>28</v>
      </c>
    </row>
    <row r="6145" spans="1:9">
      <c r="A6145" t="s">
        <v>4</v>
      </c>
      <c r="B6145" s="4" t="s">
        <v>5</v>
      </c>
      <c r="C6145" s="4" t="s">
        <v>13</v>
      </c>
      <c r="D6145" s="4" t="s">
        <v>10</v>
      </c>
      <c r="E6145" s="4" t="s">
        <v>10</v>
      </c>
      <c r="F6145" s="4" t="s">
        <v>13</v>
      </c>
    </row>
    <row r="6146" spans="1:9">
      <c r="A6146" t="n">
        <v>58788</v>
      </c>
      <c r="B6146" s="30" t="n">
        <v>25</v>
      </c>
      <c r="C6146" s="7" t="n">
        <v>1</v>
      </c>
      <c r="D6146" s="7" t="n">
        <v>65535</v>
      </c>
      <c r="E6146" s="7" t="n">
        <v>450</v>
      </c>
      <c r="F6146" s="7" t="n">
        <v>0</v>
      </c>
    </row>
    <row r="6147" spans="1:9">
      <c r="A6147" t="s">
        <v>4</v>
      </c>
      <c r="B6147" s="4" t="s">
        <v>5</v>
      </c>
      <c r="C6147" s="4" t="s">
        <v>13</v>
      </c>
      <c r="D6147" s="4" t="s">
        <v>10</v>
      </c>
      <c r="E6147" s="4" t="s">
        <v>6</v>
      </c>
    </row>
    <row r="6148" spans="1:9">
      <c r="A6148" t="n">
        <v>58795</v>
      </c>
      <c r="B6148" s="51" t="n">
        <v>51</v>
      </c>
      <c r="C6148" s="7" t="n">
        <v>4</v>
      </c>
      <c r="D6148" s="7" t="n">
        <v>7</v>
      </c>
      <c r="E6148" s="7" t="s">
        <v>621</v>
      </c>
    </row>
    <row r="6149" spans="1:9">
      <c r="A6149" t="s">
        <v>4</v>
      </c>
      <c r="B6149" s="4" t="s">
        <v>5</v>
      </c>
      <c r="C6149" s="4" t="s">
        <v>10</v>
      </c>
    </row>
    <row r="6150" spans="1:9">
      <c r="A6150" t="n">
        <v>58809</v>
      </c>
      <c r="B6150" s="25" t="n">
        <v>16</v>
      </c>
      <c r="C6150" s="7" t="n">
        <v>0</v>
      </c>
    </row>
    <row r="6151" spans="1:9">
      <c r="A6151" t="s">
        <v>4</v>
      </c>
      <c r="B6151" s="4" t="s">
        <v>5</v>
      </c>
      <c r="C6151" s="4" t="s">
        <v>10</v>
      </c>
      <c r="D6151" s="4" t="s">
        <v>66</v>
      </c>
      <c r="E6151" s="4" t="s">
        <v>13</v>
      </c>
      <c r="F6151" s="4" t="s">
        <v>13</v>
      </c>
    </row>
    <row r="6152" spans="1:9">
      <c r="A6152" t="n">
        <v>58812</v>
      </c>
      <c r="B6152" s="52" t="n">
        <v>26</v>
      </c>
      <c r="C6152" s="7" t="n">
        <v>7</v>
      </c>
      <c r="D6152" s="7" t="s">
        <v>622</v>
      </c>
      <c r="E6152" s="7" t="n">
        <v>2</v>
      </c>
      <c r="F6152" s="7" t="n">
        <v>0</v>
      </c>
    </row>
    <row r="6153" spans="1:9">
      <c r="A6153" t="s">
        <v>4</v>
      </c>
      <c r="B6153" s="4" t="s">
        <v>5</v>
      </c>
    </row>
    <row r="6154" spans="1:9">
      <c r="A6154" t="n">
        <v>58842</v>
      </c>
      <c r="B6154" s="32" t="n">
        <v>28</v>
      </c>
    </row>
    <row r="6155" spans="1:9">
      <c r="A6155" t="s">
        <v>4</v>
      </c>
      <c r="B6155" s="4" t="s">
        <v>5</v>
      </c>
      <c r="C6155" s="4" t="s">
        <v>10</v>
      </c>
      <c r="D6155" s="4" t="s">
        <v>13</v>
      </c>
    </row>
    <row r="6156" spans="1:9">
      <c r="A6156" t="n">
        <v>58843</v>
      </c>
      <c r="B6156" s="61" t="n">
        <v>89</v>
      </c>
      <c r="C6156" s="7" t="n">
        <v>65533</v>
      </c>
      <c r="D6156" s="7" t="n">
        <v>1</v>
      </c>
    </row>
    <row r="6157" spans="1:9">
      <c r="A6157" t="s">
        <v>4</v>
      </c>
      <c r="B6157" s="4" t="s">
        <v>5</v>
      </c>
      <c r="C6157" s="4" t="s">
        <v>13</v>
      </c>
      <c r="D6157" s="4" t="s">
        <v>10</v>
      </c>
      <c r="E6157" s="4" t="s">
        <v>10</v>
      </c>
      <c r="F6157" s="4" t="s">
        <v>13</v>
      </c>
    </row>
    <row r="6158" spans="1:9">
      <c r="A6158" t="n">
        <v>58847</v>
      </c>
      <c r="B6158" s="30" t="n">
        <v>25</v>
      </c>
      <c r="C6158" s="7" t="n">
        <v>1</v>
      </c>
      <c r="D6158" s="7" t="n">
        <v>65535</v>
      </c>
      <c r="E6158" s="7" t="n">
        <v>65535</v>
      </c>
      <c r="F6158" s="7" t="n">
        <v>0</v>
      </c>
    </row>
    <row r="6159" spans="1:9">
      <c r="A6159" t="s">
        <v>4</v>
      </c>
      <c r="B6159" s="4" t="s">
        <v>5</v>
      </c>
      <c r="C6159" s="4" t="s">
        <v>10</v>
      </c>
    </row>
    <row r="6160" spans="1:9">
      <c r="A6160" t="n">
        <v>58854</v>
      </c>
      <c r="B6160" s="8" t="n">
        <v>12</v>
      </c>
      <c r="C6160" s="7" t="n">
        <v>8</v>
      </c>
    </row>
    <row r="6161" spans="1:6">
      <c r="A6161" t="s">
        <v>4</v>
      </c>
      <c r="B6161" s="4" t="s">
        <v>5</v>
      </c>
      <c r="C6161" s="4" t="s">
        <v>13</v>
      </c>
      <c r="D6161" s="4" t="s">
        <v>13</v>
      </c>
      <c r="E6161" s="4" t="s">
        <v>13</v>
      </c>
      <c r="F6161" s="4" t="s">
        <v>9</v>
      </c>
      <c r="G6161" s="4" t="s">
        <v>13</v>
      </c>
      <c r="H6161" s="4" t="s">
        <v>13</v>
      </c>
      <c r="I6161" s="4" t="s">
        <v>29</v>
      </c>
    </row>
    <row r="6162" spans="1:6">
      <c r="A6162" t="n">
        <v>58857</v>
      </c>
      <c r="B6162" s="14" t="n">
        <v>5</v>
      </c>
      <c r="C6162" s="7" t="n">
        <v>35</v>
      </c>
      <c r="D6162" s="7" t="n">
        <v>0</v>
      </c>
      <c r="E6162" s="7" t="n">
        <v>0</v>
      </c>
      <c r="F6162" s="7" t="n">
        <v>1</v>
      </c>
      <c r="G6162" s="7" t="n">
        <v>2</v>
      </c>
      <c r="H6162" s="7" t="n">
        <v>1</v>
      </c>
      <c r="I6162" s="15" t="n">
        <f t="normal" ca="1">A6174</f>
        <v>0</v>
      </c>
    </row>
    <row r="6163" spans="1:6">
      <c r="A6163" t="s">
        <v>4</v>
      </c>
      <c r="B6163" s="4" t="s">
        <v>5</v>
      </c>
      <c r="C6163" s="4" t="s">
        <v>13</v>
      </c>
      <c r="D6163" s="4" t="s">
        <v>10</v>
      </c>
      <c r="E6163" s="4" t="s">
        <v>6</v>
      </c>
    </row>
    <row r="6164" spans="1:6">
      <c r="A6164" t="n">
        <v>58871</v>
      </c>
      <c r="B6164" s="51" t="n">
        <v>51</v>
      </c>
      <c r="C6164" s="7" t="n">
        <v>4</v>
      </c>
      <c r="D6164" s="7" t="n">
        <v>2</v>
      </c>
      <c r="E6164" s="7" t="s">
        <v>283</v>
      </c>
    </row>
    <row r="6165" spans="1:6">
      <c r="A6165" t="s">
        <v>4</v>
      </c>
      <c r="B6165" s="4" t="s">
        <v>5</v>
      </c>
      <c r="C6165" s="4" t="s">
        <v>10</v>
      </c>
    </row>
    <row r="6166" spans="1:6">
      <c r="A6166" t="n">
        <v>58885</v>
      </c>
      <c r="B6166" s="25" t="n">
        <v>16</v>
      </c>
      <c r="C6166" s="7" t="n">
        <v>0</v>
      </c>
    </row>
    <row r="6167" spans="1:6">
      <c r="A6167" t="s">
        <v>4</v>
      </c>
      <c r="B6167" s="4" t="s">
        <v>5</v>
      </c>
      <c r="C6167" s="4" t="s">
        <v>10</v>
      </c>
      <c r="D6167" s="4" t="s">
        <v>66</v>
      </c>
      <c r="E6167" s="4" t="s">
        <v>13</v>
      </c>
      <c r="F6167" s="4" t="s">
        <v>13</v>
      </c>
    </row>
    <row r="6168" spans="1:6">
      <c r="A6168" t="n">
        <v>58888</v>
      </c>
      <c r="B6168" s="52" t="n">
        <v>26</v>
      </c>
      <c r="C6168" s="7" t="n">
        <v>2</v>
      </c>
      <c r="D6168" s="7" t="s">
        <v>623</v>
      </c>
      <c r="E6168" s="7" t="n">
        <v>2</v>
      </c>
      <c r="F6168" s="7" t="n">
        <v>0</v>
      </c>
    </row>
    <row r="6169" spans="1:6">
      <c r="A6169" t="s">
        <v>4</v>
      </c>
      <c r="B6169" s="4" t="s">
        <v>5</v>
      </c>
    </row>
    <row r="6170" spans="1:6">
      <c r="A6170" t="n">
        <v>58923</v>
      </c>
      <c r="B6170" s="32" t="n">
        <v>28</v>
      </c>
    </row>
    <row r="6171" spans="1:6">
      <c r="A6171" t="s">
        <v>4</v>
      </c>
      <c r="B6171" s="4" t="s">
        <v>5</v>
      </c>
      <c r="C6171" s="4" t="s">
        <v>29</v>
      </c>
    </row>
    <row r="6172" spans="1:6">
      <c r="A6172" t="n">
        <v>58924</v>
      </c>
      <c r="B6172" s="18" t="n">
        <v>3</v>
      </c>
      <c r="C6172" s="15" t="n">
        <f t="normal" ca="1">A6232</f>
        <v>0</v>
      </c>
    </row>
    <row r="6173" spans="1:6">
      <c r="A6173" t="s">
        <v>4</v>
      </c>
      <c r="B6173" s="4" t="s">
        <v>5</v>
      </c>
      <c r="C6173" s="4" t="s">
        <v>13</v>
      </c>
      <c r="D6173" s="4" t="s">
        <v>13</v>
      </c>
      <c r="E6173" s="4" t="s">
        <v>13</v>
      </c>
      <c r="F6173" s="4" t="s">
        <v>9</v>
      </c>
      <c r="G6173" s="4" t="s">
        <v>13</v>
      </c>
      <c r="H6173" s="4" t="s">
        <v>13</v>
      </c>
      <c r="I6173" s="4" t="s">
        <v>29</v>
      </c>
    </row>
    <row r="6174" spans="1:6">
      <c r="A6174" t="n">
        <v>58929</v>
      </c>
      <c r="B6174" s="14" t="n">
        <v>5</v>
      </c>
      <c r="C6174" s="7" t="n">
        <v>35</v>
      </c>
      <c r="D6174" s="7" t="n">
        <v>0</v>
      </c>
      <c r="E6174" s="7" t="n">
        <v>0</v>
      </c>
      <c r="F6174" s="7" t="n">
        <v>3</v>
      </c>
      <c r="G6174" s="7" t="n">
        <v>2</v>
      </c>
      <c r="H6174" s="7" t="n">
        <v>1</v>
      </c>
      <c r="I6174" s="15" t="n">
        <f t="normal" ca="1">A6186</f>
        <v>0</v>
      </c>
    </row>
    <row r="6175" spans="1:6">
      <c r="A6175" t="s">
        <v>4</v>
      </c>
      <c r="B6175" s="4" t="s">
        <v>5</v>
      </c>
      <c r="C6175" s="4" t="s">
        <v>13</v>
      </c>
      <c r="D6175" s="4" t="s">
        <v>10</v>
      </c>
      <c r="E6175" s="4" t="s">
        <v>6</v>
      </c>
    </row>
    <row r="6176" spans="1:6">
      <c r="A6176" t="n">
        <v>58943</v>
      </c>
      <c r="B6176" s="51" t="n">
        <v>51</v>
      </c>
      <c r="C6176" s="7" t="n">
        <v>4</v>
      </c>
      <c r="D6176" s="7" t="n">
        <v>6</v>
      </c>
      <c r="E6176" s="7" t="s">
        <v>184</v>
      </c>
    </row>
    <row r="6177" spans="1:9">
      <c r="A6177" t="s">
        <v>4</v>
      </c>
      <c r="B6177" s="4" t="s">
        <v>5</v>
      </c>
      <c r="C6177" s="4" t="s">
        <v>10</v>
      </c>
    </row>
    <row r="6178" spans="1:9">
      <c r="A6178" t="n">
        <v>58957</v>
      </c>
      <c r="B6178" s="25" t="n">
        <v>16</v>
      </c>
      <c r="C6178" s="7" t="n">
        <v>0</v>
      </c>
    </row>
    <row r="6179" spans="1:9">
      <c r="A6179" t="s">
        <v>4</v>
      </c>
      <c r="B6179" s="4" t="s">
        <v>5</v>
      </c>
      <c r="C6179" s="4" t="s">
        <v>10</v>
      </c>
      <c r="D6179" s="4" t="s">
        <v>66</v>
      </c>
      <c r="E6179" s="4" t="s">
        <v>13</v>
      </c>
      <c r="F6179" s="4" t="s">
        <v>13</v>
      </c>
    </row>
    <row r="6180" spans="1:9">
      <c r="A6180" t="n">
        <v>58960</v>
      </c>
      <c r="B6180" s="52" t="n">
        <v>26</v>
      </c>
      <c r="C6180" s="7" t="n">
        <v>6</v>
      </c>
      <c r="D6180" s="7" t="s">
        <v>624</v>
      </c>
      <c r="E6180" s="7" t="n">
        <v>2</v>
      </c>
      <c r="F6180" s="7" t="n">
        <v>0</v>
      </c>
    </row>
    <row r="6181" spans="1:9">
      <c r="A6181" t="s">
        <v>4</v>
      </c>
      <c r="B6181" s="4" t="s">
        <v>5</v>
      </c>
    </row>
    <row r="6182" spans="1:9">
      <c r="A6182" t="n">
        <v>59010</v>
      </c>
      <c r="B6182" s="32" t="n">
        <v>28</v>
      </c>
    </row>
    <row r="6183" spans="1:9">
      <c r="A6183" t="s">
        <v>4</v>
      </c>
      <c r="B6183" s="4" t="s">
        <v>5</v>
      </c>
      <c r="C6183" s="4" t="s">
        <v>29</v>
      </c>
    </row>
    <row r="6184" spans="1:9">
      <c r="A6184" t="n">
        <v>59011</v>
      </c>
      <c r="B6184" s="18" t="n">
        <v>3</v>
      </c>
      <c r="C6184" s="15" t="n">
        <f t="normal" ca="1">A6232</f>
        <v>0</v>
      </c>
    </row>
    <row r="6185" spans="1:9">
      <c r="A6185" t="s">
        <v>4</v>
      </c>
      <c r="B6185" s="4" t="s">
        <v>5</v>
      </c>
      <c r="C6185" s="4" t="s">
        <v>13</v>
      </c>
      <c r="D6185" s="4" t="s">
        <v>13</v>
      </c>
      <c r="E6185" s="4" t="s">
        <v>13</v>
      </c>
      <c r="F6185" s="4" t="s">
        <v>9</v>
      </c>
      <c r="G6185" s="4" t="s">
        <v>13</v>
      </c>
      <c r="H6185" s="4" t="s">
        <v>13</v>
      </c>
      <c r="I6185" s="4" t="s">
        <v>29</v>
      </c>
    </row>
    <row r="6186" spans="1:9">
      <c r="A6186" t="n">
        <v>59016</v>
      </c>
      <c r="B6186" s="14" t="n">
        <v>5</v>
      </c>
      <c r="C6186" s="7" t="n">
        <v>35</v>
      </c>
      <c r="D6186" s="7" t="n">
        <v>0</v>
      </c>
      <c r="E6186" s="7" t="n">
        <v>0</v>
      </c>
      <c r="F6186" s="7" t="n">
        <v>4</v>
      </c>
      <c r="G6186" s="7" t="n">
        <v>2</v>
      </c>
      <c r="H6186" s="7" t="n">
        <v>1</v>
      </c>
      <c r="I6186" s="15" t="n">
        <f t="normal" ca="1">A6198</f>
        <v>0</v>
      </c>
    </row>
    <row r="6187" spans="1:9">
      <c r="A6187" t="s">
        <v>4</v>
      </c>
      <c r="B6187" s="4" t="s">
        <v>5</v>
      </c>
      <c r="C6187" s="4" t="s">
        <v>13</v>
      </c>
      <c r="D6187" s="4" t="s">
        <v>10</v>
      </c>
      <c r="E6187" s="4" t="s">
        <v>6</v>
      </c>
    </row>
    <row r="6188" spans="1:9">
      <c r="A6188" t="n">
        <v>59030</v>
      </c>
      <c r="B6188" s="51" t="n">
        <v>51</v>
      </c>
      <c r="C6188" s="7" t="n">
        <v>4</v>
      </c>
      <c r="D6188" s="7" t="n">
        <v>8</v>
      </c>
      <c r="E6188" s="7" t="s">
        <v>283</v>
      </c>
    </row>
    <row r="6189" spans="1:9">
      <c r="A6189" t="s">
        <v>4</v>
      </c>
      <c r="B6189" s="4" t="s">
        <v>5</v>
      </c>
      <c r="C6189" s="4" t="s">
        <v>10</v>
      </c>
    </row>
    <row r="6190" spans="1:9">
      <c r="A6190" t="n">
        <v>59044</v>
      </c>
      <c r="B6190" s="25" t="n">
        <v>16</v>
      </c>
      <c r="C6190" s="7" t="n">
        <v>0</v>
      </c>
    </row>
    <row r="6191" spans="1:9">
      <c r="A6191" t="s">
        <v>4</v>
      </c>
      <c r="B6191" s="4" t="s">
        <v>5</v>
      </c>
      <c r="C6191" s="4" t="s">
        <v>10</v>
      </c>
      <c r="D6191" s="4" t="s">
        <v>66</v>
      </c>
      <c r="E6191" s="4" t="s">
        <v>13</v>
      </c>
      <c r="F6191" s="4" t="s">
        <v>13</v>
      </c>
    </row>
    <row r="6192" spans="1:9">
      <c r="A6192" t="n">
        <v>59047</v>
      </c>
      <c r="B6192" s="52" t="n">
        <v>26</v>
      </c>
      <c r="C6192" s="7" t="n">
        <v>8</v>
      </c>
      <c r="D6192" s="7" t="s">
        <v>625</v>
      </c>
      <c r="E6192" s="7" t="n">
        <v>2</v>
      </c>
      <c r="F6192" s="7" t="n">
        <v>0</v>
      </c>
    </row>
    <row r="6193" spans="1:9">
      <c r="A6193" t="s">
        <v>4</v>
      </c>
      <c r="B6193" s="4" t="s">
        <v>5</v>
      </c>
    </row>
    <row r="6194" spans="1:9">
      <c r="A6194" t="n">
        <v>59126</v>
      </c>
      <c r="B6194" s="32" t="n">
        <v>28</v>
      </c>
    </row>
    <row r="6195" spans="1:9">
      <c r="A6195" t="s">
        <v>4</v>
      </c>
      <c r="B6195" s="4" t="s">
        <v>5</v>
      </c>
      <c r="C6195" s="4" t="s">
        <v>29</v>
      </c>
    </row>
    <row r="6196" spans="1:9">
      <c r="A6196" t="n">
        <v>59127</v>
      </c>
      <c r="B6196" s="18" t="n">
        <v>3</v>
      </c>
      <c r="C6196" s="15" t="n">
        <f t="normal" ca="1">A6232</f>
        <v>0</v>
      </c>
    </row>
    <row r="6197" spans="1:9">
      <c r="A6197" t="s">
        <v>4</v>
      </c>
      <c r="B6197" s="4" t="s">
        <v>5</v>
      </c>
      <c r="C6197" s="4" t="s">
        <v>13</v>
      </c>
      <c r="D6197" s="4" t="s">
        <v>13</v>
      </c>
      <c r="E6197" s="4" t="s">
        <v>13</v>
      </c>
      <c r="F6197" s="4" t="s">
        <v>9</v>
      </c>
      <c r="G6197" s="4" t="s">
        <v>13</v>
      </c>
      <c r="H6197" s="4" t="s">
        <v>13</v>
      </c>
      <c r="I6197" s="4" t="s">
        <v>29</v>
      </c>
    </row>
    <row r="6198" spans="1:9">
      <c r="A6198" t="n">
        <v>59132</v>
      </c>
      <c r="B6198" s="14" t="n">
        <v>5</v>
      </c>
      <c r="C6198" s="7" t="n">
        <v>35</v>
      </c>
      <c r="D6198" s="7" t="n">
        <v>0</v>
      </c>
      <c r="E6198" s="7" t="n">
        <v>0</v>
      </c>
      <c r="F6198" s="7" t="n">
        <v>5</v>
      </c>
      <c r="G6198" s="7" t="n">
        <v>2</v>
      </c>
      <c r="H6198" s="7" t="n">
        <v>1</v>
      </c>
      <c r="I6198" s="15" t="n">
        <f t="normal" ca="1">A6210</f>
        <v>0</v>
      </c>
    </row>
    <row r="6199" spans="1:9">
      <c r="A6199" t="s">
        <v>4</v>
      </c>
      <c r="B6199" s="4" t="s">
        <v>5</v>
      </c>
      <c r="C6199" s="4" t="s">
        <v>13</v>
      </c>
      <c r="D6199" s="4" t="s">
        <v>10</v>
      </c>
      <c r="E6199" s="4" t="s">
        <v>6</v>
      </c>
    </row>
    <row r="6200" spans="1:9">
      <c r="A6200" t="n">
        <v>59146</v>
      </c>
      <c r="B6200" s="51" t="n">
        <v>51</v>
      </c>
      <c r="C6200" s="7" t="n">
        <v>4</v>
      </c>
      <c r="D6200" s="7" t="n">
        <v>1</v>
      </c>
      <c r="E6200" s="7" t="s">
        <v>159</v>
      </c>
    </row>
    <row r="6201" spans="1:9">
      <c r="A6201" t="s">
        <v>4</v>
      </c>
      <c r="B6201" s="4" t="s">
        <v>5</v>
      </c>
      <c r="C6201" s="4" t="s">
        <v>10</v>
      </c>
    </row>
    <row r="6202" spans="1:9">
      <c r="A6202" t="n">
        <v>59159</v>
      </c>
      <c r="B6202" s="25" t="n">
        <v>16</v>
      </c>
      <c r="C6202" s="7" t="n">
        <v>0</v>
      </c>
    </row>
    <row r="6203" spans="1:9">
      <c r="A6203" t="s">
        <v>4</v>
      </c>
      <c r="B6203" s="4" t="s">
        <v>5</v>
      </c>
      <c r="C6203" s="4" t="s">
        <v>10</v>
      </c>
      <c r="D6203" s="4" t="s">
        <v>66</v>
      </c>
      <c r="E6203" s="4" t="s">
        <v>13</v>
      </c>
      <c r="F6203" s="4" t="s">
        <v>13</v>
      </c>
    </row>
    <row r="6204" spans="1:9">
      <c r="A6204" t="n">
        <v>59162</v>
      </c>
      <c r="B6204" s="52" t="n">
        <v>26</v>
      </c>
      <c r="C6204" s="7" t="n">
        <v>1</v>
      </c>
      <c r="D6204" s="7" t="s">
        <v>626</v>
      </c>
      <c r="E6204" s="7" t="n">
        <v>2</v>
      </c>
      <c r="F6204" s="7" t="n">
        <v>0</v>
      </c>
    </row>
    <row r="6205" spans="1:9">
      <c r="A6205" t="s">
        <v>4</v>
      </c>
      <c r="B6205" s="4" t="s">
        <v>5</v>
      </c>
    </row>
    <row r="6206" spans="1:9">
      <c r="A6206" t="n">
        <v>59189</v>
      </c>
      <c r="B6206" s="32" t="n">
        <v>28</v>
      </c>
    </row>
    <row r="6207" spans="1:9">
      <c r="A6207" t="s">
        <v>4</v>
      </c>
      <c r="B6207" s="4" t="s">
        <v>5</v>
      </c>
      <c r="C6207" s="4" t="s">
        <v>29</v>
      </c>
    </row>
    <row r="6208" spans="1:9">
      <c r="A6208" t="n">
        <v>59190</v>
      </c>
      <c r="B6208" s="18" t="n">
        <v>3</v>
      </c>
      <c r="C6208" s="15" t="n">
        <f t="normal" ca="1">A6232</f>
        <v>0</v>
      </c>
    </row>
    <row r="6209" spans="1:9">
      <c r="A6209" t="s">
        <v>4</v>
      </c>
      <c r="B6209" s="4" t="s">
        <v>5</v>
      </c>
      <c r="C6209" s="4" t="s">
        <v>13</v>
      </c>
      <c r="D6209" s="4" t="s">
        <v>13</v>
      </c>
      <c r="E6209" s="4" t="s">
        <v>13</v>
      </c>
      <c r="F6209" s="4" t="s">
        <v>9</v>
      </c>
      <c r="G6209" s="4" t="s">
        <v>13</v>
      </c>
      <c r="H6209" s="4" t="s">
        <v>13</v>
      </c>
      <c r="I6209" s="4" t="s">
        <v>29</v>
      </c>
    </row>
    <row r="6210" spans="1:9">
      <c r="A6210" t="n">
        <v>59195</v>
      </c>
      <c r="B6210" s="14" t="n">
        <v>5</v>
      </c>
      <c r="C6210" s="7" t="n">
        <v>35</v>
      </c>
      <c r="D6210" s="7" t="n">
        <v>0</v>
      </c>
      <c r="E6210" s="7" t="n">
        <v>0</v>
      </c>
      <c r="F6210" s="7" t="n">
        <v>6</v>
      </c>
      <c r="G6210" s="7" t="n">
        <v>2</v>
      </c>
      <c r="H6210" s="7" t="n">
        <v>1</v>
      </c>
      <c r="I6210" s="15" t="n">
        <f t="normal" ca="1">A6222</f>
        <v>0</v>
      </c>
    </row>
    <row r="6211" spans="1:9">
      <c r="A6211" t="s">
        <v>4</v>
      </c>
      <c r="B6211" s="4" t="s">
        <v>5</v>
      </c>
      <c r="C6211" s="4" t="s">
        <v>13</v>
      </c>
      <c r="D6211" s="4" t="s">
        <v>10</v>
      </c>
      <c r="E6211" s="4" t="s">
        <v>6</v>
      </c>
    </row>
    <row r="6212" spans="1:9">
      <c r="A6212" t="n">
        <v>59209</v>
      </c>
      <c r="B6212" s="51" t="n">
        <v>51</v>
      </c>
      <c r="C6212" s="7" t="n">
        <v>4</v>
      </c>
      <c r="D6212" s="7" t="n">
        <v>3</v>
      </c>
      <c r="E6212" s="7" t="s">
        <v>283</v>
      </c>
    </row>
    <row r="6213" spans="1:9">
      <c r="A6213" t="s">
        <v>4</v>
      </c>
      <c r="B6213" s="4" t="s">
        <v>5</v>
      </c>
      <c r="C6213" s="4" t="s">
        <v>10</v>
      </c>
    </row>
    <row r="6214" spans="1:9">
      <c r="A6214" t="n">
        <v>59223</v>
      </c>
      <c r="B6214" s="25" t="n">
        <v>16</v>
      </c>
      <c r="C6214" s="7" t="n">
        <v>0</v>
      </c>
    </row>
    <row r="6215" spans="1:9">
      <c r="A6215" t="s">
        <v>4</v>
      </c>
      <c r="B6215" s="4" t="s">
        <v>5</v>
      </c>
      <c r="C6215" s="4" t="s">
        <v>10</v>
      </c>
      <c r="D6215" s="4" t="s">
        <v>66</v>
      </c>
      <c r="E6215" s="4" t="s">
        <v>13</v>
      </c>
      <c r="F6215" s="4" t="s">
        <v>13</v>
      </c>
    </row>
    <row r="6216" spans="1:9">
      <c r="A6216" t="n">
        <v>59226</v>
      </c>
      <c r="B6216" s="52" t="n">
        <v>26</v>
      </c>
      <c r="C6216" s="7" t="n">
        <v>3</v>
      </c>
      <c r="D6216" s="7" t="s">
        <v>627</v>
      </c>
      <c r="E6216" s="7" t="n">
        <v>2</v>
      </c>
      <c r="F6216" s="7" t="n">
        <v>0</v>
      </c>
    </row>
    <row r="6217" spans="1:9">
      <c r="A6217" t="s">
        <v>4</v>
      </c>
      <c r="B6217" s="4" t="s">
        <v>5</v>
      </c>
    </row>
    <row r="6218" spans="1:9">
      <c r="A6218" t="n">
        <v>59315</v>
      </c>
      <c r="B6218" s="32" t="n">
        <v>28</v>
      </c>
    </row>
    <row r="6219" spans="1:9">
      <c r="A6219" t="s">
        <v>4</v>
      </c>
      <c r="B6219" s="4" t="s">
        <v>5</v>
      </c>
      <c r="C6219" s="4" t="s">
        <v>29</v>
      </c>
    </row>
    <row r="6220" spans="1:9">
      <c r="A6220" t="n">
        <v>59316</v>
      </c>
      <c r="B6220" s="18" t="n">
        <v>3</v>
      </c>
      <c r="C6220" s="15" t="n">
        <f t="normal" ca="1">A6232</f>
        <v>0</v>
      </c>
    </row>
    <row r="6221" spans="1:9">
      <c r="A6221" t="s">
        <v>4</v>
      </c>
      <c r="B6221" s="4" t="s">
        <v>5</v>
      </c>
      <c r="C6221" s="4" t="s">
        <v>13</v>
      </c>
      <c r="D6221" s="4" t="s">
        <v>13</v>
      </c>
      <c r="E6221" s="4" t="s">
        <v>13</v>
      </c>
      <c r="F6221" s="4" t="s">
        <v>9</v>
      </c>
      <c r="G6221" s="4" t="s">
        <v>13</v>
      </c>
      <c r="H6221" s="4" t="s">
        <v>13</v>
      </c>
      <c r="I6221" s="4" t="s">
        <v>29</v>
      </c>
    </row>
    <row r="6222" spans="1:9">
      <c r="A6222" t="n">
        <v>59321</v>
      </c>
      <c r="B6222" s="14" t="n">
        <v>5</v>
      </c>
      <c r="C6222" s="7" t="n">
        <v>35</v>
      </c>
      <c r="D6222" s="7" t="n">
        <v>0</v>
      </c>
      <c r="E6222" s="7" t="n">
        <v>0</v>
      </c>
      <c r="F6222" s="7" t="n">
        <v>8</v>
      </c>
      <c r="G6222" s="7" t="n">
        <v>2</v>
      </c>
      <c r="H6222" s="7" t="n">
        <v>1</v>
      </c>
      <c r="I6222" s="15" t="n">
        <f t="normal" ca="1">A6232</f>
        <v>0</v>
      </c>
    </row>
    <row r="6223" spans="1:9">
      <c r="A6223" t="s">
        <v>4</v>
      </c>
      <c r="B6223" s="4" t="s">
        <v>5</v>
      </c>
      <c r="C6223" s="4" t="s">
        <v>13</v>
      </c>
      <c r="D6223" s="4" t="s">
        <v>10</v>
      </c>
      <c r="E6223" s="4" t="s">
        <v>6</v>
      </c>
    </row>
    <row r="6224" spans="1:9">
      <c r="A6224" t="n">
        <v>59335</v>
      </c>
      <c r="B6224" s="51" t="n">
        <v>51</v>
      </c>
      <c r="C6224" s="7" t="n">
        <v>4</v>
      </c>
      <c r="D6224" s="7" t="n">
        <v>9</v>
      </c>
      <c r="E6224" s="7" t="s">
        <v>184</v>
      </c>
    </row>
    <row r="6225" spans="1:9">
      <c r="A6225" t="s">
        <v>4</v>
      </c>
      <c r="B6225" s="4" t="s">
        <v>5</v>
      </c>
      <c r="C6225" s="4" t="s">
        <v>10</v>
      </c>
    </row>
    <row r="6226" spans="1:9">
      <c r="A6226" t="n">
        <v>59349</v>
      </c>
      <c r="B6226" s="25" t="n">
        <v>16</v>
      </c>
      <c r="C6226" s="7" t="n">
        <v>0</v>
      </c>
    </row>
    <row r="6227" spans="1:9">
      <c r="A6227" t="s">
        <v>4</v>
      </c>
      <c r="B6227" s="4" t="s">
        <v>5</v>
      </c>
      <c r="C6227" s="4" t="s">
        <v>10</v>
      </c>
      <c r="D6227" s="4" t="s">
        <v>66</v>
      </c>
      <c r="E6227" s="4" t="s">
        <v>13</v>
      </c>
      <c r="F6227" s="4" t="s">
        <v>13</v>
      </c>
    </row>
    <row r="6228" spans="1:9">
      <c r="A6228" t="n">
        <v>59352</v>
      </c>
      <c r="B6228" s="52" t="n">
        <v>26</v>
      </c>
      <c r="C6228" s="7" t="n">
        <v>9</v>
      </c>
      <c r="D6228" s="7" t="s">
        <v>628</v>
      </c>
      <c r="E6228" s="7" t="n">
        <v>2</v>
      </c>
      <c r="F6228" s="7" t="n">
        <v>0</v>
      </c>
    </row>
    <row r="6229" spans="1:9">
      <c r="A6229" t="s">
        <v>4</v>
      </c>
      <c r="B6229" s="4" t="s">
        <v>5</v>
      </c>
    </row>
    <row r="6230" spans="1:9">
      <c r="A6230" t="n">
        <v>59374</v>
      </c>
      <c r="B6230" s="32" t="n">
        <v>28</v>
      </c>
    </row>
    <row r="6231" spans="1:9">
      <c r="A6231" t="s">
        <v>4</v>
      </c>
      <c r="B6231" s="4" t="s">
        <v>5</v>
      </c>
      <c r="C6231" s="4" t="s">
        <v>29</v>
      </c>
    </row>
    <row r="6232" spans="1:9">
      <c r="A6232" t="n">
        <v>59375</v>
      </c>
      <c r="B6232" s="18" t="n">
        <v>3</v>
      </c>
      <c r="C6232" s="15" t="n">
        <f t="normal" ca="1">A7068</f>
        <v>0</v>
      </c>
    </row>
    <row r="6233" spans="1:9">
      <c r="A6233" t="s">
        <v>4</v>
      </c>
      <c r="B6233" s="4" t="s">
        <v>5</v>
      </c>
      <c r="C6233" s="4" t="s">
        <v>13</v>
      </c>
      <c r="D6233" s="4" t="s">
        <v>13</v>
      </c>
      <c r="E6233" s="4" t="s">
        <v>13</v>
      </c>
      <c r="F6233" s="4" t="s">
        <v>9</v>
      </c>
      <c r="G6233" s="4" t="s">
        <v>13</v>
      </c>
      <c r="H6233" s="4" t="s">
        <v>13</v>
      </c>
      <c r="I6233" s="4" t="s">
        <v>29</v>
      </c>
    </row>
    <row r="6234" spans="1:9">
      <c r="A6234" t="n">
        <v>59380</v>
      </c>
      <c r="B6234" s="14" t="n">
        <v>5</v>
      </c>
      <c r="C6234" s="7" t="n">
        <v>35</v>
      </c>
      <c r="D6234" s="7" t="n">
        <v>0</v>
      </c>
      <c r="E6234" s="7" t="n">
        <v>0</v>
      </c>
      <c r="F6234" s="7" t="n">
        <v>7</v>
      </c>
      <c r="G6234" s="7" t="n">
        <v>2</v>
      </c>
      <c r="H6234" s="7" t="n">
        <v>1</v>
      </c>
      <c r="I6234" s="15" t="n">
        <f t="normal" ca="1">A6434</f>
        <v>0</v>
      </c>
    </row>
    <row r="6235" spans="1:9">
      <c r="A6235" t="s">
        <v>4</v>
      </c>
      <c r="B6235" s="4" t="s">
        <v>5</v>
      </c>
      <c r="C6235" s="4" t="s">
        <v>13</v>
      </c>
      <c r="D6235" s="4" t="s">
        <v>10</v>
      </c>
      <c r="E6235" s="4" t="s">
        <v>30</v>
      </c>
    </row>
    <row r="6236" spans="1:9">
      <c r="A6236" t="n">
        <v>59394</v>
      </c>
      <c r="B6236" s="27" t="n">
        <v>58</v>
      </c>
      <c r="C6236" s="7" t="n">
        <v>101</v>
      </c>
      <c r="D6236" s="7" t="n">
        <v>500</v>
      </c>
      <c r="E6236" s="7" t="n">
        <v>1</v>
      </c>
    </row>
    <row r="6237" spans="1:9">
      <c r="A6237" t="s">
        <v>4</v>
      </c>
      <c r="B6237" s="4" t="s">
        <v>5</v>
      </c>
      <c r="C6237" s="4" t="s">
        <v>13</v>
      </c>
      <c r="D6237" s="4" t="s">
        <v>10</v>
      </c>
    </row>
    <row r="6238" spans="1:9">
      <c r="A6238" t="n">
        <v>59402</v>
      </c>
      <c r="B6238" s="27" t="n">
        <v>58</v>
      </c>
      <c r="C6238" s="7" t="n">
        <v>254</v>
      </c>
      <c r="D6238" s="7" t="n">
        <v>0</v>
      </c>
    </row>
    <row r="6239" spans="1:9">
      <c r="A6239" t="s">
        <v>4</v>
      </c>
      <c r="B6239" s="4" t="s">
        <v>5</v>
      </c>
      <c r="C6239" s="4" t="s">
        <v>13</v>
      </c>
      <c r="D6239" s="4" t="s">
        <v>13</v>
      </c>
      <c r="E6239" s="4" t="s">
        <v>30</v>
      </c>
      <c r="F6239" s="4" t="s">
        <v>30</v>
      </c>
      <c r="G6239" s="4" t="s">
        <v>30</v>
      </c>
      <c r="H6239" s="4" t="s">
        <v>10</v>
      </c>
    </row>
    <row r="6240" spans="1:9">
      <c r="A6240" t="n">
        <v>59406</v>
      </c>
      <c r="B6240" s="59" t="n">
        <v>45</v>
      </c>
      <c r="C6240" s="7" t="n">
        <v>2</v>
      </c>
      <c r="D6240" s="7" t="n">
        <v>3</v>
      </c>
      <c r="E6240" s="7" t="n">
        <v>8.23999977111816</v>
      </c>
      <c r="F6240" s="7" t="n">
        <v>1.05999994277954</v>
      </c>
      <c r="G6240" s="7" t="n">
        <v>15.4899997711182</v>
      </c>
      <c r="H6240" s="7" t="n">
        <v>0</v>
      </c>
    </row>
    <row r="6241" spans="1:9">
      <c r="A6241" t="s">
        <v>4</v>
      </c>
      <c r="B6241" s="4" t="s">
        <v>5</v>
      </c>
      <c r="C6241" s="4" t="s">
        <v>13</v>
      </c>
      <c r="D6241" s="4" t="s">
        <v>13</v>
      </c>
      <c r="E6241" s="4" t="s">
        <v>30</v>
      </c>
      <c r="F6241" s="4" t="s">
        <v>30</v>
      </c>
      <c r="G6241" s="4" t="s">
        <v>30</v>
      </c>
      <c r="H6241" s="4" t="s">
        <v>10</v>
      </c>
      <c r="I6241" s="4" t="s">
        <v>13</v>
      </c>
    </row>
    <row r="6242" spans="1:9">
      <c r="A6242" t="n">
        <v>59423</v>
      </c>
      <c r="B6242" s="59" t="n">
        <v>45</v>
      </c>
      <c r="C6242" s="7" t="n">
        <v>4</v>
      </c>
      <c r="D6242" s="7" t="n">
        <v>3</v>
      </c>
      <c r="E6242" s="7" t="n">
        <v>11.8699998855591</v>
      </c>
      <c r="F6242" s="7" t="n">
        <v>77.7699966430664</v>
      </c>
      <c r="G6242" s="7" t="n">
        <v>0</v>
      </c>
      <c r="H6242" s="7" t="n">
        <v>0</v>
      </c>
      <c r="I6242" s="7" t="n">
        <v>0</v>
      </c>
    </row>
    <row r="6243" spans="1:9">
      <c r="A6243" t="s">
        <v>4</v>
      </c>
      <c r="B6243" s="4" t="s">
        <v>5</v>
      </c>
      <c r="C6243" s="4" t="s">
        <v>13</v>
      </c>
      <c r="D6243" s="4" t="s">
        <v>13</v>
      </c>
      <c r="E6243" s="4" t="s">
        <v>30</v>
      </c>
      <c r="F6243" s="4" t="s">
        <v>10</v>
      </c>
    </row>
    <row r="6244" spans="1:9">
      <c r="A6244" t="n">
        <v>59441</v>
      </c>
      <c r="B6244" s="59" t="n">
        <v>45</v>
      </c>
      <c r="C6244" s="7" t="n">
        <v>11</v>
      </c>
      <c r="D6244" s="7" t="n">
        <v>3</v>
      </c>
      <c r="E6244" s="7" t="n">
        <v>35.0999984741211</v>
      </c>
      <c r="F6244" s="7" t="n">
        <v>0</v>
      </c>
    </row>
    <row r="6245" spans="1:9">
      <c r="A6245" t="s">
        <v>4</v>
      </c>
      <c r="B6245" s="4" t="s">
        <v>5</v>
      </c>
      <c r="C6245" s="4" t="s">
        <v>13</v>
      </c>
      <c r="D6245" s="4" t="s">
        <v>13</v>
      </c>
      <c r="E6245" s="4" t="s">
        <v>30</v>
      </c>
      <c r="F6245" s="4" t="s">
        <v>10</v>
      </c>
    </row>
    <row r="6246" spans="1:9">
      <c r="A6246" t="n">
        <v>59450</v>
      </c>
      <c r="B6246" s="59" t="n">
        <v>45</v>
      </c>
      <c r="C6246" s="7" t="n">
        <v>5</v>
      </c>
      <c r="D6246" s="7" t="n">
        <v>3</v>
      </c>
      <c r="E6246" s="7" t="n">
        <v>2.09999990463257</v>
      </c>
      <c r="F6246" s="7" t="n">
        <v>0</v>
      </c>
    </row>
    <row r="6247" spans="1:9">
      <c r="A6247" t="s">
        <v>4</v>
      </c>
      <c r="B6247" s="4" t="s">
        <v>5</v>
      </c>
      <c r="C6247" s="4" t="s">
        <v>13</v>
      </c>
      <c r="D6247" s="4" t="s">
        <v>13</v>
      </c>
      <c r="E6247" s="4" t="s">
        <v>30</v>
      </c>
      <c r="F6247" s="4" t="s">
        <v>10</v>
      </c>
    </row>
    <row r="6248" spans="1:9">
      <c r="A6248" t="n">
        <v>59459</v>
      </c>
      <c r="B6248" s="59" t="n">
        <v>45</v>
      </c>
      <c r="C6248" s="7" t="n">
        <v>5</v>
      </c>
      <c r="D6248" s="7" t="n">
        <v>3</v>
      </c>
      <c r="E6248" s="7" t="n">
        <v>1.79999995231628</v>
      </c>
      <c r="F6248" s="7" t="n">
        <v>1000</v>
      </c>
    </row>
    <row r="6249" spans="1:9">
      <c r="A6249" t="s">
        <v>4</v>
      </c>
      <c r="B6249" s="4" t="s">
        <v>5</v>
      </c>
      <c r="C6249" s="4" t="s">
        <v>13</v>
      </c>
      <c r="D6249" s="4" t="s">
        <v>10</v>
      </c>
    </row>
    <row r="6250" spans="1:9">
      <c r="A6250" t="n">
        <v>59468</v>
      </c>
      <c r="B6250" s="59" t="n">
        <v>45</v>
      </c>
      <c r="C6250" s="7" t="n">
        <v>7</v>
      </c>
      <c r="D6250" s="7" t="n">
        <v>255</v>
      </c>
    </row>
    <row r="6251" spans="1:9">
      <c r="A6251" t="s">
        <v>4</v>
      </c>
      <c r="B6251" s="4" t="s">
        <v>5</v>
      </c>
      <c r="C6251" s="4" t="s">
        <v>10</v>
      </c>
    </row>
    <row r="6252" spans="1:9">
      <c r="A6252" t="n">
        <v>59472</v>
      </c>
      <c r="B6252" s="25" t="n">
        <v>16</v>
      </c>
      <c r="C6252" s="7" t="n">
        <v>200</v>
      </c>
    </row>
    <row r="6253" spans="1:9">
      <c r="A6253" t="s">
        <v>4</v>
      </c>
      <c r="B6253" s="4" t="s">
        <v>5</v>
      </c>
      <c r="C6253" s="4" t="s">
        <v>13</v>
      </c>
      <c r="D6253" s="4" t="s">
        <v>30</v>
      </c>
      <c r="E6253" s="4" t="s">
        <v>30</v>
      </c>
      <c r="F6253" s="4" t="s">
        <v>30</v>
      </c>
    </row>
    <row r="6254" spans="1:9">
      <c r="A6254" t="n">
        <v>59475</v>
      </c>
      <c r="B6254" s="59" t="n">
        <v>45</v>
      </c>
      <c r="C6254" s="7" t="n">
        <v>9</v>
      </c>
      <c r="D6254" s="7" t="n">
        <v>0.0199999995529652</v>
      </c>
      <c r="E6254" s="7" t="n">
        <v>0.0199999995529652</v>
      </c>
      <c r="F6254" s="7" t="n">
        <v>0.25</v>
      </c>
    </row>
    <row r="6255" spans="1:9">
      <c r="A6255" t="s">
        <v>4</v>
      </c>
      <c r="B6255" s="4" t="s">
        <v>5</v>
      </c>
      <c r="C6255" s="4" t="s">
        <v>13</v>
      </c>
      <c r="D6255" s="4" t="s">
        <v>10</v>
      </c>
      <c r="E6255" s="4" t="s">
        <v>6</v>
      </c>
    </row>
    <row r="6256" spans="1:9">
      <c r="A6256" t="n">
        <v>59489</v>
      </c>
      <c r="B6256" s="51" t="n">
        <v>51</v>
      </c>
      <c r="C6256" s="7" t="n">
        <v>4</v>
      </c>
      <c r="D6256" s="7" t="n">
        <v>0</v>
      </c>
      <c r="E6256" s="7" t="s">
        <v>166</v>
      </c>
    </row>
    <row r="6257" spans="1:9">
      <c r="A6257" t="s">
        <v>4</v>
      </c>
      <c r="B6257" s="4" t="s">
        <v>5</v>
      </c>
      <c r="C6257" s="4" t="s">
        <v>10</v>
      </c>
    </row>
    <row r="6258" spans="1:9">
      <c r="A6258" t="n">
        <v>59502</v>
      </c>
      <c r="B6258" s="25" t="n">
        <v>16</v>
      </c>
      <c r="C6258" s="7" t="n">
        <v>0</v>
      </c>
    </row>
    <row r="6259" spans="1:9">
      <c r="A6259" t="s">
        <v>4</v>
      </c>
      <c r="B6259" s="4" t="s">
        <v>5</v>
      </c>
      <c r="C6259" s="4" t="s">
        <v>10</v>
      </c>
      <c r="D6259" s="4" t="s">
        <v>66</v>
      </c>
      <c r="E6259" s="4" t="s">
        <v>13</v>
      </c>
      <c r="F6259" s="4" t="s">
        <v>13</v>
      </c>
    </row>
    <row r="6260" spans="1:9">
      <c r="A6260" t="n">
        <v>59505</v>
      </c>
      <c r="B6260" s="52" t="n">
        <v>26</v>
      </c>
      <c r="C6260" s="7" t="n">
        <v>0</v>
      </c>
      <c r="D6260" s="7" t="s">
        <v>629</v>
      </c>
      <c r="E6260" s="7" t="n">
        <v>2</v>
      </c>
      <c r="F6260" s="7" t="n">
        <v>0</v>
      </c>
    </row>
    <row r="6261" spans="1:9">
      <c r="A6261" t="s">
        <v>4</v>
      </c>
      <c r="B6261" s="4" t="s">
        <v>5</v>
      </c>
    </row>
    <row r="6262" spans="1:9">
      <c r="A6262" t="n">
        <v>59525</v>
      </c>
      <c r="B6262" s="32" t="n">
        <v>28</v>
      </c>
    </row>
    <row r="6263" spans="1:9">
      <c r="A6263" t="s">
        <v>4</v>
      </c>
      <c r="B6263" s="4" t="s">
        <v>5</v>
      </c>
      <c r="C6263" s="4" t="s">
        <v>13</v>
      </c>
      <c r="D6263" s="4" t="s">
        <v>10</v>
      </c>
      <c r="E6263" s="4" t="s">
        <v>6</v>
      </c>
    </row>
    <row r="6264" spans="1:9">
      <c r="A6264" t="n">
        <v>59526</v>
      </c>
      <c r="B6264" s="51" t="n">
        <v>51</v>
      </c>
      <c r="C6264" s="7" t="n">
        <v>4</v>
      </c>
      <c r="D6264" s="7" t="n">
        <v>5</v>
      </c>
      <c r="E6264" s="7" t="s">
        <v>180</v>
      </c>
    </row>
    <row r="6265" spans="1:9">
      <c r="A6265" t="s">
        <v>4</v>
      </c>
      <c r="B6265" s="4" t="s">
        <v>5</v>
      </c>
      <c r="C6265" s="4" t="s">
        <v>10</v>
      </c>
    </row>
    <row r="6266" spans="1:9">
      <c r="A6266" t="n">
        <v>59540</v>
      </c>
      <c r="B6266" s="25" t="n">
        <v>16</v>
      </c>
      <c r="C6266" s="7" t="n">
        <v>0</v>
      </c>
    </row>
    <row r="6267" spans="1:9">
      <c r="A6267" t="s">
        <v>4</v>
      </c>
      <c r="B6267" s="4" t="s">
        <v>5</v>
      </c>
      <c r="C6267" s="4" t="s">
        <v>10</v>
      </c>
      <c r="D6267" s="4" t="s">
        <v>66</v>
      </c>
      <c r="E6267" s="4" t="s">
        <v>13</v>
      </c>
      <c r="F6267" s="4" t="s">
        <v>13</v>
      </c>
    </row>
    <row r="6268" spans="1:9">
      <c r="A6268" t="n">
        <v>59543</v>
      </c>
      <c r="B6268" s="52" t="n">
        <v>26</v>
      </c>
      <c r="C6268" s="7" t="n">
        <v>5</v>
      </c>
      <c r="D6268" s="7" t="s">
        <v>630</v>
      </c>
      <c r="E6268" s="7" t="n">
        <v>2</v>
      </c>
      <c r="F6268" s="7" t="n">
        <v>0</v>
      </c>
    </row>
    <row r="6269" spans="1:9">
      <c r="A6269" t="s">
        <v>4</v>
      </c>
      <c r="B6269" s="4" t="s">
        <v>5</v>
      </c>
    </row>
    <row r="6270" spans="1:9">
      <c r="A6270" t="n">
        <v>59561</v>
      </c>
      <c r="B6270" s="32" t="n">
        <v>28</v>
      </c>
    </row>
    <row r="6271" spans="1:9">
      <c r="A6271" t="s">
        <v>4</v>
      </c>
      <c r="B6271" s="4" t="s">
        <v>5</v>
      </c>
      <c r="C6271" s="4" t="s">
        <v>13</v>
      </c>
      <c r="D6271" s="4" t="s">
        <v>10</v>
      </c>
      <c r="E6271" s="4" t="s">
        <v>10</v>
      </c>
      <c r="F6271" s="4" t="s">
        <v>13</v>
      </c>
    </row>
    <row r="6272" spans="1:9">
      <c r="A6272" t="n">
        <v>59562</v>
      </c>
      <c r="B6272" s="30" t="n">
        <v>25</v>
      </c>
      <c r="C6272" s="7" t="n">
        <v>1</v>
      </c>
      <c r="D6272" s="7" t="n">
        <v>65535</v>
      </c>
      <c r="E6272" s="7" t="n">
        <v>450</v>
      </c>
      <c r="F6272" s="7" t="n">
        <v>0</v>
      </c>
    </row>
    <row r="6273" spans="1:6">
      <c r="A6273" t="s">
        <v>4</v>
      </c>
      <c r="B6273" s="4" t="s">
        <v>5</v>
      </c>
      <c r="C6273" s="4" t="s">
        <v>13</v>
      </c>
      <c r="D6273" s="4" t="s">
        <v>10</v>
      </c>
      <c r="E6273" s="4" t="s">
        <v>6</v>
      </c>
    </row>
    <row r="6274" spans="1:6">
      <c r="A6274" t="n">
        <v>59569</v>
      </c>
      <c r="B6274" s="51" t="n">
        <v>51</v>
      </c>
      <c r="C6274" s="7" t="n">
        <v>4</v>
      </c>
      <c r="D6274" s="7" t="n">
        <v>7</v>
      </c>
      <c r="E6274" s="7" t="s">
        <v>613</v>
      </c>
    </row>
    <row r="6275" spans="1:6">
      <c r="A6275" t="s">
        <v>4</v>
      </c>
      <c r="B6275" s="4" t="s">
        <v>5</v>
      </c>
      <c r="C6275" s="4" t="s">
        <v>10</v>
      </c>
    </row>
    <row r="6276" spans="1:6">
      <c r="A6276" t="n">
        <v>59583</v>
      </c>
      <c r="B6276" s="25" t="n">
        <v>16</v>
      </c>
      <c r="C6276" s="7" t="n">
        <v>0</v>
      </c>
    </row>
    <row r="6277" spans="1:6">
      <c r="A6277" t="s">
        <v>4</v>
      </c>
      <c r="B6277" s="4" t="s">
        <v>5</v>
      </c>
      <c r="C6277" s="4" t="s">
        <v>10</v>
      </c>
      <c r="D6277" s="4" t="s">
        <v>66</v>
      </c>
      <c r="E6277" s="4" t="s">
        <v>13</v>
      </c>
      <c r="F6277" s="4" t="s">
        <v>13</v>
      </c>
    </row>
    <row r="6278" spans="1:6">
      <c r="A6278" t="n">
        <v>59586</v>
      </c>
      <c r="B6278" s="52" t="n">
        <v>26</v>
      </c>
      <c r="C6278" s="7" t="n">
        <v>7</v>
      </c>
      <c r="D6278" s="7" t="s">
        <v>614</v>
      </c>
      <c r="E6278" s="7" t="n">
        <v>2</v>
      </c>
      <c r="F6278" s="7" t="n">
        <v>0</v>
      </c>
    </row>
    <row r="6279" spans="1:6">
      <c r="A6279" t="s">
        <v>4</v>
      </c>
      <c r="B6279" s="4" t="s">
        <v>5</v>
      </c>
    </row>
    <row r="6280" spans="1:6">
      <c r="A6280" t="n">
        <v>59617</v>
      </c>
      <c r="B6280" s="32" t="n">
        <v>28</v>
      </c>
    </row>
    <row r="6281" spans="1:6">
      <c r="A6281" t="s">
        <v>4</v>
      </c>
      <c r="B6281" s="4" t="s">
        <v>5</v>
      </c>
      <c r="C6281" s="4" t="s">
        <v>10</v>
      </c>
      <c r="D6281" s="4" t="s">
        <v>13</v>
      </c>
    </row>
    <row r="6282" spans="1:6">
      <c r="A6282" t="n">
        <v>59618</v>
      </c>
      <c r="B6282" s="61" t="n">
        <v>89</v>
      </c>
      <c r="C6282" s="7" t="n">
        <v>65533</v>
      </c>
      <c r="D6282" s="7" t="n">
        <v>1</v>
      </c>
    </row>
    <row r="6283" spans="1:6">
      <c r="A6283" t="s">
        <v>4</v>
      </c>
      <c r="B6283" s="4" t="s">
        <v>5</v>
      </c>
      <c r="C6283" s="4" t="s">
        <v>13</v>
      </c>
      <c r="D6283" s="4" t="s">
        <v>10</v>
      </c>
      <c r="E6283" s="4" t="s">
        <v>10</v>
      </c>
      <c r="F6283" s="4" t="s">
        <v>13</v>
      </c>
    </row>
    <row r="6284" spans="1:6">
      <c r="A6284" t="n">
        <v>59622</v>
      </c>
      <c r="B6284" s="30" t="n">
        <v>25</v>
      </c>
      <c r="C6284" s="7" t="n">
        <v>1</v>
      </c>
      <c r="D6284" s="7" t="n">
        <v>65535</v>
      </c>
      <c r="E6284" s="7" t="n">
        <v>65535</v>
      </c>
      <c r="F6284" s="7" t="n">
        <v>0</v>
      </c>
    </row>
    <row r="6285" spans="1:6">
      <c r="A6285" t="s">
        <v>4</v>
      </c>
      <c r="B6285" s="4" t="s">
        <v>5</v>
      </c>
      <c r="C6285" s="4" t="s">
        <v>13</v>
      </c>
      <c r="D6285" s="4" t="s">
        <v>10</v>
      </c>
      <c r="E6285" s="4" t="s">
        <v>6</v>
      </c>
    </row>
    <row r="6286" spans="1:6">
      <c r="A6286" t="n">
        <v>59629</v>
      </c>
      <c r="B6286" s="51" t="n">
        <v>51</v>
      </c>
      <c r="C6286" s="7" t="n">
        <v>4</v>
      </c>
      <c r="D6286" s="7" t="n">
        <v>0</v>
      </c>
      <c r="E6286" s="7" t="s">
        <v>162</v>
      </c>
    </row>
    <row r="6287" spans="1:6">
      <c r="A6287" t="s">
        <v>4</v>
      </c>
      <c r="B6287" s="4" t="s">
        <v>5</v>
      </c>
      <c r="C6287" s="4" t="s">
        <v>10</v>
      </c>
    </row>
    <row r="6288" spans="1:6">
      <c r="A6288" t="n">
        <v>59643</v>
      </c>
      <c r="B6288" s="25" t="n">
        <v>16</v>
      </c>
      <c r="C6288" s="7" t="n">
        <v>0</v>
      </c>
    </row>
    <row r="6289" spans="1:6">
      <c r="A6289" t="s">
        <v>4</v>
      </c>
      <c r="B6289" s="4" t="s">
        <v>5</v>
      </c>
      <c r="C6289" s="4" t="s">
        <v>10</v>
      </c>
      <c r="D6289" s="4" t="s">
        <v>66</v>
      </c>
      <c r="E6289" s="4" t="s">
        <v>13</v>
      </c>
      <c r="F6289" s="4" t="s">
        <v>13</v>
      </c>
      <c r="G6289" s="4" t="s">
        <v>66</v>
      </c>
      <c r="H6289" s="4" t="s">
        <v>13</v>
      </c>
      <c r="I6289" s="4" t="s">
        <v>13</v>
      </c>
    </row>
    <row r="6290" spans="1:6">
      <c r="A6290" t="n">
        <v>59646</v>
      </c>
      <c r="B6290" s="52" t="n">
        <v>26</v>
      </c>
      <c r="C6290" s="7" t="n">
        <v>0</v>
      </c>
      <c r="D6290" s="7" t="s">
        <v>631</v>
      </c>
      <c r="E6290" s="7" t="n">
        <v>2</v>
      </c>
      <c r="F6290" s="7" t="n">
        <v>3</v>
      </c>
      <c r="G6290" s="7" t="s">
        <v>632</v>
      </c>
      <c r="H6290" s="7" t="n">
        <v>2</v>
      </c>
      <c r="I6290" s="7" t="n">
        <v>0</v>
      </c>
    </row>
    <row r="6291" spans="1:6">
      <c r="A6291" t="s">
        <v>4</v>
      </c>
      <c r="B6291" s="4" t="s">
        <v>5</v>
      </c>
    </row>
    <row r="6292" spans="1:6">
      <c r="A6292" t="n">
        <v>59776</v>
      </c>
      <c r="B6292" s="32" t="n">
        <v>28</v>
      </c>
    </row>
    <row r="6293" spans="1:6">
      <c r="A6293" t="s">
        <v>4</v>
      </c>
      <c r="B6293" s="4" t="s">
        <v>5</v>
      </c>
      <c r="C6293" s="4" t="s">
        <v>13</v>
      </c>
      <c r="D6293" s="4" t="s">
        <v>10</v>
      </c>
      <c r="E6293" s="4" t="s">
        <v>10</v>
      </c>
      <c r="F6293" s="4" t="s">
        <v>13</v>
      </c>
    </row>
    <row r="6294" spans="1:6">
      <c r="A6294" t="n">
        <v>59777</v>
      </c>
      <c r="B6294" s="30" t="n">
        <v>25</v>
      </c>
      <c r="C6294" s="7" t="n">
        <v>1</v>
      </c>
      <c r="D6294" s="7" t="n">
        <v>65535</v>
      </c>
      <c r="E6294" s="7" t="n">
        <v>450</v>
      </c>
      <c r="F6294" s="7" t="n">
        <v>0</v>
      </c>
    </row>
    <row r="6295" spans="1:6">
      <c r="A6295" t="s">
        <v>4</v>
      </c>
      <c r="B6295" s="4" t="s">
        <v>5</v>
      </c>
      <c r="C6295" s="4" t="s">
        <v>13</v>
      </c>
      <c r="D6295" s="4" t="s">
        <v>10</v>
      </c>
      <c r="E6295" s="4" t="s">
        <v>6</v>
      </c>
    </row>
    <row r="6296" spans="1:6">
      <c r="A6296" t="n">
        <v>59784</v>
      </c>
      <c r="B6296" s="51" t="n">
        <v>51</v>
      </c>
      <c r="C6296" s="7" t="n">
        <v>4</v>
      </c>
      <c r="D6296" s="7" t="n">
        <v>7</v>
      </c>
      <c r="E6296" s="7" t="s">
        <v>151</v>
      </c>
    </row>
    <row r="6297" spans="1:6">
      <c r="A6297" t="s">
        <v>4</v>
      </c>
      <c r="B6297" s="4" t="s">
        <v>5</v>
      </c>
      <c r="C6297" s="4" t="s">
        <v>10</v>
      </c>
    </row>
    <row r="6298" spans="1:6">
      <c r="A6298" t="n">
        <v>59797</v>
      </c>
      <c r="B6298" s="25" t="n">
        <v>16</v>
      </c>
      <c r="C6298" s="7" t="n">
        <v>0</v>
      </c>
    </row>
    <row r="6299" spans="1:6">
      <c r="A6299" t="s">
        <v>4</v>
      </c>
      <c r="B6299" s="4" t="s">
        <v>5</v>
      </c>
      <c r="C6299" s="4" t="s">
        <v>10</v>
      </c>
      <c r="D6299" s="4" t="s">
        <v>66</v>
      </c>
      <c r="E6299" s="4" t="s">
        <v>13</v>
      </c>
      <c r="F6299" s="4" t="s">
        <v>13</v>
      </c>
    </row>
    <row r="6300" spans="1:6">
      <c r="A6300" t="n">
        <v>59800</v>
      </c>
      <c r="B6300" s="52" t="n">
        <v>26</v>
      </c>
      <c r="C6300" s="7" t="n">
        <v>7</v>
      </c>
      <c r="D6300" s="7" t="s">
        <v>633</v>
      </c>
      <c r="E6300" s="7" t="n">
        <v>2</v>
      </c>
      <c r="F6300" s="7" t="n">
        <v>0</v>
      </c>
    </row>
    <row r="6301" spans="1:6">
      <c r="A6301" t="s">
        <v>4</v>
      </c>
      <c r="B6301" s="4" t="s">
        <v>5</v>
      </c>
    </row>
    <row r="6302" spans="1:6">
      <c r="A6302" t="n">
        <v>59874</v>
      </c>
      <c r="B6302" s="32" t="n">
        <v>28</v>
      </c>
    </row>
    <row r="6303" spans="1:6">
      <c r="A6303" t="s">
        <v>4</v>
      </c>
      <c r="B6303" s="4" t="s">
        <v>5</v>
      </c>
      <c r="C6303" s="4" t="s">
        <v>10</v>
      </c>
      <c r="D6303" s="4" t="s">
        <v>13</v>
      </c>
    </row>
    <row r="6304" spans="1:6">
      <c r="A6304" t="n">
        <v>59875</v>
      </c>
      <c r="B6304" s="61" t="n">
        <v>89</v>
      </c>
      <c r="C6304" s="7" t="n">
        <v>65533</v>
      </c>
      <c r="D6304" s="7" t="n">
        <v>1</v>
      </c>
    </row>
    <row r="6305" spans="1:9">
      <c r="A6305" t="s">
        <v>4</v>
      </c>
      <c r="B6305" s="4" t="s">
        <v>5</v>
      </c>
      <c r="C6305" s="4" t="s">
        <v>13</v>
      </c>
      <c r="D6305" s="4" t="s">
        <v>10</v>
      </c>
      <c r="E6305" s="4" t="s">
        <v>10</v>
      </c>
      <c r="F6305" s="4" t="s">
        <v>13</v>
      </c>
    </row>
    <row r="6306" spans="1:9">
      <c r="A6306" t="n">
        <v>59879</v>
      </c>
      <c r="B6306" s="30" t="n">
        <v>25</v>
      </c>
      <c r="C6306" s="7" t="n">
        <v>1</v>
      </c>
      <c r="D6306" s="7" t="n">
        <v>65535</v>
      </c>
      <c r="E6306" s="7" t="n">
        <v>65535</v>
      </c>
      <c r="F6306" s="7" t="n">
        <v>0</v>
      </c>
    </row>
    <row r="6307" spans="1:9">
      <c r="A6307" t="s">
        <v>4</v>
      </c>
      <c r="B6307" s="4" t="s">
        <v>5</v>
      </c>
      <c r="C6307" s="4" t="s">
        <v>13</v>
      </c>
      <c r="D6307" s="4" t="s">
        <v>10</v>
      </c>
      <c r="E6307" s="4" t="s">
        <v>6</v>
      </c>
    </row>
    <row r="6308" spans="1:9">
      <c r="A6308" t="n">
        <v>59886</v>
      </c>
      <c r="B6308" s="51" t="n">
        <v>51</v>
      </c>
      <c r="C6308" s="7" t="n">
        <v>4</v>
      </c>
      <c r="D6308" s="7" t="n">
        <v>0</v>
      </c>
      <c r="E6308" s="7" t="s">
        <v>162</v>
      </c>
    </row>
    <row r="6309" spans="1:9">
      <c r="A6309" t="s">
        <v>4</v>
      </c>
      <c r="B6309" s="4" t="s">
        <v>5</v>
      </c>
      <c r="C6309" s="4" t="s">
        <v>10</v>
      </c>
    </row>
    <row r="6310" spans="1:9">
      <c r="A6310" t="n">
        <v>59900</v>
      </c>
      <c r="B6310" s="25" t="n">
        <v>16</v>
      </c>
      <c r="C6310" s="7" t="n">
        <v>0</v>
      </c>
    </row>
    <row r="6311" spans="1:9">
      <c r="A6311" t="s">
        <v>4</v>
      </c>
      <c r="B6311" s="4" t="s">
        <v>5</v>
      </c>
      <c r="C6311" s="4" t="s">
        <v>10</v>
      </c>
      <c r="D6311" s="4" t="s">
        <v>66</v>
      </c>
      <c r="E6311" s="4" t="s">
        <v>13</v>
      </c>
      <c r="F6311" s="4" t="s">
        <v>13</v>
      </c>
      <c r="G6311" s="4" t="s">
        <v>66</v>
      </c>
      <c r="H6311" s="4" t="s">
        <v>13</v>
      </c>
      <c r="I6311" s="4" t="s">
        <v>13</v>
      </c>
    </row>
    <row r="6312" spans="1:9">
      <c r="A6312" t="n">
        <v>59903</v>
      </c>
      <c r="B6312" s="52" t="n">
        <v>26</v>
      </c>
      <c r="C6312" s="7" t="n">
        <v>0</v>
      </c>
      <c r="D6312" s="7" t="s">
        <v>634</v>
      </c>
      <c r="E6312" s="7" t="n">
        <v>2</v>
      </c>
      <c r="F6312" s="7" t="n">
        <v>3</v>
      </c>
      <c r="G6312" s="7" t="s">
        <v>635</v>
      </c>
      <c r="H6312" s="7" t="n">
        <v>2</v>
      </c>
      <c r="I6312" s="7" t="n">
        <v>0</v>
      </c>
    </row>
    <row r="6313" spans="1:9">
      <c r="A6313" t="s">
        <v>4</v>
      </c>
      <c r="B6313" s="4" t="s">
        <v>5</v>
      </c>
    </row>
    <row r="6314" spans="1:9">
      <c r="A6314" t="n">
        <v>60097</v>
      </c>
      <c r="B6314" s="32" t="n">
        <v>28</v>
      </c>
    </row>
    <row r="6315" spans="1:9">
      <c r="A6315" t="s">
        <v>4</v>
      </c>
      <c r="B6315" s="4" t="s">
        <v>5</v>
      </c>
      <c r="C6315" s="4" t="s">
        <v>13</v>
      </c>
      <c r="D6315" s="4" t="s">
        <v>10</v>
      </c>
      <c r="E6315" s="4" t="s">
        <v>6</v>
      </c>
    </row>
    <row r="6316" spans="1:9">
      <c r="A6316" t="n">
        <v>60098</v>
      </c>
      <c r="B6316" s="51" t="n">
        <v>51</v>
      </c>
      <c r="C6316" s="7" t="n">
        <v>4</v>
      </c>
      <c r="D6316" s="7" t="n">
        <v>6</v>
      </c>
      <c r="E6316" s="7" t="s">
        <v>143</v>
      </c>
    </row>
    <row r="6317" spans="1:9">
      <c r="A6317" t="s">
        <v>4</v>
      </c>
      <c r="B6317" s="4" t="s">
        <v>5</v>
      </c>
      <c r="C6317" s="4" t="s">
        <v>10</v>
      </c>
    </row>
    <row r="6318" spans="1:9">
      <c r="A6318" t="n">
        <v>60112</v>
      </c>
      <c r="B6318" s="25" t="n">
        <v>16</v>
      </c>
      <c r="C6318" s="7" t="n">
        <v>0</v>
      </c>
    </row>
    <row r="6319" spans="1:9">
      <c r="A6319" t="s">
        <v>4</v>
      </c>
      <c r="B6319" s="4" t="s">
        <v>5</v>
      </c>
      <c r="C6319" s="4" t="s">
        <v>10</v>
      </c>
      <c r="D6319" s="4" t="s">
        <v>66</v>
      </c>
      <c r="E6319" s="4" t="s">
        <v>13</v>
      </c>
      <c r="F6319" s="4" t="s">
        <v>13</v>
      </c>
    </row>
    <row r="6320" spans="1:9">
      <c r="A6320" t="n">
        <v>60115</v>
      </c>
      <c r="B6320" s="52" t="n">
        <v>26</v>
      </c>
      <c r="C6320" s="7" t="n">
        <v>6</v>
      </c>
      <c r="D6320" s="7" t="s">
        <v>636</v>
      </c>
      <c r="E6320" s="7" t="n">
        <v>2</v>
      </c>
      <c r="F6320" s="7" t="n">
        <v>0</v>
      </c>
    </row>
    <row r="6321" spans="1:9">
      <c r="A6321" t="s">
        <v>4</v>
      </c>
      <c r="B6321" s="4" t="s">
        <v>5</v>
      </c>
    </row>
    <row r="6322" spans="1:9">
      <c r="A6322" t="n">
        <v>60140</v>
      </c>
      <c r="B6322" s="32" t="n">
        <v>28</v>
      </c>
    </row>
    <row r="6323" spans="1:9">
      <c r="A6323" t="s">
        <v>4</v>
      </c>
      <c r="B6323" s="4" t="s">
        <v>5</v>
      </c>
      <c r="C6323" s="4" t="s">
        <v>13</v>
      </c>
      <c r="D6323" s="4" t="s">
        <v>10</v>
      </c>
      <c r="E6323" s="4" t="s">
        <v>30</v>
      </c>
    </row>
    <row r="6324" spans="1:9">
      <c r="A6324" t="n">
        <v>60141</v>
      </c>
      <c r="B6324" s="27" t="n">
        <v>58</v>
      </c>
      <c r="C6324" s="7" t="n">
        <v>101</v>
      </c>
      <c r="D6324" s="7" t="n">
        <v>500</v>
      </c>
      <c r="E6324" s="7" t="n">
        <v>1</v>
      </c>
    </row>
    <row r="6325" spans="1:9">
      <c r="A6325" t="s">
        <v>4</v>
      </c>
      <c r="B6325" s="4" t="s">
        <v>5</v>
      </c>
      <c r="C6325" s="4" t="s">
        <v>13</v>
      </c>
      <c r="D6325" s="4" t="s">
        <v>10</v>
      </c>
    </row>
    <row r="6326" spans="1:9">
      <c r="A6326" t="n">
        <v>60149</v>
      </c>
      <c r="B6326" s="27" t="n">
        <v>58</v>
      </c>
      <c r="C6326" s="7" t="n">
        <v>254</v>
      </c>
      <c r="D6326" s="7" t="n">
        <v>0</v>
      </c>
    </row>
    <row r="6327" spans="1:9">
      <c r="A6327" t="s">
        <v>4</v>
      </c>
      <c r="B6327" s="4" t="s">
        <v>5</v>
      </c>
      <c r="C6327" s="4" t="s">
        <v>13</v>
      </c>
      <c r="D6327" s="4" t="s">
        <v>13</v>
      </c>
      <c r="E6327" s="4" t="s">
        <v>30</v>
      </c>
      <c r="F6327" s="4" t="s">
        <v>30</v>
      </c>
      <c r="G6327" s="4" t="s">
        <v>30</v>
      </c>
      <c r="H6327" s="4" t="s">
        <v>10</v>
      </c>
    </row>
    <row r="6328" spans="1:9">
      <c r="A6328" t="n">
        <v>60153</v>
      </c>
      <c r="B6328" s="59" t="n">
        <v>45</v>
      </c>
      <c r="C6328" s="7" t="n">
        <v>2</v>
      </c>
      <c r="D6328" s="7" t="n">
        <v>3</v>
      </c>
      <c r="E6328" s="7" t="n">
        <v>9.68000030517578</v>
      </c>
      <c r="F6328" s="7" t="n">
        <v>1.39999997615814</v>
      </c>
      <c r="G6328" s="7" t="n">
        <v>20.2299995422363</v>
      </c>
      <c r="H6328" s="7" t="n">
        <v>0</v>
      </c>
    </row>
    <row r="6329" spans="1:9">
      <c r="A6329" t="s">
        <v>4</v>
      </c>
      <c r="B6329" s="4" t="s">
        <v>5</v>
      </c>
      <c r="C6329" s="4" t="s">
        <v>13</v>
      </c>
      <c r="D6329" s="4" t="s">
        <v>13</v>
      </c>
      <c r="E6329" s="4" t="s">
        <v>30</v>
      </c>
      <c r="F6329" s="4" t="s">
        <v>30</v>
      </c>
      <c r="G6329" s="4" t="s">
        <v>30</v>
      </c>
      <c r="H6329" s="4" t="s">
        <v>10</v>
      </c>
      <c r="I6329" s="4" t="s">
        <v>13</v>
      </c>
    </row>
    <row r="6330" spans="1:9">
      <c r="A6330" t="n">
        <v>60170</v>
      </c>
      <c r="B6330" s="59" t="n">
        <v>45</v>
      </c>
      <c r="C6330" s="7" t="n">
        <v>4</v>
      </c>
      <c r="D6330" s="7" t="n">
        <v>3</v>
      </c>
      <c r="E6330" s="7" t="n">
        <v>5.51999998092651</v>
      </c>
      <c r="F6330" s="7" t="n">
        <v>164.770004272461</v>
      </c>
      <c r="G6330" s="7" t="n">
        <v>0</v>
      </c>
      <c r="H6330" s="7" t="n">
        <v>0</v>
      </c>
      <c r="I6330" s="7" t="n">
        <v>1</v>
      </c>
    </row>
    <row r="6331" spans="1:9">
      <c r="A6331" t="s">
        <v>4</v>
      </c>
      <c r="B6331" s="4" t="s">
        <v>5</v>
      </c>
      <c r="C6331" s="4" t="s">
        <v>13</v>
      </c>
      <c r="D6331" s="4" t="s">
        <v>13</v>
      </c>
      <c r="E6331" s="4" t="s">
        <v>30</v>
      </c>
      <c r="F6331" s="4" t="s">
        <v>10</v>
      </c>
    </row>
    <row r="6332" spans="1:9">
      <c r="A6332" t="n">
        <v>60188</v>
      </c>
      <c r="B6332" s="59" t="n">
        <v>45</v>
      </c>
      <c r="C6332" s="7" t="n">
        <v>5</v>
      </c>
      <c r="D6332" s="7" t="n">
        <v>3</v>
      </c>
      <c r="E6332" s="7" t="n">
        <v>2.65000009536743</v>
      </c>
      <c r="F6332" s="7" t="n">
        <v>0</v>
      </c>
    </row>
    <row r="6333" spans="1:9">
      <c r="A6333" t="s">
        <v>4</v>
      </c>
      <c r="B6333" s="4" t="s">
        <v>5</v>
      </c>
      <c r="C6333" s="4" t="s">
        <v>13</v>
      </c>
      <c r="D6333" s="4" t="s">
        <v>13</v>
      </c>
      <c r="E6333" s="4" t="s">
        <v>30</v>
      </c>
      <c r="F6333" s="4" t="s">
        <v>10</v>
      </c>
    </row>
    <row r="6334" spans="1:9">
      <c r="A6334" t="n">
        <v>60197</v>
      </c>
      <c r="B6334" s="59" t="n">
        <v>45</v>
      </c>
      <c r="C6334" s="7" t="n">
        <v>5</v>
      </c>
      <c r="D6334" s="7" t="n">
        <v>3</v>
      </c>
      <c r="E6334" s="7" t="n">
        <v>2.5</v>
      </c>
      <c r="F6334" s="7" t="n">
        <v>1500</v>
      </c>
    </row>
    <row r="6335" spans="1:9">
      <c r="A6335" t="s">
        <v>4</v>
      </c>
      <c r="B6335" s="4" t="s">
        <v>5</v>
      </c>
      <c r="C6335" s="4" t="s">
        <v>13</v>
      </c>
      <c r="D6335" s="4" t="s">
        <v>13</v>
      </c>
      <c r="E6335" s="4" t="s">
        <v>30</v>
      </c>
      <c r="F6335" s="4" t="s">
        <v>10</v>
      </c>
    </row>
    <row r="6336" spans="1:9">
      <c r="A6336" t="n">
        <v>60206</v>
      </c>
      <c r="B6336" s="59" t="n">
        <v>45</v>
      </c>
      <c r="C6336" s="7" t="n">
        <v>11</v>
      </c>
      <c r="D6336" s="7" t="n">
        <v>3</v>
      </c>
      <c r="E6336" s="7" t="n">
        <v>35.0999984741211</v>
      </c>
      <c r="F6336" s="7" t="n">
        <v>0</v>
      </c>
    </row>
    <row r="6337" spans="1:9">
      <c r="A6337" t="s">
        <v>4</v>
      </c>
      <c r="B6337" s="4" t="s">
        <v>5</v>
      </c>
      <c r="C6337" s="4" t="s">
        <v>10</v>
      </c>
    </row>
    <row r="6338" spans="1:9">
      <c r="A6338" t="n">
        <v>60215</v>
      </c>
      <c r="B6338" s="25" t="n">
        <v>16</v>
      </c>
      <c r="C6338" s="7" t="n">
        <v>1500</v>
      </c>
    </row>
    <row r="6339" spans="1:9">
      <c r="A6339" t="s">
        <v>4</v>
      </c>
      <c r="B6339" s="4" t="s">
        <v>5</v>
      </c>
      <c r="C6339" s="4" t="s">
        <v>10</v>
      </c>
      <c r="D6339" s="4" t="s">
        <v>10</v>
      </c>
      <c r="E6339" s="4" t="s">
        <v>10</v>
      </c>
    </row>
    <row r="6340" spans="1:9">
      <c r="A6340" t="n">
        <v>60218</v>
      </c>
      <c r="B6340" s="43" t="n">
        <v>61</v>
      </c>
      <c r="C6340" s="7" t="n">
        <v>7</v>
      </c>
      <c r="D6340" s="7" t="n">
        <v>0</v>
      </c>
      <c r="E6340" s="7" t="n">
        <v>1000</v>
      </c>
    </row>
    <row r="6341" spans="1:9">
      <c r="A6341" t="s">
        <v>4</v>
      </c>
      <c r="B6341" s="4" t="s">
        <v>5</v>
      </c>
      <c r="C6341" s="4" t="s">
        <v>13</v>
      </c>
      <c r="D6341" s="4" t="s">
        <v>10</v>
      </c>
      <c r="E6341" s="4" t="s">
        <v>6</v>
      </c>
    </row>
    <row r="6342" spans="1:9">
      <c r="A6342" t="n">
        <v>60225</v>
      </c>
      <c r="B6342" s="51" t="n">
        <v>51</v>
      </c>
      <c r="C6342" s="7" t="n">
        <v>4</v>
      </c>
      <c r="D6342" s="7" t="n">
        <v>7</v>
      </c>
      <c r="E6342" s="7" t="s">
        <v>151</v>
      </c>
    </row>
    <row r="6343" spans="1:9">
      <c r="A6343" t="s">
        <v>4</v>
      </c>
      <c r="B6343" s="4" t="s">
        <v>5</v>
      </c>
      <c r="C6343" s="4" t="s">
        <v>10</v>
      </c>
    </row>
    <row r="6344" spans="1:9">
      <c r="A6344" t="n">
        <v>60238</v>
      </c>
      <c r="B6344" s="25" t="n">
        <v>16</v>
      </c>
      <c r="C6344" s="7" t="n">
        <v>0</v>
      </c>
    </row>
    <row r="6345" spans="1:9">
      <c r="A6345" t="s">
        <v>4</v>
      </c>
      <c r="B6345" s="4" t="s">
        <v>5</v>
      </c>
      <c r="C6345" s="4" t="s">
        <v>10</v>
      </c>
      <c r="D6345" s="4" t="s">
        <v>66</v>
      </c>
      <c r="E6345" s="4" t="s">
        <v>13</v>
      </c>
      <c r="F6345" s="4" t="s">
        <v>13</v>
      </c>
    </row>
    <row r="6346" spans="1:9">
      <c r="A6346" t="n">
        <v>60241</v>
      </c>
      <c r="B6346" s="52" t="n">
        <v>26</v>
      </c>
      <c r="C6346" s="7" t="n">
        <v>7</v>
      </c>
      <c r="D6346" s="7" t="s">
        <v>637</v>
      </c>
      <c r="E6346" s="7" t="n">
        <v>2</v>
      </c>
      <c r="F6346" s="7" t="n">
        <v>0</v>
      </c>
    </row>
    <row r="6347" spans="1:9">
      <c r="A6347" t="s">
        <v>4</v>
      </c>
      <c r="B6347" s="4" t="s">
        <v>5</v>
      </c>
    </row>
    <row r="6348" spans="1:9">
      <c r="A6348" t="n">
        <v>60260</v>
      </c>
      <c r="B6348" s="32" t="n">
        <v>28</v>
      </c>
    </row>
    <row r="6349" spans="1:9">
      <c r="A6349" t="s">
        <v>4</v>
      </c>
      <c r="B6349" s="4" t="s">
        <v>5</v>
      </c>
      <c r="C6349" s="4" t="s">
        <v>10</v>
      </c>
      <c r="D6349" s="4" t="s">
        <v>13</v>
      </c>
      <c r="E6349" s="4" t="s">
        <v>13</v>
      </c>
      <c r="F6349" s="4" t="s">
        <v>6</v>
      </c>
    </row>
    <row r="6350" spans="1:9">
      <c r="A6350" t="n">
        <v>60261</v>
      </c>
      <c r="B6350" s="47" t="n">
        <v>20</v>
      </c>
      <c r="C6350" s="7" t="n">
        <v>0</v>
      </c>
      <c r="D6350" s="7" t="n">
        <v>2</v>
      </c>
      <c r="E6350" s="7" t="n">
        <v>10</v>
      </c>
      <c r="F6350" s="7" t="s">
        <v>273</v>
      </c>
    </row>
    <row r="6351" spans="1:9">
      <c r="A6351" t="s">
        <v>4</v>
      </c>
      <c r="B6351" s="4" t="s">
        <v>5</v>
      </c>
      <c r="C6351" s="4" t="s">
        <v>13</v>
      </c>
      <c r="D6351" s="4" t="s">
        <v>10</v>
      </c>
      <c r="E6351" s="4" t="s">
        <v>6</v>
      </c>
    </row>
    <row r="6352" spans="1:9">
      <c r="A6352" t="n">
        <v>60282</v>
      </c>
      <c r="B6352" s="51" t="n">
        <v>51</v>
      </c>
      <c r="C6352" s="7" t="n">
        <v>4</v>
      </c>
      <c r="D6352" s="7" t="n">
        <v>0</v>
      </c>
      <c r="E6352" s="7" t="s">
        <v>143</v>
      </c>
    </row>
    <row r="6353" spans="1:6">
      <c r="A6353" t="s">
        <v>4</v>
      </c>
      <c r="B6353" s="4" t="s">
        <v>5</v>
      </c>
      <c r="C6353" s="4" t="s">
        <v>10</v>
      </c>
    </row>
    <row r="6354" spans="1:6">
      <c r="A6354" t="n">
        <v>60296</v>
      </c>
      <c r="B6354" s="25" t="n">
        <v>16</v>
      </c>
      <c r="C6354" s="7" t="n">
        <v>0</v>
      </c>
    </row>
    <row r="6355" spans="1:6">
      <c r="A6355" t="s">
        <v>4</v>
      </c>
      <c r="B6355" s="4" t="s">
        <v>5</v>
      </c>
      <c r="C6355" s="4" t="s">
        <v>10</v>
      </c>
      <c r="D6355" s="4" t="s">
        <v>66</v>
      </c>
      <c r="E6355" s="4" t="s">
        <v>13</v>
      </c>
      <c r="F6355" s="4" t="s">
        <v>13</v>
      </c>
      <c r="G6355" s="4" t="s">
        <v>66</v>
      </c>
      <c r="H6355" s="4" t="s">
        <v>13</v>
      </c>
      <c r="I6355" s="4" t="s">
        <v>13</v>
      </c>
      <c r="J6355" s="4" t="s">
        <v>66</v>
      </c>
      <c r="K6355" s="4" t="s">
        <v>13</v>
      </c>
      <c r="L6355" s="4" t="s">
        <v>13</v>
      </c>
    </row>
    <row r="6356" spans="1:6">
      <c r="A6356" t="n">
        <v>60299</v>
      </c>
      <c r="B6356" s="52" t="n">
        <v>26</v>
      </c>
      <c r="C6356" s="7" t="n">
        <v>0</v>
      </c>
      <c r="D6356" s="7" t="s">
        <v>638</v>
      </c>
      <c r="E6356" s="7" t="n">
        <v>2</v>
      </c>
      <c r="F6356" s="7" t="n">
        <v>3</v>
      </c>
      <c r="G6356" s="7" t="s">
        <v>639</v>
      </c>
      <c r="H6356" s="7" t="n">
        <v>2</v>
      </c>
      <c r="I6356" s="7" t="n">
        <v>3</v>
      </c>
      <c r="J6356" s="7" t="s">
        <v>640</v>
      </c>
      <c r="K6356" s="7" t="n">
        <v>2</v>
      </c>
      <c r="L6356" s="7" t="n">
        <v>0</v>
      </c>
    </row>
    <row r="6357" spans="1:6">
      <c r="A6357" t="s">
        <v>4</v>
      </c>
      <c r="B6357" s="4" t="s">
        <v>5</v>
      </c>
    </row>
    <row r="6358" spans="1:6">
      <c r="A6358" t="n">
        <v>60526</v>
      </c>
      <c r="B6358" s="32" t="n">
        <v>28</v>
      </c>
    </row>
    <row r="6359" spans="1:6">
      <c r="A6359" t="s">
        <v>4</v>
      </c>
      <c r="B6359" s="4" t="s">
        <v>5</v>
      </c>
      <c r="C6359" s="4" t="s">
        <v>13</v>
      </c>
      <c r="D6359" s="4" t="s">
        <v>10</v>
      </c>
      <c r="E6359" s="4" t="s">
        <v>6</v>
      </c>
    </row>
    <row r="6360" spans="1:6">
      <c r="A6360" t="n">
        <v>60527</v>
      </c>
      <c r="B6360" s="51" t="n">
        <v>51</v>
      </c>
      <c r="C6360" s="7" t="n">
        <v>4</v>
      </c>
      <c r="D6360" s="7" t="n">
        <v>7</v>
      </c>
      <c r="E6360" s="7" t="s">
        <v>143</v>
      </c>
    </row>
    <row r="6361" spans="1:6">
      <c r="A6361" t="s">
        <v>4</v>
      </c>
      <c r="B6361" s="4" t="s">
        <v>5</v>
      </c>
      <c r="C6361" s="4" t="s">
        <v>10</v>
      </c>
    </row>
    <row r="6362" spans="1:6">
      <c r="A6362" t="n">
        <v>60541</v>
      </c>
      <c r="B6362" s="25" t="n">
        <v>16</v>
      </c>
      <c r="C6362" s="7" t="n">
        <v>0</v>
      </c>
    </row>
    <row r="6363" spans="1:6">
      <c r="A6363" t="s">
        <v>4</v>
      </c>
      <c r="B6363" s="4" t="s">
        <v>5</v>
      </c>
      <c r="C6363" s="4" t="s">
        <v>10</v>
      </c>
      <c r="D6363" s="4" t="s">
        <v>66</v>
      </c>
      <c r="E6363" s="4" t="s">
        <v>13</v>
      </c>
      <c r="F6363" s="4" t="s">
        <v>13</v>
      </c>
      <c r="G6363" s="4" t="s">
        <v>66</v>
      </c>
      <c r="H6363" s="4" t="s">
        <v>13</v>
      </c>
      <c r="I6363" s="4" t="s">
        <v>13</v>
      </c>
    </row>
    <row r="6364" spans="1:6">
      <c r="A6364" t="n">
        <v>60544</v>
      </c>
      <c r="B6364" s="52" t="n">
        <v>26</v>
      </c>
      <c r="C6364" s="7" t="n">
        <v>7</v>
      </c>
      <c r="D6364" s="7" t="s">
        <v>641</v>
      </c>
      <c r="E6364" s="7" t="n">
        <v>2</v>
      </c>
      <c r="F6364" s="7" t="n">
        <v>3</v>
      </c>
      <c r="G6364" s="7" t="s">
        <v>642</v>
      </c>
      <c r="H6364" s="7" t="n">
        <v>2</v>
      </c>
      <c r="I6364" s="7" t="n">
        <v>0</v>
      </c>
    </row>
    <row r="6365" spans="1:6">
      <c r="A6365" t="s">
        <v>4</v>
      </c>
      <c r="B6365" s="4" t="s">
        <v>5</v>
      </c>
    </row>
    <row r="6366" spans="1:6">
      <c r="A6366" t="n">
        <v>60631</v>
      </c>
      <c r="B6366" s="32" t="n">
        <v>28</v>
      </c>
    </row>
    <row r="6367" spans="1:6">
      <c r="A6367" t="s">
        <v>4</v>
      </c>
      <c r="B6367" s="4" t="s">
        <v>5</v>
      </c>
      <c r="C6367" s="4" t="s">
        <v>10</v>
      </c>
      <c r="D6367" s="4" t="s">
        <v>10</v>
      </c>
      <c r="E6367" s="4" t="s">
        <v>10</v>
      </c>
    </row>
    <row r="6368" spans="1:6">
      <c r="A6368" t="n">
        <v>60632</v>
      </c>
      <c r="B6368" s="43" t="n">
        <v>61</v>
      </c>
      <c r="C6368" s="7" t="n">
        <v>0</v>
      </c>
      <c r="D6368" s="7" t="n">
        <v>7</v>
      </c>
      <c r="E6368" s="7" t="n">
        <v>1000</v>
      </c>
    </row>
    <row r="6369" spans="1:12">
      <c r="A6369" t="s">
        <v>4</v>
      </c>
      <c r="B6369" s="4" t="s">
        <v>5</v>
      </c>
      <c r="C6369" s="4" t="s">
        <v>13</v>
      </c>
      <c r="D6369" s="4" t="s">
        <v>10</v>
      </c>
      <c r="E6369" s="4" t="s">
        <v>6</v>
      </c>
    </row>
    <row r="6370" spans="1:12">
      <c r="A6370" t="n">
        <v>60639</v>
      </c>
      <c r="B6370" s="51" t="n">
        <v>51</v>
      </c>
      <c r="C6370" s="7" t="n">
        <v>4</v>
      </c>
      <c r="D6370" s="7" t="n">
        <v>0</v>
      </c>
      <c r="E6370" s="7" t="s">
        <v>159</v>
      </c>
    </row>
    <row r="6371" spans="1:12">
      <c r="A6371" t="s">
        <v>4</v>
      </c>
      <c r="B6371" s="4" t="s">
        <v>5</v>
      </c>
      <c r="C6371" s="4" t="s">
        <v>10</v>
      </c>
    </row>
    <row r="6372" spans="1:12">
      <c r="A6372" t="n">
        <v>60652</v>
      </c>
      <c r="B6372" s="25" t="n">
        <v>16</v>
      </c>
      <c r="C6372" s="7" t="n">
        <v>0</v>
      </c>
    </row>
    <row r="6373" spans="1:12">
      <c r="A6373" t="s">
        <v>4</v>
      </c>
      <c r="B6373" s="4" t="s">
        <v>5</v>
      </c>
      <c r="C6373" s="4" t="s">
        <v>10</v>
      </c>
      <c r="D6373" s="4" t="s">
        <v>66</v>
      </c>
      <c r="E6373" s="4" t="s">
        <v>13</v>
      </c>
      <c r="F6373" s="4" t="s">
        <v>13</v>
      </c>
    </row>
    <row r="6374" spans="1:12">
      <c r="A6374" t="n">
        <v>60655</v>
      </c>
      <c r="B6374" s="52" t="n">
        <v>26</v>
      </c>
      <c r="C6374" s="7" t="n">
        <v>0</v>
      </c>
      <c r="D6374" s="7" t="s">
        <v>643</v>
      </c>
      <c r="E6374" s="7" t="n">
        <v>2</v>
      </c>
      <c r="F6374" s="7" t="n">
        <v>0</v>
      </c>
    </row>
    <row r="6375" spans="1:12">
      <c r="A6375" t="s">
        <v>4</v>
      </c>
      <c r="B6375" s="4" t="s">
        <v>5</v>
      </c>
    </row>
    <row r="6376" spans="1:12">
      <c r="A6376" t="n">
        <v>60669</v>
      </c>
      <c r="B6376" s="32" t="n">
        <v>28</v>
      </c>
    </row>
    <row r="6377" spans="1:12">
      <c r="A6377" t="s">
        <v>4</v>
      </c>
      <c r="B6377" s="4" t="s">
        <v>5</v>
      </c>
      <c r="C6377" s="4" t="s">
        <v>10</v>
      </c>
      <c r="D6377" s="4" t="s">
        <v>13</v>
      </c>
      <c r="E6377" s="4" t="s">
        <v>13</v>
      </c>
      <c r="F6377" s="4" t="s">
        <v>6</v>
      </c>
    </row>
    <row r="6378" spans="1:12">
      <c r="A6378" t="n">
        <v>60670</v>
      </c>
      <c r="B6378" s="47" t="n">
        <v>20</v>
      </c>
      <c r="C6378" s="7" t="n">
        <v>7</v>
      </c>
      <c r="D6378" s="7" t="n">
        <v>2</v>
      </c>
      <c r="E6378" s="7" t="n">
        <v>10</v>
      </c>
      <c r="F6378" s="7" t="s">
        <v>322</v>
      </c>
    </row>
    <row r="6379" spans="1:12">
      <c r="A6379" t="s">
        <v>4</v>
      </c>
      <c r="B6379" s="4" t="s">
        <v>5</v>
      </c>
      <c r="C6379" s="4" t="s">
        <v>13</v>
      </c>
      <c r="D6379" s="4" t="s">
        <v>10</v>
      </c>
      <c r="E6379" s="4" t="s">
        <v>6</v>
      </c>
    </row>
    <row r="6380" spans="1:12">
      <c r="A6380" t="n">
        <v>60690</v>
      </c>
      <c r="B6380" s="51" t="n">
        <v>51</v>
      </c>
      <c r="C6380" s="7" t="n">
        <v>4</v>
      </c>
      <c r="D6380" s="7" t="n">
        <v>7</v>
      </c>
      <c r="E6380" s="7" t="s">
        <v>143</v>
      </c>
    </row>
    <row r="6381" spans="1:12">
      <c r="A6381" t="s">
        <v>4</v>
      </c>
      <c r="B6381" s="4" t="s">
        <v>5</v>
      </c>
      <c r="C6381" s="4" t="s">
        <v>10</v>
      </c>
    </row>
    <row r="6382" spans="1:12">
      <c r="A6382" t="n">
        <v>60704</v>
      </c>
      <c r="B6382" s="25" t="n">
        <v>16</v>
      </c>
      <c r="C6382" s="7" t="n">
        <v>0</v>
      </c>
    </row>
    <row r="6383" spans="1:12">
      <c r="A6383" t="s">
        <v>4</v>
      </c>
      <c r="B6383" s="4" t="s">
        <v>5</v>
      </c>
      <c r="C6383" s="4" t="s">
        <v>10</v>
      </c>
      <c r="D6383" s="4" t="s">
        <v>66</v>
      </c>
      <c r="E6383" s="4" t="s">
        <v>13</v>
      </c>
      <c r="F6383" s="4" t="s">
        <v>13</v>
      </c>
      <c r="G6383" s="4" t="s">
        <v>66</v>
      </c>
      <c r="H6383" s="4" t="s">
        <v>13</v>
      </c>
      <c r="I6383" s="4" t="s">
        <v>13</v>
      </c>
    </row>
    <row r="6384" spans="1:12">
      <c r="A6384" t="n">
        <v>60707</v>
      </c>
      <c r="B6384" s="52" t="n">
        <v>26</v>
      </c>
      <c r="C6384" s="7" t="n">
        <v>7</v>
      </c>
      <c r="D6384" s="7" t="s">
        <v>644</v>
      </c>
      <c r="E6384" s="7" t="n">
        <v>2</v>
      </c>
      <c r="F6384" s="7" t="n">
        <v>3</v>
      </c>
      <c r="G6384" s="7" t="s">
        <v>645</v>
      </c>
      <c r="H6384" s="7" t="n">
        <v>2</v>
      </c>
      <c r="I6384" s="7" t="n">
        <v>0</v>
      </c>
    </row>
    <row r="6385" spans="1:9">
      <c r="A6385" t="s">
        <v>4</v>
      </c>
      <c r="B6385" s="4" t="s">
        <v>5</v>
      </c>
    </row>
    <row r="6386" spans="1:9">
      <c r="A6386" t="n">
        <v>60810</v>
      </c>
      <c r="B6386" s="32" t="n">
        <v>28</v>
      </c>
    </row>
    <row r="6387" spans="1:9">
      <c r="A6387" t="s">
        <v>4</v>
      </c>
      <c r="B6387" s="4" t="s">
        <v>5</v>
      </c>
      <c r="C6387" s="4" t="s">
        <v>13</v>
      </c>
      <c r="D6387" s="4" t="s">
        <v>10</v>
      </c>
      <c r="E6387" s="4" t="s">
        <v>6</v>
      </c>
      <c r="F6387" s="4" t="s">
        <v>6</v>
      </c>
      <c r="G6387" s="4" t="s">
        <v>6</v>
      </c>
      <c r="H6387" s="4" t="s">
        <v>6</v>
      </c>
    </row>
    <row r="6388" spans="1:9">
      <c r="A6388" t="n">
        <v>60811</v>
      </c>
      <c r="B6388" s="51" t="n">
        <v>51</v>
      </c>
      <c r="C6388" s="7" t="n">
        <v>3</v>
      </c>
      <c r="D6388" s="7" t="n">
        <v>0</v>
      </c>
      <c r="E6388" s="7" t="s">
        <v>291</v>
      </c>
      <c r="F6388" s="7" t="s">
        <v>373</v>
      </c>
      <c r="G6388" s="7" t="s">
        <v>287</v>
      </c>
      <c r="H6388" s="7" t="s">
        <v>17</v>
      </c>
    </row>
    <row r="6389" spans="1:9">
      <c r="A6389" t="s">
        <v>4</v>
      </c>
      <c r="B6389" s="4" t="s">
        <v>5</v>
      </c>
      <c r="C6389" s="4" t="s">
        <v>10</v>
      </c>
      <c r="D6389" s="4" t="s">
        <v>13</v>
      </c>
      <c r="E6389" s="4" t="s">
        <v>30</v>
      </c>
      <c r="F6389" s="4" t="s">
        <v>10</v>
      </c>
    </row>
    <row r="6390" spans="1:9">
      <c r="A6390" t="n">
        <v>60824</v>
      </c>
      <c r="B6390" s="60" t="n">
        <v>59</v>
      </c>
      <c r="C6390" s="7" t="n">
        <v>0</v>
      </c>
      <c r="D6390" s="7" t="n">
        <v>13</v>
      </c>
      <c r="E6390" s="7" t="n">
        <v>0.150000005960464</v>
      </c>
      <c r="F6390" s="7" t="n">
        <v>0</v>
      </c>
    </row>
    <row r="6391" spans="1:9">
      <c r="A6391" t="s">
        <v>4</v>
      </c>
      <c r="B6391" s="4" t="s">
        <v>5</v>
      </c>
      <c r="C6391" s="4" t="s">
        <v>10</v>
      </c>
    </row>
    <row r="6392" spans="1:9">
      <c r="A6392" t="n">
        <v>60834</v>
      </c>
      <c r="B6392" s="25" t="n">
        <v>16</v>
      </c>
      <c r="C6392" s="7" t="n">
        <v>1000</v>
      </c>
    </row>
    <row r="6393" spans="1:9">
      <c r="A6393" t="s">
        <v>4</v>
      </c>
      <c r="B6393" s="4" t="s">
        <v>5</v>
      </c>
      <c r="C6393" s="4" t="s">
        <v>10</v>
      </c>
      <c r="D6393" s="4" t="s">
        <v>10</v>
      </c>
      <c r="E6393" s="4" t="s">
        <v>10</v>
      </c>
    </row>
    <row r="6394" spans="1:9">
      <c r="A6394" t="n">
        <v>60837</v>
      </c>
      <c r="B6394" s="43" t="n">
        <v>61</v>
      </c>
      <c r="C6394" s="7" t="n">
        <v>0</v>
      </c>
      <c r="D6394" s="7" t="n">
        <v>65533</v>
      </c>
      <c r="E6394" s="7" t="n">
        <v>1000</v>
      </c>
    </row>
    <row r="6395" spans="1:9">
      <c r="A6395" t="s">
        <v>4</v>
      </c>
      <c r="B6395" s="4" t="s">
        <v>5</v>
      </c>
      <c r="C6395" s="4" t="s">
        <v>13</v>
      </c>
      <c r="D6395" s="4" t="s">
        <v>10</v>
      </c>
      <c r="E6395" s="4" t="s">
        <v>6</v>
      </c>
    </row>
    <row r="6396" spans="1:9">
      <c r="A6396" t="n">
        <v>60844</v>
      </c>
      <c r="B6396" s="51" t="n">
        <v>51</v>
      </c>
      <c r="C6396" s="7" t="n">
        <v>4</v>
      </c>
      <c r="D6396" s="7" t="n">
        <v>0</v>
      </c>
      <c r="E6396" s="7" t="s">
        <v>205</v>
      </c>
    </row>
    <row r="6397" spans="1:9">
      <c r="A6397" t="s">
        <v>4</v>
      </c>
      <c r="B6397" s="4" t="s">
        <v>5</v>
      </c>
      <c r="C6397" s="4" t="s">
        <v>10</v>
      </c>
    </row>
    <row r="6398" spans="1:9">
      <c r="A6398" t="n">
        <v>60858</v>
      </c>
      <c r="B6398" s="25" t="n">
        <v>16</v>
      </c>
      <c r="C6398" s="7" t="n">
        <v>0</v>
      </c>
    </row>
    <row r="6399" spans="1:9">
      <c r="A6399" t="s">
        <v>4</v>
      </c>
      <c r="B6399" s="4" t="s">
        <v>5</v>
      </c>
      <c r="C6399" s="4" t="s">
        <v>10</v>
      </c>
      <c r="D6399" s="4" t="s">
        <v>66</v>
      </c>
      <c r="E6399" s="4" t="s">
        <v>13</v>
      </c>
      <c r="F6399" s="4" t="s">
        <v>13</v>
      </c>
    </row>
    <row r="6400" spans="1:9">
      <c r="A6400" t="n">
        <v>60861</v>
      </c>
      <c r="B6400" s="52" t="n">
        <v>26</v>
      </c>
      <c r="C6400" s="7" t="n">
        <v>0</v>
      </c>
      <c r="D6400" s="7" t="s">
        <v>646</v>
      </c>
      <c r="E6400" s="7" t="n">
        <v>2</v>
      </c>
      <c r="F6400" s="7" t="n">
        <v>0</v>
      </c>
    </row>
    <row r="6401" spans="1:8">
      <c r="A6401" t="s">
        <v>4</v>
      </c>
      <c r="B6401" s="4" t="s">
        <v>5</v>
      </c>
    </row>
    <row r="6402" spans="1:8">
      <c r="A6402" t="n">
        <v>60908</v>
      </c>
      <c r="B6402" s="32" t="n">
        <v>28</v>
      </c>
    </row>
    <row r="6403" spans="1:8">
      <c r="A6403" t="s">
        <v>4</v>
      </c>
      <c r="B6403" s="4" t="s">
        <v>5</v>
      </c>
      <c r="C6403" s="4" t="s">
        <v>10</v>
      </c>
      <c r="D6403" s="4" t="s">
        <v>13</v>
      </c>
    </row>
    <row r="6404" spans="1:8">
      <c r="A6404" t="n">
        <v>60909</v>
      </c>
      <c r="B6404" s="61" t="n">
        <v>89</v>
      </c>
      <c r="C6404" s="7" t="n">
        <v>65533</v>
      </c>
      <c r="D6404" s="7" t="n">
        <v>1</v>
      </c>
    </row>
    <row r="6405" spans="1:8">
      <c r="A6405" t="s">
        <v>4</v>
      </c>
      <c r="B6405" s="4" t="s">
        <v>5</v>
      </c>
      <c r="C6405" s="4" t="s">
        <v>10</v>
      </c>
    </row>
    <row r="6406" spans="1:8">
      <c r="A6406" t="n">
        <v>60913</v>
      </c>
      <c r="B6406" s="25" t="n">
        <v>16</v>
      </c>
      <c r="C6406" s="7" t="n">
        <v>300</v>
      </c>
    </row>
    <row r="6407" spans="1:8">
      <c r="A6407" t="s">
        <v>4</v>
      </c>
      <c r="B6407" s="4" t="s">
        <v>5</v>
      </c>
      <c r="C6407" s="4" t="s">
        <v>13</v>
      </c>
      <c r="D6407" s="4" t="s">
        <v>10</v>
      </c>
      <c r="E6407" s="4" t="s">
        <v>6</v>
      </c>
      <c r="F6407" s="4" t="s">
        <v>6</v>
      </c>
      <c r="G6407" s="4" t="s">
        <v>6</v>
      </c>
      <c r="H6407" s="4" t="s">
        <v>6</v>
      </c>
    </row>
    <row r="6408" spans="1:8">
      <c r="A6408" t="n">
        <v>60916</v>
      </c>
      <c r="B6408" s="51" t="n">
        <v>51</v>
      </c>
      <c r="C6408" s="7" t="n">
        <v>3</v>
      </c>
      <c r="D6408" s="7" t="n">
        <v>0</v>
      </c>
      <c r="E6408" s="7" t="s">
        <v>372</v>
      </c>
      <c r="F6408" s="7" t="s">
        <v>373</v>
      </c>
      <c r="G6408" s="7" t="s">
        <v>287</v>
      </c>
      <c r="H6408" s="7" t="s">
        <v>17</v>
      </c>
    </row>
    <row r="6409" spans="1:8">
      <c r="A6409" t="s">
        <v>4</v>
      </c>
      <c r="B6409" s="4" t="s">
        <v>5</v>
      </c>
      <c r="C6409" s="4" t="s">
        <v>13</v>
      </c>
      <c r="D6409" s="4" t="s">
        <v>10</v>
      </c>
      <c r="E6409" s="4" t="s">
        <v>6</v>
      </c>
      <c r="F6409" s="4" t="s">
        <v>6</v>
      </c>
      <c r="G6409" s="4" t="s">
        <v>6</v>
      </c>
      <c r="H6409" s="4" t="s">
        <v>6</v>
      </c>
    </row>
    <row r="6410" spans="1:8">
      <c r="A6410" t="n">
        <v>60929</v>
      </c>
      <c r="B6410" s="51" t="n">
        <v>51</v>
      </c>
      <c r="C6410" s="7" t="n">
        <v>3</v>
      </c>
      <c r="D6410" s="7" t="n">
        <v>7</v>
      </c>
      <c r="E6410" s="7" t="s">
        <v>372</v>
      </c>
      <c r="F6410" s="7" t="s">
        <v>373</v>
      </c>
      <c r="G6410" s="7" t="s">
        <v>287</v>
      </c>
      <c r="H6410" s="7" t="s">
        <v>17</v>
      </c>
    </row>
    <row r="6411" spans="1:8">
      <c r="A6411" t="s">
        <v>4</v>
      </c>
      <c r="B6411" s="4" t="s">
        <v>5</v>
      </c>
      <c r="C6411" s="4" t="s">
        <v>10</v>
      </c>
      <c r="D6411" s="4" t="s">
        <v>10</v>
      </c>
      <c r="E6411" s="4" t="s">
        <v>10</v>
      </c>
    </row>
    <row r="6412" spans="1:8">
      <c r="A6412" t="n">
        <v>60942</v>
      </c>
      <c r="B6412" s="43" t="n">
        <v>61</v>
      </c>
      <c r="C6412" s="7" t="n">
        <v>0</v>
      </c>
      <c r="D6412" s="7" t="n">
        <v>4</v>
      </c>
      <c r="E6412" s="7" t="n">
        <v>1000</v>
      </c>
    </row>
    <row r="6413" spans="1:8">
      <c r="A6413" t="s">
        <v>4</v>
      </c>
      <c r="B6413" s="4" t="s">
        <v>5</v>
      </c>
      <c r="C6413" s="4" t="s">
        <v>10</v>
      </c>
      <c r="D6413" s="4" t="s">
        <v>10</v>
      </c>
      <c r="E6413" s="4" t="s">
        <v>10</v>
      </c>
    </row>
    <row r="6414" spans="1:8">
      <c r="A6414" t="n">
        <v>60949</v>
      </c>
      <c r="B6414" s="43" t="n">
        <v>61</v>
      </c>
      <c r="C6414" s="7" t="n">
        <v>7</v>
      </c>
      <c r="D6414" s="7" t="n">
        <v>4</v>
      </c>
      <c r="E6414" s="7" t="n">
        <v>1000</v>
      </c>
    </row>
    <row r="6415" spans="1:8">
      <c r="A6415" t="s">
        <v>4</v>
      </c>
      <c r="B6415" s="4" t="s">
        <v>5</v>
      </c>
      <c r="C6415" s="4" t="s">
        <v>10</v>
      </c>
    </row>
    <row r="6416" spans="1:8">
      <c r="A6416" t="n">
        <v>60956</v>
      </c>
      <c r="B6416" s="25" t="n">
        <v>16</v>
      </c>
      <c r="C6416" s="7" t="n">
        <v>1000</v>
      </c>
    </row>
    <row r="6417" spans="1:8">
      <c r="A6417" t="s">
        <v>4</v>
      </c>
      <c r="B6417" s="4" t="s">
        <v>5</v>
      </c>
      <c r="C6417" s="4" t="s">
        <v>13</v>
      </c>
      <c r="D6417" s="4" t="s">
        <v>30</v>
      </c>
      <c r="E6417" s="4" t="s">
        <v>30</v>
      </c>
      <c r="F6417" s="4" t="s">
        <v>30</v>
      </c>
    </row>
    <row r="6418" spans="1:8">
      <c r="A6418" t="n">
        <v>60959</v>
      </c>
      <c r="B6418" s="59" t="n">
        <v>45</v>
      </c>
      <c r="C6418" s="7" t="n">
        <v>9</v>
      </c>
      <c r="D6418" s="7" t="n">
        <v>0.0199999995529652</v>
      </c>
      <c r="E6418" s="7" t="n">
        <v>0.0199999995529652</v>
      </c>
      <c r="F6418" s="7" t="n">
        <v>0.25</v>
      </c>
    </row>
    <row r="6419" spans="1:8">
      <c r="A6419" t="s">
        <v>4</v>
      </c>
      <c r="B6419" s="4" t="s">
        <v>5</v>
      </c>
      <c r="C6419" s="4" t="s">
        <v>13</v>
      </c>
      <c r="D6419" s="4" t="s">
        <v>10</v>
      </c>
      <c r="E6419" s="4" t="s">
        <v>6</v>
      </c>
    </row>
    <row r="6420" spans="1:8">
      <c r="A6420" t="n">
        <v>60973</v>
      </c>
      <c r="B6420" s="51" t="n">
        <v>51</v>
      </c>
      <c r="C6420" s="7" t="n">
        <v>4</v>
      </c>
      <c r="D6420" s="7" t="n">
        <v>0</v>
      </c>
      <c r="E6420" s="7" t="s">
        <v>156</v>
      </c>
    </row>
    <row r="6421" spans="1:8">
      <c r="A6421" t="s">
        <v>4</v>
      </c>
      <c r="B6421" s="4" t="s">
        <v>5</v>
      </c>
      <c r="C6421" s="4" t="s">
        <v>10</v>
      </c>
    </row>
    <row r="6422" spans="1:8">
      <c r="A6422" t="n">
        <v>60986</v>
      </c>
      <c r="B6422" s="25" t="n">
        <v>16</v>
      </c>
      <c r="C6422" s="7" t="n">
        <v>0</v>
      </c>
    </row>
    <row r="6423" spans="1:8">
      <c r="A6423" t="s">
        <v>4</v>
      </c>
      <c r="B6423" s="4" t="s">
        <v>5</v>
      </c>
      <c r="C6423" s="4" t="s">
        <v>10</v>
      </c>
      <c r="D6423" s="4" t="s">
        <v>66</v>
      </c>
      <c r="E6423" s="4" t="s">
        <v>13</v>
      </c>
      <c r="F6423" s="4" t="s">
        <v>13</v>
      </c>
    </row>
    <row r="6424" spans="1:8">
      <c r="A6424" t="n">
        <v>60989</v>
      </c>
      <c r="B6424" s="52" t="n">
        <v>26</v>
      </c>
      <c r="C6424" s="7" t="n">
        <v>0</v>
      </c>
      <c r="D6424" s="7" t="s">
        <v>647</v>
      </c>
      <c r="E6424" s="7" t="n">
        <v>2</v>
      </c>
      <c r="F6424" s="7" t="n">
        <v>0</v>
      </c>
    </row>
    <row r="6425" spans="1:8">
      <c r="A6425" t="s">
        <v>4</v>
      </c>
      <c r="B6425" s="4" t="s">
        <v>5</v>
      </c>
    </row>
    <row r="6426" spans="1:8">
      <c r="A6426" t="n">
        <v>61015</v>
      </c>
      <c r="B6426" s="32" t="n">
        <v>28</v>
      </c>
    </row>
    <row r="6427" spans="1:8">
      <c r="A6427" t="s">
        <v>4</v>
      </c>
      <c r="B6427" s="4" t="s">
        <v>5</v>
      </c>
      <c r="C6427" s="4" t="s">
        <v>10</v>
      </c>
      <c r="D6427" s="4" t="s">
        <v>13</v>
      </c>
    </row>
    <row r="6428" spans="1:8">
      <c r="A6428" t="n">
        <v>61016</v>
      </c>
      <c r="B6428" s="61" t="n">
        <v>89</v>
      </c>
      <c r="C6428" s="7" t="n">
        <v>65533</v>
      </c>
      <c r="D6428" s="7" t="n">
        <v>1</v>
      </c>
    </row>
    <row r="6429" spans="1:8">
      <c r="A6429" t="s">
        <v>4</v>
      </c>
      <c r="B6429" s="4" t="s">
        <v>5</v>
      </c>
      <c r="C6429" s="4" t="s">
        <v>10</v>
      </c>
    </row>
    <row r="6430" spans="1:8">
      <c r="A6430" t="n">
        <v>61020</v>
      </c>
      <c r="B6430" s="8" t="n">
        <v>12</v>
      </c>
      <c r="C6430" s="7" t="n">
        <v>9</v>
      </c>
    </row>
    <row r="6431" spans="1:8">
      <c r="A6431" t="s">
        <v>4</v>
      </c>
      <c r="B6431" s="4" t="s">
        <v>5</v>
      </c>
      <c r="C6431" s="4" t="s">
        <v>29</v>
      </c>
    </row>
    <row r="6432" spans="1:8">
      <c r="A6432" t="n">
        <v>61023</v>
      </c>
      <c r="B6432" s="18" t="n">
        <v>3</v>
      </c>
      <c r="C6432" s="15" t="n">
        <f t="normal" ca="1">A6584</f>
        <v>0</v>
      </c>
    </row>
    <row r="6433" spans="1:6">
      <c r="A6433" t="s">
        <v>4</v>
      </c>
      <c r="B6433" s="4" t="s">
        <v>5</v>
      </c>
      <c r="C6433" s="4" t="s">
        <v>13</v>
      </c>
      <c r="D6433" s="4" t="s">
        <v>10</v>
      </c>
      <c r="E6433" s="4" t="s">
        <v>30</v>
      </c>
    </row>
    <row r="6434" spans="1:6">
      <c r="A6434" t="n">
        <v>61028</v>
      </c>
      <c r="B6434" s="27" t="n">
        <v>58</v>
      </c>
      <c r="C6434" s="7" t="n">
        <v>101</v>
      </c>
      <c r="D6434" s="7" t="n">
        <v>500</v>
      </c>
      <c r="E6434" s="7" t="n">
        <v>1</v>
      </c>
    </row>
    <row r="6435" spans="1:6">
      <c r="A6435" t="s">
        <v>4</v>
      </c>
      <c r="B6435" s="4" t="s">
        <v>5</v>
      </c>
      <c r="C6435" s="4" t="s">
        <v>13</v>
      </c>
      <c r="D6435" s="4" t="s">
        <v>10</v>
      </c>
    </row>
    <row r="6436" spans="1:6">
      <c r="A6436" t="n">
        <v>61036</v>
      </c>
      <c r="B6436" s="27" t="n">
        <v>58</v>
      </c>
      <c r="C6436" s="7" t="n">
        <v>254</v>
      </c>
      <c r="D6436" s="7" t="n">
        <v>0</v>
      </c>
    </row>
    <row r="6437" spans="1:6">
      <c r="A6437" t="s">
        <v>4</v>
      </c>
      <c r="B6437" s="4" t="s">
        <v>5</v>
      </c>
      <c r="C6437" s="4" t="s">
        <v>13</v>
      </c>
      <c r="D6437" s="4" t="s">
        <v>13</v>
      </c>
      <c r="E6437" s="4" t="s">
        <v>30</v>
      </c>
      <c r="F6437" s="4" t="s">
        <v>30</v>
      </c>
      <c r="G6437" s="4" t="s">
        <v>30</v>
      </c>
      <c r="H6437" s="4" t="s">
        <v>10</v>
      </c>
    </row>
    <row r="6438" spans="1:6">
      <c r="A6438" t="n">
        <v>61040</v>
      </c>
      <c r="B6438" s="59" t="n">
        <v>45</v>
      </c>
      <c r="C6438" s="7" t="n">
        <v>2</v>
      </c>
      <c r="D6438" s="7" t="n">
        <v>3</v>
      </c>
      <c r="E6438" s="7" t="n">
        <v>11.7700004577637</v>
      </c>
      <c r="F6438" s="7" t="n">
        <v>1.12999999523163</v>
      </c>
      <c r="G6438" s="7" t="n">
        <v>17.0100002288818</v>
      </c>
      <c r="H6438" s="7" t="n">
        <v>0</v>
      </c>
    </row>
    <row r="6439" spans="1:6">
      <c r="A6439" t="s">
        <v>4</v>
      </c>
      <c r="B6439" s="4" t="s">
        <v>5</v>
      </c>
      <c r="C6439" s="4" t="s">
        <v>13</v>
      </c>
      <c r="D6439" s="4" t="s">
        <v>13</v>
      </c>
      <c r="E6439" s="4" t="s">
        <v>30</v>
      </c>
      <c r="F6439" s="4" t="s">
        <v>30</v>
      </c>
      <c r="G6439" s="4" t="s">
        <v>30</v>
      </c>
      <c r="H6439" s="4" t="s">
        <v>10</v>
      </c>
      <c r="I6439" s="4" t="s">
        <v>13</v>
      </c>
    </row>
    <row r="6440" spans="1:6">
      <c r="A6440" t="n">
        <v>61057</v>
      </c>
      <c r="B6440" s="59" t="n">
        <v>45</v>
      </c>
      <c r="C6440" s="7" t="n">
        <v>4</v>
      </c>
      <c r="D6440" s="7" t="n">
        <v>3</v>
      </c>
      <c r="E6440" s="7" t="n">
        <v>11.8699998855591</v>
      </c>
      <c r="F6440" s="7" t="n">
        <v>296.429992675781</v>
      </c>
      <c r="G6440" s="7" t="n">
        <v>0</v>
      </c>
      <c r="H6440" s="7" t="n">
        <v>0</v>
      </c>
      <c r="I6440" s="7" t="n">
        <v>0</v>
      </c>
    </row>
    <row r="6441" spans="1:6">
      <c r="A6441" t="s">
        <v>4</v>
      </c>
      <c r="B6441" s="4" t="s">
        <v>5</v>
      </c>
      <c r="C6441" s="4" t="s">
        <v>13</v>
      </c>
      <c r="D6441" s="4" t="s">
        <v>13</v>
      </c>
      <c r="E6441" s="4" t="s">
        <v>30</v>
      </c>
      <c r="F6441" s="4" t="s">
        <v>10</v>
      </c>
    </row>
    <row r="6442" spans="1:6">
      <c r="A6442" t="n">
        <v>61075</v>
      </c>
      <c r="B6442" s="59" t="n">
        <v>45</v>
      </c>
      <c r="C6442" s="7" t="n">
        <v>11</v>
      </c>
      <c r="D6442" s="7" t="n">
        <v>3</v>
      </c>
      <c r="E6442" s="7" t="n">
        <v>35.0999984741211</v>
      </c>
      <c r="F6442" s="7" t="n">
        <v>0</v>
      </c>
    </row>
    <row r="6443" spans="1:6">
      <c r="A6443" t="s">
        <v>4</v>
      </c>
      <c r="B6443" s="4" t="s">
        <v>5</v>
      </c>
      <c r="C6443" s="4" t="s">
        <v>13</v>
      </c>
      <c r="D6443" s="4" t="s">
        <v>13</v>
      </c>
      <c r="E6443" s="4" t="s">
        <v>30</v>
      </c>
      <c r="F6443" s="4" t="s">
        <v>10</v>
      </c>
    </row>
    <row r="6444" spans="1:6">
      <c r="A6444" t="n">
        <v>61084</v>
      </c>
      <c r="B6444" s="59" t="n">
        <v>45</v>
      </c>
      <c r="C6444" s="7" t="n">
        <v>5</v>
      </c>
      <c r="D6444" s="7" t="n">
        <v>3</v>
      </c>
      <c r="E6444" s="7" t="n">
        <v>2.09999990463257</v>
      </c>
      <c r="F6444" s="7" t="n">
        <v>0</v>
      </c>
    </row>
    <row r="6445" spans="1:6">
      <c r="A6445" t="s">
        <v>4</v>
      </c>
      <c r="B6445" s="4" t="s">
        <v>5</v>
      </c>
      <c r="C6445" s="4" t="s">
        <v>13</v>
      </c>
      <c r="D6445" s="4" t="s">
        <v>13</v>
      </c>
      <c r="E6445" s="4" t="s">
        <v>30</v>
      </c>
      <c r="F6445" s="4" t="s">
        <v>10</v>
      </c>
    </row>
    <row r="6446" spans="1:6">
      <c r="A6446" t="n">
        <v>61093</v>
      </c>
      <c r="B6446" s="59" t="n">
        <v>45</v>
      </c>
      <c r="C6446" s="7" t="n">
        <v>5</v>
      </c>
      <c r="D6446" s="7" t="n">
        <v>3</v>
      </c>
      <c r="E6446" s="7" t="n">
        <v>1.79999995231628</v>
      </c>
      <c r="F6446" s="7" t="n">
        <v>1000</v>
      </c>
    </row>
    <row r="6447" spans="1:6">
      <c r="A6447" t="s">
        <v>4</v>
      </c>
      <c r="B6447" s="4" t="s">
        <v>5</v>
      </c>
      <c r="C6447" s="4" t="s">
        <v>13</v>
      </c>
      <c r="D6447" s="4" t="s">
        <v>10</v>
      </c>
    </row>
    <row r="6448" spans="1:6">
      <c r="A6448" t="n">
        <v>61102</v>
      </c>
      <c r="B6448" s="59" t="n">
        <v>45</v>
      </c>
      <c r="C6448" s="7" t="n">
        <v>7</v>
      </c>
      <c r="D6448" s="7" t="n">
        <v>255</v>
      </c>
    </row>
    <row r="6449" spans="1:9">
      <c r="A6449" t="s">
        <v>4</v>
      </c>
      <c r="B6449" s="4" t="s">
        <v>5</v>
      </c>
      <c r="C6449" s="4" t="s">
        <v>10</v>
      </c>
    </row>
    <row r="6450" spans="1:9">
      <c r="A6450" t="n">
        <v>61106</v>
      </c>
      <c r="B6450" s="25" t="n">
        <v>16</v>
      </c>
      <c r="C6450" s="7" t="n">
        <v>200</v>
      </c>
    </row>
    <row r="6451" spans="1:9">
      <c r="A6451" t="s">
        <v>4</v>
      </c>
      <c r="B6451" s="4" t="s">
        <v>5</v>
      </c>
      <c r="C6451" s="4" t="s">
        <v>13</v>
      </c>
      <c r="D6451" s="4" t="s">
        <v>30</v>
      </c>
      <c r="E6451" s="4" t="s">
        <v>30</v>
      </c>
      <c r="F6451" s="4" t="s">
        <v>30</v>
      </c>
    </row>
    <row r="6452" spans="1:9">
      <c r="A6452" t="n">
        <v>61109</v>
      </c>
      <c r="B6452" s="59" t="n">
        <v>45</v>
      </c>
      <c r="C6452" s="7" t="n">
        <v>9</v>
      </c>
      <c r="D6452" s="7" t="n">
        <v>0.0199999995529652</v>
      </c>
      <c r="E6452" s="7" t="n">
        <v>0.0199999995529652</v>
      </c>
      <c r="F6452" s="7" t="n">
        <v>0.25</v>
      </c>
    </row>
    <row r="6453" spans="1:9">
      <c r="A6453" t="s">
        <v>4</v>
      </c>
      <c r="B6453" s="4" t="s">
        <v>5</v>
      </c>
      <c r="C6453" s="4" t="s">
        <v>13</v>
      </c>
      <c r="D6453" s="4" t="s">
        <v>10</v>
      </c>
      <c r="E6453" s="4" t="s">
        <v>6</v>
      </c>
    </row>
    <row r="6454" spans="1:9">
      <c r="A6454" t="n">
        <v>61123</v>
      </c>
      <c r="B6454" s="51" t="n">
        <v>51</v>
      </c>
      <c r="C6454" s="7" t="n">
        <v>4</v>
      </c>
      <c r="D6454" s="7" t="n">
        <v>0</v>
      </c>
      <c r="E6454" s="7" t="s">
        <v>156</v>
      </c>
    </row>
    <row r="6455" spans="1:9">
      <c r="A6455" t="s">
        <v>4</v>
      </c>
      <c r="B6455" s="4" t="s">
        <v>5</v>
      </c>
      <c r="C6455" s="4" t="s">
        <v>10</v>
      </c>
    </row>
    <row r="6456" spans="1:9">
      <c r="A6456" t="n">
        <v>61136</v>
      </c>
      <c r="B6456" s="25" t="n">
        <v>16</v>
      </c>
      <c r="C6456" s="7" t="n">
        <v>0</v>
      </c>
    </row>
    <row r="6457" spans="1:9">
      <c r="A6457" t="s">
        <v>4</v>
      </c>
      <c r="B6457" s="4" t="s">
        <v>5</v>
      </c>
      <c r="C6457" s="4" t="s">
        <v>10</v>
      </c>
      <c r="D6457" s="4" t="s">
        <v>66</v>
      </c>
      <c r="E6457" s="4" t="s">
        <v>13</v>
      </c>
      <c r="F6457" s="4" t="s">
        <v>13</v>
      </c>
    </row>
    <row r="6458" spans="1:9">
      <c r="A6458" t="n">
        <v>61139</v>
      </c>
      <c r="B6458" s="52" t="n">
        <v>26</v>
      </c>
      <c r="C6458" s="7" t="n">
        <v>0</v>
      </c>
      <c r="D6458" s="7" t="s">
        <v>648</v>
      </c>
      <c r="E6458" s="7" t="n">
        <v>2</v>
      </c>
      <c r="F6458" s="7" t="n">
        <v>0</v>
      </c>
    </row>
    <row r="6459" spans="1:9">
      <c r="A6459" t="s">
        <v>4</v>
      </c>
      <c r="B6459" s="4" t="s">
        <v>5</v>
      </c>
    </row>
    <row r="6460" spans="1:9">
      <c r="A6460" t="n">
        <v>61162</v>
      </c>
      <c r="B6460" s="32" t="n">
        <v>28</v>
      </c>
    </row>
    <row r="6461" spans="1:9">
      <c r="A6461" t="s">
        <v>4</v>
      </c>
      <c r="B6461" s="4" t="s">
        <v>5</v>
      </c>
      <c r="C6461" s="4" t="s">
        <v>10</v>
      </c>
      <c r="D6461" s="4" t="s">
        <v>13</v>
      </c>
      <c r="E6461" s="4" t="s">
        <v>13</v>
      </c>
      <c r="F6461" s="4" t="s">
        <v>6</v>
      </c>
    </row>
    <row r="6462" spans="1:9">
      <c r="A6462" t="n">
        <v>61163</v>
      </c>
      <c r="B6462" s="47" t="n">
        <v>20</v>
      </c>
      <c r="C6462" s="7" t="n">
        <v>4</v>
      </c>
      <c r="D6462" s="7" t="n">
        <v>2</v>
      </c>
      <c r="E6462" s="7" t="n">
        <v>10</v>
      </c>
      <c r="F6462" s="7" t="s">
        <v>322</v>
      </c>
    </row>
    <row r="6463" spans="1:9">
      <c r="A6463" t="s">
        <v>4</v>
      </c>
      <c r="B6463" s="4" t="s">
        <v>5</v>
      </c>
      <c r="C6463" s="4" t="s">
        <v>13</v>
      </c>
      <c r="D6463" s="4" t="s">
        <v>10</v>
      </c>
      <c r="E6463" s="4" t="s">
        <v>6</v>
      </c>
    </row>
    <row r="6464" spans="1:9">
      <c r="A6464" t="n">
        <v>61183</v>
      </c>
      <c r="B6464" s="51" t="n">
        <v>51</v>
      </c>
      <c r="C6464" s="7" t="n">
        <v>4</v>
      </c>
      <c r="D6464" s="7" t="n">
        <v>4</v>
      </c>
      <c r="E6464" s="7" t="s">
        <v>159</v>
      </c>
    </row>
    <row r="6465" spans="1:6">
      <c r="A6465" t="s">
        <v>4</v>
      </c>
      <c r="B6465" s="4" t="s">
        <v>5</v>
      </c>
      <c r="C6465" s="4" t="s">
        <v>10</v>
      </c>
    </row>
    <row r="6466" spans="1:6">
      <c r="A6466" t="n">
        <v>61196</v>
      </c>
      <c r="B6466" s="25" t="n">
        <v>16</v>
      </c>
      <c r="C6466" s="7" t="n">
        <v>0</v>
      </c>
    </row>
    <row r="6467" spans="1:6">
      <c r="A6467" t="s">
        <v>4</v>
      </c>
      <c r="B6467" s="4" t="s">
        <v>5</v>
      </c>
      <c r="C6467" s="4" t="s">
        <v>10</v>
      </c>
      <c r="D6467" s="4" t="s">
        <v>66</v>
      </c>
      <c r="E6467" s="4" t="s">
        <v>13</v>
      </c>
      <c r="F6467" s="4" t="s">
        <v>13</v>
      </c>
    </row>
    <row r="6468" spans="1:6">
      <c r="A6468" t="n">
        <v>61199</v>
      </c>
      <c r="B6468" s="52" t="n">
        <v>26</v>
      </c>
      <c r="C6468" s="7" t="n">
        <v>4</v>
      </c>
      <c r="D6468" s="7" t="s">
        <v>649</v>
      </c>
      <c r="E6468" s="7" t="n">
        <v>2</v>
      </c>
      <c r="F6468" s="7" t="n">
        <v>0</v>
      </c>
    </row>
    <row r="6469" spans="1:6">
      <c r="A6469" t="s">
        <v>4</v>
      </c>
      <c r="B6469" s="4" t="s">
        <v>5</v>
      </c>
    </row>
    <row r="6470" spans="1:6">
      <c r="A6470" t="n">
        <v>61214</v>
      </c>
      <c r="B6470" s="32" t="n">
        <v>28</v>
      </c>
    </row>
    <row r="6471" spans="1:6">
      <c r="A6471" t="s">
        <v>4</v>
      </c>
      <c r="B6471" s="4" t="s">
        <v>5</v>
      </c>
      <c r="C6471" s="4" t="s">
        <v>13</v>
      </c>
      <c r="D6471" s="4" t="s">
        <v>10</v>
      </c>
      <c r="E6471" s="4" t="s">
        <v>10</v>
      </c>
      <c r="F6471" s="4" t="s">
        <v>13</v>
      </c>
    </row>
    <row r="6472" spans="1:6">
      <c r="A6472" t="n">
        <v>61215</v>
      </c>
      <c r="B6472" s="30" t="n">
        <v>25</v>
      </c>
      <c r="C6472" s="7" t="n">
        <v>1</v>
      </c>
      <c r="D6472" s="7" t="n">
        <v>65535</v>
      </c>
      <c r="E6472" s="7" t="n">
        <v>450</v>
      </c>
      <c r="F6472" s="7" t="n">
        <v>0</v>
      </c>
    </row>
    <row r="6473" spans="1:6">
      <c r="A6473" t="s">
        <v>4</v>
      </c>
      <c r="B6473" s="4" t="s">
        <v>5</v>
      </c>
      <c r="C6473" s="4" t="s">
        <v>13</v>
      </c>
      <c r="D6473" s="4" t="s">
        <v>10</v>
      </c>
      <c r="E6473" s="4" t="s">
        <v>6</v>
      </c>
    </row>
    <row r="6474" spans="1:6">
      <c r="A6474" t="n">
        <v>61222</v>
      </c>
      <c r="B6474" s="51" t="n">
        <v>51</v>
      </c>
      <c r="C6474" s="7" t="n">
        <v>4</v>
      </c>
      <c r="D6474" s="7" t="n">
        <v>7</v>
      </c>
      <c r="E6474" s="7" t="s">
        <v>613</v>
      </c>
    </row>
    <row r="6475" spans="1:6">
      <c r="A6475" t="s">
        <v>4</v>
      </c>
      <c r="B6475" s="4" t="s">
        <v>5</v>
      </c>
      <c r="C6475" s="4" t="s">
        <v>10</v>
      </c>
    </row>
    <row r="6476" spans="1:6">
      <c r="A6476" t="n">
        <v>61236</v>
      </c>
      <c r="B6476" s="25" t="n">
        <v>16</v>
      </c>
      <c r="C6476" s="7" t="n">
        <v>0</v>
      </c>
    </row>
    <row r="6477" spans="1:6">
      <c r="A6477" t="s">
        <v>4</v>
      </c>
      <c r="B6477" s="4" t="s">
        <v>5</v>
      </c>
      <c r="C6477" s="4" t="s">
        <v>10</v>
      </c>
      <c r="D6477" s="4" t="s">
        <v>66</v>
      </c>
      <c r="E6477" s="4" t="s">
        <v>13</v>
      </c>
      <c r="F6477" s="4" t="s">
        <v>13</v>
      </c>
    </row>
    <row r="6478" spans="1:6">
      <c r="A6478" t="n">
        <v>61239</v>
      </c>
      <c r="B6478" s="52" t="n">
        <v>26</v>
      </c>
      <c r="C6478" s="7" t="n">
        <v>7</v>
      </c>
      <c r="D6478" s="7" t="s">
        <v>614</v>
      </c>
      <c r="E6478" s="7" t="n">
        <v>2</v>
      </c>
      <c r="F6478" s="7" t="n">
        <v>0</v>
      </c>
    </row>
    <row r="6479" spans="1:6">
      <c r="A6479" t="s">
        <v>4</v>
      </c>
      <c r="B6479" s="4" t="s">
        <v>5</v>
      </c>
    </row>
    <row r="6480" spans="1:6">
      <c r="A6480" t="n">
        <v>61270</v>
      </c>
      <c r="B6480" s="32" t="n">
        <v>28</v>
      </c>
    </row>
    <row r="6481" spans="1:6">
      <c r="A6481" t="s">
        <v>4</v>
      </c>
      <c r="B6481" s="4" t="s">
        <v>5</v>
      </c>
      <c r="C6481" s="4" t="s">
        <v>10</v>
      </c>
      <c r="D6481" s="4" t="s">
        <v>13</v>
      </c>
    </row>
    <row r="6482" spans="1:6">
      <c r="A6482" t="n">
        <v>61271</v>
      </c>
      <c r="B6482" s="61" t="n">
        <v>89</v>
      </c>
      <c r="C6482" s="7" t="n">
        <v>65533</v>
      </c>
      <c r="D6482" s="7" t="n">
        <v>1</v>
      </c>
    </row>
    <row r="6483" spans="1:6">
      <c r="A6483" t="s">
        <v>4</v>
      </c>
      <c r="B6483" s="4" t="s">
        <v>5</v>
      </c>
      <c r="C6483" s="4" t="s">
        <v>13</v>
      </c>
      <c r="D6483" s="4" t="s">
        <v>10</v>
      </c>
      <c r="E6483" s="4" t="s">
        <v>10</v>
      </c>
      <c r="F6483" s="4" t="s">
        <v>13</v>
      </c>
    </row>
    <row r="6484" spans="1:6">
      <c r="A6484" t="n">
        <v>61275</v>
      </c>
      <c r="B6484" s="30" t="n">
        <v>25</v>
      </c>
      <c r="C6484" s="7" t="n">
        <v>1</v>
      </c>
      <c r="D6484" s="7" t="n">
        <v>65535</v>
      </c>
      <c r="E6484" s="7" t="n">
        <v>65535</v>
      </c>
      <c r="F6484" s="7" t="n">
        <v>0</v>
      </c>
    </row>
    <row r="6485" spans="1:6">
      <c r="A6485" t="s">
        <v>4</v>
      </c>
      <c r="B6485" s="4" t="s">
        <v>5</v>
      </c>
      <c r="C6485" s="4" t="s">
        <v>13</v>
      </c>
      <c r="D6485" s="4" t="s">
        <v>10</v>
      </c>
      <c r="E6485" s="4" t="s">
        <v>6</v>
      </c>
    </row>
    <row r="6486" spans="1:6">
      <c r="A6486" t="n">
        <v>61282</v>
      </c>
      <c r="B6486" s="51" t="n">
        <v>51</v>
      </c>
      <c r="C6486" s="7" t="n">
        <v>4</v>
      </c>
      <c r="D6486" s="7" t="n">
        <v>0</v>
      </c>
      <c r="E6486" s="7" t="s">
        <v>151</v>
      </c>
    </row>
    <row r="6487" spans="1:6">
      <c r="A6487" t="s">
        <v>4</v>
      </c>
      <c r="B6487" s="4" t="s">
        <v>5</v>
      </c>
      <c r="C6487" s="4" t="s">
        <v>10</v>
      </c>
    </row>
    <row r="6488" spans="1:6">
      <c r="A6488" t="n">
        <v>61295</v>
      </c>
      <c r="B6488" s="25" t="n">
        <v>16</v>
      </c>
      <c r="C6488" s="7" t="n">
        <v>0</v>
      </c>
    </row>
    <row r="6489" spans="1:6">
      <c r="A6489" t="s">
        <v>4</v>
      </c>
      <c r="B6489" s="4" t="s">
        <v>5</v>
      </c>
      <c r="C6489" s="4" t="s">
        <v>10</v>
      </c>
      <c r="D6489" s="4" t="s">
        <v>66</v>
      </c>
      <c r="E6489" s="4" t="s">
        <v>13</v>
      </c>
      <c r="F6489" s="4" t="s">
        <v>13</v>
      </c>
      <c r="G6489" s="4" t="s">
        <v>66</v>
      </c>
      <c r="H6489" s="4" t="s">
        <v>13</v>
      </c>
      <c r="I6489" s="4" t="s">
        <v>13</v>
      </c>
    </row>
    <row r="6490" spans="1:6">
      <c r="A6490" t="n">
        <v>61298</v>
      </c>
      <c r="B6490" s="52" t="n">
        <v>26</v>
      </c>
      <c r="C6490" s="7" t="n">
        <v>0</v>
      </c>
      <c r="D6490" s="7" t="s">
        <v>650</v>
      </c>
      <c r="E6490" s="7" t="n">
        <v>2</v>
      </c>
      <c r="F6490" s="7" t="n">
        <v>3</v>
      </c>
      <c r="G6490" s="7" t="s">
        <v>651</v>
      </c>
      <c r="H6490" s="7" t="n">
        <v>2</v>
      </c>
      <c r="I6490" s="7" t="n">
        <v>0</v>
      </c>
    </row>
    <row r="6491" spans="1:6">
      <c r="A6491" t="s">
        <v>4</v>
      </c>
      <c r="B6491" s="4" t="s">
        <v>5</v>
      </c>
    </row>
    <row r="6492" spans="1:6">
      <c r="A6492" t="n">
        <v>61438</v>
      </c>
      <c r="B6492" s="32" t="n">
        <v>28</v>
      </c>
    </row>
    <row r="6493" spans="1:6">
      <c r="A6493" t="s">
        <v>4</v>
      </c>
      <c r="B6493" s="4" t="s">
        <v>5</v>
      </c>
      <c r="C6493" s="4" t="s">
        <v>13</v>
      </c>
      <c r="D6493" s="4" t="s">
        <v>10</v>
      </c>
      <c r="E6493" s="4" t="s">
        <v>6</v>
      </c>
    </row>
    <row r="6494" spans="1:6">
      <c r="A6494" t="n">
        <v>61439</v>
      </c>
      <c r="B6494" s="51" t="n">
        <v>51</v>
      </c>
      <c r="C6494" s="7" t="n">
        <v>4</v>
      </c>
      <c r="D6494" s="7" t="n">
        <v>4</v>
      </c>
      <c r="E6494" s="7" t="s">
        <v>590</v>
      </c>
    </row>
    <row r="6495" spans="1:6">
      <c r="A6495" t="s">
        <v>4</v>
      </c>
      <c r="B6495" s="4" t="s">
        <v>5</v>
      </c>
      <c r="C6495" s="4" t="s">
        <v>10</v>
      </c>
    </row>
    <row r="6496" spans="1:6">
      <c r="A6496" t="n">
        <v>61452</v>
      </c>
      <c r="B6496" s="25" t="n">
        <v>16</v>
      </c>
      <c r="C6496" s="7" t="n">
        <v>0</v>
      </c>
    </row>
    <row r="6497" spans="1:9">
      <c r="A6497" t="s">
        <v>4</v>
      </c>
      <c r="B6497" s="4" t="s">
        <v>5</v>
      </c>
      <c r="C6497" s="4" t="s">
        <v>10</v>
      </c>
      <c r="D6497" s="4" t="s">
        <v>66</v>
      </c>
      <c r="E6497" s="4" t="s">
        <v>13</v>
      </c>
      <c r="F6497" s="4" t="s">
        <v>13</v>
      </c>
    </row>
    <row r="6498" spans="1:9">
      <c r="A6498" t="n">
        <v>61455</v>
      </c>
      <c r="B6498" s="52" t="n">
        <v>26</v>
      </c>
      <c r="C6498" s="7" t="n">
        <v>4</v>
      </c>
      <c r="D6498" s="7" t="s">
        <v>652</v>
      </c>
      <c r="E6498" s="7" t="n">
        <v>2</v>
      </c>
      <c r="F6498" s="7" t="n">
        <v>0</v>
      </c>
    </row>
    <row r="6499" spans="1:9">
      <c r="A6499" t="s">
        <v>4</v>
      </c>
      <c r="B6499" s="4" t="s">
        <v>5</v>
      </c>
    </row>
    <row r="6500" spans="1:9">
      <c r="A6500" t="n">
        <v>61517</v>
      </c>
      <c r="B6500" s="32" t="n">
        <v>28</v>
      </c>
    </row>
    <row r="6501" spans="1:9">
      <c r="A6501" t="s">
        <v>4</v>
      </c>
      <c r="B6501" s="4" t="s">
        <v>5</v>
      </c>
      <c r="C6501" s="4" t="s">
        <v>13</v>
      </c>
      <c r="D6501" s="4" t="s">
        <v>10</v>
      </c>
      <c r="E6501" s="4" t="s">
        <v>6</v>
      </c>
    </row>
    <row r="6502" spans="1:9">
      <c r="A6502" t="n">
        <v>61518</v>
      </c>
      <c r="B6502" s="51" t="n">
        <v>51</v>
      </c>
      <c r="C6502" s="7" t="n">
        <v>4</v>
      </c>
      <c r="D6502" s="7" t="n">
        <v>0</v>
      </c>
      <c r="E6502" s="7" t="s">
        <v>143</v>
      </c>
    </row>
    <row r="6503" spans="1:9">
      <c r="A6503" t="s">
        <v>4</v>
      </c>
      <c r="B6503" s="4" t="s">
        <v>5</v>
      </c>
      <c r="C6503" s="4" t="s">
        <v>10</v>
      </c>
    </row>
    <row r="6504" spans="1:9">
      <c r="A6504" t="n">
        <v>61532</v>
      </c>
      <c r="B6504" s="25" t="n">
        <v>16</v>
      </c>
      <c r="C6504" s="7" t="n">
        <v>0</v>
      </c>
    </row>
    <row r="6505" spans="1:9">
      <c r="A6505" t="s">
        <v>4</v>
      </c>
      <c r="B6505" s="4" t="s">
        <v>5</v>
      </c>
      <c r="C6505" s="4" t="s">
        <v>10</v>
      </c>
      <c r="D6505" s="4" t="s">
        <v>66</v>
      </c>
      <c r="E6505" s="4" t="s">
        <v>13</v>
      </c>
      <c r="F6505" s="4" t="s">
        <v>13</v>
      </c>
      <c r="G6505" s="4" t="s">
        <v>66</v>
      </c>
      <c r="H6505" s="4" t="s">
        <v>13</v>
      </c>
      <c r="I6505" s="4" t="s">
        <v>13</v>
      </c>
    </row>
    <row r="6506" spans="1:9">
      <c r="A6506" t="n">
        <v>61535</v>
      </c>
      <c r="B6506" s="52" t="n">
        <v>26</v>
      </c>
      <c r="C6506" s="7" t="n">
        <v>0</v>
      </c>
      <c r="D6506" s="7" t="s">
        <v>653</v>
      </c>
      <c r="E6506" s="7" t="n">
        <v>2</v>
      </c>
      <c r="F6506" s="7" t="n">
        <v>3</v>
      </c>
      <c r="G6506" s="7" t="s">
        <v>654</v>
      </c>
      <c r="H6506" s="7" t="n">
        <v>2</v>
      </c>
      <c r="I6506" s="7" t="n">
        <v>0</v>
      </c>
    </row>
    <row r="6507" spans="1:9">
      <c r="A6507" t="s">
        <v>4</v>
      </c>
      <c r="B6507" s="4" t="s">
        <v>5</v>
      </c>
    </row>
    <row r="6508" spans="1:9">
      <c r="A6508" t="n">
        <v>61727</v>
      </c>
      <c r="B6508" s="32" t="n">
        <v>28</v>
      </c>
    </row>
    <row r="6509" spans="1:9">
      <c r="A6509" t="s">
        <v>4</v>
      </c>
      <c r="B6509" s="4" t="s">
        <v>5</v>
      </c>
      <c r="C6509" s="4" t="s">
        <v>13</v>
      </c>
      <c r="D6509" s="4" t="s">
        <v>10</v>
      </c>
      <c r="E6509" s="4" t="s">
        <v>10</v>
      </c>
      <c r="F6509" s="4" t="s">
        <v>13</v>
      </c>
    </row>
    <row r="6510" spans="1:9">
      <c r="A6510" t="n">
        <v>61728</v>
      </c>
      <c r="B6510" s="30" t="n">
        <v>25</v>
      </c>
      <c r="C6510" s="7" t="n">
        <v>1</v>
      </c>
      <c r="D6510" s="7" t="n">
        <v>65535</v>
      </c>
      <c r="E6510" s="7" t="n">
        <v>100</v>
      </c>
      <c r="F6510" s="7" t="n">
        <v>0</v>
      </c>
    </row>
    <row r="6511" spans="1:9">
      <c r="A6511" t="s">
        <v>4</v>
      </c>
      <c r="B6511" s="4" t="s">
        <v>5</v>
      </c>
      <c r="C6511" s="4" t="s">
        <v>13</v>
      </c>
      <c r="D6511" s="4" t="s">
        <v>10</v>
      </c>
      <c r="E6511" s="4" t="s">
        <v>6</v>
      </c>
    </row>
    <row r="6512" spans="1:9">
      <c r="A6512" t="n">
        <v>61735</v>
      </c>
      <c r="B6512" s="51" t="n">
        <v>51</v>
      </c>
      <c r="C6512" s="7" t="n">
        <v>4</v>
      </c>
      <c r="D6512" s="7" t="n">
        <v>6</v>
      </c>
      <c r="E6512" s="7" t="s">
        <v>143</v>
      </c>
    </row>
    <row r="6513" spans="1:9">
      <c r="A6513" t="s">
        <v>4</v>
      </c>
      <c r="B6513" s="4" t="s">
        <v>5</v>
      </c>
      <c r="C6513" s="4" t="s">
        <v>10</v>
      </c>
    </row>
    <row r="6514" spans="1:9">
      <c r="A6514" t="n">
        <v>61749</v>
      </c>
      <c r="B6514" s="25" t="n">
        <v>16</v>
      </c>
      <c r="C6514" s="7" t="n">
        <v>0</v>
      </c>
    </row>
    <row r="6515" spans="1:9">
      <c r="A6515" t="s">
        <v>4</v>
      </c>
      <c r="B6515" s="4" t="s">
        <v>5</v>
      </c>
      <c r="C6515" s="4" t="s">
        <v>10</v>
      </c>
      <c r="D6515" s="4" t="s">
        <v>66</v>
      </c>
      <c r="E6515" s="4" t="s">
        <v>13</v>
      </c>
      <c r="F6515" s="4" t="s">
        <v>13</v>
      </c>
    </row>
    <row r="6516" spans="1:9">
      <c r="A6516" t="n">
        <v>61752</v>
      </c>
      <c r="B6516" s="52" t="n">
        <v>26</v>
      </c>
      <c r="C6516" s="7" t="n">
        <v>6</v>
      </c>
      <c r="D6516" s="7" t="s">
        <v>636</v>
      </c>
      <c r="E6516" s="7" t="n">
        <v>2</v>
      </c>
      <c r="F6516" s="7" t="n">
        <v>0</v>
      </c>
    </row>
    <row r="6517" spans="1:9">
      <c r="A6517" t="s">
        <v>4</v>
      </c>
      <c r="B6517" s="4" t="s">
        <v>5</v>
      </c>
    </row>
    <row r="6518" spans="1:9">
      <c r="A6518" t="n">
        <v>61777</v>
      </c>
      <c r="B6518" s="32" t="n">
        <v>28</v>
      </c>
    </row>
    <row r="6519" spans="1:9">
      <c r="A6519" t="s">
        <v>4</v>
      </c>
      <c r="B6519" s="4" t="s">
        <v>5</v>
      </c>
      <c r="C6519" s="4" t="s">
        <v>13</v>
      </c>
      <c r="D6519" s="4" t="s">
        <v>10</v>
      </c>
      <c r="E6519" s="4" t="s">
        <v>10</v>
      </c>
      <c r="F6519" s="4" t="s">
        <v>13</v>
      </c>
    </row>
    <row r="6520" spans="1:9">
      <c r="A6520" t="n">
        <v>61778</v>
      </c>
      <c r="B6520" s="30" t="n">
        <v>25</v>
      </c>
      <c r="C6520" s="7" t="n">
        <v>1</v>
      </c>
      <c r="D6520" s="7" t="n">
        <v>65535</v>
      </c>
      <c r="E6520" s="7" t="n">
        <v>450</v>
      </c>
      <c r="F6520" s="7" t="n">
        <v>0</v>
      </c>
    </row>
    <row r="6521" spans="1:9">
      <c r="A6521" t="s">
        <v>4</v>
      </c>
      <c r="B6521" s="4" t="s">
        <v>5</v>
      </c>
      <c r="C6521" s="4" t="s">
        <v>13</v>
      </c>
      <c r="D6521" s="4" t="s">
        <v>10</v>
      </c>
      <c r="E6521" s="4" t="s">
        <v>6</v>
      </c>
    </row>
    <row r="6522" spans="1:9">
      <c r="A6522" t="n">
        <v>61785</v>
      </c>
      <c r="B6522" s="51" t="n">
        <v>51</v>
      </c>
      <c r="C6522" s="7" t="n">
        <v>4</v>
      </c>
      <c r="D6522" s="7" t="n">
        <v>7</v>
      </c>
      <c r="E6522" s="7" t="s">
        <v>151</v>
      </c>
    </row>
    <row r="6523" spans="1:9">
      <c r="A6523" t="s">
        <v>4</v>
      </c>
      <c r="B6523" s="4" t="s">
        <v>5</v>
      </c>
      <c r="C6523" s="4" t="s">
        <v>10</v>
      </c>
    </row>
    <row r="6524" spans="1:9">
      <c r="A6524" t="n">
        <v>61798</v>
      </c>
      <c r="B6524" s="25" t="n">
        <v>16</v>
      </c>
      <c r="C6524" s="7" t="n">
        <v>0</v>
      </c>
    </row>
    <row r="6525" spans="1:9">
      <c r="A6525" t="s">
        <v>4</v>
      </c>
      <c r="B6525" s="4" t="s">
        <v>5</v>
      </c>
      <c r="C6525" s="4" t="s">
        <v>10</v>
      </c>
      <c r="D6525" s="4" t="s">
        <v>66</v>
      </c>
      <c r="E6525" s="4" t="s">
        <v>13</v>
      </c>
      <c r="F6525" s="4" t="s">
        <v>13</v>
      </c>
    </row>
    <row r="6526" spans="1:9">
      <c r="A6526" t="n">
        <v>61801</v>
      </c>
      <c r="B6526" s="52" t="n">
        <v>26</v>
      </c>
      <c r="C6526" s="7" t="n">
        <v>7</v>
      </c>
      <c r="D6526" s="7" t="s">
        <v>655</v>
      </c>
      <c r="E6526" s="7" t="n">
        <v>2</v>
      </c>
      <c r="F6526" s="7" t="n">
        <v>0</v>
      </c>
    </row>
    <row r="6527" spans="1:9">
      <c r="A6527" t="s">
        <v>4</v>
      </c>
      <c r="B6527" s="4" t="s">
        <v>5</v>
      </c>
    </row>
    <row r="6528" spans="1:9">
      <c r="A6528" t="n">
        <v>61825</v>
      </c>
      <c r="B6528" s="32" t="n">
        <v>28</v>
      </c>
    </row>
    <row r="6529" spans="1:6">
      <c r="A6529" t="s">
        <v>4</v>
      </c>
      <c r="B6529" s="4" t="s">
        <v>5</v>
      </c>
      <c r="C6529" s="4" t="s">
        <v>10</v>
      </c>
      <c r="D6529" s="4" t="s">
        <v>13</v>
      </c>
    </row>
    <row r="6530" spans="1:6">
      <c r="A6530" t="n">
        <v>61826</v>
      </c>
      <c r="B6530" s="61" t="n">
        <v>89</v>
      </c>
      <c r="C6530" s="7" t="n">
        <v>65533</v>
      </c>
      <c r="D6530" s="7" t="n">
        <v>1</v>
      </c>
    </row>
    <row r="6531" spans="1:6">
      <c r="A6531" t="s">
        <v>4</v>
      </c>
      <c r="B6531" s="4" t="s">
        <v>5</v>
      </c>
      <c r="C6531" s="4" t="s">
        <v>13</v>
      </c>
      <c r="D6531" s="4" t="s">
        <v>10</v>
      </c>
      <c r="E6531" s="4" t="s">
        <v>10</v>
      </c>
      <c r="F6531" s="4" t="s">
        <v>13</v>
      </c>
    </row>
    <row r="6532" spans="1:6">
      <c r="A6532" t="n">
        <v>61830</v>
      </c>
      <c r="B6532" s="30" t="n">
        <v>25</v>
      </c>
      <c r="C6532" s="7" t="n">
        <v>1</v>
      </c>
      <c r="D6532" s="7" t="n">
        <v>65535</v>
      </c>
      <c r="E6532" s="7" t="n">
        <v>65535</v>
      </c>
      <c r="F6532" s="7" t="n">
        <v>0</v>
      </c>
    </row>
    <row r="6533" spans="1:6">
      <c r="A6533" t="s">
        <v>4</v>
      </c>
      <c r="B6533" s="4" t="s">
        <v>5</v>
      </c>
      <c r="C6533" s="4" t="s">
        <v>13</v>
      </c>
      <c r="D6533" s="4" t="s">
        <v>10</v>
      </c>
      <c r="E6533" s="4" t="s">
        <v>6</v>
      </c>
    </row>
    <row r="6534" spans="1:6">
      <c r="A6534" t="n">
        <v>61837</v>
      </c>
      <c r="B6534" s="51" t="n">
        <v>51</v>
      </c>
      <c r="C6534" s="7" t="n">
        <v>4</v>
      </c>
      <c r="D6534" s="7" t="n">
        <v>0</v>
      </c>
      <c r="E6534" s="7" t="s">
        <v>143</v>
      </c>
    </row>
    <row r="6535" spans="1:6">
      <c r="A6535" t="s">
        <v>4</v>
      </c>
      <c r="B6535" s="4" t="s">
        <v>5</v>
      </c>
      <c r="C6535" s="4" t="s">
        <v>10</v>
      </c>
    </row>
    <row r="6536" spans="1:6">
      <c r="A6536" t="n">
        <v>61851</v>
      </c>
      <c r="B6536" s="25" t="n">
        <v>16</v>
      </c>
      <c r="C6536" s="7" t="n">
        <v>0</v>
      </c>
    </row>
    <row r="6537" spans="1:6">
      <c r="A6537" t="s">
        <v>4</v>
      </c>
      <c r="B6537" s="4" t="s">
        <v>5</v>
      </c>
      <c r="C6537" s="4" t="s">
        <v>10</v>
      </c>
      <c r="D6537" s="4" t="s">
        <v>66</v>
      </c>
      <c r="E6537" s="4" t="s">
        <v>13</v>
      </c>
      <c r="F6537" s="4" t="s">
        <v>13</v>
      </c>
      <c r="G6537" s="4" t="s">
        <v>66</v>
      </c>
      <c r="H6537" s="4" t="s">
        <v>13</v>
      </c>
      <c r="I6537" s="4" t="s">
        <v>13</v>
      </c>
    </row>
    <row r="6538" spans="1:6">
      <c r="A6538" t="n">
        <v>61854</v>
      </c>
      <c r="B6538" s="52" t="n">
        <v>26</v>
      </c>
      <c r="C6538" s="7" t="n">
        <v>0</v>
      </c>
      <c r="D6538" s="7" t="s">
        <v>656</v>
      </c>
      <c r="E6538" s="7" t="n">
        <v>2</v>
      </c>
      <c r="F6538" s="7" t="n">
        <v>3</v>
      </c>
      <c r="G6538" s="7" t="s">
        <v>639</v>
      </c>
      <c r="H6538" s="7" t="n">
        <v>2</v>
      </c>
      <c r="I6538" s="7" t="n">
        <v>0</v>
      </c>
    </row>
    <row r="6539" spans="1:6">
      <c r="A6539" t="s">
        <v>4</v>
      </c>
      <c r="B6539" s="4" t="s">
        <v>5</v>
      </c>
    </row>
    <row r="6540" spans="1:6">
      <c r="A6540" t="n">
        <v>61972</v>
      </c>
      <c r="B6540" s="32" t="n">
        <v>28</v>
      </c>
    </row>
    <row r="6541" spans="1:6">
      <c r="A6541" t="s">
        <v>4</v>
      </c>
      <c r="B6541" s="4" t="s">
        <v>5</v>
      </c>
      <c r="C6541" s="4" t="s">
        <v>13</v>
      </c>
      <c r="D6541" s="4" t="s">
        <v>10</v>
      </c>
      <c r="E6541" s="4" t="s">
        <v>6</v>
      </c>
    </row>
    <row r="6542" spans="1:6">
      <c r="A6542" t="n">
        <v>61973</v>
      </c>
      <c r="B6542" s="51" t="n">
        <v>51</v>
      </c>
      <c r="C6542" s="7" t="n">
        <v>4</v>
      </c>
      <c r="D6542" s="7" t="n">
        <v>4</v>
      </c>
      <c r="E6542" s="7" t="s">
        <v>140</v>
      </c>
    </row>
    <row r="6543" spans="1:6">
      <c r="A6543" t="s">
        <v>4</v>
      </c>
      <c r="B6543" s="4" t="s">
        <v>5</v>
      </c>
      <c r="C6543" s="4" t="s">
        <v>10</v>
      </c>
    </row>
    <row r="6544" spans="1:6">
      <c r="A6544" t="n">
        <v>61987</v>
      </c>
      <c r="B6544" s="25" t="n">
        <v>16</v>
      </c>
      <c r="C6544" s="7" t="n">
        <v>0</v>
      </c>
    </row>
    <row r="6545" spans="1:9">
      <c r="A6545" t="s">
        <v>4</v>
      </c>
      <c r="B6545" s="4" t="s">
        <v>5</v>
      </c>
      <c r="C6545" s="4" t="s">
        <v>10</v>
      </c>
      <c r="D6545" s="4" t="s">
        <v>66</v>
      </c>
      <c r="E6545" s="4" t="s">
        <v>13</v>
      </c>
      <c r="F6545" s="4" t="s">
        <v>13</v>
      </c>
      <c r="G6545" s="4" t="s">
        <v>66</v>
      </c>
      <c r="H6545" s="4" t="s">
        <v>13</v>
      </c>
      <c r="I6545" s="4" t="s">
        <v>13</v>
      </c>
    </row>
    <row r="6546" spans="1:9">
      <c r="A6546" t="n">
        <v>61990</v>
      </c>
      <c r="B6546" s="52" t="n">
        <v>26</v>
      </c>
      <c r="C6546" s="7" t="n">
        <v>4</v>
      </c>
      <c r="D6546" s="7" t="s">
        <v>657</v>
      </c>
      <c r="E6546" s="7" t="n">
        <v>2</v>
      </c>
      <c r="F6546" s="7" t="n">
        <v>3</v>
      </c>
      <c r="G6546" s="7" t="s">
        <v>658</v>
      </c>
      <c r="H6546" s="7" t="n">
        <v>2</v>
      </c>
      <c r="I6546" s="7" t="n">
        <v>0</v>
      </c>
    </row>
    <row r="6547" spans="1:9">
      <c r="A6547" t="s">
        <v>4</v>
      </c>
      <c r="B6547" s="4" t="s">
        <v>5</v>
      </c>
    </row>
    <row r="6548" spans="1:9">
      <c r="A6548" t="n">
        <v>62154</v>
      </c>
      <c r="B6548" s="32" t="n">
        <v>28</v>
      </c>
    </row>
    <row r="6549" spans="1:9">
      <c r="A6549" t="s">
        <v>4</v>
      </c>
      <c r="B6549" s="4" t="s">
        <v>5</v>
      </c>
      <c r="C6549" s="4" t="s">
        <v>13</v>
      </c>
      <c r="D6549" s="4" t="s">
        <v>10</v>
      </c>
      <c r="E6549" s="4" t="s">
        <v>10</v>
      </c>
      <c r="F6549" s="4" t="s">
        <v>13</v>
      </c>
    </row>
    <row r="6550" spans="1:9">
      <c r="A6550" t="n">
        <v>62155</v>
      </c>
      <c r="B6550" s="30" t="n">
        <v>25</v>
      </c>
      <c r="C6550" s="7" t="n">
        <v>1</v>
      </c>
      <c r="D6550" s="7" t="n">
        <v>65535</v>
      </c>
      <c r="E6550" s="7" t="n">
        <v>450</v>
      </c>
      <c r="F6550" s="7" t="n">
        <v>0</v>
      </c>
    </row>
    <row r="6551" spans="1:9">
      <c r="A6551" t="s">
        <v>4</v>
      </c>
      <c r="B6551" s="4" t="s">
        <v>5</v>
      </c>
      <c r="C6551" s="4" t="s">
        <v>13</v>
      </c>
      <c r="D6551" s="4" t="s">
        <v>10</v>
      </c>
      <c r="E6551" s="4" t="s">
        <v>6</v>
      </c>
    </row>
    <row r="6552" spans="1:9">
      <c r="A6552" t="n">
        <v>62162</v>
      </c>
      <c r="B6552" s="51" t="n">
        <v>51</v>
      </c>
      <c r="C6552" s="7" t="n">
        <v>4</v>
      </c>
      <c r="D6552" s="7" t="n">
        <v>7</v>
      </c>
      <c r="E6552" s="7" t="s">
        <v>143</v>
      </c>
    </row>
    <row r="6553" spans="1:9">
      <c r="A6553" t="s">
        <v>4</v>
      </c>
      <c r="B6553" s="4" t="s">
        <v>5</v>
      </c>
      <c r="C6553" s="4" t="s">
        <v>10</v>
      </c>
    </row>
    <row r="6554" spans="1:9">
      <c r="A6554" t="n">
        <v>62176</v>
      </c>
      <c r="B6554" s="25" t="n">
        <v>16</v>
      </c>
      <c r="C6554" s="7" t="n">
        <v>0</v>
      </c>
    </row>
    <row r="6555" spans="1:9">
      <c r="A6555" t="s">
        <v>4</v>
      </c>
      <c r="B6555" s="4" t="s">
        <v>5</v>
      </c>
      <c r="C6555" s="4" t="s">
        <v>10</v>
      </c>
      <c r="D6555" s="4" t="s">
        <v>66</v>
      </c>
      <c r="E6555" s="4" t="s">
        <v>13</v>
      </c>
      <c r="F6555" s="4" t="s">
        <v>13</v>
      </c>
      <c r="G6555" s="4" t="s">
        <v>66</v>
      </c>
      <c r="H6555" s="4" t="s">
        <v>13</v>
      </c>
      <c r="I6555" s="4" t="s">
        <v>13</v>
      </c>
    </row>
    <row r="6556" spans="1:9">
      <c r="A6556" t="n">
        <v>62179</v>
      </c>
      <c r="B6556" s="52" t="n">
        <v>26</v>
      </c>
      <c r="C6556" s="7" t="n">
        <v>7</v>
      </c>
      <c r="D6556" s="7" t="s">
        <v>659</v>
      </c>
      <c r="E6556" s="7" t="n">
        <v>2</v>
      </c>
      <c r="F6556" s="7" t="n">
        <v>3</v>
      </c>
      <c r="G6556" s="7" t="s">
        <v>660</v>
      </c>
      <c r="H6556" s="7" t="n">
        <v>2</v>
      </c>
      <c r="I6556" s="7" t="n">
        <v>0</v>
      </c>
    </row>
    <row r="6557" spans="1:9">
      <c r="A6557" t="s">
        <v>4</v>
      </c>
      <c r="B6557" s="4" t="s">
        <v>5</v>
      </c>
    </row>
    <row r="6558" spans="1:9">
      <c r="A6558" t="n">
        <v>62297</v>
      </c>
      <c r="B6558" s="32" t="n">
        <v>28</v>
      </c>
    </row>
    <row r="6559" spans="1:9">
      <c r="A6559" t="s">
        <v>4</v>
      </c>
      <c r="B6559" s="4" t="s">
        <v>5</v>
      </c>
      <c r="C6559" s="4" t="s">
        <v>10</v>
      </c>
      <c r="D6559" s="4" t="s">
        <v>13</v>
      </c>
    </row>
    <row r="6560" spans="1:9">
      <c r="A6560" t="n">
        <v>62298</v>
      </c>
      <c r="B6560" s="61" t="n">
        <v>89</v>
      </c>
      <c r="C6560" s="7" t="n">
        <v>65533</v>
      </c>
      <c r="D6560" s="7" t="n">
        <v>1</v>
      </c>
    </row>
    <row r="6561" spans="1:9">
      <c r="A6561" t="s">
        <v>4</v>
      </c>
      <c r="B6561" s="4" t="s">
        <v>5</v>
      </c>
      <c r="C6561" s="4" t="s">
        <v>13</v>
      </c>
      <c r="D6561" s="4" t="s">
        <v>10</v>
      </c>
      <c r="E6561" s="4" t="s">
        <v>10</v>
      </c>
      <c r="F6561" s="4" t="s">
        <v>13</v>
      </c>
    </row>
    <row r="6562" spans="1:9">
      <c r="A6562" t="n">
        <v>62302</v>
      </c>
      <c r="B6562" s="30" t="n">
        <v>25</v>
      </c>
      <c r="C6562" s="7" t="n">
        <v>1</v>
      </c>
      <c r="D6562" s="7" t="n">
        <v>65535</v>
      </c>
      <c r="E6562" s="7" t="n">
        <v>65535</v>
      </c>
      <c r="F6562" s="7" t="n">
        <v>0</v>
      </c>
    </row>
    <row r="6563" spans="1:9">
      <c r="A6563" t="s">
        <v>4</v>
      </c>
      <c r="B6563" s="4" t="s">
        <v>5</v>
      </c>
      <c r="C6563" s="4" t="s">
        <v>13</v>
      </c>
      <c r="D6563" s="4" t="s">
        <v>10</v>
      </c>
      <c r="E6563" s="4" t="s">
        <v>6</v>
      </c>
    </row>
    <row r="6564" spans="1:9">
      <c r="A6564" t="n">
        <v>62309</v>
      </c>
      <c r="B6564" s="51" t="n">
        <v>51</v>
      </c>
      <c r="C6564" s="7" t="n">
        <v>4</v>
      </c>
      <c r="D6564" s="7" t="n">
        <v>0</v>
      </c>
      <c r="E6564" s="7" t="s">
        <v>162</v>
      </c>
    </row>
    <row r="6565" spans="1:9">
      <c r="A6565" t="s">
        <v>4</v>
      </c>
      <c r="B6565" s="4" t="s">
        <v>5</v>
      </c>
      <c r="C6565" s="4" t="s">
        <v>10</v>
      </c>
    </row>
    <row r="6566" spans="1:9">
      <c r="A6566" t="n">
        <v>62323</v>
      </c>
      <c r="B6566" s="25" t="n">
        <v>16</v>
      </c>
      <c r="C6566" s="7" t="n">
        <v>0</v>
      </c>
    </row>
    <row r="6567" spans="1:9">
      <c r="A6567" t="s">
        <v>4</v>
      </c>
      <c r="B6567" s="4" t="s">
        <v>5</v>
      </c>
      <c r="C6567" s="4" t="s">
        <v>10</v>
      </c>
      <c r="D6567" s="4" t="s">
        <v>66</v>
      </c>
      <c r="E6567" s="4" t="s">
        <v>13</v>
      </c>
      <c r="F6567" s="4" t="s">
        <v>13</v>
      </c>
    </row>
    <row r="6568" spans="1:9">
      <c r="A6568" t="n">
        <v>62326</v>
      </c>
      <c r="B6568" s="52" t="n">
        <v>26</v>
      </c>
      <c r="C6568" s="7" t="n">
        <v>0</v>
      </c>
      <c r="D6568" s="7" t="s">
        <v>661</v>
      </c>
      <c r="E6568" s="7" t="n">
        <v>2</v>
      </c>
      <c r="F6568" s="7" t="n">
        <v>0</v>
      </c>
    </row>
    <row r="6569" spans="1:9">
      <c r="A6569" t="s">
        <v>4</v>
      </c>
      <c r="B6569" s="4" t="s">
        <v>5</v>
      </c>
    </row>
    <row r="6570" spans="1:9">
      <c r="A6570" t="n">
        <v>62441</v>
      </c>
      <c r="B6570" s="32" t="n">
        <v>28</v>
      </c>
    </row>
    <row r="6571" spans="1:9">
      <c r="A6571" t="s">
        <v>4</v>
      </c>
      <c r="B6571" s="4" t="s">
        <v>5</v>
      </c>
      <c r="C6571" s="4" t="s">
        <v>13</v>
      </c>
      <c r="D6571" s="4" t="s">
        <v>30</v>
      </c>
      <c r="E6571" s="4" t="s">
        <v>30</v>
      </c>
      <c r="F6571" s="4" t="s">
        <v>30</v>
      </c>
    </row>
    <row r="6572" spans="1:9">
      <c r="A6572" t="n">
        <v>62442</v>
      </c>
      <c r="B6572" s="59" t="n">
        <v>45</v>
      </c>
      <c r="C6572" s="7" t="n">
        <v>9</v>
      </c>
      <c r="D6572" s="7" t="n">
        <v>0.0199999995529652</v>
      </c>
      <c r="E6572" s="7" t="n">
        <v>0.0199999995529652</v>
      </c>
      <c r="F6572" s="7" t="n">
        <v>0.25</v>
      </c>
    </row>
    <row r="6573" spans="1:9">
      <c r="A6573" t="s">
        <v>4</v>
      </c>
      <c r="B6573" s="4" t="s">
        <v>5</v>
      </c>
      <c r="C6573" s="4" t="s">
        <v>13</v>
      </c>
      <c r="D6573" s="4" t="s">
        <v>10</v>
      </c>
      <c r="E6573" s="4" t="s">
        <v>6</v>
      </c>
    </row>
    <row r="6574" spans="1:9">
      <c r="A6574" t="n">
        <v>62456</v>
      </c>
      <c r="B6574" s="51" t="n">
        <v>51</v>
      </c>
      <c r="C6574" s="7" t="n">
        <v>4</v>
      </c>
      <c r="D6574" s="7" t="n">
        <v>0</v>
      </c>
      <c r="E6574" s="7" t="s">
        <v>156</v>
      </c>
    </row>
    <row r="6575" spans="1:9">
      <c r="A6575" t="s">
        <v>4</v>
      </c>
      <c r="B6575" s="4" t="s">
        <v>5</v>
      </c>
      <c r="C6575" s="4" t="s">
        <v>10</v>
      </c>
    </row>
    <row r="6576" spans="1:9">
      <c r="A6576" t="n">
        <v>62469</v>
      </c>
      <c r="B6576" s="25" t="n">
        <v>16</v>
      </c>
      <c r="C6576" s="7" t="n">
        <v>0</v>
      </c>
    </row>
    <row r="6577" spans="1:6">
      <c r="A6577" t="s">
        <v>4</v>
      </c>
      <c r="B6577" s="4" t="s">
        <v>5</v>
      </c>
      <c r="C6577" s="4" t="s">
        <v>10</v>
      </c>
      <c r="D6577" s="4" t="s">
        <v>66</v>
      </c>
      <c r="E6577" s="4" t="s">
        <v>13</v>
      </c>
      <c r="F6577" s="4" t="s">
        <v>13</v>
      </c>
    </row>
    <row r="6578" spans="1:6">
      <c r="A6578" t="n">
        <v>62472</v>
      </c>
      <c r="B6578" s="52" t="n">
        <v>26</v>
      </c>
      <c r="C6578" s="7" t="n">
        <v>0</v>
      </c>
      <c r="D6578" s="7" t="s">
        <v>662</v>
      </c>
      <c r="E6578" s="7" t="n">
        <v>2</v>
      </c>
      <c r="F6578" s="7" t="n">
        <v>0</v>
      </c>
    </row>
    <row r="6579" spans="1:6">
      <c r="A6579" t="s">
        <v>4</v>
      </c>
      <c r="B6579" s="4" t="s">
        <v>5</v>
      </c>
    </row>
    <row r="6580" spans="1:6">
      <c r="A6580" t="n">
        <v>62532</v>
      </c>
      <c r="B6580" s="32" t="n">
        <v>28</v>
      </c>
    </row>
    <row r="6581" spans="1:6">
      <c r="A6581" t="s">
        <v>4</v>
      </c>
      <c r="B6581" s="4" t="s">
        <v>5</v>
      </c>
      <c r="C6581" s="4" t="s">
        <v>10</v>
      </c>
      <c r="D6581" s="4" t="s">
        <v>13</v>
      </c>
    </row>
    <row r="6582" spans="1:6">
      <c r="A6582" t="n">
        <v>62533</v>
      </c>
      <c r="B6582" s="61" t="n">
        <v>89</v>
      </c>
      <c r="C6582" s="7" t="n">
        <v>65533</v>
      </c>
      <c r="D6582" s="7" t="n">
        <v>1</v>
      </c>
    </row>
    <row r="6583" spans="1:6">
      <c r="A6583" t="s">
        <v>4</v>
      </c>
      <c r="B6583" s="4" t="s">
        <v>5</v>
      </c>
      <c r="C6583" s="4" t="s">
        <v>13</v>
      </c>
      <c r="D6583" s="4" t="s">
        <v>10</v>
      </c>
      <c r="E6583" s="4" t="s">
        <v>30</v>
      </c>
    </row>
    <row r="6584" spans="1:6">
      <c r="A6584" t="n">
        <v>62537</v>
      </c>
      <c r="B6584" s="27" t="n">
        <v>58</v>
      </c>
      <c r="C6584" s="7" t="n">
        <v>101</v>
      </c>
      <c r="D6584" s="7" t="n">
        <v>1000</v>
      </c>
      <c r="E6584" s="7" t="n">
        <v>1</v>
      </c>
    </row>
    <row r="6585" spans="1:6">
      <c r="A6585" t="s">
        <v>4</v>
      </c>
      <c r="B6585" s="4" t="s">
        <v>5</v>
      </c>
      <c r="C6585" s="4" t="s">
        <v>13</v>
      </c>
      <c r="D6585" s="4" t="s">
        <v>10</v>
      </c>
    </row>
    <row r="6586" spans="1:6">
      <c r="A6586" t="n">
        <v>62545</v>
      </c>
      <c r="B6586" s="27" t="n">
        <v>58</v>
      </c>
      <c r="C6586" s="7" t="n">
        <v>254</v>
      </c>
      <c r="D6586" s="7" t="n">
        <v>0</v>
      </c>
    </row>
    <row r="6587" spans="1:6">
      <c r="A6587" t="s">
        <v>4</v>
      </c>
      <c r="B6587" s="4" t="s">
        <v>5</v>
      </c>
      <c r="C6587" s="4" t="s">
        <v>13</v>
      </c>
      <c r="D6587" s="4" t="s">
        <v>13</v>
      </c>
      <c r="E6587" s="4" t="s">
        <v>30</v>
      </c>
      <c r="F6587" s="4" t="s">
        <v>30</v>
      </c>
      <c r="G6587" s="4" t="s">
        <v>30</v>
      </c>
      <c r="H6587" s="4" t="s">
        <v>10</v>
      </c>
    </row>
    <row r="6588" spans="1:6">
      <c r="A6588" t="n">
        <v>62549</v>
      </c>
      <c r="B6588" s="59" t="n">
        <v>45</v>
      </c>
      <c r="C6588" s="7" t="n">
        <v>2</v>
      </c>
      <c r="D6588" s="7" t="n">
        <v>3</v>
      </c>
      <c r="E6588" s="7" t="n">
        <v>11.7700004577637</v>
      </c>
      <c r="F6588" s="7" t="n">
        <v>1.0900000333786</v>
      </c>
      <c r="G6588" s="7" t="n">
        <v>17</v>
      </c>
      <c r="H6588" s="7" t="n">
        <v>0</v>
      </c>
    </row>
    <row r="6589" spans="1:6">
      <c r="A6589" t="s">
        <v>4</v>
      </c>
      <c r="B6589" s="4" t="s">
        <v>5</v>
      </c>
      <c r="C6589" s="4" t="s">
        <v>13</v>
      </c>
      <c r="D6589" s="4" t="s">
        <v>13</v>
      </c>
      <c r="E6589" s="4" t="s">
        <v>30</v>
      </c>
      <c r="F6589" s="4" t="s">
        <v>30</v>
      </c>
      <c r="G6589" s="4" t="s">
        <v>30</v>
      </c>
      <c r="H6589" s="4" t="s">
        <v>10</v>
      </c>
      <c r="I6589" s="4" t="s">
        <v>13</v>
      </c>
    </row>
    <row r="6590" spans="1:6">
      <c r="A6590" t="n">
        <v>62566</v>
      </c>
      <c r="B6590" s="59" t="n">
        <v>45</v>
      </c>
      <c r="C6590" s="7" t="n">
        <v>4</v>
      </c>
      <c r="D6590" s="7" t="n">
        <v>3</v>
      </c>
      <c r="E6590" s="7" t="n">
        <v>0.620000004768372</v>
      </c>
      <c r="F6590" s="7" t="n">
        <v>270.170013427734</v>
      </c>
      <c r="G6590" s="7" t="n">
        <v>0</v>
      </c>
      <c r="H6590" s="7" t="n">
        <v>0</v>
      </c>
      <c r="I6590" s="7" t="n">
        <v>0</v>
      </c>
    </row>
    <row r="6591" spans="1:6">
      <c r="A6591" t="s">
        <v>4</v>
      </c>
      <c r="B6591" s="4" t="s">
        <v>5</v>
      </c>
      <c r="C6591" s="4" t="s">
        <v>13</v>
      </c>
      <c r="D6591" s="4" t="s">
        <v>13</v>
      </c>
      <c r="E6591" s="4" t="s">
        <v>30</v>
      </c>
      <c r="F6591" s="4" t="s">
        <v>10</v>
      </c>
    </row>
    <row r="6592" spans="1:6">
      <c r="A6592" t="n">
        <v>62584</v>
      </c>
      <c r="B6592" s="59" t="n">
        <v>45</v>
      </c>
      <c r="C6592" s="7" t="n">
        <v>11</v>
      </c>
      <c r="D6592" s="7" t="n">
        <v>3</v>
      </c>
      <c r="E6592" s="7" t="n">
        <v>38</v>
      </c>
      <c r="F6592" s="7" t="n">
        <v>0</v>
      </c>
    </row>
    <row r="6593" spans="1:9">
      <c r="A6593" t="s">
        <v>4</v>
      </c>
      <c r="B6593" s="4" t="s">
        <v>5</v>
      </c>
      <c r="C6593" s="4" t="s">
        <v>13</v>
      </c>
      <c r="D6593" s="4" t="s">
        <v>13</v>
      </c>
      <c r="E6593" s="4" t="s">
        <v>30</v>
      </c>
      <c r="F6593" s="4" t="s">
        <v>10</v>
      </c>
    </row>
    <row r="6594" spans="1:9">
      <c r="A6594" t="n">
        <v>62593</v>
      </c>
      <c r="B6594" s="59" t="n">
        <v>45</v>
      </c>
      <c r="C6594" s="7" t="n">
        <v>5</v>
      </c>
      <c r="D6594" s="7" t="n">
        <v>3</v>
      </c>
      <c r="E6594" s="7" t="n">
        <v>1.20000004768372</v>
      </c>
      <c r="F6594" s="7" t="n">
        <v>0</v>
      </c>
    </row>
    <row r="6595" spans="1:9">
      <c r="A6595" t="s">
        <v>4</v>
      </c>
      <c r="B6595" s="4" t="s">
        <v>5</v>
      </c>
      <c r="C6595" s="4" t="s">
        <v>13</v>
      </c>
      <c r="D6595" s="4" t="s">
        <v>13</v>
      </c>
      <c r="E6595" s="4" t="s">
        <v>30</v>
      </c>
      <c r="F6595" s="4" t="s">
        <v>10</v>
      </c>
    </row>
    <row r="6596" spans="1:9">
      <c r="A6596" t="n">
        <v>62602</v>
      </c>
      <c r="B6596" s="59" t="n">
        <v>45</v>
      </c>
      <c r="C6596" s="7" t="n">
        <v>5</v>
      </c>
      <c r="D6596" s="7" t="n">
        <v>3</v>
      </c>
      <c r="E6596" s="7" t="n">
        <v>1.39999997615814</v>
      </c>
      <c r="F6596" s="7" t="n">
        <v>4000</v>
      </c>
    </row>
    <row r="6597" spans="1:9">
      <c r="A6597" t="s">
        <v>4</v>
      </c>
      <c r="B6597" s="4" t="s">
        <v>5</v>
      </c>
      <c r="C6597" s="4" t="s">
        <v>13</v>
      </c>
      <c r="D6597" s="4" t="s">
        <v>10</v>
      </c>
      <c r="E6597" s="4" t="s">
        <v>13</v>
      </c>
    </row>
    <row r="6598" spans="1:9">
      <c r="A6598" t="n">
        <v>62611</v>
      </c>
      <c r="B6598" s="17" t="n">
        <v>49</v>
      </c>
      <c r="C6598" s="7" t="n">
        <v>1</v>
      </c>
      <c r="D6598" s="7" t="n">
        <v>4000</v>
      </c>
      <c r="E6598" s="7" t="n">
        <v>0</v>
      </c>
    </row>
    <row r="6599" spans="1:9">
      <c r="A6599" t="s">
        <v>4</v>
      </c>
      <c r="B6599" s="4" t="s">
        <v>5</v>
      </c>
      <c r="C6599" s="4" t="s">
        <v>13</v>
      </c>
      <c r="D6599" s="4" t="s">
        <v>10</v>
      </c>
    </row>
    <row r="6600" spans="1:9">
      <c r="A6600" t="n">
        <v>62616</v>
      </c>
      <c r="B6600" s="27" t="n">
        <v>58</v>
      </c>
      <c r="C6600" s="7" t="n">
        <v>255</v>
      </c>
      <c r="D6600" s="7" t="n">
        <v>0</v>
      </c>
    </row>
    <row r="6601" spans="1:9">
      <c r="A6601" t="s">
        <v>4</v>
      </c>
      <c r="B6601" s="4" t="s">
        <v>5</v>
      </c>
      <c r="C6601" s="4" t="s">
        <v>13</v>
      </c>
      <c r="D6601" s="4" t="s">
        <v>10</v>
      </c>
      <c r="E6601" s="4" t="s">
        <v>6</v>
      </c>
      <c r="F6601" s="4" t="s">
        <v>6</v>
      </c>
      <c r="G6601" s="4" t="s">
        <v>6</v>
      </c>
      <c r="H6601" s="4" t="s">
        <v>6</v>
      </c>
    </row>
    <row r="6602" spans="1:9">
      <c r="A6602" t="n">
        <v>62620</v>
      </c>
      <c r="B6602" s="51" t="n">
        <v>51</v>
      </c>
      <c r="C6602" s="7" t="n">
        <v>3</v>
      </c>
      <c r="D6602" s="7" t="n">
        <v>4</v>
      </c>
      <c r="E6602" s="7" t="s">
        <v>351</v>
      </c>
      <c r="F6602" s="7" t="s">
        <v>373</v>
      </c>
      <c r="G6602" s="7" t="s">
        <v>287</v>
      </c>
      <c r="H6602" s="7" t="s">
        <v>17</v>
      </c>
    </row>
    <row r="6603" spans="1:9">
      <c r="A6603" t="s">
        <v>4</v>
      </c>
      <c r="B6603" s="4" t="s">
        <v>5</v>
      </c>
      <c r="C6603" s="4" t="s">
        <v>10</v>
      </c>
      <c r="D6603" s="4" t="s">
        <v>10</v>
      </c>
      <c r="E6603" s="4" t="s">
        <v>10</v>
      </c>
    </row>
    <row r="6604" spans="1:9">
      <c r="A6604" t="n">
        <v>62633</v>
      </c>
      <c r="B6604" s="43" t="n">
        <v>61</v>
      </c>
      <c r="C6604" s="7" t="n">
        <v>4</v>
      </c>
      <c r="D6604" s="7" t="n">
        <v>65533</v>
      </c>
      <c r="E6604" s="7" t="n">
        <v>1000</v>
      </c>
    </row>
    <row r="6605" spans="1:9">
      <c r="A6605" t="s">
        <v>4</v>
      </c>
      <c r="B6605" s="4" t="s">
        <v>5</v>
      </c>
      <c r="C6605" s="4" t="s">
        <v>10</v>
      </c>
    </row>
    <row r="6606" spans="1:9">
      <c r="A6606" t="n">
        <v>62640</v>
      </c>
      <c r="B6606" s="25" t="n">
        <v>16</v>
      </c>
      <c r="C6606" s="7" t="n">
        <v>300</v>
      </c>
    </row>
    <row r="6607" spans="1:9">
      <c r="A6607" t="s">
        <v>4</v>
      </c>
      <c r="B6607" s="4" t="s">
        <v>5</v>
      </c>
      <c r="C6607" s="4" t="s">
        <v>10</v>
      </c>
      <c r="D6607" s="4" t="s">
        <v>13</v>
      </c>
      <c r="E6607" s="4" t="s">
        <v>6</v>
      </c>
      <c r="F6607" s="4" t="s">
        <v>30</v>
      </c>
      <c r="G6607" s="4" t="s">
        <v>30</v>
      </c>
      <c r="H6607" s="4" t="s">
        <v>30</v>
      </c>
    </row>
    <row r="6608" spans="1:9">
      <c r="A6608" t="n">
        <v>62643</v>
      </c>
      <c r="B6608" s="40" t="n">
        <v>48</v>
      </c>
      <c r="C6608" s="7" t="n">
        <v>4</v>
      </c>
      <c r="D6608" s="7" t="n">
        <v>0</v>
      </c>
      <c r="E6608" s="7" t="s">
        <v>269</v>
      </c>
      <c r="F6608" s="7" t="n">
        <v>-1</v>
      </c>
      <c r="G6608" s="7" t="n">
        <v>1</v>
      </c>
      <c r="H6608" s="7" t="n">
        <v>0</v>
      </c>
    </row>
    <row r="6609" spans="1:8">
      <c r="A6609" t="s">
        <v>4</v>
      </c>
      <c r="B6609" s="4" t="s">
        <v>5</v>
      </c>
      <c r="C6609" s="4" t="s">
        <v>10</v>
      </c>
    </row>
    <row r="6610" spans="1:8">
      <c r="A6610" t="n">
        <v>62672</v>
      </c>
      <c r="B6610" s="25" t="n">
        <v>16</v>
      </c>
      <c r="C6610" s="7" t="n">
        <v>1500</v>
      </c>
    </row>
    <row r="6611" spans="1:8">
      <c r="A6611" t="s">
        <v>4</v>
      </c>
      <c r="B6611" s="4" t="s">
        <v>5</v>
      </c>
      <c r="C6611" s="4" t="s">
        <v>6</v>
      </c>
      <c r="D6611" s="4" t="s">
        <v>10</v>
      </c>
    </row>
    <row r="6612" spans="1:8">
      <c r="A6612" t="n">
        <v>62675</v>
      </c>
      <c r="B6612" s="67" t="n">
        <v>29</v>
      </c>
      <c r="C6612" s="7" t="s">
        <v>663</v>
      </c>
      <c r="D6612" s="7" t="n">
        <v>65533</v>
      </c>
    </row>
    <row r="6613" spans="1:8">
      <c r="A6613" t="s">
        <v>4</v>
      </c>
      <c r="B6613" s="4" t="s">
        <v>5</v>
      </c>
      <c r="C6613" s="4" t="s">
        <v>13</v>
      </c>
      <c r="D6613" s="4" t="s">
        <v>13</v>
      </c>
      <c r="E6613" s="4" t="s">
        <v>13</v>
      </c>
      <c r="F6613" s="4" t="s">
        <v>13</v>
      </c>
    </row>
    <row r="6614" spans="1:8">
      <c r="A6614" t="n">
        <v>62687</v>
      </c>
      <c r="B6614" s="11" t="n">
        <v>14</v>
      </c>
      <c r="C6614" s="7" t="n">
        <v>0</v>
      </c>
      <c r="D6614" s="7" t="n">
        <v>1</v>
      </c>
      <c r="E6614" s="7" t="n">
        <v>0</v>
      </c>
      <c r="F6614" s="7" t="n">
        <v>0</v>
      </c>
    </row>
    <row r="6615" spans="1:8">
      <c r="A6615" t="s">
        <v>4</v>
      </c>
      <c r="B6615" s="4" t="s">
        <v>5</v>
      </c>
      <c r="C6615" s="4" t="s">
        <v>13</v>
      </c>
      <c r="D6615" s="4" t="s">
        <v>10</v>
      </c>
      <c r="E6615" s="4" t="s">
        <v>6</v>
      </c>
    </row>
    <row r="6616" spans="1:8">
      <c r="A6616" t="n">
        <v>62692</v>
      </c>
      <c r="B6616" s="51" t="n">
        <v>51</v>
      </c>
      <c r="C6616" s="7" t="n">
        <v>4</v>
      </c>
      <c r="D6616" s="7" t="n">
        <v>4</v>
      </c>
      <c r="E6616" s="7" t="s">
        <v>664</v>
      </c>
    </row>
    <row r="6617" spans="1:8">
      <c r="A6617" t="s">
        <v>4</v>
      </c>
      <c r="B6617" s="4" t="s">
        <v>5</v>
      </c>
      <c r="C6617" s="4" t="s">
        <v>10</v>
      </c>
    </row>
    <row r="6618" spans="1:8">
      <c r="A6618" t="n">
        <v>62728</v>
      </c>
      <c r="B6618" s="25" t="n">
        <v>16</v>
      </c>
      <c r="C6618" s="7" t="n">
        <v>0</v>
      </c>
    </row>
    <row r="6619" spans="1:8">
      <c r="A6619" t="s">
        <v>4</v>
      </c>
      <c r="B6619" s="4" t="s">
        <v>5</v>
      </c>
      <c r="C6619" s="4" t="s">
        <v>10</v>
      </c>
      <c r="D6619" s="4" t="s">
        <v>13</v>
      </c>
      <c r="E6619" s="4" t="s">
        <v>9</v>
      </c>
      <c r="F6619" s="4" t="s">
        <v>66</v>
      </c>
      <c r="G6619" s="4" t="s">
        <v>13</v>
      </c>
      <c r="H6619" s="4" t="s">
        <v>13</v>
      </c>
      <c r="I6619" s="4" t="s">
        <v>13</v>
      </c>
    </row>
    <row r="6620" spans="1:8">
      <c r="A6620" t="n">
        <v>62731</v>
      </c>
      <c r="B6620" s="52" t="n">
        <v>26</v>
      </c>
      <c r="C6620" s="7" t="n">
        <v>4</v>
      </c>
      <c r="D6620" s="7" t="n">
        <v>17</v>
      </c>
      <c r="E6620" s="7" t="n">
        <v>33448</v>
      </c>
      <c r="F6620" s="7" t="s">
        <v>665</v>
      </c>
      <c r="G6620" s="7" t="n">
        <v>8</v>
      </c>
      <c r="H6620" s="7" t="n">
        <v>2</v>
      </c>
      <c r="I6620" s="7" t="n">
        <v>0</v>
      </c>
    </row>
    <row r="6621" spans="1:8">
      <c r="A6621" t="s">
        <v>4</v>
      </c>
      <c r="B6621" s="4" t="s">
        <v>5</v>
      </c>
      <c r="C6621" s="4" t="s">
        <v>10</v>
      </c>
    </row>
    <row r="6622" spans="1:8">
      <c r="A6622" t="n">
        <v>62772</v>
      </c>
      <c r="B6622" s="25" t="n">
        <v>16</v>
      </c>
      <c r="C6622" s="7" t="n">
        <v>2000</v>
      </c>
    </row>
    <row r="6623" spans="1:8">
      <c r="A6623" t="s">
        <v>4</v>
      </c>
      <c r="B6623" s="4" t="s">
        <v>5</v>
      </c>
      <c r="C6623" s="4" t="s">
        <v>13</v>
      </c>
      <c r="D6623" s="4" t="s">
        <v>10</v>
      </c>
    </row>
    <row r="6624" spans="1:8">
      <c r="A6624" t="n">
        <v>62775</v>
      </c>
      <c r="B6624" s="59" t="n">
        <v>45</v>
      </c>
      <c r="C6624" s="7" t="n">
        <v>7</v>
      </c>
      <c r="D6624" s="7" t="n">
        <v>255</v>
      </c>
    </row>
    <row r="6625" spans="1:9">
      <c r="A6625" t="s">
        <v>4</v>
      </c>
      <c r="B6625" s="4" t="s">
        <v>5</v>
      </c>
      <c r="C6625" s="4" t="s">
        <v>13</v>
      </c>
      <c r="D6625" s="4" t="s">
        <v>10</v>
      </c>
      <c r="E6625" s="4" t="s">
        <v>30</v>
      </c>
    </row>
    <row r="6626" spans="1:9">
      <c r="A6626" t="n">
        <v>62779</v>
      </c>
      <c r="B6626" s="27" t="n">
        <v>58</v>
      </c>
      <c r="C6626" s="7" t="n">
        <v>101</v>
      </c>
      <c r="D6626" s="7" t="n">
        <v>500</v>
      </c>
      <c r="E6626" s="7" t="n">
        <v>1</v>
      </c>
    </row>
    <row r="6627" spans="1:9">
      <c r="A6627" t="s">
        <v>4</v>
      </c>
      <c r="B6627" s="4" t="s">
        <v>5</v>
      </c>
      <c r="C6627" s="4" t="s">
        <v>13</v>
      </c>
      <c r="D6627" s="4" t="s">
        <v>10</v>
      </c>
    </row>
    <row r="6628" spans="1:9">
      <c r="A6628" t="n">
        <v>62787</v>
      </c>
      <c r="B6628" s="27" t="n">
        <v>58</v>
      </c>
      <c r="C6628" s="7" t="n">
        <v>254</v>
      </c>
      <c r="D6628" s="7" t="n">
        <v>0</v>
      </c>
    </row>
    <row r="6629" spans="1:9">
      <c r="A6629" t="s">
        <v>4</v>
      </c>
      <c r="B6629" s="4" t="s">
        <v>5</v>
      </c>
      <c r="C6629" s="4" t="s">
        <v>13</v>
      </c>
      <c r="D6629" s="4" t="s">
        <v>13</v>
      </c>
      <c r="E6629" s="4" t="s">
        <v>30</v>
      </c>
      <c r="F6629" s="4" t="s">
        <v>30</v>
      </c>
      <c r="G6629" s="4" t="s">
        <v>30</v>
      </c>
      <c r="H6629" s="4" t="s">
        <v>10</v>
      </c>
    </row>
    <row r="6630" spans="1:9">
      <c r="A6630" t="n">
        <v>62791</v>
      </c>
      <c r="B6630" s="59" t="n">
        <v>45</v>
      </c>
      <c r="C6630" s="7" t="n">
        <v>2</v>
      </c>
      <c r="D6630" s="7" t="n">
        <v>3</v>
      </c>
      <c r="E6630" s="7" t="n">
        <v>11.7299995422363</v>
      </c>
      <c r="F6630" s="7" t="n">
        <v>1.28999996185303</v>
      </c>
      <c r="G6630" s="7" t="n">
        <v>16.9500007629395</v>
      </c>
      <c r="H6630" s="7" t="n">
        <v>0</v>
      </c>
    </row>
    <row r="6631" spans="1:9">
      <c r="A6631" t="s">
        <v>4</v>
      </c>
      <c r="B6631" s="4" t="s">
        <v>5</v>
      </c>
      <c r="C6631" s="4" t="s">
        <v>13</v>
      </c>
      <c r="D6631" s="4" t="s">
        <v>13</v>
      </c>
      <c r="E6631" s="4" t="s">
        <v>30</v>
      </c>
      <c r="F6631" s="4" t="s">
        <v>30</v>
      </c>
      <c r="G6631" s="4" t="s">
        <v>30</v>
      </c>
      <c r="H6631" s="4" t="s">
        <v>10</v>
      </c>
    </row>
    <row r="6632" spans="1:9">
      <c r="A6632" t="n">
        <v>62808</v>
      </c>
      <c r="B6632" s="59" t="n">
        <v>45</v>
      </c>
      <c r="C6632" s="7" t="n">
        <v>2</v>
      </c>
      <c r="D6632" s="7" t="n">
        <v>3</v>
      </c>
      <c r="E6632" s="7" t="n">
        <v>11.7299995422363</v>
      </c>
      <c r="F6632" s="7" t="n">
        <v>1.38999998569489</v>
      </c>
      <c r="G6632" s="7" t="n">
        <v>16.9500007629395</v>
      </c>
      <c r="H6632" s="7" t="n">
        <v>1000</v>
      </c>
    </row>
    <row r="6633" spans="1:9">
      <c r="A6633" t="s">
        <v>4</v>
      </c>
      <c r="B6633" s="4" t="s">
        <v>5</v>
      </c>
      <c r="C6633" s="4" t="s">
        <v>13</v>
      </c>
      <c r="D6633" s="4" t="s">
        <v>13</v>
      </c>
      <c r="E6633" s="4" t="s">
        <v>30</v>
      </c>
      <c r="F6633" s="4" t="s">
        <v>30</v>
      </c>
      <c r="G6633" s="4" t="s">
        <v>30</v>
      </c>
      <c r="H6633" s="4" t="s">
        <v>10</v>
      </c>
      <c r="I6633" s="4" t="s">
        <v>13</v>
      </c>
    </row>
    <row r="6634" spans="1:9">
      <c r="A6634" t="n">
        <v>62825</v>
      </c>
      <c r="B6634" s="59" t="n">
        <v>45</v>
      </c>
      <c r="C6634" s="7" t="n">
        <v>4</v>
      </c>
      <c r="D6634" s="7" t="n">
        <v>3</v>
      </c>
      <c r="E6634" s="7" t="n">
        <v>346.869995117188</v>
      </c>
      <c r="F6634" s="7" t="n">
        <v>283.670013427734</v>
      </c>
      <c r="G6634" s="7" t="n">
        <v>8</v>
      </c>
      <c r="H6634" s="7" t="n">
        <v>0</v>
      </c>
      <c r="I6634" s="7" t="n">
        <v>0</v>
      </c>
    </row>
    <row r="6635" spans="1:9">
      <c r="A6635" t="s">
        <v>4</v>
      </c>
      <c r="B6635" s="4" t="s">
        <v>5</v>
      </c>
      <c r="C6635" s="4" t="s">
        <v>13</v>
      </c>
      <c r="D6635" s="4" t="s">
        <v>13</v>
      </c>
      <c r="E6635" s="4" t="s">
        <v>30</v>
      </c>
      <c r="F6635" s="4" t="s">
        <v>10</v>
      </c>
    </row>
    <row r="6636" spans="1:9">
      <c r="A6636" t="n">
        <v>62843</v>
      </c>
      <c r="B6636" s="59" t="n">
        <v>45</v>
      </c>
      <c r="C6636" s="7" t="n">
        <v>5</v>
      </c>
      <c r="D6636" s="7" t="n">
        <v>3</v>
      </c>
      <c r="E6636" s="7" t="n">
        <v>0.899999976158142</v>
      </c>
      <c r="F6636" s="7" t="n">
        <v>0</v>
      </c>
    </row>
    <row r="6637" spans="1:9">
      <c r="A6637" t="s">
        <v>4</v>
      </c>
      <c r="B6637" s="4" t="s">
        <v>5</v>
      </c>
      <c r="C6637" s="4" t="s">
        <v>13</v>
      </c>
      <c r="D6637" s="4" t="s">
        <v>13</v>
      </c>
      <c r="E6637" s="4" t="s">
        <v>30</v>
      </c>
      <c r="F6637" s="4" t="s">
        <v>10</v>
      </c>
    </row>
    <row r="6638" spans="1:9">
      <c r="A6638" t="n">
        <v>62852</v>
      </c>
      <c r="B6638" s="59" t="n">
        <v>45</v>
      </c>
      <c r="C6638" s="7" t="n">
        <v>11</v>
      </c>
      <c r="D6638" s="7" t="n">
        <v>3</v>
      </c>
      <c r="E6638" s="7" t="n">
        <v>38</v>
      </c>
      <c r="F6638" s="7" t="n">
        <v>0</v>
      </c>
    </row>
    <row r="6639" spans="1:9">
      <c r="A6639" t="s">
        <v>4</v>
      </c>
      <c r="B6639" s="4" t="s">
        <v>5</v>
      </c>
      <c r="C6639" s="4" t="s">
        <v>13</v>
      </c>
      <c r="D6639" s="4" t="s">
        <v>13</v>
      </c>
      <c r="E6639" s="4" t="s">
        <v>30</v>
      </c>
      <c r="F6639" s="4" t="s">
        <v>10</v>
      </c>
    </row>
    <row r="6640" spans="1:9">
      <c r="A6640" t="n">
        <v>62861</v>
      </c>
      <c r="B6640" s="59" t="n">
        <v>45</v>
      </c>
      <c r="C6640" s="7" t="n">
        <v>5</v>
      </c>
      <c r="D6640" s="7" t="n">
        <v>3</v>
      </c>
      <c r="E6640" s="7" t="n">
        <v>1.20000004768372</v>
      </c>
      <c r="F6640" s="7" t="n">
        <v>1000</v>
      </c>
    </row>
    <row r="6641" spans="1:9">
      <c r="A6641" t="s">
        <v>4</v>
      </c>
      <c r="B6641" s="4" t="s">
        <v>5</v>
      </c>
      <c r="C6641" s="4" t="s">
        <v>13</v>
      </c>
      <c r="D6641" s="4" t="s">
        <v>30</v>
      </c>
      <c r="E6641" s="4" t="s">
        <v>30</v>
      </c>
      <c r="F6641" s="4" t="s">
        <v>30</v>
      </c>
    </row>
    <row r="6642" spans="1:9">
      <c r="A6642" t="n">
        <v>62870</v>
      </c>
      <c r="B6642" s="59" t="n">
        <v>45</v>
      </c>
      <c r="C6642" s="7" t="n">
        <v>9</v>
      </c>
      <c r="D6642" s="7" t="n">
        <v>0.0199999995529652</v>
      </c>
      <c r="E6642" s="7" t="n">
        <v>0.0199999995529652</v>
      </c>
      <c r="F6642" s="7" t="n">
        <v>0.5</v>
      </c>
    </row>
    <row r="6643" spans="1:9">
      <c r="A6643" t="s">
        <v>4</v>
      </c>
      <c r="B6643" s="4" t="s">
        <v>5</v>
      </c>
      <c r="C6643" s="4" t="s">
        <v>10</v>
      </c>
      <c r="D6643" s="4" t="s">
        <v>13</v>
      </c>
      <c r="E6643" s="4" t="s">
        <v>6</v>
      </c>
      <c r="F6643" s="4" t="s">
        <v>30</v>
      </c>
      <c r="G6643" s="4" t="s">
        <v>30</v>
      </c>
      <c r="H6643" s="4" t="s">
        <v>30</v>
      </c>
    </row>
    <row r="6644" spans="1:9">
      <c r="A6644" t="n">
        <v>62884</v>
      </c>
      <c r="B6644" s="40" t="n">
        <v>48</v>
      </c>
      <c r="C6644" s="7" t="n">
        <v>4</v>
      </c>
      <c r="D6644" s="7" t="n">
        <v>0</v>
      </c>
      <c r="E6644" s="7" t="s">
        <v>270</v>
      </c>
      <c r="F6644" s="7" t="n">
        <v>-1</v>
      </c>
      <c r="G6644" s="7" t="n">
        <v>1</v>
      </c>
      <c r="H6644" s="7" t="n">
        <v>0</v>
      </c>
    </row>
    <row r="6645" spans="1:9">
      <c r="A6645" t="s">
        <v>4</v>
      </c>
      <c r="B6645" s="4" t="s">
        <v>5</v>
      </c>
      <c r="C6645" s="4" t="s">
        <v>13</v>
      </c>
      <c r="D6645" s="4" t="s">
        <v>10</v>
      </c>
      <c r="E6645" s="4" t="s">
        <v>30</v>
      </c>
      <c r="F6645" s="4" t="s">
        <v>10</v>
      </c>
      <c r="G6645" s="4" t="s">
        <v>9</v>
      </c>
      <c r="H6645" s="4" t="s">
        <v>9</v>
      </c>
      <c r="I6645" s="4" t="s">
        <v>10</v>
      </c>
      <c r="J6645" s="4" t="s">
        <v>10</v>
      </c>
      <c r="K6645" s="4" t="s">
        <v>9</v>
      </c>
      <c r="L6645" s="4" t="s">
        <v>9</v>
      </c>
      <c r="M6645" s="4" t="s">
        <v>9</v>
      </c>
      <c r="N6645" s="4" t="s">
        <v>9</v>
      </c>
      <c r="O6645" s="4" t="s">
        <v>6</v>
      </c>
    </row>
    <row r="6646" spans="1:9">
      <c r="A6646" t="n">
        <v>62912</v>
      </c>
      <c r="B6646" s="19" t="n">
        <v>50</v>
      </c>
      <c r="C6646" s="7" t="n">
        <v>0</v>
      </c>
      <c r="D6646" s="7" t="n">
        <v>2000</v>
      </c>
      <c r="E6646" s="7" t="n">
        <v>1</v>
      </c>
      <c r="F6646" s="7" t="n">
        <v>0</v>
      </c>
      <c r="G6646" s="7" t="n">
        <v>0</v>
      </c>
      <c r="H6646" s="7" t="n">
        <v>0</v>
      </c>
      <c r="I6646" s="7" t="n">
        <v>0</v>
      </c>
      <c r="J6646" s="7" t="n">
        <v>65533</v>
      </c>
      <c r="K6646" s="7" t="n">
        <v>0</v>
      </c>
      <c r="L6646" s="7" t="n">
        <v>0</v>
      </c>
      <c r="M6646" s="7" t="n">
        <v>0</v>
      </c>
      <c r="N6646" s="7" t="n">
        <v>0</v>
      </c>
      <c r="O6646" s="7" t="s">
        <v>12</v>
      </c>
    </row>
    <row r="6647" spans="1:9">
      <c r="A6647" t="s">
        <v>4</v>
      </c>
      <c r="B6647" s="4" t="s">
        <v>5</v>
      </c>
      <c r="C6647" s="4" t="s">
        <v>10</v>
      </c>
    </row>
    <row r="6648" spans="1:9">
      <c r="A6648" t="n">
        <v>62951</v>
      </c>
      <c r="B6648" s="25" t="n">
        <v>16</v>
      </c>
      <c r="C6648" s="7" t="n">
        <v>1500</v>
      </c>
    </row>
    <row r="6649" spans="1:9">
      <c r="A6649" t="s">
        <v>4</v>
      </c>
      <c r="B6649" s="4" t="s">
        <v>5</v>
      </c>
      <c r="C6649" s="4" t="s">
        <v>10</v>
      </c>
    </row>
    <row r="6650" spans="1:9">
      <c r="A6650" t="n">
        <v>62954</v>
      </c>
      <c r="B6650" s="25" t="n">
        <v>16</v>
      </c>
      <c r="C6650" s="7" t="n">
        <v>1</v>
      </c>
    </row>
    <row r="6651" spans="1:9">
      <c r="A6651" t="s">
        <v>4</v>
      </c>
      <c r="B6651" s="4" t="s">
        <v>5</v>
      </c>
      <c r="C6651" s="4" t="s">
        <v>13</v>
      </c>
      <c r="D6651" s="4" t="s">
        <v>10</v>
      </c>
    </row>
    <row r="6652" spans="1:9">
      <c r="A6652" t="n">
        <v>62957</v>
      </c>
      <c r="B6652" s="19" t="n">
        <v>50</v>
      </c>
      <c r="C6652" s="7" t="n">
        <v>52</v>
      </c>
      <c r="D6652" s="7" t="n">
        <v>33448</v>
      </c>
    </row>
    <row r="6653" spans="1:9">
      <c r="A6653" t="s">
        <v>4</v>
      </c>
      <c r="B6653" s="4" t="s">
        <v>5</v>
      </c>
      <c r="C6653" s="4" t="s">
        <v>10</v>
      </c>
      <c r="D6653" s="4" t="s">
        <v>13</v>
      </c>
    </row>
    <row r="6654" spans="1:9">
      <c r="A6654" t="n">
        <v>62961</v>
      </c>
      <c r="B6654" s="61" t="n">
        <v>89</v>
      </c>
      <c r="C6654" s="7" t="n">
        <v>65533</v>
      </c>
      <c r="D6654" s="7" t="n">
        <v>0</v>
      </c>
    </row>
    <row r="6655" spans="1:9">
      <c r="A6655" t="s">
        <v>4</v>
      </c>
      <c r="B6655" s="4" t="s">
        <v>5</v>
      </c>
      <c r="C6655" s="4" t="s">
        <v>10</v>
      </c>
    </row>
    <row r="6656" spans="1:9">
      <c r="A6656" t="n">
        <v>62965</v>
      </c>
      <c r="B6656" s="25" t="n">
        <v>16</v>
      </c>
      <c r="C6656" s="7" t="n">
        <v>800</v>
      </c>
    </row>
    <row r="6657" spans="1:15">
      <c r="A6657" t="s">
        <v>4</v>
      </c>
      <c r="B6657" s="4" t="s">
        <v>5</v>
      </c>
      <c r="C6657" s="4" t="s">
        <v>10</v>
      </c>
      <c r="D6657" s="4" t="s">
        <v>13</v>
      </c>
    </row>
    <row r="6658" spans="1:15">
      <c r="A6658" t="n">
        <v>62968</v>
      </c>
      <c r="B6658" s="61" t="n">
        <v>89</v>
      </c>
      <c r="C6658" s="7" t="n">
        <v>65533</v>
      </c>
      <c r="D6658" s="7" t="n">
        <v>1</v>
      </c>
    </row>
    <row r="6659" spans="1:15">
      <c r="A6659" t="s">
        <v>4</v>
      </c>
      <c r="B6659" s="4" t="s">
        <v>5</v>
      </c>
      <c r="C6659" s="4" t="s">
        <v>13</v>
      </c>
      <c r="D6659" s="4" t="s">
        <v>10</v>
      </c>
      <c r="E6659" s="4" t="s">
        <v>10</v>
      </c>
      <c r="F6659" s="4" t="s">
        <v>13</v>
      </c>
    </row>
    <row r="6660" spans="1:15">
      <c r="A6660" t="n">
        <v>62972</v>
      </c>
      <c r="B6660" s="30" t="n">
        <v>25</v>
      </c>
      <c r="C6660" s="7" t="n">
        <v>1</v>
      </c>
      <c r="D6660" s="7" t="n">
        <v>65535</v>
      </c>
      <c r="E6660" s="7" t="n">
        <v>65535</v>
      </c>
      <c r="F6660" s="7" t="n">
        <v>0</v>
      </c>
    </row>
    <row r="6661" spans="1:15">
      <c r="A6661" t="s">
        <v>4</v>
      </c>
      <c r="B6661" s="4" t="s">
        <v>5</v>
      </c>
      <c r="C6661" s="4" t="s">
        <v>9</v>
      </c>
    </row>
    <row r="6662" spans="1:15">
      <c r="A6662" t="n">
        <v>62979</v>
      </c>
      <c r="B6662" s="53" t="n">
        <v>15</v>
      </c>
      <c r="C6662" s="7" t="n">
        <v>256</v>
      </c>
    </row>
    <row r="6663" spans="1:15">
      <c r="A6663" t="s">
        <v>4</v>
      </c>
      <c r="B6663" s="4" t="s">
        <v>5</v>
      </c>
      <c r="C6663" s="4" t="s">
        <v>13</v>
      </c>
      <c r="D6663" s="4" t="s">
        <v>30</v>
      </c>
      <c r="E6663" s="4" t="s">
        <v>30</v>
      </c>
      <c r="F6663" s="4" t="s">
        <v>30</v>
      </c>
    </row>
    <row r="6664" spans="1:15">
      <c r="A6664" t="n">
        <v>62984</v>
      </c>
      <c r="B6664" s="59" t="n">
        <v>45</v>
      </c>
      <c r="C6664" s="7" t="n">
        <v>9</v>
      </c>
      <c r="D6664" s="7" t="n">
        <v>0.0199999995529652</v>
      </c>
      <c r="E6664" s="7" t="n">
        <v>0.0199999995529652</v>
      </c>
      <c r="F6664" s="7" t="n">
        <v>0.5</v>
      </c>
    </row>
    <row r="6665" spans="1:15">
      <c r="A6665" t="s">
        <v>4</v>
      </c>
      <c r="B6665" s="4" t="s">
        <v>5</v>
      </c>
      <c r="C6665" s="4" t="s">
        <v>13</v>
      </c>
      <c r="D6665" s="4" t="s">
        <v>10</v>
      </c>
      <c r="E6665" s="4" t="s">
        <v>6</v>
      </c>
    </row>
    <row r="6666" spans="1:15">
      <c r="A6666" t="n">
        <v>62998</v>
      </c>
      <c r="B6666" s="51" t="n">
        <v>51</v>
      </c>
      <c r="C6666" s="7" t="n">
        <v>4</v>
      </c>
      <c r="D6666" s="7" t="n">
        <v>4</v>
      </c>
      <c r="E6666" s="7" t="s">
        <v>666</v>
      </c>
    </row>
    <row r="6667" spans="1:15">
      <c r="A6667" t="s">
        <v>4</v>
      </c>
      <c r="B6667" s="4" t="s">
        <v>5</v>
      </c>
      <c r="C6667" s="4" t="s">
        <v>10</v>
      </c>
    </row>
    <row r="6668" spans="1:15">
      <c r="A6668" t="n">
        <v>63012</v>
      </c>
      <c r="B6668" s="25" t="n">
        <v>16</v>
      </c>
      <c r="C6668" s="7" t="n">
        <v>0</v>
      </c>
    </row>
    <row r="6669" spans="1:15">
      <c r="A6669" t="s">
        <v>4</v>
      </c>
      <c r="B6669" s="4" t="s">
        <v>5</v>
      </c>
      <c r="C6669" s="4" t="s">
        <v>10</v>
      </c>
      <c r="D6669" s="4" t="s">
        <v>13</v>
      </c>
      <c r="E6669" s="4" t="s">
        <v>9</v>
      </c>
      <c r="F6669" s="4" t="s">
        <v>66</v>
      </c>
      <c r="G6669" s="4" t="s">
        <v>13</v>
      </c>
      <c r="H6669" s="4" t="s">
        <v>13</v>
      </c>
    </row>
    <row r="6670" spans="1:15">
      <c r="A6670" t="n">
        <v>63015</v>
      </c>
      <c r="B6670" s="52" t="n">
        <v>26</v>
      </c>
      <c r="C6670" s="7" t="n">
        <v>4</v>
      </c>
      <c r="D6670" s="7" t="n">
        <v>17</v>
      </c>
      <c r="E6670" s="7" t="n">
        <v>33449</v>
      </c>
      <c r="F6670" s="7" t="s">
        <v>667</v>
      </c>
      <c r="G6670" s="7" t="n">
        <v>2</v>
      </c>
      <c r="H6670" s="7" t="n">
        <v>0</v>
      </c>
    </row>
    <row r="6671" spans="1:15">
      <c r="A6671" t="s">
        <v>4</v>
      </c>
      <c r="B6671" s="4" t="s">
        <v>5</v>
      </c>
    </row>
    <row r="6672" spans="1:15">
      <c r="A6672" t="n">
        <v>63143</v>
      </c>
      <c r="B6672" s="32" t="n">
        <v>28</v>
      </c>
    </row>
    <row r="6673" spans="1:8">
      <c r="A6673" t="s">
        <v>4</v>
      </c>
      <c r="B6673" s="4" t="s">
        <v>5</v>
      </c>
      <c r="C6673" s="4" t="s">
        <v>10</v>
      </c>
      <c r="D6673" s="4" t="s">
        <v>13</v>
      </c>
    </row>
    <row r="6674" spans="1:8">
      <c r="A6674" t="n">
        <v>63144</v>
      </c>
      <c r="B6674" s="61" t="n">
        <v>89</v>
      </c>
      <c r="C6674" s="7" t="n">
        <v>65533</v>
      </c>
      <c r="D6674" s="7" t="n">
        <v>1</v>
      </c>
    </row>
    <row r="6675" spans="1:8">
      <c r="A6675" t="s">
        <v>4</v>
      </c>
      <c r="B6675" s="4" t="s">
        <v>5</v>
      </c>
      <c r="C6675" s="4" t="s">
        <v>13</v>
      </c>
      <c r="D6675" s="4" t="s">
        <v>10</v>
      </c>
      <c r="E6675" s="4" t="s">
        <v>10</v>
      </c>
      <c r="F6675" s="4" t="s">
        <v>13</v>
      </c>
    </row>
    <row r="6676" spans="1:8">
      <c r="A6676" t="n">
        <v>63148</v>
      </c>
      <c r="B6676" s="30" t="n">
        <v>25</v>
      </c>
      <c r="C6676" s="7" t="n">
        <v>1</v>
      </c>
      <c r="D6676" s="7" t="n">
        <v>65535</v>
      </c>
      <c r="E6676" s="7" t="n">
        <v>65535</v>
      </c>
      <c r="F6676" s="7" t="n">
        <v>0</v>
      </c>
    </row>
    <row r="6677" spans="1:8">
      <c r="A6677" t="s">
        <v>4</v>
      </c>
      <c r="B6677" s="4" t="s">
        <v>5</v>
      </c>
      <c r="C6677" s="4" t="s">
        <v>6</v>
      </c>
      <c r="D6677" s="4" t="s">
        <v>10</v>
      </c>
    </row>
    <row r="6678" spans="1:8">
      <c r="A6678" t="n">
        <v>63155</v>
      </c>
      <c r="B6678" s="67" t="n">
        <v>29</v>
      </c>
      <c r="C6678" s="7" t="s">
        <v>12</v>
      </c>
      <c r="D6678" s="7" t="n">
        <v>65533</v>
      </c>
    </row>
    <row r="6679" spans="1:8">
      <c r="A6679" t="s">
        <v>4</v>
      </c>
      <c r="B6679" s="4" t="s">
        <v>5</v>
      </c>
      <c r="C6679" s="4" t="s">
        <v>13</v>
      </c>
      <c r="D6679" s="4" t="s">
        <v>10</v>
      </c>
      <c r="E6679" s="4" t="s">
        <v>30</v>
      </c>
      <c r="F6679" s="4" t="s">
        <v>10</v>
      </c>
      <c r="G6679" s="4" t="s">
        <v>9</v>
      </c>
      <c r="H6679" s="4" t="s">
        <v>9</v>
      </c>
      <c r="I6679" s="4" t="s">
        <v>10</v>
      </c>
      <c r="J6679" s="4" t="s">
        <v>10</v>
      </c>
      <c r="K6679" s="4" t="s">
        <v>9</v>
      </c>
      <c r="L6679" s="4" t="s">
        <v>9</v>
      </c>
      <c r="M6679" s="4" t="s">
        <v>9</v>
      </c>
      <c r="N6679" s="4" t="s">
        <v>9</v>
      </c>
      <c r="O6679" s="4" t="s">
        <v>6</v>
      </c>
    </row>
    <row r="6680" spans="1:8">
      <c r="A6680" t="n">
        <v>63159</v>
      </c>
      <c r="B6680" s="19" t="n">
        <v>50</v>
      </c>
      <c r="C6680" s="7" t="n">
        <v>0</v>
      </c>
      <c r="D6680" s="7" t="n">
        <v>4360</v>
      </c>
      <c r="E6680" s="7" t="n">
        <v>0.5</v>
      </c>
      <c r="F6680" s="7" t="n">
        <v>0</v>
      </c>
      <c r="G6680" s="7" t="n">
        <v>0</v>
      </c>
      <c r="H6680" s="7" t="n">
        <v>0</v>
      </c>
      <c r="I6680" s="7" t="n">
        <v>0</v>
      </c>
      <c r="J6680" s="7" t="n">
        <v>65533</v>
      </c>
      <c r="K6680" s="7" t="n">
        <v>0</v>
      </c>
      <c r="L6680" s="7" t="n">
        <v>0</v>
      </c>
      <c r="M6680" s="7" t="n">
        <v>0</v>
      </c>
      <c r="N6680" s="7" t="n">
        <v>0</v>
      </c>
      <c r="O6680" s="7" t="s">
        <v>12</v>
      </c>
    </row>
    <row r="6681" spans="1:8">
      <c r="A6681" t="s">
        <v>4</v>
      </c>
      <c r="B6681" s="4" t="s">
        <v>5</v>
      </c>
      <c r="C6681" s="4" t="s">
        <v>10</v>
      </c>
      <c r="D6681" s="4" t="s">
        <v>13</v>
      </c>
      <c r="E6681" s="4" t="s">
        <v>6</v>
      </c>
      <c r="F6681" s="4" t="s">
        <v>30</v>
      </c>
      <c r="G6681" s="4" t="s">
        <v>30</v>
      </c>
      <c r="H6681" s="4" t="s">
        <v>30</v>
      </c>
    </row>
    <row r="6682" spans="1:8">
      <c r="A6682" t="n">
        <v>63198</v>
      </c>
      <c r="B6682" s="40" t="n">
        <v>48</v>
      </c>
      <c r="C6682" s="7" t="n">
        <v>4</v>
      </c>
      <c r="D6682" s="7" t="n">
        <v>0</v>
      </c>
      <c r="E6682" s="7" t="s">
        <v>271</v>
      </c>
      <c r="F6682" s="7" t="n">
        <v>-1</v>
      </c>
      <c r="G6682" s="7" t="n">
        <v>1</v>
      </c>
      <c r="H6682" s="7" t="n">
        <v>0</v>
      </c>
    </row>
    <row r="6683" spans="1:8">
      <c r="A6683" t="s">
        <v>4</v>
      </c>
      <c r="B6683" s="4" t="s">
        <v>5</v>
      </c>
      <c r="C6683" s="4" t="s">
        <v>10</v>
      </c>
    </row>
    <row r="6684" spans="1:8">
      <c r="A6684" t="n">
        <v>63224</v>
      </c>
      <c r="B6684" s="25" t="n">
        <v>16</v>
      </c>
      <c r="C6684" s="7" t="n">
        <v>300</v>
      </c>
    </row>
    <row r="6685" spans="1:8">
      <c r="A6685" t="s">
        <v>4</v>
      </c>
      <c r="B6685" s="4" t="s">
        <v>5</v>
      </c>
      <c r="C6685" s="4" t="s">
        <v>10</v>
      </c>
      <c r="D6685" s="4" t="s">
        <v>10</v>
      </c>
      <c r="E6685" s="4" t="s">
        <v>30</v>
      </c>
      <c r="F6685" s="4" t="s">
        <v>30</v>
      </c>
      <c r="G6685" s="4" t="s">
        <v>30</v>
      </c>
      <c r="H6685" s="4" t="s">
        <v>30</v>
      </c>
      <c r="I6685" s="4" t="s">
        <v>30</v>
      </c>
      <c r="J6685" s="4" t="s">
        <v>13</v>
      </c>
      <c r="K6685" s="4" t="s">
        <v>10</v>
      </c>
    </row>
    <row r="6686" spans="1:8">
      <c r="A6686" t="n">
        <v>63227</v>
      </c>
      <c r="B6686" s="68" t="n">
        <v>55</v>
      </c>
      <c r="C6686" s="7" t="n">
        <v>4</v>
      </c>
      <c r="D6686" s="7" t="n">
        <v>65026</v>
      </c>
      <c r="E6686" s="7" t="n">
        <v>15.1700000762939</v>
      </c>
      <c r="F6686" s="7" t="n">
        <v>0</v>
      </c>
      <c r="G6686" s="7" t="n">
        <v>16.8299999237061</v>
      </c>
      <c r="H6686" s="7" t="n">
        <v>4</v>
      </c>
      <c r="I6686" s="7" t="n">
        <v>10</v>
      </c>
      <c r="J6686" s="7" t="n">
        <v>0</v>
      </c>
      <c r="K6686" s="7" t="n">
        <v>1</v>
      </c>
    </row>
    <row r="6687" spans="1:8">
      <c r="A6687" t="s">
        <v>4</v>
      </c>
      <c r="B6687" s="4" t="s">
        <v>5</v>
      </c>
      <c r="C6687" s="4" t="s">
        <v>13</v>
      </c>
      <c r="D6687" s="4" t="s">
        <v>10</v>
      </c>
      <c r="E6687" s="4" t="s">
        <v>30</v>
      </c>
    </row>
    <row r="6688" spans="1:8">
      <c r="A6688" t="n">
        <v>63255</v>
      </c>
      <c r="B6688" s="27" t="n">
        <v>58</v>
      </c>
      <c r="C6688" s="7" t="n">
        <v>0</v>
      </c>
      <c r="D6688" s="7" t="n">
        <v>800</v>
      </c>
      <c r="E6688" s="7" t="n">
        <v>1</v>
      </c>
    </row>
    <row r="6689" spans="1:15">
      <c r="A6689" t="s">
        <v>4</v>
      </c>
      <c r="B6689" s="4" t="s">
        <v>5</v>
      </c>
      <c r="C6689" s="4" t="s">
        <v>13</v>
      </c>
      <c r="D6689" s="4" t="s">
        <v>10</v>
      </c>
    </row>
    <row r="6690" spans="1:15">
      <c r="A6690" t="n">
        <v>63263</v>
      </c>
      <c r="B6690" s="27" t="n">
        <v>58</v>
      </c>
      <c r="C6690" s="7" t="n">
        <v>255</v>
      </c>
      <c r="D6690" s="7" t="n">
        <v>0</v>
      </c>
    </row>
    <row r="6691" spans="1:15">
      <c r="A6691" t="s">
        <v>4</v>
      </c>
      <c r="B6691" s="4" t="s">
        <v>5</v>
      </c>
      <c r="C6691" s="4" t="s">
        <v>13</v>
      </c>
    </row>
    <row r="6692" spans="1:15">
      <c r="A6692" t="n">
        <v>63267</v>
      </c>
      <c r="B6692" s="59" t="n">
        <v>45</v>
      </c>
      <c r="C6692" s="7" t="n">
        <v>0</v>
      </c>
    </row>
    <row r="6693" spans="1:15">
      <c r="A6693" t="s">
        <v>4</v>
      </c>
      <c r="B6693" s="4" t="s">
        <v>5</v>
      </c>
      <c r="C6693" s="4" t="s">
        <v>10</v>
      </c>
      <c r="D6693" s="4" t="s">
        <v>13</v>
      </c>
    </row>
    <row r="6694" spans="1:15">
      <c r="A6694" t="n">
        <v>63269</v>
      </c>
      <c r="B6694" s="46" t="n">
        <v>56</v>
      </c>
      <c r="C6694" s="7" t="n">
        <v>4</v>
      </c>
      <c r="D6694" s="7" t="n">
        <v>1</v>
      </c>
    </row>
    <row r="6695" spans="1:15">
      <c r="A6695" t="s">
        <v>4</v>
      </c>
      <c r="B6695" s="4" t="s">
        <v>5</v>
      </c>
      <c r="C6695" s="4" t="s">
        <v>10</v>
      </c>
      <c r="D6695" s="4" t="s">
        <v>30</v>
      </c>
      <c r="E6695" s="4" t="s">
        <v>30</v>
      </c>
      <c r="F6695" s="4" t="s">
        <v>30</v>
      </c>
      <c r="G6695" s="4" t="s">
        <v>30</v>
      </c>
    </row>
    <row r="6696" spans="1:15">
      <c r="A6696" t="n">
        <v>63273</v>
      </c>
      <c r="B6696" s="38" t="n">
        <v>46</v>
      </c>
      <c r="C6696" s="7" t="n">
        <v>1</v>
      </c>
      <c r="D6696" s="7" t="n">
        <v>8.26000022888184</v>
      </c>
      <c r="E6696" s="7" t="n">
        <v>0</v>
      </c>
      <c r="F6696" s="7" t="n">
        <v>18.4699993133545</v>
      </c>
      <c r="G6696" s="7" t="n">
        <v>90</v>
      </c>
    </row>
    <row r="6697" spans="1:15">
      <c r="A6697" t="s">
        <v>4</v>
      </c>
      <c r="B6697" s="4" t="s">
        <v>5</v>
      </c>
      <c r="C6697" s="4" t="s">
        <v>10</v>
      </c>
      <c r="D6697" s="4" t="s">
        <v>30</v>
      </c>
      <c r="E6697" s="4" t="s">
        <v>30</v>
      </c>
      <c r="F6697" s="4" t="s">
        <v>30</v>
      </c>
      <c r="G6697" s="4" t="s">
        <v>30</v>
      </c>
    </row>
    <row r="6698" spans="1:15">
      <c r="A6698" t="n">
        <v>63292</v>
      </c>
      <c r="B6698" s="38" t="n">
        <v>46</v>
      </c>
      <c r="C6698" s="7" t="n">
        <v>3</v>
      </c>
      <c r="D6698" s="7" t="n">
        <v>8.26000022888184</v>
      </c>
      <c r="E6698" s="7" t="n">
        <v>0</v>
      </c>
      <c r="F6698" s="7" t="n">
        <v>17.0200004577637</v>
      </c>
      <c r="G6698" s="7" t="n">
        <v>90</v>
      </c>
    </row>
    <row r="6699" spans="1:15">
      <c r="A6699" t="s">
        <v>4</v>
      </c>
      <c r="B6699" s="4" t="s">
        <v>5</v>
      </c>
      <c r="C6699" s="4" t="s">
        <v>10</v>
      </c>
      <c r="D6699" s="4" t="s">
        <v>30</v>
      </c>
      <c r="E6699" s="4" t="s">
        <v>30</v>
      </c>
      <c r="F6699" s="4" t="s">
        <v>30</v>
      </c>
      <c r="G6699" s="4" t="s">
        <v>30</v>
      </c>
    </row>
    <row r="6700" spans="1:15">
      <c r="A6700" t="n">
        <v>63311</v>
      </c>
      <c r="B6700" s="38" t="n">
        <v>46</v>
      </c>
      <c r="C6700" s="7" t="n">
        <v>5</v>
      </c>
      <c r="D6700" s="7" t="n">
        <v>8.26000022888184</v>
      </c>
      <c r="E6700" s="7" t="n">
        <v>0</v>
      </c>
      <c r="F6700" s="7" t="n">
        <v>15.4899997711182</v>
      </c>
      <c r="G6700" s="7" t="n">
        <v>90</v>
      </c>
    </row>
    <row r="6701" spans="1:15">
      <c r="A6701" t="s">
        <v>4</v>
      </c>
      <c r="B6701" s="4" t="s">
        <v>5</v>
      </c>
      <c r="C6701" s="4" t="s">
        <v>10</v>
      </c>
      <c r="D6701" s="4" t="s">
        <v>30</v>
      </c>
      <c r="E6701" s="4" t="s">
        <v>30</v>
      </c>
      <c r="F6701" s="4" t="s">
        <v>30</v>
      </c>
      <c r="G6701" s="4" t="s">
        <v>30</v>
      </c>
    </row>
    <row r="6702" spans="1:15">
      <c r="A6702" t="n">
        <v>63330</v>
      </c>
      <c r="B6702" s="38" t="n">
        <v>46</v>
      </c>
      <c r="C6702" s="7" t="n">
        <v>9</v>
      </c>
      <c r="D6702" s="7" t="n">
        <v>8.26000022888184</v>
      </c>
      <c r="E6702" s="7" t="n">
        <v>0</v>
      </c>
      <c r="F6702" s="7" t="n">
        <v>13.9899997711182</v>
      </c>
      <c r="G6702" s="7" t="n">
        <v>90</v>
      </c>
    </row>
    <row r="6703" spans="1:15">
      <c r="A6703" t="s">
        <v>4</v>
      </c>
      <c r="B6703" s="4" t="s">
        <v>5</v>
      </c>
      <c r="C6703" s="4" t="s">
        <v>10</v>
      </c>
      <c r="D6703" s="4" t="s">
        <v>30</v>
      </c>
      <c r="E6703" s="4" t="s">
        <v>30</v>
      </c>
      <c r="F6703" s="4" t="s">
        <v>30</v>
      </c>
      <c r="G6703" s="4" t="s">
        <v>30</v>
      </c>
    </row>
    <row r="6704" spans="1:15">
      <c r="A6704" t="n">
        <v>63349</v>
      </c>
      <c r="B6704" s="38" t="n">
        <v>46</v>
      </c>
      <c r="C6704" s="7" t="n">
        <v>0</v>
      </c>
      <c r="D6704" s="7" t="n">
        <v>13.8199996948242</v>
      </c>
      <c r="E6704" s="7" t="n">
        <v>0</v>
      </c>
      <c r="F6704" s="7" t="n">
        <v>19.7299995422363</v>
      </c>
      <c r="G6704" s="7" t="n">
        <v>157</v>
      </c>
    </row>
    <row r="6705" spans="1:7">
      <c r="A6705" t="s">
        <v>4</v>
      </c>
      <c r="B6705" s="4" t="s">
        <v>5</v>
      </c>
      <c r="C6705" s="4" t="s">
        <v>10</v>
      </c>
      <c r="D6705" s="4" t="s">
        <v>30</v>
      </c>
      <c r="E6705" s="4" t="s">
        <v>30</v>
      </c>
      <c r="F6705" s="4" t="s">
        <v>30</v>
      </c>
      <c r="G6705" s="4" t="s">
        <v>30</v>
      </c>
    </row>
    <row r="6706" spans="1:7">
      <c r="A6706" t="n">
        <v>63368</v>
      </c>
      <c r="B6706" s="38" t="n">
        <v>46</v>
      </c>
      <c r="C6706" s="7" t="n">
        <v>2</v>
      </c>
      <c r="D6706" s="7" t="n">
        <v>12.6400003433228</v>
      </c>
      <c r="E6706" s="7" t="n">
        <v>0</v>
      </c>
      <c r="F6706" s="7" t="n">
        <v>18.0200004577637</v>
      </c>
      <c r="G6706" s="7" t="n">
        <v>121</v>
      </c>
    </row>
    <row r="6707" spans="1:7">
      <c r="A6707" t="s">
        <v>4</v>
      </c>
      <c r="B6707" s="4" t="s">
        <v>5</v>
      </c>
      <c r="C6707" s="4" t="s">
        <v>10</v>
      </c>
      <c r="D6707" s="4" t="s">
        <v>30</v>
      </c>
      <c r="E6707" s="4" t="s">
        <v>30</v>
      </c>
      <c r="F6707" s="4" t="s">
        <v>30</v>
      </c>
      <c r="G6707" s="4" t="s">
        <v>30</v>
      </c>
    </row>
    <row r="6708" spans="1:7">
      <c r="A6708" t="n">
        <v>63387</v>
      </c>
      <c r="B6708" s="38" t="n">
        <v>46</v>
      </c>
      <c r="C6708" s="7" t="n">
        <v>4</v>
      </c>
      <c r="D6708" s="7" t="n">
        <v>14.1899995803833</v>
      </c>
      <c r="E6708" s="7" t="n">
        <v>0</v>
      </c>
      <c r="F6708" s="7" t="n">
        <v>12.7600002288818</v>
      </c>
      <c r="G6708" s="7" t="n">
        <v>284.299987792969</v>
      </c>
    </row>
    <row r="6709" spans="1:7">
      <c r="A6709" t="s">
        <v>4</v>
      </c>
      <c r="B6709" s="4" t="s">
        <v>5</v>
      </c>
      <c r="C6709" s="4" t="s">
        <v>10</v>
      </c>
      <c r="D6709" s="4" t="s">
        <v>30</v>
      </c>
      <c r="E6709" s="4" t="s">
        <v>30</v>
      </c>
      <c r="F6709" s="4" t="s">
        <v>30</v>
      </c>
      <c r="G6709" s="4" t="s">
        <v>30</v>
      </c>
    </row>
    <row r="6710" spans="1:7">
      <c r="A6710" t="n">
        <v>63406</v>
      </c>
      <c r="B6710" s="38" t="n">
        <v>46</v>
      </c>
      <c r="C6710" s="7" t="n">
        <v>6</v>
      </c>
      <c r="D6710" s="7" t="n">
        <v>13.3999996185303</v>
      </c>
      <c r="E6710" s="7" t="n">
        <v>0</v>
      </c>
      <c r="F6710" s="7" t="n">
        <v>14.8400001525879</v>
      </c>
      <c r="G6710" s="7" t="n">
        <v>56.0999984741211</v>
      </c>
    </row>
    <row r="6711" spans="1:7">
      <c r="A6711" t="s">
        <v>4</v>
      </c>
      <c r="B6711" s="4" t="s">
        <v>5</v>
      </c>
      <c r="C6711" s="4" t="s">
        <v>10</v>
      </c>
      <c r="D6711" s="4" t="s">
        <v>30</v>
      </c>
      <c r="E6711" s="4" t="s">
        <v>30</v>
      </c>
      <c r="F6711" s="4" t="s">
        <v>30</v>
      </c>
      <c r="G6711" s="4" t="s">
        <v>30</v>
      </c>
    </row>
    <row r="6712" spans="1:7">
      <c r="A6712" t="n">
        <v>63425</v>
      </c>
      <c r="B6712" s="38" t="n">
        <v>46</v>
      </c>
      <c r="C6712" s="7" t="n">
        <v>8</v>
      </c>
      <c r="D6712" s="7" t="n">
        <v>12.710000038147</v>
      </c>
      <c r="E6712" s="7" t="n">
        <v>0</v>
      </c>
      <c r="F6712" s="7" t="n">
        <v>15.9300003051758</v>
      </c>
      <c r="G6712" s="7" t="n">
        <v>87.5999984741211</v>
      </c>
    </row>
    <row r="6713" spans="1:7">
      <c r="A6713" t="s">
        <v>4</v>
      </c>
      <c r="B6713" s="4" t="s">
        <v>5</v>
      </c>
      <c r="C6713" s="4" t="s">
        <v>10</v>
      </c>
      <c r="D6713" s="4" t="s">
        <v>30</v>
      </c>
      <c r="E6713" s="4" t="s">
        <v>30</v>
      </c>
      <c r="F6713" s="4" t="s">
        <v>30</v>
      </c>
      <c r="G6713" s="4" t="s">
        <v>30</v>
      </c>
    </row>
    <row r="6714" spans="1:7">
      <c r="A6714" t="n">
        <v>63444</v>
      </c>
      <c r="B6714" s="38" t="n">
        <v>46</v>
      </c>
      <c r="C6714" s="7" t="n">
        <v>7</v>
      </c>
      <c r="D6714" s="7" t="n">
        <v>13.0299997329712</v>
      </c>
      <c r="E6714" s="7" t="n">
        <v>0</v>
      </c>
      <c r="F6714" s="7" t="n">
        <v>19.2700004577637</v>
      </c>
      <c r="G6714" s="7" t="n">
        <v>142.800003051758</v>
      </c>
    </row>
    <row r="6715" spans="1:7">
      <c r="A6715" t="s">
        <v>4</v>
      </c>
      <c r="B6715" s="4" t="s">
        <v>5</v>
      </c>
      <c r="C6715" s="4" t="s">
        <v>10</v>
      </c>
      <c r="D6715" s="4" t="s">
        <v>30</v>
      </c>
      <c r="E6715" s="4" t="s">
        <v>30</v>
      </c>
      <c r="F6715" s="4" t="s">
        <v>30</v>
      </c>
      <c r="G6715" s="4" t="s">
        <v>30</v>
      </c>
    </row>
    <row r="6716" spans="1:7">
      <c r="A6716" t="n">
        <v>63463</v>
      </c>
      <c r="B6716" s="38" t="n">
        <v>46</v>
      </c>
      <c r="C6716" s="7" t="n">
        <v>28</v>
      </c>
      <c r="D6716" s="7" t="n">
        <v>15.1700000762939</v>
      </c>
      <c r="E6716" s="7" t="n">
        <v>0</v>
      </c>
      <c r="F6716" s="7" t="n">
        <v>16.8299999237061</v>
      </c>
      <c r="G6716" s="7" t="n">
        <v>284.299987792969</v>
      </c>
    </row>
    <row r="6717" spans="1:7">
      <c r="A6717" t="s">
        <v>4</v>
      </c>
      <c r="B6717" s="4" t="s">
        <v>5</v>
      </c>
      <c r="C6717" s="4" t="s">
        <v>10</v>
      </c>
      <c r="D6717" s="4" t="s">
        <v>30</v>
      </c>
      <c r="E6717" s="4" t="s">
        <v>30</v>
      </c>
      <c r="F6717" s="4" t="s">
        <v>30</v>
      </c>
      <c r="G6717" s="4" t="s">
        <v>30</v>
      </c>
    </row>
    <row r="6718" spans="1:7">
      <c r="A6718" t="n">
        <v>63482</v>
      </c>
      <c r="B6718" s="38" t="n">
        <v>46</v>
      </c>
      <c r="C6718" s="7" t="n">
        <v>4</v>
      </c>
      <c r="D6718" s="7" t="n">
        <v>15.1700000762939</v>
      </c>
      <c r="E6718" s="7" t="n">
        <v>0</v>
      </c>
      <c r="F6718" s="7" t="n">
        <v>16.8299999237061</v>
      </c>
      <c r="G6718" s="7" t="n">
        <v>284.299987792969</v>
      </c>
    </row>
    <row r="6719" spans="1:7">
      <c r="A6719" t="s">
        <v>4</v>
      </c>
      <c r="B6719" s="4" t="s">
        <v>5</v>
      </c>
      <c r="C6719" s="4" t="s">
        <v>10</v>
      </c>
      <c r="D6719" s="4" t="s">
        <v>10</v>
      </c>
      <c r="E6719" s="4" t="s">
        <v>10</v>
      </c>
    </row>
    <row r="6720" spans="1:7">
      <c r="A6720" t="n">
        <v>63501</v>
      </c>
      <c r="B6720" s="43" t="n">
        <v>61</v>
      </c>
      <c r="C6720" s="7" t="n">
        <v>0</v>
      </c>
      <c r="D6720" s="7" t="n">
        <v>4</v>
      </c>
      <c r="E6720" s="7" t="n">
        <v>0</v>
      </c>
    </row>
    <row r="6721" spans="1:7">
      <c r="A6721" t="s">
        <v>4</v>
      </c>
      <c r="B6721" s="4" t="s">
        <v>5</v>
      </c>
      <c r="C6721" s="4" t="s">
        <v>10</v>
      </c>
      <c r="D6721" s="4" t="s">
        <v>10</v>
      </c>
      <c r="E6721" s="4" t="s">
        <v>10</v>
      </c>
    </row>
    <row r="6722" spans="1:7">
      <c r="A6722" t="n">
        <v>63508</v>
      </c>
      <c r="B6722" s="43" t="n">
        <v>61</v>
      </c>
      <c r="C6722" s="7" t="n">
        <v>7</v>
      </c>
      <c r="D6722" s="7" t="n">
        <v>4</v>
      </c>
      <c r="E6722" s="7" t="n">
        <v>0</v>
      </c>
    </row>
    <row r="6723" spans="1:7">
      <c r="A6723" t="s">
        <v>4</v>
      </c>
      <c r="B6723" s="4" t="s">
        <v>5</v>
      </c>
      <c r="C6723" s="4" t="s">
        <v>10</v>
      </c>
      <c r="D6723" s="4" t="s">
        <v>10</v>
      </c>
      <c r="E6723" s="4" t="s">
        <v>10</v>
      </c>
    </row>
    <row r="6724" spans="1:7">
      <c r="A6724" t="n">
        <v>63515</v>
      </c>
      <c r="B6724" s="43" t="n">
        <v>61</v>
      </c>
      <c r="C6724" s="7" t="n">
        <v>2</v>
      </c>
      <c r="D6724" s="7" t="n">
        <v>4</v>
      </c>
      <c r="E6724" s="7" t="n">
        <v>0</v>
      </c>
    </row>
    <row r="6725" spans="1:7">
      <c r="A6725" t="s">
        <v>4</v>
      </c>
      <c r="B6725" s="4" t="s">
        <v>5</v>
      </c>
      <c r="C6725" s="4" t="s">
        <v>10</v>
      </c>
      <c r="D6725" s="4" t="s">
        <v>10</v>
      </c>
      <c r="E6725" s="4" t="s">
        <v>10</v>
      </c>
    </row>
    <row r="6726" spans="1:7">
      <c r="A6726" t="n">
        <v>63522</v>
      </c>
      <c r="B6726" s="43" t="n">
        <v>61</v>
      </c>
      <c r="C6726" s="7" t="n">
        <v>8</v>
      </c>
      <c r="D6726" s="7" t="n">
        <v>4</v>
      </c>
      <c r="E6726" s="7" t="n">
        <v>0</v>
      </c>
    </row>
    <row r="6727" spans="1:7">
      <c r="A6727" t="s">
        <v>4</v>
      </c>
      <c r="B6727" s="4" t="s">
        <v>5</v>
      </c>
      <c r="C6727" s="4" t="s">
        <v>10</v>
      </c>
      <c r="D6727" s="4" t="s">
        <v>10</v>
      </c>
      <c r="E6727" s="4" t="s">
        <v>10</v>
      </c>
    </row>
    <row r="6728" spans="1:7">
      <c r="A6728" t="n">
        <v>63529</v>
      </c>
      <c r="B6728" s="43" t="n">
        <v>61</v>
      </c>
      <c r="C6728" s="7" t="n">
        <v>6</v>
      </c>
      <c r="D6728" s="7" t="n">
        <v>4</v>
      </c>
      <c r="E6728" s="7" t="n">
        <v>0</v>
      </c>
    </row>
    <row r="6729" spans="1:7">
      <c r="A6729" t="s">
        <v>4</v>
      </c>
      <c r="B6729" s="4" t="s">
        <v>5</v>
      </c>
      <c r="C6729" s="4" t="s">
        <v>13</v>
      </c>
    </row>
    <row r="6730" spans="1:7">
      <c r="A6730" t="n">
        <v>63536</v>
      </c>
      <c r="B6730" s="59" t="n">
        <v>45</v>
      </c>
      <c r="C6730" s="7" t="n">
        <v>0</v>
      </c>
    </row>
    <row r="6731" spans="1:7">
      <c r="A6731" t="s">
        <v>4</v>
      </c>
      <c r="B6731" s="4" t="s">
        <v>5</v>
      </c>
      <c r="C6731" s="4" t="s">
        <v>13</v>
      </c>
      <c r="D6731" s="4" t="s">
        <v>13</v>
      </c>
      <c r="E6731" s="4" t="s">
        <v>30</v>
      </c>
      <c r="F6731" s="4" t="s">
        <v>30</v>
      </c>
      <c r="G6731" s="4" t="s">
        <v>30</v>
      </c>
      <c r="H6731" s="4" t="s">
        <v>10</v>
      </c>
    </row>
    <row r="6732" spans="1:7">
      <c r="A6732" t="n">
        <v>63538</v>
      </c>
      <c r="B6732" s="59" t="n">
        <v>45</v>
      </c>
      <c r="C6732" s="7" t="n">
        <v>2</v>
      </c>
      <c r="D6732" s="7" t="n">
        <v>3</v>
      </c>
      <c r="E6732" s="7" t="n">
        <v>15.0100002288818</v>
      </c>
      <c r="F6732" s="7" t="n">
        <v>1.10000002384186</v>
      </c>
      <c r="G6732" s="7" t="n">
        <v>16.8600006103516</v>
      </c>
      <c r="H6732" s="7" t="n">
        <v>0</v>
      </c>
    </row>
    <row r="6733" spans="1:7">
      <c r="A6733" t="s">
        <v>4</v>
      </c>
      <c r="B6733" s="4" t="s">
        <v>5</v>
      </c>
      <c r="C6733" s="4" t="s">
        <v>13</v>
      </c>
      <c r="D6733" s="4" t="s">
        <v>13</v>
      </c>
      <c r="E6733" s="4" t="s">
        <v>30</v>
      </c>
      <c r="F6733" s="4" t="s">
        <v>30</v>
      </c>
      <c r="G6733" s="4" t="s">
        <v>30</v>
      </c>
      <c r="H6733" s="4" t="s">
        <v>10</v>
      </c>
      <c r="I6733" s="4" t="s">
        <v>13</v>
      </c>
    </row>
    <row r="6734" spans="1:7">
      <c r="A6734" t="n">
        <v>63555</v>
      </c>
      <c r="B6734" s="59" t="n">
        <v>45</v>
      </c>
      <c r="C6734" s="7" t="n">
        <v>4</v>
      </c>
      <c r="D6734" s="7" t="n">
        <v>3</v>
      </c>
      <c r="E6734" s="7" t="n">
        <v>19.3099994659424</v>
      </c>
      <c r="F6734" s="7" t="n">
        <v>238.199996948242</v>
      </c>
      <c r="G6734" s="7" t="n">
        <v>2</v>
      </c>
      <c r="H6734" s="7" t="n">
        <v>0</v>
      </c>
      <c r="I6734" s="7" t="n">
        <v>0</v>
      </c>
    </row>
    <row r="6735" spans="1:7">
      <c r="A6735" t="s">
        <v>4</v>
      </c>
      <c r="B6735" s="4" t="s">
        <v>5</v>
      </c>
      <c r="C6735" s="4" t="s">
        <v>13</v>
      </c>
      <c r="D6735" s="4" t="s">
        <v>13</v>
      </c>
      <c r="E6735" s="4" t="s">
        <v>30</v>
      </c>
      <c r="F6735" s="4" t="s">
        <v>10</v>
      </c>
    </row>
    <row r="6736" spans="1:7">
      <c r="A6736" t="n">
        <v>63573</v>
      </c>
      <c r="B6736" s="59" t="n">
        <v>45</v>
      </c>
      <c r="C6736" s="7" t="n">
        <v>5</v>
      </c>
      <c r="D6736" s="7" t="n">
        <v>3</v>
      </c>
      <c r="E6736" s="7" t="n">
        <v>4.09999990463257</v>
      </c>
      <c r="F6736" s="7" t="n">
        <v>0</v>
      </c>
    </row>
    <row r="6737" spans="1:9">
      <c r="A6737" t="s">
        <v>4</v>
      </c>
      <c r="B6737" s="4" t="s">
        <v>5</v>
      </c>
      <c r="C6737" s="4" t="s">
        <v>13</v>
      </c>
      <c r="D6737" s="4" t="s">
        <v>13</v>
      </c>
      <c r="E6737" s="4" t="s">
        <v>30</v>
      </c>
      <c r="F6737" s="4" t="s">
        <v>10</v>
      </c>
    </row>
    <row r="6738" spans="1:9">
      <c r="A6738" t="n">
        <v>63582</v>
      </c>
      <c r="B6738" s="59" t="n">
        <v>45</v>
      </c>
      <c r="C6738" s="7" t="n">
        <v>11</v>
      </c>
      <c r="D6738" s="7" t="n">
        <v>3</v>
      </c>
      <c r="E6738" s="7" t="n">
        <v>36.2000007629395</v>
      </c>
      <c r="F6738" s="7" t="n">
        <v>0</v>
      </c>
    </row>
    <row r="6739" spans="1:9">
      <c r="A6739" t="s">
        <v>4</v>
      </c>
      <c r="B6739" s="4" t="s">
        <v>5</v>
      </c>
      <c r="C6739" s="4" t="s">
        <v>13</v>
      </c>
      <c r="D6739" s="4" t="s">
        <v>13</v>
      </c>
      <c r="E6739" s="4" t="s">
        <v>30</v>
      </c>
      <c r="F6739" s="4" t="s">
        <v>30</v>
      </c>
      <c r="G6739" s="4" t="s">
        <v>30</v>
      </c>
      <c r="H6739" s="4" t="s">
        <v>10</v>
      </c>
    </row>
    <row r="6740" spans="1:9">
      <c r="A6740" t="n">
        <v>63591</v>
      </c>
      <c r="B6740" s="59" t="n">
        <v>45</v>
      </c>
      <c r="C6740" s="7" t="n">
        <v>2</v>
      </c>
      <c r="D6740" s="7" t="n">
        <v>3</v>
      </c>
      <c r="E6740" s="7" t="n">
        <v>15.0100002288818</v>
      </c>
      <c r="F6740" s="7" t="n">
        <v>1.10000002384186</v>
      </c>
      <c r="G6740" s="7" t="n">
        <v>16.8600006103516</v>
      </c>
      <c r="H6740" s="7" t="n">
        <v>5500</v>
      </c>
    </row>
    <row r="6741" spans="1:9">
      <c r="A6741" t="s">
        <v>4</v>
      </c>
      <c r="B6741" s="4" t="s">
        <v>5</v>
      </c>
      <c r="C6741" s="4" t="s">
        <v>13</v>
      </c>
      <c r="D6741" s="4" t="s">
        <v>13</v>
      </c>
      <c r="E6741" s="4" t="s">
        <v>30</v>
      </c>
      <c r="F6741" s="4" t="s">
        <v>30</v>
      </c>
      <c r="G6741" s="4" t="s">
        <v>30</v>
      </c>
      <c r="H6741" s="4" t="s">
        <v>10</v>
      </c>
      <c r="I6741" s="4" t="s">
        <v>13</v>
      </c>
    </row>
    <row r="6742" spans="1:9">
      <c r="A6742" t="n">
        <v>63608</v>
      </c>
      <c r="B6742" s="59" t="n">
        <v>45</v>
      </c>
      <c r="C6742" s="7" t="n">
        <v>4</v>
      </c>
      <c r="D6742" s="7" t="n">
        <v>3</v>
      </c>
      <c r="E6742" s="7" t="n">
        <v>8.98999977111816</v>
      </c>
      <c r="F6742" s="7" t="n">
        <v>312.709991455078</v>
      </c>
      <c r="G6742" s="7" t="n">
        <v>2</v>
      </c>
      <c r="H6742" s="7" t="n">
        <v>5500</v>
      </c>
      <c r="I6742" s="7" t="n">
        <v>0</v>
      </c>
    </row>
    <row r="6743" spans="1:9">
      <c r="A6743" t="s">
        <v>4</v>
      </c>
      <c r="B6743" s="4" t="s">
        <v>5</v>
      </c>
      <c r="C6743" s="4" t="s">
        <v>13</v>
      </c>
      <c r="D6743" s="4" t="s">
        <v>13</v>
      </c>
      <c r="E6743" s="4" t="s">
        <v>30</v>
      </c>
      <c r="F6743" s="4" t="s">
        <v>10</v>
      </c>
    </row>
    <row r="6744" spans="1:9">
      <c r="A6744" t="n">
        <v>63626</v>
      </c>
      <c r="B6744" s="59" t="n">
        <v>45</v>
      </c>
      <c r="C6744" s="7" t="n">
        <v>5</v>
      </c>
      <c r="D6744" s="7" t="n">
        <v>3</v>
      </c>
      <c r="E6744" s="7" t="n">
        <v>5.69999980926514</v>
      </c>
      <c r="F6744" s="7" t="n">
        <v>5500</v>
      </c>
    </row>
    <row r="6745" spans="1:9">
      <c r="A6745" t="s">
        <v>4</v>
      </c>
      <c r="B6745" s="4" t="s">
        <v>5</v>
      </c>
      <c r="C6745" s="4" t="s">
        <v>10</v>
      </c>
      <c r="D6745" s="4" t="s">
        <v>13</v>
      </c>
      <c r="E6745" s="4" t="s">
        <v>6</v>
      </c>
      <c r="F6745" s="4" t="s">
        <v>30</v>
      </c>
      <c r="G6745" s="4" t="s">
        <v>30</v>
      </c>
      <c r="H6745" s="4" t="s">
        <v>30</v>
      </c>
    </row>
    <row r="6746" spans="1:9">
      <c r="A6746" t="n">
        <v>63635</v>
      </c>
      <c r="B6746" s="40" t="n">
        <v>48</v>
      </c>
      <c r="C6746" s="7" t="n">
        <v>2</v>
      </c>
      <c r="D6746" s="7" t="n">
        <v>0</v>
      </c>
      <c r="E6746" s="7" t="s">
        <v>103</v>
      </c>
      <c r="F6746" s="7" t="n">
        <v>0</v>
      </c>
      <c r="G6746" s="7" t="n">
        <v>1</v>
      </c>
      <c r="H6746" s="7" t="n">
        <v>0</v>
      </c>
    </row>
    <row r="6747" spans="1:9">
      <c r="A6747" t="s">
        <v>4</v>
      </c>
      <c r="B6747" s="4" t="s">
        <v>5</v>
      </c>
      <c r="C6747" s="4" t="s">
        <v>10</v>
      </c>
      <c r="D6747" s="4" t="s">
        <v>13</v>
      </c>
      <c r="E6747" s="4" t="s">
        <v>6</v>
      </c>
      <c r="F6747" s="4" t="s">
        <v>30</v>
      </c>
      <c r="G6747" s="4" t="s">
        <v>30</v>
      </c>
      <c r="H6747" s="4" t="s">
        <v>30</v>
      </c>
    </row>
    <row r="6748" spans="1:9">
      <c r="A6748" t="n">
        <v>63659</v>
      </c>
      <c r="B6748" s="40" t="n">
        <v>48</v>
      </c>
      <c r="C6748" s="7" t="n">
        <v>4</v>
      </c>
      <c r="D6748" s="7" t="n">
        <v>0</v>
      </c>
      <c r="E6748" s="7" t="s">
        <v>668</v>
      </c>
      <c r="F6748" s="7" t="n">
        <v>0</v>
      </c>
      <c r="G6748" s="7" t="n">
        <v>1</v>
      </c>
      <c r="H6748" s="7" t="n">
        <v>0</v>
      </c>
    </row>
    <row r="6749" spans="1:9">
      <c r="A6749" t="s">
        <v>4</v>
      </c>
      <c r="B6749" s="4" t="s">
        <v>5</v>
      </c>
      <c r="C6749" s="4" t="s">
        <v>10</v>
      </c>
      <c r="D6749" s="4" t="s">
        <v>13</v>
      </c>
      <c r="E6749" s="4" t="s">
        <v>6</v>
      </c>
      <c r="F6749" s="4" t="s">
        <v>30</v>
      </c>
      <c r="G6749" s="4" t="s">
        <v>30</v>
      </c>
      <c r="H6749" s="4" t="s">
        <v>30</v>
      </c>
    </row>
    <row r="6750" spans="1:9">
      <c r="A6750" t="n">
        <v>63684</v>
      </c>
      <c r="B6750" s="40" t="n">
        <v>48</v>
      </c>
      <c r="C6750" s="7" t="n">
        <v>8</v>
      </c>
      <c r="D6750" s="7" t="n">
        <v>0</v>
      </c>
      <c r="E6750" s="7" t="s">
        <v>103</v>
      </c>
      <c r="F6750" s="7" t="n">
        <v>0</v>
      </c>
      <c r="G6750" s="7" t="n">
        <v>1</v>
      </c>
      <c r="H6750" s="7" t="n">
        <v>0</v>
      </c>
    </row>
    <row r="6751" spans="1:9">
      <c r="A6751" t="s">
        <v>4</v>
      </c>
      <c r="B6751" s="4" t="s">
        <v>5</v>
      </c>
      <c r="C6751" s="4" t="s">
        <v>10</v>
      </c>
      <c r="D6751" s="4" t="s">
        <v>13</v>
      </c>
      <c r="E6751" s="4" t="s">
        <v>6</v>
      </c>
      <c r="F6751" s="4" t="s">
        <v>30</v>
      </c>
      <c r="G6751" s="4" t="s">
        <v>30</v>
      </c>
      <c r="H6751" s="4" t="s">
        <v>30</v>
      </c>
    </row>
    <row r="6752" spans="1:9">
      <c r="A6752" t="n">
        <v>63708</v>
      </c>
      <c r="B6752" s="40" t="n">
        <v>48</v>
      </c>
      <c r="C6752" s="7" t="n">
        <v>6</v>
      </c>
      <c r="D6752" s="7" t="n">
        <v>0</v>
      </c>
      <c r="E6752" s="7" t="s">
        <v>103</v>
      </c>
      <c r="F6752" s="7" t="n">
        <v>0</v>
      </c>
      <c r="G6752" s="7" t="n">
        <v>1</v>
      </c>
      <c r="H6752" s="7" t="n">
        <v>0</v>
      </c>
    </row>
    <row r="6753" spans="1:9">
      <c r="A6753" t="s">
        <v>4</v>
      </c>
      <c r="B6753" s="4" t="s">
        <v>5</v>
      </c>
      <c r="C6753" s="4" t="s">
        <v>10</v>
      </c>
    </row>
    <row r="6754" spans="1:9">
      <c r="A6754" t="n">
        <v>63732</v>
      </c>
      <c r="B6754" s="25" t="n">
        <v>16</v>
      </c>
      <c r="C6754" s="7" t="n">
        <v>500</v>
      </c>
    </row>
    <row r="6755" spans="1:9">
      <c r="A6755" t="s">
        <v>4</v>
      </c>
      <c r="B6755" s="4" t="s">
        <v>5</v>
      </c>
      <c r="C6755" s="4" t="s">
        <v>13</v>
      </c>
      <c r="D6755" s="4" t="s">
        <v>13</v>
      </c>
    </row>
    <row r="6756" spans="1:9">
      <c r="A6756" t="n">
        <v>63735</v>
      </c>
      <c r="B6756" s="17" t="n">
        <v>49</v>
      </c>
      <c r="C6756" s="7" t="n">
        <v>2</v>
      </c>
      <c r="D6756" s="7" t="n">
        <v>0</v>
      </c>
    </row>
    <row r="6757" spans="1:9">
      <c r="A6757" t="s">
        <v>4</v>
      </c>
      <c r="B6757" s="4" t="s">
        <v>5</v>
      </c>
      <c r="C6757" s="4" t="s">
        <v>13</v>
      </c>
      <c r="D6757" s="4" t="s">
        <v>10</v>
      </c>
      <c r="E6757" s="4" t="s">
        <v>9</v>
      </c>
      <c r="F6757" s="4" t="s">
        <v>10</v>
      </c>
      <c r="G6757" s="4" t="s">
        <v>9</v>
      </c>
      <c r="H6757" s="4" t="s">
        <v>13</v>
      </c>
    </row>
    <row r="6758" spans="1:9">
      <c r="A6758" t="n">
        <v>63738</v>
      </c>
      <c r="B6758" s="17" t="n">
        <v>49</v>
      </c>
      <c r="C6758" s="7" t="n">
        <v>0</v>
      </c>
      <c r="D6758" s="7" t="n">
        <v>522</v>
      </c>
      <c r="E6758" s="7" t="n">
        <v>1065353216</v>
      </c>
      <c r="F6758" s="7" t="n">
        <v>0</v>
      </c>
      <c r="G6758" s="7" t="n">
        <v>0</v>
      </c>
      <c r="H6758" s="7" t="n">
        <v>0</v>
      </c>
    </row>
    <row r="6759" spans="1:9">
      <c r="A6759" t="s">
        <v>4</v>
      </c>
      <c r="B6759" s="4" t="s">
        <v>5</v>
      </c>
      <c r="C6759" s="4" t="s">
        <v>13</v>
      </c>
      <c r="D6759" s="4" t="s">
        <v>10</v>
      </c>
      <c r="E6759" s="4" t="s">
        <v>30</v>
      </c>
    </row>
    <row r="6760" spans="1:9">
      <c r="A6760" t="n">
        <v>63753</v>
      </c>
      <c r="B6760" s="27" t="n">
        <v>58</v>
      </c>
      <c r="C6760" s="7" t="n">
        <v>100</v>
      </c>
      <c r="D6760" s="7" t="n">
        <v>800</v>
      </c>
      <c r="E6760" s="7" t="n">
        <v>1</v>
      </c>
    </row>
    <row r="6761" spans="1:9">
      <c r="A6761" t="s">
        <v>4</v>
      </c>
      <c r="B6761" s="4" t="s">
        <v>5</v>
      </c>
      <c r="C6761" s="4" t="s">
        <v>13</v>
      </c>
      <c r="D6761" s="4" t="s">
        <v>10</v>
      </c>
      <c r="E6761" s="4" t="s">
        <v>10</v>
      </c>
      <c r="F6761" s="4" t="s">
        <v>10</v>
      </c>
      <c r="G6761" s="4" t="s">
        <v>10</v>
      </c>
      <c r="H6761" s="4" t="s">
        <v>10</v>
      </c>
      <c r="I6761" s="4" t="s">
        <v>6</v>
      </c>
      <c r="J6761" s="4" t="s">
        <v>30</v>
      </c>
      <c r="K6761" s="4" t="s">
        <v>30</v>
      </c>
      <c r="L6761" s="4" t="s">
        <v>30</v>
      </c>
      <c r="M6761" s="4" t="s">
        <v>9</v>
      </c>
      <c r="N6761" s="4" t="s">
        <v>9</v>
      </c>
      <c r="O6761" s="4" t="s">
        <v>30</v>
      </c>
      <c r="P6761" s="4" t="s">
        <v>30</v>
      </c>
      <c r="Q6761" s="4" t="s">
        <v>30</v>
      </c>
      <c r="R6761" s="4" t="s">
        <v>30</v>
      </c>
      <c r="S6761" s="4" t="s">
        <v>13</v>
      </c>
    </row>
    <row r="6762" spans="1:9">
      <c r="A6762" t="n">
        <v>63761</v>
      </c>
      <c r="B6762" s="13" t="n">
        <v>39</v>
      </c>
      <c r="C6762" s="7" t="n">
        <v>12</v>
      </c>
      <c r="D6762" s="7" t="n">
        <v>4</v>
      </c>
      <c r="E6762" s="7" t="n">
        <v>201</v>
      </c>
      <c r="F6762" s="7" t="n">
        <v>0</v>
      </c>
      <c r="G6762" s="7" t="n">
        <v>4</v>
      </c>
      <c r="H6762" s="7" t="n">
        <v>3</v>
      </c>
      <c r="I6762" s="7" t="s">
        <v>12</v>
      </c>
      <c r="J6762" s="7" t="n">
        <v>0</v>
      </c>
      <c r="K6762" s="7" t="n">
        <v>1</v>
      </c>
      <c r="L6762" s="7" t="n">
        <v>0</v>
      </c>
      <c r="M6762" s="7" t="n">
        <v>0</v>
      </c>
      <c r="N6762" s="7" t="n">
        <v>0</v>
      </c>
      <c r="O6762" s="7" t="n">
        <v>0</v>
      </c>
      <c r="P6762" s="7" t="n">
        <v>1</v>
      </c>
      <c r="Q6762" s="7" t="n">
        <v>1.75</v>
      </c>
      <c r="R6762" s="7" t="n">
        <v>1</v>
      </c>
      <c r="S6762" s="7" t="n">
        <v>100</v>
      </c>
    </row>
    <row r="6763" spans="1:9">
      <c r="A6763" t="s">
        <v>4</v>
      </c>
      <c r="B6763" s="4" t="s">
        <v>5</v>
      </c>
      <c r="C6763" s="4" t="s">
        <v>13</v>
      </c>
      <c r="D6763" s="4" t="s">
        <v>10</v>
      </c>
      <c r="E6763" s="4" t="s">
        <v>30</v>
      </c>
      <c r="F6763" s="4" t="s">
        <v>10</v>
      </c>
      <c r="G6763" s="4" t="s">
        <v>9</v>
      </c>
      <c r="H6763" s="4" t="s">
        <v>9</v>
      </c>
      <c r="I6763" s="4" t="s">
        <v>10</v>
      </c>
      <c r="J6763" s="4" t="s">
        <v>10</v>
      </c>
      <c r="K6763" s="4" t="s">
        <v>9</v>
      </c>
      <c r="L6763" s="4" t="s">
        <v>9</v>
      </c>
      <c r="M6763" s="4" t="s">
        <v>9</v>
      </c>
      <c r="N6763" s="4" t="s">
        <v>9</v>
      </c>
      <c r="O6763" s="4" t="s">
        <v>6</v>
      </c>
    </row>
    <row r="6764" spans="1:9">
      <c r="A6764" t="n">
        <v>63811</v>
      </c>
      <c r="B6764" s="19" t="n">
        <v>50</v>
      </c>
      <c r="C6764" s="7" t="n">
        <v>0</v>
      </c>
      <c r="D6764" s="7" t="n">
        <v>2098</v>
      </c>
      <c r="E6764" s="7" t="n">
        <v>1</v>
      </c>
      <c r="F6764" s="7" t="n">
        <v>0</v>
      </c>
      <c r="G6764" s="7" t="n">
        <v>0</v>
      </c>
      <c r="H6764" s="7" t="n">
        <v>0</v>
      </c>
      <c r="I6764" s="7" t="n">
        <v>0</v>
      </c>
      <c r="J6764" s="7" t="n">
        <v>65533</v>
      </c>
      <c r="K6764" s="7" t="n">
        <v>0</v>
      </c>
      <c r="L6764" s="7" t="n">
        <v>0</v>
      </c>
      <c r="M6764" s="7" t="n">
        <v>0</v>
      </c>
      <c r="N6764" s="7" t="n">
        <v>0</v>
      </c>
      <c r="O6764" s="7" t="s">
        <v>12</v>
      </c>
    </row>
    <row r="6765" spans="1:9">
      <c r="A6765" t="s">
        <v>4</v>
      </c>
      <c r="B6765" s="4" t="s">
        <v>5</v>
      </c>
      <c r="C6765" s="4" t="s">
        <v>10</v>
      </c>
    </row>
    <row r="6766" spans="1:9">
      <c r="A6766" t="n">
        <v>63850</v>
      </c>
      <c r="B6766" s="25" t="n">
        <v>16</v>
      </c>
      <c r="C6766" s="7" t="n">
        <v>1500</v>
      </c>
    </row>
    <row r="6767" spans="1:9">
      <c r="A6767" t="s">
        <v>4</v>
      </c>
      <c r="B6767" s="4" t="s">
        <v>5</v>
      </c>
      <c r="C6767" s="4" t="s">
        <v>10</v>
      </c>
      <c r="D6767" s="4" t="s">
        <v>9</v>
      </c>
      <c r="E6767" s="4" t="s">
        <v>9</v>
      </c>
      <c r="F6767" s="4" t="s">
        <v>9</v>
      </c>
      <c r="G6767" s="4" t="s">
        <v>9</v>
      </c>
      <c r="H6767" s="4" t="s">
        <v>10</v>
      </c>
      <c r="I6767" s="4" t="s">
        <v>13</v>
      </c>
    </row>
    <row r="6768" spans="1:9">
      <c r="A6768" t="n">
        <v>63853</v>
      </c>
      <c r="B6768" s="69" t="n">
        <v>66</v>
      </c>
      <c r="C6768" s="7" t="n">
        <v>4</v>
      </c>
      <c r="D6768" s="7" t="n">
        <v>1065353216</v>
      </c>
      <c r="E6768" s="7" t="n">
        <v>1065353216</v>
      </c>
      <c r="F6768" s="7" t="n">
        <v>1065353216</v>
      </c>
      <c r="G6768" s="7" t="n">
        <v>1065353216</v>
      </c>
      <c r="H6768" s="7" t="n">
        <v>0</v>
      </c>
      <c r="I6768" s="7" t="n">
        <v>3</v>
      </c>
    </row>
    <row r="6769" spans="1:19">
      <c r="A6769" t="s">
        <v>4</v>
      </c>
      <c r="B6769" s="4" t="s">
        <v>5</v>
      </c>
      <c r="C6769" s="4" t="s">
        <v>10</v>
      </c>
      <c r="D6769" s="4" t="s">
        <v>9</v>
      </c>
      <c r="E6769" s="4" t="s">
        <v>9</v>
      </c>
      <c r="F6769" s="4" t="s">
        <v>9</v>
      </c>
      <c r="G6769" s="4" t="s">
        <v>9</v>
      </c>
      <c r="H6769" s="4" t="s">
        <v>10</v>
      </c>
      <c r="I6769" s="4" t="s">
        <v>13</v>
      </c>
    </row>
    <row r="6770" spans="1:19">
      <c r="A6770" t="n">
        <v>63875</v>
      </c>
      <c r="B6770" s="69" t="n">
        <v>66</v>
      </c>
      <c r="C6770" s="7" t="n">
        <v>4</v>
      </c>
      <c r="D6770" s="7" t="n">
        <v>1065353216</v>
      </c>
      <c r="E6770" s="7" t="n">
        <v>1065353216</v>
      </c>
      <c r="F6770" s="7" t="n">
        <v>1065353216</v>
      </c>
      <c r="G6770" s="7" t="n">
        <v>0</v>
      </c>
      <c r="H6770" s="7" t="n">
        <v>300</v>
      </c>
      <c r="I6770" s="7" t="n">
        <v>3</v>
      </c>
    </row>
    <row r="6771" spans="1:19">
      <c r="A6771" t="s">
        <v>4</v>
      </c>
      <c r="B6771" s="4" t="s">
        <v>5</v>
      </c>
      <c r="C6771" s="4" t="s">
        <v>10</v>
      </c>
    </row>
    <row r="6772" spans="1:19">
      <c r="A6772" t="n">
        <v>63897</v>
      </c>
      <c r="B6772" s="25" t="n">
        <v>16</v>
      </c>
      <c r="C6772" s="7" t="n">
        <v>200</v>
      </c>
    </row>
    <row r="6773" spans="1:19">
      <c r="A6773" t="s">
        <v>4</v>
      </c>
      <c r="B6773" s="4" t="s">
        <v>5</v>
      </c>
      <c r="C6773" s="4" t="s">
        <v>13</v>
      </c>
      <c r="D6773" s="4" t="s">
        <v>10</v>
      </c>
      <c r="E6773" s="4" t="s">
        <v>30</v>
      </c>
      <c r="F6773" s="4" t="s">
        <v>10</v>
      </c>
      <c r="G6773" s="4" t="s">
        <v>9</v>
      </c>
      <c r="H6773" s="4" t="s">
        <v>9</v>
      </c>
      <c r="I6773" s="4" t="s">
        <v>10</v>
      </c>
      <c r="J6773" s="4" t="s">
        <v>10</v>
      </c>
      <c r="K6773" s="4" t="s">
        <v>9</v>
      </c>
      <c r="L6773" s="4" t="s">
        <v>9</v>
      </c>
      <c r="M6773" s="4" t="s">
        <v>9</v>
      </c>
      <c r="N6773" s="4" t="s">
        <v>9</v>
      </c>
      <c r="O6773" s="4" t="s">
        <v>6</v>
      </c>
    </row>
    <row r="6774" spans="1:19">
      <c r="A6774" t="n">
        <v>63900</v>
      </c>
      <c r="B6774" s="19" t="n">
        <v>50</v>
      </c>
      <c r="C6774" s="7" t="n">
        <v>0</v>
      </c>
      <c r="D6774" s="7" t="n">
        <v>2101</v>
      </c>
      <c r="E6774" s="7" t="n">
        <v>1</v>
      </c>
      <c r="F6774" s="7" t="n">
        <v>0</v>
      </c>
      <c r="G6774" s="7" t="n">
        <v>0</v>
      </c>
      <c r="H6774" s="7" t="n">
        <v>0</v>
      </c>
      <c r="I6774" s="7" t="n">
        <v>0</v>
      </c>
      <c r="J6774" s="7" t="n">
        <v>65533</v>
      </c>
      <c r="K6774" s="7" t="n">
        <v>0</v>
      </c>
      <c r="L6774" s="7" t="n">
        <v>0</v>
      </c>
      <c r="M6774" s="7" t="n">
        <v>0</v>
      </c>
      <c r="N6774" s="7" t="n">
        <v>0</v>
      </c>
      <c r="O6774" s="7" t="s">
        <v>12</v>
      </c>
    </row>
    <row r="6775" spans="1:19">
      <c r="A6775" t="s">
        <v>4</v>
      </c>
      <c r="B6775" s="4" t="s">
        <v>5</v>
      </c>
      <c r="C6775" s="4" t="s">
        <v>13</v>
      </c>
      <c r="D6775" s="4" t="s">
        <v>10</v>
      </c>
      <c r="E6775" s="4" t="s">
        <v>10</v>
      </c>
    </row>
    <row r="6776" spans="1:19">
      <c r="A6776" t="n">
        <v>63939</v>
      </c>
      <c r="B6776" s="19" t="n">
        <v>50</v>
      </c>
      <c r="C6776" s="7" t="n">
        <v>1</v>
      </c>
      <c r="D6776" s="7" t="n">
        <v>2098</v>
      </c>
      <c r="E6776" s="7" t="n">
        <v>1000</v>
      </c>
    </row>
    <row r="6777" spans="1:19">
      <c r="A6777" t="s">
        <v>4</v>
      </c>
      <c r="B6777" s="4" t="s">
        <v>5</v>
      </c>
      <c r="C6777" s="4" t="s">
        <v>10</v>
      </c>
      <c r="D6777" s="4" t="s">
        <v>9</v>
      </c>
    </row>
    <row r="6778" spans="1:19">
      <c r="A6778" t="n">
        <v>63945</v>
      </c>
      <c r="B6778" s="57" t="n">
        <v>44</v>
      </c>
      <c r="C6778" s="7" t="n">
        <v>28</v>
      </c>
      <c r="D6778" s="7" t="n">
        <v>1</v>
      </c>
    </row>
    <row r="6779" spans="1:19">
      <c r="A6779" t="s">
        <v>4</v>
      </c>
      <c r="B6779" s="4" t="s">
        <v>5</v>
      </c>
      <c r="C6779" s="4" t="s">
        <v>10</v>
      </c>
      <c r="D6779" s="4" t="s">
        <v>9</v>
      </c>
      <c r="E6779" s="4" t="s">
        <v>9</v>
      </c>
      <c r="F6779" s="4" t="s">
        <v>9</v>
      </c>
      <c r="G6779" s="4" t="s">
        <v>9</v>
      </c>
      <c r="H6779" s="4" t="s">
        <v>10</v>
      </c>
      <c r="I6779" s="4" t="s">
        <v>13</v>
      </c>
    </row>
    <row r="6780" spans="1:19">
      <c r="A6780" t="n">
        <v>63952</v>
      </c>
      <c r="B6780" s="69" t="n">
        <v>66</v>
      </c>
      <c r="C6780" s="7" t="n">
        <v>28</v>
      </c>
      <c r="D6780" s="7" t="n">
        <v>1065353216</v>
      </c>
      <c r="E6780" s="7" t="n">
        <v>1065353216</v>
      </c>
      <c r="F6780" s="7" t="n">
        <v>1065353216</v>
      </c>
      <c r="G6780" s="7" t="n">
        <v>0</v>
      </c>
      <c r="H6780" s="7" t="n">
        <v>0</v>
      </c>
      <c r="I6780" s="7" t="n">
        <v>3</v>
      </c>
    </row>
    <row r="6781" spans="1:19">
      <c r="A6781" t="s">
        <v>4</v>
      </c>
      <c r="B6781" s="4" t="s">
        <v>5</v>
      </c>
      <c r="C6781" s="4" t="s">
        <v>10</v>
      </c>
      <c r="D6781" s="4" t="s">
        <v>9</v>
      </c>
      <c r="E6781" s="4" t="s">
        <v>9</v>
      </c>
      <c r="F6781" s="4" t="s">
        <v>9</v>
      </c>
      <c r="G6781" s="4" t="s">
        <v>9</v>
      </c>
      <c r="H6781" s="4" t="s">
        <v>10</v>
      </c>
      <c r="I6781" s="4" t="s">
        <v>13</v>
      </c>
    </row>
    <row r="6782" spans="1:19">
      <c r="A6782" t="n">
        <v>63974</v>
      </c>
      <c r="B6782" s="69" t="n">
        <v>66</v>
      </c>
      <c r="C6782" s="7" t="n">
        <v>28</v>
      </c>
      <c r="D6782" s="7" t="n">
        <v>1065353216</v>
      </c>
      <c r="E6782" s="7" t="n">
        <v>1065353216</v>
      </c>
      <c r="F6782" s="7" t="n">
        <v>1065353216</v>
      </c>
      <c r="G6782" s="7" t="n">
        <v>1065353216</v>
      </c>
      <c r="H6782" s="7" t="n">
        <v>300</v>
      </c>
      <c r="I6782" s="7" t="n">
        <v>3</v>
      </c>
    </row>
    <row r="6783" spans="1:19">
      <c r="A6783" t="s">
        <v>4</v>
      </c>
      <c r="B6783" s="4" t="s">
        <v>5</v>
      </c>
      <c r="C6783" s="4" t="s">
        <v>10</v>
      </c>
    </row>
    <row r="6784" spans="1:19">
      <c r="A6784" t="n">
        <v>63996</v>
      </c>
      <c r="B6784" s="25" t="n">
        <v>16</v>
      </c>
      <c r="C6784" s="7" t="n">
        <v>300</v>
      </c>
    </row>
    <row r="6785" spans="1:15">
      <c r="A6785" t="s">
        <v>4</v>
      </c>
      <c r="B6785" s="4" t="s">
        <v>5</v>
      </c>
      <c r="C6785" s="4" t="s">
        <v>10</v>
      </c>
      <c r="D6785" s="4" t="s">
        <v>9</v>
      </c>
    </row>
    <row r="6786" spans="1:15">
      <c r="A6786" t="n">
        <v>63999</v>
      </c>
      <c r="B6786" s="37" t="n">
        <v>43</v>
      </c>
      <c r="C6786" s="7" t="n">
        <v>4</v>
      </c>
      <c r="D6786" s="7" t="n">
        <v>1</v>
      </c>
    </row>
    <row r="6787" spans="1:15">
      <c r="A6787" t="s">
        <v>4</v>
      </c>
      <c r="B6787" s="4" t="s">
        <v>5</v>
      </c>
      <c r="C6787" s="4" t="s">
        <v>10</v>
      </c>
    </row>
    <row r="6788" spans="1:15">
      <c r="A6788" t="n">
        <v>64006</v>
      </c>
      <c r="B6788" s="25" t="n">
        <v>16</v>
      </c>
      <c r="C6788" s="7" t="n">
        <v>1600</v>
      </c>
    </row>
    <row r="6789" spans="1:15">
      <c r="A6789" t="s">
        <v>4</v>
      </c>
      <c r="B6789" s="4" t="s">
        <v>5</v>
      </c>
      <c r="C6789" s="4" t="s">
        <v>10</v>
      </c>
      <c r="D6789" s="4" t="s">
        <v>13</v>
      </c>
      <c r="E6789" s="4" t="s">
        <v>30</v>
      </c>
      <c r="F6789" s="4" t="s">
        <v>10</v>
      </c>
    </row>
    <row r="6790" spans="1:15">
      <c r="A6790" t="n">
        <v>64009</v>
      </c>
      <c r="B6790" s="60" t="n">
        <v>59</v>
      </c>
      <c r="C6790" s="7" t="n">
        <v>0</v>
      </c>
      <c r="D6790" s="7" t="n">
        <v>1</v>
      </c>
      <c r="E6790" s="7" t="n">
        <v>0.150000005960464</v>
      </c>
      <c r="F6790" s="7" t="n">
        <v>0</v>
      </c>
    </row>
    <row r="6791" spans="1:15">
      <c r="A6791" t="s">
        <v>4</v>
      </c>
      <c r="B6791" s="4" t="s">
        <v>5</v>
      </c>
      <c r="C6791" s="4" t="s">
        <v>10</v>
      </c>
      <c r="D6791" s="4" t="s">
        <v>13</v>
      </c>
      <c r="E6791" s="4" t="s">
        <v>6</v>
      </c>
      <c r="F6791" s="4" t="s">
        <v>30</v>
      </c>
      <c r="G6791" s="4" t="s">
        <v>30</v>
      </c>
      <c r="H6791" s="4" t="s">
        <v>30</v>
      </c>
    </row>
    <row r="6792" spans="1:15">
      <c r="A6792" t="n">
        <v>64019</v>
      </c>
      <c r="B6792" s="40" t="n">
        <v>48</v>
      </c>
      <c r="C6792" s="7" t="n">
        <v>0</v>
      </c>
      <c r="D6792" s="7" t="n">
        <v>0</v>
      </c>
      <c r="E6792" s="7" t="s">
        <v>267</v>
      </c>
      <c r="F6792" s="7" t="n">
        <v>-1</v>
      </c>
      <c r="G6792" s="7" t="n">
        <v>1</v>
      </c>
      <c r="H6792" s="7" t="n">
        <v>0</v>
      </c>
    </row>
    <row r="6793" spans="1:15">
      <c r="A6793" t="s">
        <v>4</v>
      </c>
      <c r="B6793" s="4" t="s">
        <v>5</v>
      </c>
      <c r="C6793" s="4" t="s">
        <v>10</v>
      </c>
      <c r="D6793" s="4" t="s">
        <v>13</v>
      </c>
      <c r="E6793" s="4" t="s">
        <v>30</v>
      </c>
      <c r="F6793" s="4" t="s">
        <v>10</v>
      </c>
    </row>
    <row r="6794" spans="1:15">
      <c r="A6794" t="n">
        <v>64048</v>
      </c>
      <c r="B6794" s="60" t="n">
        <v>59</v>
      </c>
      <c r="C6794" s="7" t="n">
        <v>8</v>
      </c>
      <c r="D6794" s="7" t="n">
        <v>1</v>
      </c>
      <c r="E6794" s="7" t="n">
        <v>0.150000005960464</v>
      </c>
      <c r="F6794" s="7" t="n">
        <v>0</v>
      </c>
    </row>
    <row r="6795" spans="1:15">
      <c r="A6795" t="s">
        <v>4</v>
      </c>
      <c r="B6795" s="4" t="s">
        <v>5</v>
      </c>
      <c r="C6795" s="4" t="s">
        <v>10</v>
      </c>
      <c r="D6795" s="4" t="s">
        <v>13</v>
      </c>
      <c r="E6795" s="4" t="s">
        <v>6</v>
      </c>
      <c r="F6795" s="4" t="s">
        <v>30</v>
      </c>
      <c r="G6795" s="4" t="s">
        <v>30</v>
      </c>
      <c r="H6795" s="4" t="s">
        <v>30</v>
      </c>
    </row>
    <row r="6796" spans="1:15">
      <c r="A6796" t="n">
        <v>64058</v>
      </c>
      <c r="B6796" s="40" t="n">
        <v>48</v>
      </c>
      <c r="C6796" s="7" t="n">
        <v>8</v>
      </c>
      <c r="D6796" s="7" t="n">
        <v>0</v>
      </c>
      <c r="E6796" s="7" t="s">
        <v>267</v>
      </c>
      <c r="F6796" s="7" t="n">
        <v>-1</v>
      </c>
      <c r="G6796" s="7" t="n">
        <v>1</v>
      </c>
      <c r="H6796" s="7" t="n">
        <v>0</v>
      </c>
    </row>
    <row r="6797" spans="1:15">
      <c r="A6797" t="s">
        <v>4</v>
      </c>
      <c r="B6797" s="4" t="s">
        <v>5</v>
      </c>
      <c r="C6797" s="4" t="s">
        <v>10</v>
      </c>
    </row>
    <row r="6798" spans="1:15">
      <c r="A6798" t="n">
        <v>64087</v>
      </c>
      <c r="B6798" s="25" t="n">
        <v>16</v>
      </c>
      <c r="C6798" s="7" t="n">
        <v>50</v>
      </c>
    </row>
    <row r="6799" spans="1:15">
      <c r="A6799" t="s">
        <v>4</v>
      </c>
      <c r="B6799" s="4" t="s">
        <v>5</v>
      </c>
      <c r="C6799" s="4" t="s">
        <v>10</v>
      </c>
      <c r="D6799" s="4" t="s">
        <v>13</v>
      </c>
      <c r="E6799" s="4" t="s">
        <v>30</v>
      </c>
      <c r="F6799" s="4" t="s">
        <v>10</v>
      </c>
    </row>
    <row r="6800" spans="1:15">
      <c r="A6800" t="n">
        <v>64090</v>
      </c>
      <c r="B6800" s="60" t="n">
        <v>59</v>
      </c>
      <c r="C6800" s="7" t="n">
        <v>7</v>
      </c>
      <c r="D6800" s="7" t="n">
        <v>1</v>
      </c>
      <c r="E6800" s="7" t="n">
        <v>0.150000005960464</v>
      </c>
      <c r="F6800" s="7" t="n">
        <v>0</v>
      </c>
    </row>
    <row r="6801" spans="1:8">
      <c r="A6801" t="s">
        <v>4</v>
      </c>
      <c r="B6801" s="4" t="s">
        <v>5</v>
      </c>
      <c r="C6801" s="4" t="s">
        <v>10</v>
      </c>
      <c r="D6801" s="4" t="s">
        <v>13</v>
      </c>
      <c r="E6801" s="4" t="s">
        <v>6</v>
      </c>
      <c r="F6801" s="4" t="s">
        <v>30</v>
      </c>
      <c r="G6801" s="4" t="s">
        <v>30</v>
      </c>
      <c r="H6801" s="4" t="s">
        <v>30</v>
      </c>
    </row>
    <row r="6802" spans="1:8">
      <c r="A6802" t="n">
        <v>64100</v>
      </c>
      <c r="B6802" s="40" t="n">
        <v>48</v>
      </c>
      <c r="C6802" s="7" t="n">
        <v>7</v>
      </c>
      <c r="D6802" s="7" t="n">
        <v>0</v>
      </c>
      <c r="E6802" s="7" t="s">
        <v>267</v>
      </c>
      <c r="F6802" s="7" t="n">
        <v>-1</v>
      </c>
      <c r="G6802" s="7" t="n">
        <v>1</v>
      </c>
      <c r="H6802" s="7" t="n">
        <v>0</v>
      </c>
    </row>
    <row r="6803" spans="1:8">
      <c r="A6803" t="s">
        <v>4</v>
      </c>
      <c r="B6803" s="4" t="s">
        <v>5</v>
      </c>
      <c r="C6803" s="4" t="s">
        <v>10</v>
      </c>
      <c r="D6803" s="4" t="s">
        <v>13</v>
      </c>
      <c r="E6803" s="4" t="s">
        <v>30</v>
      </c>
      <c r="F6803" s="4" t="s">
        <v>10</v>
      </c>
    </row>
    <row r="6804" spans="1:8">
      <c r="A6804" t="n">
        <v>64129</v>
      </c>
      <c r="B6804" s="60" t="n">
        <v>59</v>
      </c>
      <c r="C6804" s="7" t="n">
        <v>6</v>
      </c>
      <c r="D6804" s="7" t="n">
        <v>1</v>
      </c>
      <c r="E6804" s="7" t="n">
        <v>0.150000005960464</v>
      </c>
      <c r="F6804" s="7" t="n">
        <v>0</v>
      </c>
    </row>
    <row r="6805" spans="1:8">
      <c r="A6805" t="s">
        <v>4</v>
      </c>
      <c r="B6805" s="4" t="s">
        <v>5</v>
      </c>
      <c r="C6805" s="4" t="s">
        <v>10</v>
      </c>
      <c r="D6805" s="4" t="s">
        <v>13</v>
      </c>
      <c r="E6805" s="4" t="s">
        <v>6</v>
      </c>
      <c r="F6805" s="4" t="s">
        <v>30</v>
      </c>
      <c r="G6805" s="4" t="s">
        <v>30</v>
      </c>
      <c r="H6805" s="4" t="s">
        <v>30</v>
      </c>
    </row>
    <row r="6806" spans="1:8">
      <c r="A6806" t="n">
        <v>64139</v>
      </c>
      <c r="B6806" s="40" t="n">
        <v>48</v>
      </c>
      <c r="C6806" s="7" t="n">
        <v>6</v>
      </c>
      <c r="D6806" s="7" t="n">
        <v>0</v>
      </c>
      <c r="E6806" s="7" t="s">
        <v>267</v>
      </c>
      <c r="F6806" s="7" t="n">
        <v>-1</v>
      </c>
      <c r="G6806" s="7" t="n">
        <v>1</v>
      </c>
      <c r="H6806" s="7" t="n">
        <v>0</v>
      </c>
    </row>
    <row r="6807" spans="1:8">
      <c r="A6807" t="s">
        <v>4</v>
      </c>
      <c r="B6807" s="4" t="s">
        <v>5</v>
      </c>
      <c r="C6807" s="4" t="s">
        <v>10</v>
      </c>
    </row>
    <row r="6808" spans="1:8">
      <c r="A6808" t="n">
        <v>64168</v>
      </c>
      <c r="B6808" s="25" t="n">
        <v>16</v>
      </c>
      <c r="C6808" s="7" t="n">
        <v>50</v>
      </c>
    </row>
    <row r="6809" spans="1:8">
      <c r="A6809" t="s">
        <v>4</v>
      </c>
      <c r="B6809" s="4" t="s">
        <v>5</v>
      </c>
      <c r="C6809" s="4" t="s">
        <v>10</v>
      </c>
      <c r="D6809" s="4" t="s">
        <v>13</v>
      </c>
      <c r="E6809" s="4" t="s">
        <v>30</v>
      </c>
      <c r="F6809" s="4" t="s">
        <v>10</v>
      </c>
    </row>
    <row r="6810" spans="1:8">
      <c r="A6810" t="n">
        <v>64171</v>
      </c>
      <c r="B6810" s="60" t="n">
        <v>59</v>
      </c>
      <c r="C6810" s="7" t="n">
        <v>2</v>
      </c>
      <c r="D6810" s="7" t="n">
        <v>1</v>
      </c>
      <c r="E6810" s="7" t="n">
        <v>0.150000005960464</v>
      </c>
      <c r="F6810" s="7" t="n">
        <v>0</v>
      </c>
    </row>
    <row r="6811" spans="1:8">
      <c r="A6811" t="s">
        <v>4</v>
      </c>
      <c r="B6811" s="4" t="s">
        <v>5</v>
      </c>
      <c r="C6811" s="4" t="s">
        <v>10</v>
      </c>
      <c r="D6811" s="4" t="s">
        <v>13</v>
      </c>
      <c r="E6811" s="4" t="s">
        <v>6</v>
      </c>
      <c r="F6811" s="4" t="s">
        <v>30</v>
      </c>
      <c r="G6811" s="4" t="s">
        <v>30</v>
      </c>
      <c r="H6811" s="4" t="s">
        <v>30</v>
      </c>
    </row>
    <row r="6812" spans="1:8">
      <c r="A6812" t="n">
        <v>64181</v>
      </c>
      <c r="B6812" s="40" t="n">
        <v>48</v>
      </c>
      <c r="C6812" s="7" t="n">
        <v>2</v>
      </c>
      <c r="D6812" s="7" t="n">
        <v>0</v>
      </c>
      <c r="E6812" s="7" t="s">
        <v>267</v>
      </c>
      <c r="F6812" s="7" t="n">
        <v>-1</v>
      </c>
      <c r="G6812" s="7" t="n">
        <v>1</v>
      </c>
      <c r="H6812" s="7" t="n">
        <v>0</v>
      </c>
    </row>
    <row r="6813" spans="1:8">
      <c r="A6813" t="s">
        <v>4</v>
      </c>
      <c r="B6813" s="4" t="s">
        <v>5</v>
      </c>
      <c r="C6813" s="4" t="s">
        <v>10</v>
      </c>
    </row>
    <row r="6814" spans="1:8">
      <c r="A6814" t="n">
        <v>64210</v>
      </c>
      <c r="B6814" s="25" t="n">
        <v>16</v>
      </c>
      <c r="C6814" s="7" t="n">
        <v>1700</v>
      </c>
    </row>
    <row r="6815" spans="1:8">
      <c r="A6815" t="s">
        <v>4</v>
      </c>
      <c r="B6815" s="4" t="s">
        <v>5</v>
      </c>
      <c r="C6815" s="4" t="s">
        <v>13</v>
      </c>
      <c r="D6815" s="4" t="s">
        <v>10</v>
      </c>
      <c r="E6815" s="4" t="s">
        <v>6</v>
      </c>
    </row>
    <row r="6816" spans="1:8">
      <c r="A6816" t="n">
        <v>64213</v>
      </c>
      <c r="B6816" s="51" t="n">
        <v>51</v>
      </c>
      <c r="C6816" s="7" t="n">
        <v>4</v>
      </c>
      <c r="D6816" s="7" t="n">
        <v>6</v>
      </c>
      <c r="E6816" s="7" t="s">
        <v>205</v>
      </c>
    </row>
    <row r="6817" spans="1:8">
      <c r="A6817" t="s">
        <v>4</v>
      </c>
      <c r="B6817" s="4" t="s">
        <v>5</v>
      </c>
      <c r="C6817" s="4" t="s">
        <v>10</v>
      </c>
    </row>
    <row r="6818" spans="1:8">
      <c r="A6818" t="n">
        <v>64227</v>
      </c>
      <c r="B6818" s="25" t="n">
        <v>16</v>
      </c>
      <c r="C6818" s="7" t="n">
        <v>0</v>
      </c>
    </row>
    <row r="6819" spans="1:8">
      <c r="A6819" t="s">
        <v>4</v>
      </c>
      <c r="B6819" s="4" t="s">
        <v>5</v>
      </c>
      <c r="C6819" s="4" t="s">
        <v>10</v>
      </c>
      <c r="D6819" s="4" t="s">
        <v>66</v>
      </c>
      <c r="E6819" s="4" t="s">
        <v>13</v>
      </c>
      <c r="F6819" s="4" t="s">
        <v>13</v>
      </c>
    </row>
    <row r="6820" spans="1:8">
      <c r="A6820" t="n">
        <v>64230</v>
      </c>
      <c r="B6820" s="52" t="n">
        <v>26</v>
      </c>
      <c r="C6820" s="7" t="n">
        <v>6</v>
      </c>
      <c r="D6820" s="7" t="s">
        <v>669</v>
      </c>
      <c r="E6820" s="7" t="n">
        <v>2</v>
      </c>
      <c r="F6820" s="7" t="n">
        <v>0</v>
      </c>
    </row>
    <row r="6821" spans="1:8">
      <c r="A6821" t="s">
        <v>4</v>
      </c>
      <c r="B6821" s="4" t="s">
        <v>5</v>
      </c>
    </row>
    <row r="6822" spans="1:8">
      <c r="A6822" t="n">
        <v>64270</v>
      </c>
      <c r="B6822" s="32" t="n">
        <v>28</v>
      </c>
    </row>
    <row r="6823" spans="1:8">
      <c r="A6823" t="s">
        <v>4</v>
      </c>
      <c r="B6823" s="4" t="s">
        <v>5</v>
      </c>
      <c r="C6823" s="4" t="s">
        <v>10</v>
      </c>
      <c r="D6823" s="4" t="s">
        <v>9</v>
      </c>
    </row>
    <row r="6824" spans="1:8">
      <c r="A6824" t="n">
        <v>64271</v>
      </c>
      <c r="B6824" s="37" t="n">
        <v>43</v>
      </c>
      <c r="C6824" s="7" t="n">
        <v>4</v>
      </c>
      <c r="D6824" s="7" t="n">
        <v>1</v>
      </c>
    </row>
    <row r="6825" spans="1:8">
      <c r="A6825" t="s">
        <v>4</v>
      </c>
      <c r="B6825" s="4" t="s">
        <v>5</v>
      </c>
      <c r="C6825" s="4" t="s">
        <v>13</v>
      </c>
      <c r="D6825" s="4" t="s">
        <v>10</v>
      </c>
      <c r="E6825" s="4" t="s">
        <v>6</v>
      </c>
    </row>
    <row r="6826" spans="1:8">
      <c r="A6826" t="n">
        <v>64278</v>
      </c>
      <c r="B6826" s="51" t="n">
        <v>51</v>
      </c>
      <c r="C6826" s="7" t="n">
        <v>4</v>
      </c>
      <c r="D6826" s="7" t="n">
        <v>2</v>
      </c>
      <c r="E6826" s="7" t="s">
        <v>283</v>
      </c>
    </row>
    <row r="6827" spans="1:8">
      <c r="A6827" t="s">
        <v>4</v>
      </c>
      <c r="B6827" s="4" t="s">
        <v>5</v>
      </c>
      <c r="C6827" s="4" t="s">
        <v>10</v>
      </c>
    </row>
    <row r="6828" spans="1:8">
      <c r="A6828" t="n">
        <v>64292</v>
      </c>
      <c r="B6828" s="25" t="n">
        <v>16</v>
      </c>
      <c r="C6828" s="7" t="n">
        <v>0</v>
      </c>
    </row>
    <row r="6829" spans="1:8">
      <c r="A6829" t="s">
        <v>4</v>
      </c>
      <c r="B6829" s="4" t="s">
        <v>5</v>
      </c>
      <c r="C6829" s="4" t="s">
        <v>10</v>
      </c>
      <c r="D6829" s="4" t="s">
        <v>66</v>
      </c>
      <c r="E6829" s="4" t="s">
        <v>13</v>
      </c>
      <c r="F6829" s="4" t="s">
        <v>13</v>
      </c>
    </row>
    <row r="6830" spans="1:8">
      <c r="A6830" t="n">
        <v>64295</v>
      </c>
      <c r="B6830" s="52" t="n">
        <v>26</v>
      </c>
      <c r="C6830" s="7" t="n">
        <v>2</v>
      </c>
      <c r="D6830" s="7" t="s">
        <v>670</v>
      </c>
      <c r="E6830" s="7" t="n">
        <v>2</v>
      </c>
      <c r="F6830" s="7" t="n">
        <v>0</v>
      </c>
    </row>
    <row r="6831" spans="1:8">
      <c r="A6831" t="s">
        <v>4</v>
      </c>
      <c r="B6831" s="4" t="s">
        <v>5</v>
      </c>
    </row>
    <row r="6832" spans="1:8">
      <c r="A6832" t="n">
        <v>64319</v>
      </c>
      <c r="B6832" s="32" t="n">
        <v>28</v>
      </c>
    </row>
    <row r="6833" spans="1:6">
      <c r="A6833" t="s">
        <v>4</v>
      </c>
      <c r="B6833" s="4" t="s">
        <v>5</v>
      </c>
      <c r="C6833" s="4" t="s">
        <v>10</v>
      </c>
      <c r="D6833" s="4" t="s">
        <v>13</v>
      </c>
      <c r="E6833" s="4" t="s">
        <v>13</v>
      </c>
      <c r="F6833" s="4" t="s">
        <v>6</v>
      </c>
    </row>
    <row r="6834" spans="1:6">
      <c r="A6834" t="n">
        <v>64320</v>
      </c>
      <c r="B6834" s="47" t="n">
        <v>20</v>
      </c>
      <c r="C6834" s="7" t="n">
        <v>28</v>
      </c>
      <c r="D6834" s="7" t="n">
        <v>2</v>
      </c>
      <c r="E6834" s="7" t="n">
        <v>10</v>
      </c>
      <c r="F6834" s="7" t="s">
        <v>322</v>
      </c>
    </row>
    <row r="6835" spans="1:6">
      <c r="A6835" t="s">
        <v>4</v>
      </c>
      <c r="B6835" s="4" t="s">
        <v>5</v>
      </c>
      <c r="C6835" s="4" t="s">
        <v>13</v>
      </c>
      <c r="D6835" s="4" t="s">
        <v>10</v>
      </c>
      <c r="E6835" s="4" t="s">
        <v>6</v>
      </c>
    </row>
    <row r="6836" spans="1:6">
      <c r="A6836" t="n">
        <v>64340</v>
      </c>
      <c r="B6836" s="51" t="n">
        <v>51</v>
      </c>
      <c r="C6836" s="7" t="n">
        <v>4</v>
      </c>
      <c r="D6836" s="7" t="n">
        <v>28</v>
      </c>
      <c r="E6836" s="7" t="s">
        <v>151</v>
      </c>
    </row>
    <row r="6837" spans="1:6">
      <c r="A6837" t="s">
        <v>4</v>
      </c>
      <c r="B6837" s="4" t="s">
        <v>5</v>
      </c>
      <c r="C6837" s="4" t="s">
        <v>10</v>
      </c>
    </row>
    <row r="6838" spans="1:6">
      <c r="A6838" t="n">
        <v>64353</v>
      </c>
      <c r="B6838" s="25" t="n">
        <v>16</v>
      </c>
      <c r="C6838" s="7" t="n">
        <v>0</v>
      </c>
    </row>
    <row r="6839" spans="1:6">
      <c r="A6839" t="s">
        <v>4</v>
      </c>
      <c r="B6839" s="4" t="s">
        <v>5</v>
      </c>
      <c r="C6839" s="4" t="s">
        <v>10</v>
      </c>
      <c r="D6839" s="4" t="s">
        <v>66</v>
      </c>
      <c r="E6839" s="4" t="s">
        <v>13</v>
      </c>
      <c r="F6839" s="4" t="s">
        <v>13</v>
      </c>
      <c r="G6839" s="4" t="s">
        <v>66</v>
      </c>
      <c r="H6839" s="4" t="s">
        <v>13</v>
      </c>
      <c r="I6839" s="4" t="s">
        <v>13</v>
      </c>
    </row>
    <row r="6840" spans="1:6">
      <c r="A6840" t="n">
        <v>64356</v>
      </c>
      <c r="B6840" s="52" t="n">
        <v>26</v>
      </c>
      <c r="C6840" s="7" t="n">
        <v>28</v>
      </c>
      <c r="D6840" s="7" t="s">
        <v>671</v>
      </c>
      <c r="E6840" s="7" t="n">
        <v>2</v>
      </c>
      <c r="F6840" s="7" t="n">
        <v>3</v>
      </c>
      <c r="G6840" s="7" t="s">
        <v>672</v>
      </c>
      <c r="H6840" s="7" t="n">
        <v>2</v>
      </c>
      <c r="I6840" s="7" t="n">
        <v>0</v>
      </c>
    </row>
    <row r="6841" spans="1:6">
      <c r="A6841" t="s">
        <v>4</v>
      </c>
      <c r="B6841" s="4" t="s">
        <v>5</v>
      </c>
    </row>
    <row r="6842" spans="1:6">
      <c r="A6842" t="n">
        <v>64546</v>
      </c>
      <c r="B6842" s="32" t="n">
        <v>28</v>
      </c>
    </row>
    <row r="6843" spans="1:6">
      <c r="A6843" t="s">
        <v>4</v>
      </c>
      <c r="B6843" s="4" t="s">
        <v>5</v>
      </c>
      <c r="C6843" s="4" t="s">
        <v>13</v>
      </c>
      <c r="D6843" s="4" t="s">
        <v>10</v>
      </c>
      <c r="E6843" s="4" t="s">
        <v>6</v>
      </c>
    </row>
    <row r="6844" spans="1:6">
      <c r="A6844" t="n">
        <v>64547</v>
      </c>
      <c r="B6844" s="51" t="n">
        <v>51</v>
      </c>
      <c r="C6844" s="7" t="n">
        <v>4</v>
      </c>
      <c r="D6844" s="7" t="n">
        <v>1</v>
      </c>
      <c r="E6844" s="7" t="s">
        <v>180</v>
      </c>
    </row>
    <row r="6845" spans="1:6">
      <c r="A6845" t="s">
        <v>4</v>
      </c>
      <c r="B6845" s="4" t="s">
        <v>5</v>
      </c>
      <c r="C6845" s="4" t="s">
        <v>10</v>
      </c>
    </row>
    <row r="6846" spans="1:6">
      <c r="A6846" t="n">
        <v>64561</v>
      </c>
      <c r="B6846" s="25" t="n">
        <v>16</v>
      </c>
      <c r="C6846" s="7" t="n">
        <v>0</v>
      </c>
    </row>
    <row r="6847" spans="1:6">
      <c r="A6847" t="s">
        <v>4</v>
      </c>
      <c r="B6847" s="4" t="s">
        <v>5</v>
      </c>
      <c r="C6847" s="4" t="s">
        <v>10</v>
      </c>
      <c r="D6847" s="4" t="s">
        <v>66</v>
      </c>
      <c r="E6847" s="4" t="s">
        <v>13</v>
      </c>
      <c r="F6847" s="4" t="s">
        <v>13</v>
      </c>
    </row>
    <row r="6848" spans="1:6">
      <c r="A6848" t="n">
        <v>64564</v>
      </c>
      <c r="B6848" s="52" t="n">
        <v>26</v>
      </c>
      <c r="C6848" s="7" t="n">
        <v>1</v>
      </c>
      <c r="D6848" s="7" t="s">
        <v>673</v>
      </c>
      <c r="E6848" s="7" t="n">
        <v>2</v>
      </c>
      <c r="F6848" s="7" t="n">
        <v>0</v>
      </c>
    </row>
    <row r="6849" spans="1:9">
      <c r="A6849" t="s">
        <v>4</v>
      </c>
      <c r="B6849" s="4" t="s">
        <v>5</v>
      </c>
    </row>
    <row r="6850" spans="1:9">
      <c r="A6850" t="n">
        <v>64591</v>
      </c>
      <c r="B6850" s="32" t="n">
        <v>28</v>
      </c>
    </row>
    <row r="6851" spans="1:9">
      <c r="A6851" t="s">
        <v>4</v>
      </c>
      <c r="B6851" s="4" t="s">
        <v>5</v>
      </c>
      <c r="C6851" s="4" t="s">
        <v>13</v>
      </c>
      <c r="D6851" s="4" t="s">
        <v>10</v>
      </c>
      <c r="E6851" s="4" t="s">
        <v>6</v>
      </c>
    </row>
    <row r="6852" spans="1:9">
      <c r="A6852" t="n">
        <v>64592</v>
      </c>
      <c r="B6852" s="51" t="n">
        <v>51</v>
      </c>
      <c r="C6852" s="7" t="n">
        <v>4</v>
      </c>
      <c r="D6852" s="7" t="n">
        <v>5</v>
      </c>
      <c r="E6852" s="7" t="s">
        <v>166</v>
      </c>
    </row>
    <row r="6853" spans="1:9">
      <c r="A6853" t="s">
        <v>4</v>
      </c>
      <c r="B6853" s="4" t="s">
        <v>5</v>
      </c>
      <c r="C6853" s="4" t="s">
        <v>10</v>
      </c>
    </row>
    <row r="6854" spans="1:9">
      <c r="A6854" t="n">
        <v>64605</v>
      </c>
      <c r="B6854" s="25" t="n">
        <v>16</v>
      </c>
      <c r="C6854" s="7" t="n">
        <v>0</v>
      </c>
    </row>
    <row r="6855" spans="1:9">
      <c r="A6855" t="s">
        <v>4</v>
      </c>
      <c r="B6855" s="4" t="s">
        <v>5</v>
      </c>
      <c r="C6855" s="4" t="s">
        <v>10</v>
      </c>
      <c r="D6855" s="4" t="s">
        <v>66</v>
      </c>
      <c r="E6855" s="4" t="s">
        <v>13</v>
      </c>
      <c r="F6855" s="4" t="s">
        <v>13</v>
      </c>
    </row>
    <row r="6856" spans="1:9">
      <c r="A6856" t="n">
        <v>64608</v>
      </c>
      <c r="B6856" s="52" t="n">
        <v>26</v>
      </c>
      <c r="C6856" s="7" t="n">
        <v>5</v>
      </c>
      <c r="D6856" s="7" t="s">
        <v>674</v>
      </c>
      <c r="E6856" s="7" t="n">
        <v>2</v>
      </c>
      <c r="F6856" s="7" t="n">
        <v>0</v>
      </c>
    </row>
    <row r="6857" spans="1:9">
      <c r="A6857" t="s">
        <v>4</v>
      </c>
      <c r="B6857" s="4" t="s">
        <v>5</v>
      </c>
    </row>
    <row r="6858" spans="1:9">
      <c r="A6858" t="n">
        <v>64668</v>
      </c>
      <c r="B6858" s="32" t="n">
        <v>28</v>
      </c>
    </row>
    <row r="6859" spans="1:9">
      <c r="A6859" t="s">
        <v>4</v>
      </c>
      <c r="B6859" s="4" t="s">
        <v>5</v>
      </c>
      <c r="C6859" s="4" t="s">
        <v>10</v>
      </c>
      <c r="D6859" s="4" t="s">
        <v>13</v>
      </c>
    </row>
    <row r="6860" spans="1:9">
      <c r="A6860" t="n">
        <v>64669</v>
      </c>
      <c r="B6860" s="61" t="n">
        <v>89</v>
      </c>
      <c r="C6860" s="7" t="n">
        <v>65533</v>
      </c>
      <c r="D6860" s="7" t="n">
        <v>1</v>
      </c>
    </row>
    <row r="6861" spans="1:9">
      <c r="A6861" t="s">
        <v>4</v>
      </c>
      <c r="B6861" s="4" t="s">
        <v>5</v>
      </c>
      <c r="C6861" s="4" t="s">
        <v>13</v>
      </c>
      <c r="D6861" s="4" t="s">
        <v>10</v>
      </c>
      <c r="E6861" s="4" t="s">
        <v>30</v>
      </c>
    </row>
    <row r="6862" spans="1:9">
      <c r="A6862" t="n">
        <v>64673</v>
      </c>
      <c r="B6862" s="27" t="n">
        <v>58</v>
      </c>
      <c r="C6862" s="7" t="n">
        <v>101</v>
      </c>
      <c r="D6862" s="7" t="n">
        <v>500</v>
      </c>
      <c r="E6862" s="7" t="n">
        <v>1</v>
      </c>
    </row>
    <row r="6863" spans="1:9">
      <c r="A6863" t="s">
        <v>4</v>
      </c>
      <c r="B6863" s="4" t="s">
        <v>5</v>
      </c>
      <c r="C6863" s="4" t="s">
        <v>13</v>
      </c>
      <c r="D6863" s="4" t="s">
        <v>10</v>
      </c>
    </row>
    <row r="6864" spans="1:9">
      <c r="A6864" t="n">
        <v>64681</v>
      </c>
      <c r="B6864" s="27" t="n">
        <v>58</v>
      </c>
      <c r="C6864" s="7" t="n">
        <v>254</v>
      </c>
      <c r="D6864" s="7" t="n">
        <v>0</v>
      </c>
    </row>
    <row r="6865" spans="1:6">
      <c r="A6865" t="s">
        <v>4</v>
      </c>
      <c r="B6865" s="4" t="s">
        <v>5</v>
      </c>
      <c r="C6865" s="4" t="s">
        <v>13</v>
      </c>
      <c r="D6865" s="4" t="s">
        <v>13</v>
      </c>
      <c r="E6865" s="4" t="s">
        <v>30</v>
      </c>
      <c r="F6865" s="4" t="s">
        <v>30</v>
      </c>
      <c r="G6865" s="4" t="s">
        <v>30</v>
      </c>
      <c r="H6865" s="4" t="s">
        <v>10</v>
      </c>
    </row>
    <row r="6866" spans="1:6">
      <c r="A6866" t="n">
        <v>64685</v>
      </c>
      <c r="B6866" s="59" t="n">
        <v>45</v>
      </c>
      <c r="C6866" s="7" t="n">
        <v>2</v>
      </c>
      <c r="D6866" s="7" t="n">
        <v>3</v>
      </c>
      <c r="E6866" s="7" t="n">
        <v>15.1899995803833</v>
      </c>
      <c r="F6866" s="7" t="n">
        <v>1.01999998092651</v>
      </c>
      <c r="G6866" s="7" t="n">
        <v>19.0300006866455</v>
      </c>
      <c r="H6866" s="7" t="n">
        <v>0</v>
      </c>
    </row>
    <row r="6867" spans="1:6">
      <c r="A6867" t="s">
        <v>4</v>
      </c>
      <c r="B6867" s="4" t="s">
        <v>5</v>
      </c>
      <c r="C6867" s="4" t="s">
        <v>13</v>
      </c>
      <c r="D6867" s="4" t="s">
        <v>13</v>
      </c>
      <c r="E6867" s="4" t="s">
        <v>30</v>
      </c>
      <c r="F6867" s="4" t="s">
        <v>30</v>
      </c>
      <c r="G6867" s="4" t="s">
        <v>30</v>
      </c>
      <c r="H6867" s="4" t="s">
        <v>10</v>
      </c>
      <c r="I6867" s="4" t="s">
        <v>13</v>
      </c>
    </row>
    <row r="6868" spans="1:6">
      <c r="A6868" t="n">
        <v>64702</v>
      </c>
      <c r="B6868" s="59" t="n">
        <v>45</v>
      </c>
      <c r="C6868" s="7" t="n">
        <v>4</v>
      </c>
      <c r="D6868" s="7" t="n">
        <v>3</v>
      </c>
      <c r="E6868" s="7" t="n">
        <v>8.98999977111816</v>
      </c>
      <c r="F6868" s="7" t="n">
        <v>213.130004882813</v>
      </c>
      <c r="G6868" s="7" t="n">
        <v>2</v>
      </c>
      <c r="H6868" s="7" t="n">
        <v>0</v>
      </c>
      <c r="I6868" s="7" t="n">
        <v>0</v>
      </c>
    </row>
    <row r="6869" spans="1:6">
      <c r="A6869" t="s">
        <v>4</v>
      </c>
      <c r="B6869" s="4" t="s">
        <v>5</v>
      </c>
      <c r="C6869" s="4" t="s">
        <v>13</v>
      </c>
      <c r="D6869" s="4" t="s">
        <v>13</v>
      </c>
      <c r="E6869" s="4" t="s">
        <v>30</v>
      </c>
      <c r="F6869" s="4" t="s">
        <v>10</v>
      </c>
    </row>
    <row r="6870" spans="1:6">
      <c r="A6870" t="n">
        <v>64720</v>
      </c>
      <c r="B6870" s="59" t="n">
        <v>45</v>
      </c>
      <c r="C6870" s="7" t="n">
        <v>5</v>
      </c>
      <c r="D6870" s="7" t="n">
        <v>3</v>
      </c>
      <c r="E6870" s="7" t="n">
        <v>4.80000019073486</v>
      </c>
      <c r="F6870" s="7" t="n">
        <v>0</v>
      </c>
    </row>
    <row r="6871" spans="1:6">
      <c r="A6871" t="s">
        <v>4</v>
      </c>
      <c r="B6871" s="4" t="s">
        <v>5</v>
      </c>
      <c r="C6871" s="4" t="s">
        <v>13</v>
      </c>
      <c r="D6871" s="4" t="s">
        <v>13</v>
      </c>
      <c r="E6871" s="4" t="s">
        <v>30</v>
      </c>
      <c r="F6871" s="4" t="s">
        <v>10</v>
      </c>
    </row>
    <row r="6872" spans="1:6">
      <c r="A6872" t="n">
        <v>64729</v>
      </c>
      <c r="B6872" s="59" t="n">
        <v>45</v>
      </c>
      <c r="C6872" s="7" t="n">
        <v>11</v>
      </c>
      <c r="D6872" s="7" t="n">
        <v>3</v>
      </c>
      <c r="E6872" s="7" t="n">
        <v>36.7999992370605</v>
      </c>
      <c r="F6872" s="7" t="n">
        <v>0</v>
      </c>
    </row>
    <row r="6873" spans="1:6">
      <c r="A6873" t="s">
        <v>4</v>
      </c>
      <c r="B6873" s="4" t="s">
        <v>5</v>
      </c>
      <c r="C6873" s="4" t="s">
        <v>10</v>
      </c>
      <c r="D6873" s="4" t="s">
        <v>9</v>
      </c>
    </row>
    <row r="6874" spans="1:6">
      <c r="A6874" t="n">
        <v>64738</v>
      </c>
      <c r="B6874" s="37" t="n">
        <v>43</v>
      </c>
      <c r="C6874" s="7" t="n">
        <v>8</v>
      </c>
      <c r="D6874" s="7" t="n">
        <v>1</v>
      </c>
    </row>
    <row r="6875" spans="1:6">
      <c r="A6875" t="s">
        <v>4</v>
      </c>
      <c r="B6875" s="4" t="s">
        <v>5</v>
      </c>
      <c r="C6875" s="4" t="s">
        <v>10</v>
      </c>
      <c r="D6875" s="4" t="s">
        <v>13</v>
      </c>
      <c r="E6875" s="4" t="s">
        <v>6</v>
      </c>
      <c r="F6875" s="4" t="s">
        <v>30</v>
      </c>
      <c r="G6875" s="4" t="s">
        <v>30</v>
      </c>
      <c r="H6875" s="4" t="s">
        <v>30</v>
      </c>
    </row>
    <row r="6876" spans="1:6">
      <c r="A6876" t="n">
        <v>64745</v>
      </c>
      <c r="B6876" s="40" t="n">
        <v>48</v>
      </c>
      <c r="C6876" s="7" t="n">
        <v>0</v>
      </c>
      <c r="D6876" s="7" t="n">
        <v>0</v>
      </c>
      <c r="E6876" s="7" t="s">
        <v>268</v>
      </c>
      <c r="F6876" s="7" t="n">
        <v>-1</v>
      </c>
      <c r="G6876" s="7" t="n">
        <v>1.20000004768372</v>
      </c>
      <c r="H6876" s="7" t="n">
        <v>0</v>
      </c>
    </row>
    <row r="6877" spans="1:6">
      <c r="A6877" t="s">
        <v>4</v>
      </c>
      <c r="B6877" s="4" t="s">
        <v>5</v>
      </c>
      <c r="C6877" s="4" t="s">
        <v>10</v>
      </c>
    </row>
    <row r="6878" spans="1:6">
      <c r="A6878" t="n">
        <v>64780</v>
      </c>
      <c r="B6878" s="25" t="n">
        <v>16</v>
      </c>
      <c r="C6878" s="7" t="n">
        <v>700</v>
      </c>
    </row>
    <row r="6879" spans="1:6">
      <c r="A6879" t="s">
        <v>4</v>
      </c>
      <c r="B6879" s="4" t="s">
        <v>5</v>
      </c>
      <c r="C6879" s="4" t="s">
        <v>13</v>
      </c>
      <c r="D6879" s="4" t="s">
        <v>30</v>
      </c>
      <c r="E6879" s="4" t="s">
        <v>30</v>
      </c>
      <c r="F6879" s="4" t="s">
        <v>30</v>
      </c>
    </row>
    <row r="6880" spans="1:6">
      <c r="A6880" t="n">
        <v>64783</v>
      </c>
      <c r="B6880" s="59" t="n">
        <v>45</v>
      </c>
      <c r="C6880" s="7" t="n">
        <v>9</v>
      </c>
      <c r="D6880" s="7" t="n">
        <v>0.0199999995529652</v>
      </c>
      <c r="E6880" s="7" t="n">
        <v>0.0199999995529652</v>
      </c>
      <c r="F6880" s="7" t="n">
        <v>0.25</v>
      </c>
    </row>
    <row r="6881" spans="1:9">
      <c r="A6881" t="s">
        <v>4</v>
      </c>
      <c r="B6881" s="4" t="s">
        <v>5</v>
      </c>
      <c r="C6881" s="4" t="s">
        <v>13</v>
      </c>
      <c r="D6881" s="4" t="s">
        <v>10</v>
      </c>
      <c r="E6881" s="4" t="s">
        <v>6</v>
      </c>
    </row>
    <row r="6882" spans="1:9">
      <c r="A6882" t="n">
        <v>64797</v>
      </c>
      <c r="B6882" s="51" t="n">
        <v>51</v>
      </c>
      <c r="C6882" s="7" t="n">
        <v>4</v>
      </c>
      <c r="D6882" s="7" t="n">
        <v>0</v>
      </c>
      <c r="E6882" s="7" t="s">
        <v>156</v>
      </c>
    </row>
    <row r="6883" spans="1:9">
      <c r="A6883" t="s">
        <v>4</v>
      </c>
      <c r="B6883" s="4" t="s">
        <v>5</v>
      </c>
      <c r="C6883" s="4" t="s">
        <v>10</v>
      </c>
    </row>
    <row r="6884" spans="1:9">
      <c r="A6884" t="n">
        <v>64810</v>
      </c>
      <c r="B6884" s="25" t="n">
        <v>16</v>
      </c>
      <c r="C6884" s="7" t="n">
        <v>0</v>
      </c>
    </row>
    <row r="6885" spans="1:9">
      <c r="A6885" t="s">
        <v>4</v>
      </c>
      <c r="B6885" s="4" t="s">
        <v>5</v>
      </c>
      <c r="C6885" s="4" t="s">
        <v>10</v>
      </c>
      <c r="D6885" s="4" t="s">
        <v>66</v>
      </c>
      <c r="E6885" s="4" t="s">
        <v>13</v>
      </c>
      <c r="F6885" s="4" t="s">
        <v>13</v>
      </c>
      <c r="G6885" s="4" t="s">
        <v>66</v>
      </c>
      <c r="H6885" s="4" t="s">
        <v>13</v>
      </c>
      <c r="I6885" s="4" t="s">
        <v>13</v>
      </c>
    </row>
    <row r="6886" spans="1:9">
      <c r="A6886" t="n">
        <v>64813</v>
      </c>
      <c r="B6886" s="52" t="n">
        <v>26</v>
      </c>
      <c r="C6886" s="7" t="n">
        <v>0</v>
      </c>
      <c r="D6886" s="7" t="s">
        <v>675</v>
      </c>
      <c r="E6886" s="7" t="n">
        <v>2</v>
      </c>
      <c r="F6886" s="7" t="n">
        <v>3</v>
      </c>
      <c r="G6886" s="7" t="s">
        <v>676</v>
      </c>
      <c r="H6886" s="7" t="n">
        <v>2</v>
      </c>
      <c r="I6886" s="7" t="n">
        <v>0</v>
      </c>
    </row>
    <row r="6887" spans="1:9">
      <c r="A6887" t="s">
        <v>4</v>
      </c>
      <c r="B6887" s="4" t="s">
        <v>5</v>
      </c>
    </row>
    <row r="6888" spans="1:9">
      <c r="A6888" t="n">
        <v>64920</v>
      </c>
      <c r="B6888" s="32" t="n">
        <v>28</v>
      </c>
    </row>
    <row r="6889" spans="1:9">
      <c r="A6889" t="s">
        <v>4</v>
      </c>
      <c r="B6889" s="4" t="s">
        <v>5</v>
      </c>
      <c r="C6889" s="4" t="s">
        <v>10</v>
      </c>
      <c r="D6889" s="4" t="s">
        <v>10</v>
      </c>
      <c r="E6889" s="4" t="s">
        <v>10</v>
      </c>
    </row>
    <row r="6890" spans="1:9">
      <c r="A6890" t="n">
        <v>64921</v>
      </c>
      <c r="B6890" s="43" t="n">
        <v>61</v>
      </c>
      <c r="C6890" s="7" t="n">
        <v>28</v>
      </c>
      <c r="D6890" s="7" t="n">
        <v>0</v>
      </c>
      <c r="E6890" s="7" t="n">
        <v>1000</v>
      </c>
    </row>
    <row r="6891" spans="1:9">
      <c r="A6891" t="s">
        <v>4</v>
      </c>
      <c r="B6891" s="4" t="s">
        <v>5</v>
      </c>
      <c r="C6891" s="4" t="s">
        <v>10</v>
      </c>
    </row>
    <row r="6892" spans="1:9">
      <c r="A6892" t="n">
        <v>64928</v>
      </c>
      <c r="B6892" s="25" t="n">
        <v>16</v>
      </c>
      <c r="C6892" s="7" t="n">
        <v>600</v>
      </c>
    </row>
    <row r="6893" spans="1:9">
      <c r="A6893" t="s">
        <v>4</v>
      </c>
      <c r="B6893" s="4" t="s">
        <v>5</v>
      </c>
      <c r="C6893" s="4" t="s">
        <v>13</v>
      </c>
      <c r="D6893" s="4" t="s">
        <v>10</v>
      </c>
      <c r="E6893" s="4" t="s">
        <v>6</v>
      </c>
    </row>
    <row r="6894" spans="1:9">
      <c r="A6894" t="n">
        <v>64931</v>
      </c>
      <c r="B6894" s="51" t="n">
        <v>51</v>
      </c>
      <c r="C6894" s="7" t="n">
        <v>4</v>
      </c>
      <c r="D6894" s="7" t="n">
        <v>28</v>
      </c>
      <c r="E6894" s="7" t="s">
        <v>677</v>
      </c>
    </row>
    <row r="6895" spans="1:9">
      <c r="A6895" t="s">
        <v>4</v>
      </c>
      <c r="B6895" s="4" t="s">
        <v>5</v>
      </c>
      <c r="C6895" s="4" t="s">
        <v>10</v>
      </c>
    </row>
    <row r="6896" spans="1:9">
      <c r="A6896" t="n">
        <v>64944</v>
      </c>
      <c r="B6896" s="25" t="n">
        <v>16</v>
      </c>
      <c r="C6896" s="7" t="n">
        <v>0</v>
      </c>
    </row>
    <row r="6897" spans="1:9">
      <c r="A6897" t="s">
        <v>4</v>
      </c>
      <c r="B6897" s="4" t="s">
        <v>5</v>
      </c>
      <c r="C6897" s="4" t="s">
        <v>10</v>
      </c>
      <c r="D6897" s="4" t="s">
        <v>66</v>
      </c>
      <c r="E6897" s="4" t="s">
        <v>13</v>
      </c>
      <c r="F6897" s="4" t="s">
        <v>13</v>
      </c>
    </row>
    <row r="6898" spans="1:9">
      <c r="A6898" t="n">
        <v>64947</v>
      </c>
      <c r="B6898" s="52" t="n">
        <v>26</v>
      </c>
      <c r="C6898" s="7" t="n">
        <v>28</v>
      </c>
      <c r="D6898" s="7" t="s">
        <v>678</v>
      </c>
      <c r="E6898" s="7" t="n">
        <v>2</v>
      </c>
      <c r="F6898" s="7" t="n">
        <v>0</v>
      </c>
    </row>
    <row r="6899" spans="1:9">
      <c r="A6899" t="s">
        <v>4</v>
      </c>
      <c r="B6899" s="4" t="s">
        <v>5</v>
      </c>
    </row>
    <row r="6900" spans="1:9">
      <c r="A6900" t="n">
        <v>65029</v>
      </c>
      <c r="B6900" s="32" t="n">
        <v>28</v>
      </c>
    </row>
    <row r="6901" spans="1:9">
      <c r="A6901" t="s">
        <v>4</v>
      </c>
      <c r="B6901" s="4" t="s">
        <v>5</v>
      </c>
      <c r="C6901" s="4" t="s">
        <v>10</v>
      </c>
      <c r="D6901" s="4" t="s">
        <v>13</v>
      </c>
    </row>
    <row r="6902" spans="1:9">
      <c r="A6902" t="n">
        <v>65030</v>
      </c>
      <c r="B6902" s="61" t="n">
        <v>89</v>
      </c>
      <c r="C6902" s="7" t="n">
        <v>65533</v>
      </c>
      <c r="D6902" s="7" t="n">
        <v>1</v>
      </c>
    </row>
    <row r="6903" spans="1:9">
      <c r="A6903" t="s">
        <v>4</v>
      </c>
      <c r="B6903" s="4" t="s">
        <v>5</v>
      </c>
      <c r="C6903" s="4" t="s">
        <v>13</v>
      </c>
      <c r="D6903" s="4" t="s">
        <v>10</v>
      </c>
      <c r="E6903" s="4" t="s">
        <v>30</v>
      </c>
    </row>
    <row r="6904" spans="1:9">
      <c r="A6904" t="n">
        <v>65034</v>
      </c>
      <c r="B6904" s="27" t="n">
        <v>58</v>
      </c>
      <c r="C6904" s="7" t="n">
        <v>101</v>
      </c>
      <c r="D6904" s="7" t="n">
        <v>1000</v>
      </c>
      <c r="E6904" s="7" t="n">
        <v>1</v>
      </c>
    </row>
    <row r="6905" spans="1:9">
      <c r="A6905" t="s">
        <v>4</v>
      </c>
      <c r="B6905" s="4" t="s">
        <v>5</v>
      </c>
      <c r="C6905" s="4" t="s">
        <v>13</v>
      </c>
      <c r="D6905" s="4" t="s">
        <v>10</v>
      </c>
    </row>
    <row r="6906" spans="1:9">
      <c r="A6906" t="n">
        <v>65042</v>
      </c>
      <c r="B6906" s="27" t="n">
        <v>58</v>
      </c>
      <c r="C6906" s="7" t="n">
        <v>254</v>
      </c>
      <c r="D6906" s="7" t="n">
        <v>0</v>
      </c>
    </row>
    <row r="6907" spans="1:9">
      <c r="A6907" t="s">
        <v>4</v>
      </c>
      <c r="B6907" s="4" t="s">
        <v>5</v>
      </c>
      <c r="C6907" s="4" t="s">
        <v>13</v>
      </c>
      <c r="D6907" s="4" t="s">
        <v>13</v>
      </c>
      <c r="E6907" s="4" t="s">
        <v>30</v>
      </c>
      <c r="F6907" s="4" t="s">
        <v>30</v>
      </c>
      <c r="G6907" s="4" t="s">
        <v>30</v>
      </c>
      <c r="H6907" s="4" t="s">
        <v>10</v>
      </c>
    </row>
    <row r="6908" spans="1:9">
      <c r="A6908" t="n">
        <v>65046</v>
      </c>
      <c r="B6908" s="59" t="n">
        <v>45</v>
      </c>
      <c r="C6908" s="7" t="n">
        <v>2</v>
      </c>
      <c r="D6908" s="7" t="n">
        <v>3</v>
      </c>
      <c r="E6908" s="7" t="n">
        <v>15.1199998855591</v>
      </c>
      <c r="F6908" s="7" t="n">
        <v>1.37999999523163</v>
      </c>
      <c r="G6908" s="7" t="n">
        <v>16.8099994659424</v>
      </c>
      <c r="H6908" s="7" t="n">
        <v>0</v>
      </c>
    </row>
    <row r="6909" spans="1:9">
      <c r="A6909" t="s">
        <v>4</v>
      </c>
      <c r="B6909" s="4" t="s">
        <v>5</v>
      </c>
      <c r="C6909" s="4" t="s">
        <v>13</v>
      </c>
      <c r="D6909" s="4" t="s">
        <v>13</v>
      </c>
      <c r="E6909" s="4" t="s">
        <v>30</v>
      </c>
      <c r="F6909" s="4" t="s">
        <v>30</v>
      </c>
      <c r="G6909" s="4" t="s">
        <v>30</v>
      </c>
      <c r="H6909" s="4" t="s">
        <v>10</v>
      </c>
      <c r="I6909" s="4" t="s">
        <v>13</v>
      </c>
    </row>
    <row r="6910" spans="1:9">
      <c r="A6910" t="n">
        <v>65063</v>
      </c>
      <c r="B6910" s="59" t="n">
        <v>45</v>
      </c>
      <c r="C6910" s="7" t="n">
        <v>4</v>
      </c>
      <c r="D6910" s="7" t="n">
        <v>3</v>
      </c>
      <c r="E6910" s="7" t="n">
        <v>350.720001220703</v>
      </c>
      <c r="F6910" s="7" t="n">
        <v>225.759994506836</v>
      </c>
      <c r="G6910" s="7" t="n">
        <v>0</v>
      </c>
      <c r="H6910" s="7" t="n">
        <v>0</v>
      </c>
      <c r="I6910" s="7" t="n">
        <v>0</v>
      </c>
    </row>
    <row r="6911" spans="1:9">
      <c r="A6911" t="s">
        <v>4</v>
      </c>
      <c r="B6911" s="4" t="s">
        <v>5</v>
      </c>
      <c r="C6911" s="4" t="s">
        <v>13</v>
      </c>
      <c r="D6911" s="4" t="s">
        <v>13</v>
      </c>
      <c r="E6911" s="4" t="s">
        <v>30</v>
      </c>
      <c r="F6911" s="4" t="s">
        <v>10</v>
      </c>
    </row>
    <row r="6912" spans="1:9">
      <c r="A6912" t="n">
        <v>65081</v>
      </c>
      <c r="B6912" s="59" t="n">
        <v>45</v>
      </c>
      <c r="C6912" s="7" t="n">
        <v>5</v>
      </c>
      <c r="D6912" s="7" t="n">
        <v>3</v>
      </c>
      <c r="E6912" s="7" t="n">
        <v>2.20000004768372</v>
      </c>
      <c r="F6912" s="7" t="n">
        <v>0</v>
      </c>
    </row>
    <row r="6913" spans="1:9">
      <c r="A6913" t="s">
        <v>4</v>
      </c>
      <c r="B6913" s="4" t="s">
        <v>5</v>
      </c>
      <c r="C6913" s="4" t="s">
        <v>13</v>
      </c>
      <c r="D6913" s="4" t="s">
        <v>13</v>
      </c>
      <c r="E6913" s="4" t="s">
        <v>30</v>
      </c>
      <c r="F6913" s="4" t="s">
        <v>10</v>
      </c>
    </row>
    <row r="6914" spans="1:9">
      <c r="A6914" t="n">
        <v>65090</v>
      </c>
      <c r="B6914" s="59" t="n">
        <v>45</v>
      </c>
      <c r="C6914" s="7" t="n">
        <v>11</v>
      </c>
      <c r="D6914" s="7" t="n">
        <v>3</v>
      </c>
      <c r="E6914" s="7" t="n">
        <v>36.7999992370605</v>
      </c>
      <c r="F6914" s="7" t="n">
        <v>0</v>
      </c>
    </row>
    <row r="6915" spans="1:9">
      <c r="A6915" t="s">
        <v>4</v>
      </c>
      <c r="B6915" s="4" t="s">
        <v>5</v>
      </c>
      <c r="C6915" s="4" t="s">
        <v>13</v>
      </c>
      <c r="D6915" s="4" t="s">
        <v>13</v>
      </c>
      <c r="E6915" s="4" t="s">
        <v>30</v>
      </c>
      <c r="F6915" s="4" t="s">
        <v>30</v>
      </c>
      <c r="G6915" s="4" t="s">
        <v>30</v>
      </c>
      <c r="H6915" s="4" t="s">
        <v>10</v>
      </c>
      <c r="I6915" s="4" t="s">
        <v>13</v>
      </c>
    </row>
    <row r="6916" spans="1:9">
      <c r="A6916" t="n">
        <v>65099</v>
      </c>
      <c r="B6916" s="59" t="n">
        <v>45</v>
      </c>
      <c r="C6916" s="7" t="n">
        <v>4</v>
      </c>
      <c r="D6916" s="7" t="n">
        <v>3</v>
      </c>
      <c r="E6916" s="7" t="n">
        <v>370.290008544922</v>
      </c>
      <c r="F6916" s="7" t="n">
        <v>325.040008544922</v>
      </c>
      <c r="G6916" s="7" t="n">
        <v>0</v>
      </c>
      <c r="H6916" s="7" t="n">
        <v>13000</v>
      </c>
      <c r="I6916" s="7" t="n">
        <v>0</v>
      </c>
    </row>
    <row r="6917" spans="1:9">
      <c r="A6917" t="s">
        <v>4</v>
      </c>
      <c r="B6917" s="4" t="s">
        <v>5</v>
      </c>
      <c r="C6917" s="4" t="s">
        <v>13</v>
      </c>
      <c r="D6917" s="4" t="s">
        <v>13</v>
      </c>
      <c r="E6917" s="4" t="s">
        <v>30</v>
      </c>
      <c r="F6917" s="4" t="s">
        <v>10</v>
      </c>
    </row>
    <row r="6918" spans="1:9">
      <c r="A6918" t="n">
        <v>65117</v>
      </c>
      <c r="B6918" s="59" t="n">
        <v>45</v>
      </c>
      <c r="C6918" s="7" t="n">
        <v>5</v>
      </c>
      <c r="D6918" s="7" t="n">
        <v>3</v>
      </c>
      <c r="E6918" s="7" t="n">
        <v>1.70000004768372</v>
      </c>
      <c r="F6918" s="7" t="n">
        <v>13000</v>
      </c>
    </row>
    <row r="6919" spans="1:9">
      <c r="A6919" t="s">
        <v>4</v>
      </c>
      <c r="B6919" s="4" t="s">
        <v>5</v>
      </c>
      <c r="C6919" s="4" t="s">
        <v>10</v>
      </c>
    </row>
    <row r="6920" spans="1:9">
      <c r="A6920" t="n">
        <v>65126</v>
      </c>
      <c r="B6920" s="25" t="n">
        <v>16</v>
      </c>
      <c r="C6920" s="7" t="n">
        <v>600</v>
      </c>
    </row>
    <row r="6921" spans="1:9">
      <c r="A6921" t="s">
        <v>4</v>
      </c>
      <c r="B6921" s="4" t="s">
        <v>5</v>
      </c>
      <c r="C6921" s="4" t="s">
        <v>10</v>
      </c>
      <c r="D6921" s="4" t="s">
        <v>10</v>
      </c>
      <c r="E6921" s="4" t="s">
        <v>10</v>
      </c>
    </row>
    <row r="6922" spans="1:9">
      <c r="A6922" t="n">
        <v>65129</v>
      </c>
      <c r="B6922" s="43" t="n">
        <v>61</v>
      </c>
      <c r="C6922" s="7" t="n">
        <v>28</v>
      </c>
      <c r="D6922" s="7" t="n">
        <v>65533</v>
      </c>
      <c r="E6922" s="7" t="n">
        <v>1000</v>
      </c>
    </row>
    <row r="6923" spans="1:9">
      <c r="A6923" t="s">
        <v>4</v>
      </c>
      <c r="B6923" s="4" t="s">
        <v>5</v>
      </c>
      <c r="C6923" s="4" t="s">
        <v>13</v>
      </c>
      <c r="D6923" s="4" t="s">
        <v>10</v>
      </c>
      <c r="E6923" s="4" t="s">
        <v>6</v>
      </c>
    </row>
    <row r="6924" spans="1:9">
      <c r="A6924" t="n">
        <v>65136</v>
      </c>
      <c r="B6924" s="51" t="n">
        <v>51</v>
      </c>
      <c r="C6924" s="7" t="n">
        <v>4</v>
      </c>
      <c r="D6924" s="7" t="n">
        <v>28</v>
      </c>
      <c r="E6924" s="7" t="s">
        <v>677</v>
      </c>
    </row>
    <row r="6925" spans="1:9">
      <c r="A6925" t="s">
        <v>4</v>
      </c>
      <c r="B6925" s="4" t="s">
        <v>5</v>
      </c>
      <c r="C6925" s="4" t="s">
        <v>10</v>
      </c>
    </row>
    <row r="6926" spans="1:9">
      <c r="A6926" t="n">
        <v>65149</v>
      </c>
      <c r="B6926" s="25" t="n">
        <v>16</v>
      </c>
      <c r="C6926" s="7" t="n">
        <v>0</v>
      </c>
    </row>
    <row r="6927" spans="1:9">
      <c r="A6927" t="s">
        <v>4</v>
      </c>
      <c r="B6927" s="4" t="s">
        <v>5</v>
      </c>
      <c r="C6927" s="4" t="s">
        <v>10</v>
      </c>
      <c r="D6927" s="4" t="s">
        <v>13</v>
      </c>
      <c r="E6927" s="4" t="s">
        <v>9</v>
      </c>
      <c r="F6927" s="4" t="s">
        <v>66</v>
      </c>
      <c r="G6927" s="4" t="s">
        <v>13</v>
      </c>
      <c r="H6927" s="4" t="s">
        <v>13</v>
      </c>
      <c r="I6927" s="4" t="s">
        <v>13</v>
      </c>
    </row>
    <row r="6928" spans="1:9">
      <c r="A6928" t="n">
        <v>65152</v>
      </c>
      <c r="B6928" s="52" t="n">
        <v>26</v>
      </c>
      <c r="C6928" s="7" t="n">
        <v>28</v>
      </c>
      <c r="D6928" s="7" t="n">
        <v>17</v>
      </c>
      <c r="E6928" s="7" t="n">
        <v>33450</v>
      </c>
      <c r="F6928" s="7" t="s">
        <v>679</v>
      </c>
      <c r="G6928" s="7" t="n">
        <v>8</v>
      </c>
      <c r="H6928" s="7" t="n">
        <v>2</v>
      </c>
      <c r="I6928" s="7" t="n">
        <v>0</v>
      </c>
    </row>
    <row r="6929" spans="1:9">
      <c r="A6929" t="s">
        <v>4</v>
      </c>
      <c r="B6929" s="4" t="s">
        <v>5</v>
      </c>
      <c r="C6929" s="4" t="s">
        <v>10</v>
      </c>
    </row>
    <row r="6930" spans="1:9">
      <c r="A6930" t="n">
        <v>65258</v>
      </c>
      <c r="B6930" s="25" t="n">
        <v>16</v>
      </c>
      <c r="C6930" s="7" t="n">
        <v>1</v>
      </c>
    </row>
    <row r="6931" spans="1:9">
      <c r="A6931" t="s">
        <v>4</v>
      </c>
      <c r="B6931" s="4" t="s">
        <v>5</v>
      </c>
      <c r="C6931" s="4" t="s">
        <v>13</v>
      </c>
      <c r="D6931" s="4" t="s">
        <v>10</v>
      </c>
    </row>
    <row r="6932" spans="1:9">
      <c r="A6932" t="n">
        <v>65261</v>
      </c>
      <c r="B6932" s="19" t="n">
        <v>50</v>
      </c>
      <c r="C6932" s="7" t="n">
        <v>52</v>
      </c>
      <c r="D6932" s="7" t="n">
        <v>33450</v>
      </c>
    </row>
    <row r="6933" spans="1:9">
      <c r="A6933" t="s">
        <v>4</v>
      </c>
      <c r="B6933" s="4" t="s">
        <v>5</v>
      </c>
      <c r="C6933" s="4" t="s">
        <v>10</v>
      </c>
    </row>
    <row r="6934" spans="1:9">
      <c r="A6934" t="n">
        <v>65265</v>
      </c>
      <c r="B6934" s="25" t="n">
        <v>16</v>
      </c>
      <c r="C6934" s="7" t="n">
        <v>500</v>
      </c>
    </row>
    <row r="6935" spans="1:9">
      <c r="A6935" t="s">
        <v>4</v>
      </c>
      <c r="B6935" s="4" t="s">
        <v>5</v>
      </c>
      <c r="C6935" s="4" t="s">
        <v>10</v>
      </c>
      <c r="D6935" s="4" t="s">
        <v>13</v>
      </c>
    </row>
    <row r="6936" spans="1:9">
      <c r="A6936" t="n">
        <v>65268</v>
      </c>
      <c r="B6936" s="61" t="n">
        <v>89</v>
      </c>
      <c r="C6936" s="7" t="n">
        <v>65533</v>
      </c>
      <c r="D6936" s="7" t="n">
        <v>0</v>
      </c>
    </row>
    <row r="6937" spans="1:9">
      <c r="A6937" t="s">
        <v>4</v>
      </c>
      <c r="B6937" s="4" t="s">
        <v>5</v>
      </c>
      <c r="C6937" s="4" t="s">
        <v>10</v>
      </c>
      <c r="D6937" s="4" t="s">
        <v>13</v>
      </c>
    </row>
    <row r="6938" spans="1:9">
      <c r="A6938" t="n">
        <v>65272</v>
      </c>
      <c r="B6938" s="61" t="n">
        <v>89</v>
      </c>
      <c r="C6938" s="7" t="n">
        <v>65533</v>
      </c>
      <c r="D6938" s="7" t="n">
        <v>1</v>
      </c>
    </row>
    <row r="6939" spans="1:9">
      <c r="A6939" t="s">
        <v>4</v>
      </c>
      <c r="B6939" s="4" t="s">
        <v>5</v>
      </c>
      <c r="C6939" s="4" t="s">
        <v>13</v>
      </c>
      <c r="D6939" s="4" t="s">
        <v>30</v>
      </c>
      <c r="E6939" s="4" t="s">
        <v>30</v>
      </c>
      <c r="F6939" s="4" t="s">
        <v>30</v>
      </c>
    </row>
    <row r="6940" spans="1:9">
      <c r="A6940" t="n">
        <v>65276</v>
      </c>
      <c r="B6940" s="59" t="n">
        <v>45</v>
      </c>
      <c r="C6940" s="7" t="n">
        <v>9</v>
      </c>
      <c r="D6940" s="7" t="n">
        <v>0.0399999991059303</v>
      </c>
      <c r="E6940" s="7" t="n">
        <v>0.0399999991059303</v>
      </c>
      <c r="F6940" s="7" t="n">
        <v>0.400000005960464</v>
      </c>
    </row>
    <row r="6941" spans="1:9">
      <c r="A6941" t="s">
        <v>4</v>
      </c>
      <c r="B6941" s="4" t="s">
        <v>5</v>
      </c>
      <c r="C6941" s="4" t="s">
        <v>13</v>
      </c>
      <c r="D6941" s="4" t="s">
        <v>10</v>
      </c>
      <c r="E6941" s="4" t="s">
        <v>6</v>
      </c>
    </row>
    <row r="6942" spans="1:9">
      <c r="A6942" t="n">
        <v>65290</v>
      </c>
      <c r="B6942" s="51" t="n">
        <v>51</v>
      </c>
      <c r="C6942" s="7" t="n">
        <v>4</v>
      </c>
      <c r="D6942" s="7" t="n">
        <v>28</v>
      </c>
      <c r="E6942" s="7" t="s">
        <v>677</v>
      </c>
    </row>
    <row r="6943" spans="1:9">
      <c r="A6943" t="s">
        <v>4</v>
      </c>
      <c r="B6943" s="4" t="s">
        <v>5</v>
      </c>
      <c r="C6943" s="4" t="s">
        <v>10</v>
      </c>
    </row>
    <row r="6944" spans="1:9">
      <c r="A6944" t="n">
        <v>65303</v>
      </c>
      <c r="B6944" s="25" t="n">
        <v>16</v>
      </c>
      <c r="C6944" s="7" t="n">
        <v>0</v>
      </c>
    </row>
    <row r="6945" spans="1:6">
      <c r="A6945" t="s">
        <v>4</v>
      </c>
      <c r="B6945" s="4" t="s">
        <v>5</v>
      </c>
      <c r="C6945" s="4" t="s">
        <v>10</v>
      </c>
      <c r="D6945" s="4" t="s">
        <v>13</v>
      </c>
      <c r="E6945" s="4" t="s">
        <v>9</v>
      </c>
      <c r="F6945" s="4" t="s">
        <v>66</v>
      </c>
      <c r="G6945" s="4" t="s">
        <v>13</v>
      </c>
      <c r="H6945" s="4" t="s">
        <v>13</v>
      </c>
      <c r="I6945" s="4" t="s">
        <v>13</v>
      </c>
    </row>
    <row r="6946" spans="1:6">
      <c r="A6946" t="n">
        <v>65306</v>
      </c>
      <c r="B6946" s="52" t="n">
        <v>26</v>
      </c>
      <c r="C6946" s="7" t="n">
        <v>28</v>
      </c>
      <c r="D6946" s="7" t="n">
        <v>17</v>
      </c>
      <c r="E6946" s="7" t="n">
        <v>33451</v>
      </c>
      <c r="F6946" s="7" t="s">
        <v>680</v>
      </c>
      <c r="G6946" s="7" t="n">
        <v>8</v>
      </c>
      <c r="H6946" s="7" t="n">
        <v>2</v>
      </c>
      <c r="I6946" s="7" t="n">
        <v>0</v>
      </c>
    </row>
    <row r="6947" spans="1:6">
      <c r="A6947" t="s">
        <v>4</v>
      </c>
      <c r="B6947" s="4" t="s">
        <v>5</v>
      </c>
      <c r="C6947" s="4" t="s">
        <v>10</v>
      </c>
    </row>
    <row r="6948" spans="1:6">
      <c r="A6948" t="n">
        <v>65343</v>
      </c>
      <c r="B6948" s="25" t="n">
        <v>16</v>
      </c>
      <c r="C6948" s="7" t="n">
        <v>1000</v>
      </c>
    </row>
    <row r="6949" spans="1:6">
      <c r="A6949" t="s">
        <v>4</v>
      </c>
      <c r="B6949" s="4" t="s">
        <v>5</v>
      </c>
      <c r="C6949" s="4" t="s">
        <v>13</v>
      </c>
      <c r="D6949" s="4" t="s">
        <v>10</v>
      </c>
      <c r="E6949" s="4" t="s">
        <v>13</v>
      </c>
    </row>
    <row r="6950" spans="1:6">
      <c r="A6950" t="n">
        <v>65346</v>
      </c>
      <c r="B6950" s="17" t="n">
        <v>49</v>
      </c>
      <c r="C6950" s="7" t="n">
        <v>1</v>
      </c>
      <c r="D6950" s="7" t="n">
        <v>6000</v>
      </c>
      <c r="E6950" s="7" t="n">
        <v>0</v>
      </c>
    </row>
    <row r="6951" spans="1:6">
      <c r="A6951" t="s">
        <v>4</v>
      </c>
      <c r="B6951" s="4" t="s">
        <v>5</v>
      </c>
      <c r="C6951" s="4" t="s">
        <v>13</v>
      </c>
      <c r="D6951" s="4" t="s">
        <v>10</v>
      </c>
      <c r="E6951" s="4" t="s">
        <v>30</v>
      </c>
      <c r="F6951" s="4" t="s">
        <v>10</v>
      </c>
      <c r="G6951" s="4" t="s">
        <v>9</v>
      </c>
      <c r="H6951" s="4" t="s">
        <v>9</v>
      </c>
      <c r="I6951" s="4" t="s">
        <v>10</v>
      </c>
      <c r="J6951" s="4" t="s">
        <v>10</v>
      </c>
      <c r="K6951" s="4" t="s">
        <v>9</v>
      </c>
      <c r="L6951" s="4" t="s">
        <v>9</v>
      </c>
      <c r="M6951" s="4" t="s">
        <v>9</v>
      </c>
      <c r="N6951" s="4" t="s">
        <v>9</v>
      </c>
      <c r="O6951" s="4" t="s">
        <v>6</v>
      </c>
    </row>
    <row r="6952" spans="1:6">
      <c r="A6952" t="n">
        <v>65351</v>
      </c>
      <c r="B6952" s="19" t="n">
        <v>50</v>
      </c>
      <c r="C6952" s="7" t="n">
        <v>0</v>
      </c>
      <c r="D6952" s="7" t="n">
        <v>5312</v>
      </c>
      <c r="E6952" s="7" t="n">
        <v>1</v>
      </c>
      <c r="F6952" s="7" t="n">
        <v>1000</v>
      </c>
      <c r="G6952" s="7" t="n">
        <v>0</v>
      </c>
      <c r="H6952" s="7" t="n">
        <v>0</v>
      </c>
      <c r="I6952" s="7" t="n">
        <v>0</v>
      </c>
      <c r="J6952" s="7" t="n">
        <v>65533</v>
      </c>
      <c r="K6952" s="7" t="n">
        <v>0</v>
      </c>
      <c r="L6952" s="7" t="n">
        <v>0</v>
      </c>
      <c r="M6952" s="7" t="n">
        <v>0</v>
      </c>
      <c r="N6952" s="7" t="n">
        <v>0</v>
      </c>
      <c r="O6952" s="7" t="s">
        <v>12</v>
      </c>
    </row>
    <row r="6953" spans="1:6">
      <c r="A6953" t="s">
        <v>4</v>
      </c>
      <c r="B6953" s="4" t="s">
        <v>5</v>
      </c>
      <c r="C6953" s="4" t="s">
        <v>13</v>
      </c>
      <c r="D6953" s="4" t="s">
        <v>10</v>
      </c>
      <c r="E6953" s="4" t="s">
        <v>10</v>
      </c>
      <c r="F6953" s="4" t="s">
        <v>10</v>
      </c>
      <c r="G6953" s="4" t="s">
        <v>10</v>
      </c>
      <c r="H6953" s="4" t="s">
        <v>10</v>
      </c>
      <c r="I6953" s="4" t="s">
        <v>6</v>
      </c>
      <c r="J6953" s="4" t="s">
        <v>30</v>
      </c>
      <c r="K6953" s="4" t="s">
        <v>30</v>
      </c>
      <c r="L6953" s="4" t="s">
        <v>30</v>
      </c>
      <c r="M6953" s="4" t="s">
        <v>9</v>
      </c>
      <c r="N6953" s="4" t="s">
        <v>9</v>
      </c>
      <c r="O6953" s="4" t="s">
        <v>30</v>
      </c>
      <c r="P6953" s="4" t="s">
        <v>30</v>
      </c>
      <c r="Q6953" s="4" t="s">
        <v>30</v>
      </c>
      <c r="R6953" s="4" t="s">
        <v>30</v>
      </c>
      <c r="S6953" s="4" t="s">
        <v>13</v>
      </c>
    </row>
    <row r="6954" spans="1:6">
      <c r="A6954" t="n">
        <v>65390</v>
      </c>
      <c r="B6954" s="13" t="n">
        <v>39</v>
      </c>
      <c r="C6954" s="7" t="n">
        <v>12</v>
      </c>
      <c r="D6954" s="7" t="n">
        <v>28</v>
      </c>
      <c r="E6954" s="7" t="n">
        <v>200</v>
      </c>
      <c r="F6954" s="7" t="n">
        <v>0</v>
      </c>
      <c r="G6954" s="7" t="n">
        <v>28</v>
      </c>
      <c r="H6954" s="7" t="n">
        <v>3</v>
      </c>
      <c r="I6954" s="7" t="s">
        <v>12</v>
      </c>
      <c r="J6954" s="7" t="n">
        <v>0</v>
      </c>
      <c r="K6954" s="7" t="n">
        <v>0</v>
      </c>
      <c r="L6954" s="7" t="n">
        <v>0</v>
      </c>
      <c r="M6954" s="7" t="n">
        <v>0</v>
      </c>
      <c r="N6954" s="7" t="n">
        <v>0</v>
      </c>
      <c r="O6954" s="7" t="n">
        <v>0</v>
      </c>
      <c r="P6954" s="7" t="n">
        <v>1</v>
      </c>
      <c r="Q6954" s="7" t="n">
        <v>1</v>
      </c>
      <c r="R6954" s="7" t="n">
        <v>1</v>
      </c>
      <c r="S6954" s="7" t="n">
        <v>100</v>
      </c>
    </row>
    <row r="6955" spans="1:6">
      <c r="A6955" t="s">
        <v>4</v>
      </c>
      <c r="B6955" s="4" t="s">
        <v>5</v>
      </c>
      <c r="C6955" s="4" t="s">
        <v>10</v>
      </c>
    </row>
    <row r="6956" spans="1:6">
      <c r="A6956" t="n">
        <v>65440</v>
      </c>
      <c r="B6956" s="25" t="n">
        <v>16</v>
      </c>
      <c r="C6956" s="7" t="n">
        <v>1000</v>
      </c>
    </row>
    <row r="6957" spans="1:6">
      <c r="A6957" t="s">
        <v>4</v>
      </c>
      <c r="B6957" s="4" t="s">
        <v>5</v>
      </c>
      <c r="C6957" s="4" t="s">
        <v>10</v>
      </c>
    </row>
    <row r="6958" spans="1:6">
      <c r="A6958" t="n">
        <v>65443</v>
      </c>
      <c r="B6958" s="25" t="n">
        <v>16</v>
      </c>
      <c r="C6958" s="7" t="n">
        <v>1000</v>
      </c>
    </row>
    <row r="6959" spans="1:6">
      <c r="A6959" t="s">
        <v>4</v>
      </c>
      <c r="B6959" s="4" t="s">
        <v>5</v>
      </c>
      <c r="C6959" s="4" t="s">
        <v>13</v>
      </c>
      <c r="D6959" s="4" t="s">
        <v>10</v>
      </c>
      <c r="E6959" s="4" t="s">
        <v>10</v>
      </c>
    </row>
    <row r="6960" spans="1:6">
      <c r="A6960" t="n">
        <v>65446</v>
      </c>
      <c r="B6960" s="19" t="n">
        <v>50</v>
      </c>
      <c r="C6960" s="7" t="n">
        <v>1</v>
      </c>
      <c r="D6960" s="7" t="n">
        <v>5312</v>
      </c>
      <c r="E6960" s="7" t="n">
        <v>2000</v>
      </c>
    </row>
    <row r="6961" spans="1:19">
      <c r="A6961" t="s">
        <v>4</v>
      </c>
      <c r="B6961" s="4" t="s">
        <v>5</v>
      </c>
      <c r="C6961" s="4" t="s">
        <v>13</v>
      </c>
      <c r="D6961" s="4" t="s">
        <v>10</v>
      </c>
      <c r="E6961" s="4" t="s">
        <v>30</v>
      </c>
      <c r="F6961" s="4" t="s">
        <v>10</v>
      </c>
      <c r="G6961" s="4" t="s">
        <v>9</v>
      </c>
      <c r="H6961" s="4" t="s">
        <v>9</v>
      </c>
      <c r="I6961" s="4" t="s">
        <v>10</v>
      </c>
      <c r="J6961" s="4" t="s">
        <v>10</v>
      </c>
      <c r="K6961" s="4" t="s">
        <v>9</v>
      </c>
      <c r="L6961" s="4" t="s">
        <v>9</v>
      </c>
      <c r="M6961" s="4" t="s">
        <v>9</v>
      </c>
      <c r="N6961" s="4" t="s">
        <v>9</v>
      </c>
      <c r="O6961" s="4" t="s">
        <v>6</v>
      </c>
    </row>
    <row r="6962" spans="1:19">
      <c r="A6962" t="n">
        <v>65452</v>
      </c>
      <c r="B6962" s="19" t="n">
        <v>50</v>
      </c>
      <c r="C6962" s="7" t="n">
        <v>0</v>
      </c>
      <c r="D6962" s="7" t="n">
        <v>5313</v>
      </c>
      <c r="E6962" s="7" t="n">
        <v>0.699999988079071</v>
      </c>
      <c r="F6962" s="7" t="n">
        <v>0</v>
      </c>
      <c r="G6962" s="7" t="n">
        <v>0</v>
      </c>
      <c r="H6962" s="7" t="n">
        <v>0</v>
      </c>
      <c r="I6962" s="7" t="n">
        <v>0</v>
      </c>
      <c r="J6962" s="7" t="n">
        <v>65533</v>
      </c>
      <c r="K6962" s="7" t="n">
        <v>0</v>
      </c>
      <c r="L6962" s="7" t="n">
        <v>0</v>
      </c>
      <c r="M6962" s="7" t="n">
        <v>0</v>
      </c>
      <c r="N6962" s="7" t="n">
        <v>0</v>
      </c>
      <c r="O6962" s="7" t="s">
        <v>12</v>
      </c>
    </row>
    <row r="6963" spans="1:19">
      <c r="A6963" t="s">
        <v>4</v>
      </c>
      <c r="B6963" s="4" t="s">
        <v>5</v>
      </c>
      <c r="C6963" s="4" t="s">
        <v>10</v>
      </c>
      <c r="D6963" s="4" t="s">
        <v>13</v>
      </c>
      <c r="E6963" s="4" t="s">
        <v>13</v>
      </c>
      <c r="F6963" s="4" t="s">
        <v>6</v>
      </c>
    </row>
    <row r="6964" spans="1:19">
      <c r="A6964" t="n">
        <v>65491</v>
      </c>
      <c r="B6964" s="39" t="n">
        <v>47</v>
      </c>
      <c r="C6964" s="7" t="n">
        <v>28</v>
      </c>
      <c r="D6964" s="7" t="n">
        <v>0</v>
      </c>
      <c r="E6964" s="7" t="n">
        <v>2</v>
      </c>
      <c r="F6964" s="7" t="s">
        <v>272</v>
      </c>
    </row>
    <row r="6965" spans="1:19">
      <c r="A6965" t="s">
        <v>4</v>
      </c>
      <c r="B6965" s="4" t="s">
        <v>5</v>
      </c>
      <c r="C6965" s="4" t="s">
        <v>10</v>
      </c>
    </row>
    <row r="6966" spans="1:19">
      <c r="A6966" t="n">
        <v>65506</v>
      </c>
      <c r="B6966" s="25" t="n">
        <v>16</v>
      </c>
      <c r="C6966" s="7" t="n">
        <v>1000</v>
      </c>
    </row>
    <row r="6967" spans="1:19">
      <c r="A6967" t="s">
        <v>4</v>
      </c>
      <c r="B6967" s="4" t="s">
        <v>5</v>
      </c>
      <c r="C6967" s="4" t="s">
        <v>10</v>
      </c>
    </row>
    <row r="6968" spans="1:19">
      <c r="A6968" t="n">
        <v>65509</v>
      </c>
      <c r="B6968" s="25" t="n">
        <v>16</v>
      </c>
      <c r="C6968" s="7" t="n">
        <v>400</v>
      </c>
    </row>
    <row r="6969" spans="1:19">
      <c r="A6969" t="s">
        <v>4</v>
      </c>
      <c r="B6969" s="4" t="s">
        <v>5</v>
      </c>
      <c r="C6969" s="4" t="s">
        <v>10</v>
      </c>
      <c r="D6969" s="4" t="s">
        <v>13</v>
      </c>
    </row>
    <row r="6970" spans="1:19">
      <c r="A6970" t="n">
        <v>65512</v>
      </c>
      <c r="B6970" s="61" t="n">
        <v>89</v>
      </c>
      <c r="C6970" s="7" t="n">
        <v>65533</v>
      </c>
      <c r="D6970" s="7" t="n">
        <v>0</v>
      </c>
    </row>
    <row r="6971" spans="1:19">
      <c r="A6971" t="s">
        <v>4</v>
      </c>
      <c r="B6971" s="4" t="s">
        <v>5</v>
      </c>
      <c r="C6971" s="4" t="s">
        <v>10</v>
      </c>
      <c r="D6971" s="4" t="s">
        <v>9</v>
      </c>
      <c r="E6971" s="4" t="s">
        <v>9</v>
      </c>
      <c r="F6971" s="4" t="s">
        <v>9</v>
      </c>
      <c r="G6971" s="4" t="s">
        <v>9</v>
      </c>
      <c r="H6971" s="4" t="s">
        <v>10</v>
      </c>
      <c r="I6971" s="4" t="s">
        <v>13</v>
      </c>
    </row>
    <row r="6972" spans="1:19">
      <c r="A6972" t="n">
        <v>65516</v>
      </c>
      <c r="B6972" s="69" t="n">
        <v>66</v>
      </c>
      <c r="C6972" s="7" t="n">
        <v>28</v>
      </c>
      <c r="D6972" s="7" t="n">
        <v>1065353216</v>
      </c>
      <c r="E6972" s="7" t="n">
        <v>1065353216</v>
      </c>
      <c r="F6972" s="7" t="n">
        <v>1065353216</v>
      </c>
      <c r="G6972" s="7" t="n">
        <v>0</v>
      </c>
      <c r="H6972" s="7" t="n">
        <v>500</v>
      </c>
      <c r="I6972" s="7" t="n">
        <v>3</v>
      </c>
    </row>
    <row r="6973" spans="1:19">
      <c r="A6973" t="s">
        <v>4</v>
      </c>
      <c r="B6973" s="4" t="s">
        <v>5</v>
      </c>
      <c r="C6973" s="4" t="s">
        <v>10</v>
      </c>
      <c r="D6973" s="4" t="s">
        <v>13</v>
      </c>
    </row>
    <row r="6974" spans="1:19">
      <c r="A6974" t="n">
        <v>65538</v>
      </c>
      <c r="B6974" s="61" t="n">
        <v>89</v>
      </c>
      <c r="C6974" s="7" t="n">
        <v>65533</v>
      </c>
      <c r="D6974" s="7" t="n">
        <v>1</v>
      </c>
    </row>
    <row r="6975" spans="1:19">
      <c r="A6975" t="s">
        <v>4</v>
      </c>
      <c r="B6975" s="4" t="s">
        <v>5</v>
      </c>
      <c r="C6975" s="4" t="s">
        <v>10</v>
      </c>
      <c r="D6975" s="4" t="s">
        <v>9</v>
      </c>
    </row>
    <row r="6976" spans="1:19">
      <c r="A6976" t="n">
        <v>65542</v>
      </c>
      <c r="B6976" s="37" t="n">
        <v>43</v>
      </c>
      <c r="C6976" s="7" t="n">
        <v>28</v>
      </c>
      <c r="D6976" s="7" t="n">
        <v>1</v>
      </c>
    </row>
    <row r="6977" spans="1:15">
      <c r="A6977" t="s">
        <v>4</v>
      </c>
      <c r="B6977" s="4" t="s">
        <v>5</v>
      </c>
      <c r="C6977" s="4" t="s">
        <v>10</v>
      </c>
    </row>
    <row r="6978" spans="1:15">
      <c r="A6978" t="n">
        <v>65549</v>
      </c>
      <c r="B6978" s="25" t="n">
        <v>16</v>
      </c>
      <c r="C6978" s="7" t="n">
        <v>300</v>
      </c>
    </row>
    <row r="6979" spans="1:15">
      <c r="A6979" t="s">
        <v>4</v>
      </c>
      <c r="B6979" s="4" t="s">
        <v>5</v>
      </c>
      <c r="C6979" s="4" t="s">
        <v>13</v>
      </c>
      <c r="D6979" s="4" t="s">
        <v>10</v>
      </c>
    </row>
    <row r="6980" spans="1:15">
      <c r="A6980" t="n">
        <v>65552</v>
      </c>
      <c r="B6980" s="59" t="n">
        <v>45</v>
      </c>
      <c r="C6980" s="7" t="n">
        <v>7</v>
      </c>
      <c r="D6980" s="7" t="n">
        <v>255</v>
      </c>
    </row>
    <row r="6981" spans="1:15">
      <c r="A6981" t="s">
        <v>4</v>
      </c>
      <c r="B6981" s="4" t="s">
        <v>5</v>
      </c>
      <c r="C6981" s="4" t="s">
        <v>13</v>
      </c>
      <c r="D6981" s="4" t="s">
        <v>10</v>
      </c>
      <c r="E6981" s="4" t="s">
        <v>30</v>
      </c>
    </row>
    <row r="6982" spans="1:15">
      <c r="A6982" t="n">
        <v>65556</v>
      </c>
      <c r="B6982" s="27" t="n">
        <v>58</v>
      </c>
      <c r="C6982" s="7" t="n">
        <v>101</v>
      </c>
      <c r="D6982" s="7" t="n">
        <v>1000</v>
      </c>
      <c r="E6982" s="7" t="n">
        <v>1</v>
      </c>
    </row>
    <row r="6983" spans="1:15">
      <c r="A6983" t="s">
        <v>4</v>
      </c>
      <c r="B6983" s="4" t="s">
        <v>5</v>
      </c>
      <c r="C6983" s="4" t="s">
        <v>13</v>
      </c>
      <c r="D6983" s="4" t="s">
        <v>10</v>
      </c>
    </row>
    <row r="6984" spans="1:15">
      <c r="A6984" t="n">
        <v>65564</v>
      </c>
      <c r="B6984" s="27" t="n">
        <v>58</v>
      </c>
      <c r="C6984" s="7" t="n">
        <v>254</v>
      </c>
      <c r="D6984" s="7" t="n">
        <v>0</v>
      </c>
    </row>
    <row r="6985" spans="1:15">
      <c r="A6985" t="s">
        <v>4</v>
      </c>
      <c r="B6985" s="4" t="s">
        <v>5</v>
      </c>
      <c r="C6985" s="4" t="s">
        <v>13</v>
      </c>
      <c r="D6985" s="4" t="s">
        <v>13</v>
      </c>
      <c r="E6985" s="4" t="s">
        <v>30</v>
      </c>
      <c r="F6985" s="4" t="s">
        <v>30</v>
      </c>
      <c r="G6985" s="4" t="s">
        <v>30</v>
      </c>
      <c r="H6985" s="4" t="s">
        <v>10</v>
      </c>
    </row>
    <row r="6986" spans="1:15">
      <c r="A6986" t="n">
        <v>65568</v>
      </c>
      <c r="B6986" s="59" t="n">
        <v>45</v>
      </c>
      <c r="C6986" s="7" t="n">
        <v>2</v>
      </c>
      <c r="D6986" s="7" t="n">
        <v>3</v>
      </c>
      <c r="E6986" s="7" t="n">
        <v>15.0100002288818</v>
      </c>
      <c r="F6986" s="7" t="n">
        <v>1.21000003814697</v>
      </c>
      <c r="G6986" s="7" t="n">
        <v>16.8600006103516</v>
      </c>
      <c r="H6986" s="7" t="n">
        <v>0</v>
      </c>
    </row>
    <row r="6987" spans="1:15">
      <c r="A6987" t="s">
        <v>4</v>
      </c>
      <c r="B6987" s="4" t="s">
        <v>5</v>
      </c>
      <c r="C6987" s="4" t="s">
        <v>13</v>
      </c>
      <c r="D6987" s="4" t="s">
        <v>13</v>
      </c>
      <c r="E6987" s="4" t="s">
        <v>30</v>
      </c>
      <c r="F6987" s="4" t="s">
        <v>30</v>
      </c>
      <c r="G6987" s="4" t="s">
        <v>30</v>
      </c>
      <c r="H6987" s="4" t="s">
        <v>10</v>
      </c>
      <c r="I6987" s="4" t="s">
        <v>13</v>
      </c>
    </row>
    <row r="6988" spans="1:15">
      <c r="A6988" t="n">
        <v>65585</v>
      </c>
      <c r="B6988" s="59" t="n">
        <v>45</v>
      </c>
      <c r="C6988" s="7" t="n">
        <v>4</v>
      </c>
      <c r="D6988" s="7" t="n">
        <v>3</v>
      </c>
      <c r="E6988" s="7" t="n">
        <v>8.98999977111816</v>
      </c>
      <c r="F6988" s="7" t="n">
        <v>310.140014648438</v>
      </c>
      <c r="G6988" s="7" t="n">
        <v>0</v>
      </c>
      <c r="H6988" s="7" t="n">
        <v>0</v>
      </c>
      <c r="I6988" s="7" t="n">
        <v>0</v>
      </c>
    </row>
    <row r="6989" spans="1:15">
      <c r="A6989" t="s">
        <v>4</v>
      </c>
      <c r="B6989" s="4" t="s">
        <v>5</v>
      </c>
      <c r="C6989" s="4" t="s">
        <v>13</v>
      </c>
      <c r="D6989" s="4" t="s">
        <v>13</v>
      </c>
      <c r="E6989" s="4" t="s">
        <v>30</v>
      </c>
      <c r="F6989" s="4" t="s">
        <v>10</v>
      </c>
    </row>
    <row r="6990" spans="1:15">
      <c r="A6990" t="n">
        <v>65603</v>
      </c>
      <c r="B6990" s="59" t="n">
        <v>45</v>
      </c>
      <c r="C6990" s="7" t="n">
        <v>5</v>
      </c>
      <c r="D6990" s="7" t="n">
        <v>3</v>
      </c>
      <c r="E6990" s="7" t="n">
        <v>6.09999990463257</v>
      </c>
      <c r="F6990" s="7" t="n">
        <v>0</v>
      </c>
    </row>
    <row r="6991" spans="1:15">
      <c r="A6991" t="s">
        <v>4</v>
      </c>
      <c r="B6991" s="4" t="s">
        <v>5</v>
      </c>
      <c r="C6991" s="4" t="s">
        <v>13</v>
      </c>
      <c r="D6991" s="4" t="s">
        <v>13</v>
      </c>
      <c r="E6991" s="4" t="s">
        <v>30</v>
      </c>
      <c r="F6991" s="4" t="s">
        <v>10</v>
      </c>
    </row>
    <row r="6992" spans="1:15">
      <c r="A6992" t="n">
        <v>65612</v>
      </c>
      <c r="B6992" s="59" t="n">
        <v>45</v>
      </c>
      <c r="C6992" s="7" t="n">
        <v>5</v>
      </c>
      <c r="D6992" s="7" t="n">
        <v>3</v>
      </c>
      <c r="E6992" s="7" t="n">
        <v>6.40000009536743</v>
      </c>
      <c r="F6992" s="7" t="n">
        <v>3000</v>
      </c>
    </row>
    <row r="6993" spans="1:9">
      <c r="A6993" t="s">
        <v>4</v>
      </c>
      <c r="B6993" s="4" t="s">
        <v>5</v>
      </c>
      <c r="C6993" s="4" t="s">
        <v>13</v>
      </c>
      <c r="D6993" s="4" t="s">
        <v>13</v>
      </c>
      <c r="E6993" s="4" t="s">
        <v>30</v>
      </c>
      <c r="F6993" s="4" t="s">
        <v>10</v>
      </c>
    </row>
    <row r="6994" spans="1:9">
      <c r="A6994" t="n">
        <v>65621</v>
      </c>
      <c r="B6994" s="59" t="n">
        <v>45</v>
      </c>
      <c r="C6994" s="7" t="n">
        <v>11</v>
      </c>
      <c r="D6994" s="7" t="n">
        <v>3</v>
      </c>
      <c r="E6994" s="7" t="n">
        <v>35.0999984741211</v>
      </c>
      <c r="F6994" s="7" t="n">
        <v>0</v>
      </c>
    </row>
    <row r="6995" spans="1:9">
      <c r="A6995" t="s">
        <v>4</v>
      </c>
      <c r="B6995" s="4" t="s">
        <v>5</v>
      </c>
      <c r="C6995" s="4" t="s">
        <v>10</v>
      </c>
      <c r="D6995" s="4" t="s">
        <v>9</v>
      </c>
    </row>
    <row r="6996" spans="1:9">
      <c r="A6996" t="n">
        <v>65630</v>
      </c>
      <c r="B6996" s="57" t="n">
        <v>44</v>
      </c>
      <c r="C6996" s="7" t="n">
        <v>8</v>
      </c>
      <c r="D6996" s="7" t="n">
        <v>1</v>
      </c>
    </row>
    <row r="6997" spans="1:9">
      <c r="A6997" t="s">
        <v>4</v>
      </c>
      <c r="B6997" s="4" t="s">
        <v>5</v>
      </c>
      <c r="C6997" s="4" t="s">
        <v>10</v>
      </c>
      <c r="D6997" s="4" t="s">
        <v>13</v>
      </c>
      <c r="E6997" s="4" t="s">
        <v>6</v>
      </c>
      <c r="F6997" s="4" t="s">
        <v>30</v>
      </c>
      <c r="G6997" s="4" t="s">
        <v>30</v>
      </c>
      <c r="H6997" s="4" t="s">
        <v>30</v>
      </c>
    </row>
    <row r="6998" spans="1:9">
      <c r="A6998" t="n">
        <v>65637</v>
      </c>
      <c r="B6998" s="40" t="n">
        <v>48</v>
      </c>
      <c r="C6998" s="7" t="n">
        <v>0</v>
      </c>
      <c r="D6998" s="7" t="n">
        <v>0</v>
      </c>
      <c r="E6998" s="7" t="s">
        <v>267</v>
      </c>
      <c r="F6998" s="7" t="n">
        <v>-1</v>
      </c>
      <c r="G6998" s="7" t="n">
        <v>1</v>
      </c>
      <c r="H6998" s="7" t="n">
        <v>2.80259692864963e-45</v>
      </c>
    </row>
    <row r="6999" spans="1:9">
      <c r="A6999" t="s">
        <v>4</v>
      </c>
      <c r="B6999" s="4" t="s">
        <v>5</v>
      </c>
      <c r="C6999" s="4" t="s">
        <v>10</v>
      </c>
      <c r="D6999" s="4" t="s">
        <v>13</v>
      </c>
      <c r="E6999" s="4" t="s">
        <v>6</v>
      </c>
      <c r="F6999" s="4" t="s">
        <v>30</v>
      </c>
      <c r="G6999" s="4" t="s">
        <v>30</v>
      </c>
      <c r="H6999" s="4" t="s">
        <v>30</v>
      </c>
    </row>
    <row r="7000" spans="1:9">
      <c r="A7000" t="n">
        <v>65666</v>
      </c>
      <c r="B7000" s="40" t="n">
        <v>48</v>
      </c>
      <c r="C7000" s="7" t="n">
        <v>7</v>
      </c>
      <c r="D7000" s="7" t="n">
        <v>0</v>
      </c>
      <c r="E7000" s="7" t="s">
        <v>267</v>
      </c>
      <c r="F7000" s="7" t="n">
        <v>-1</v>
      </c>
      <c r="G7000" s="7" t="n">
        <v>1</v>
      </c>
      <c r="H7000" s="7" t="n">
        <v>2.80259692864963e-45</v>
      </c>
    </row>
    <row r="7001" spans="1:9">
      <c r="A7001" t="s">
        <v>4</v>
      </c>
      <c r="B7001" s="4" t="s">
        <v>5</v>
      </c>
      <c r="C7001" s="4" t="s">
        <v>10</v>
      </c>
      <c r="D7001" s="4" t="s">
        <v>13</v>
      </c>
      <c r="E7001" s="4" t="s">
        <v>6</v>
      </c>
      <c r="F7001" s="4" t="s">
        <v>30</v>
      </c>
      <c r="G7001" s="4" t="s">
        <v>30</v>
      </c>
      <c r="H7001" s="4" t="s">
        <v>30</v>
      </c>
    </row>
    <row r="7002" spans="1:9">
      <c r="A7002" t="n">
        <v>65695</v>
      </c>
      <c r="B7002" s="40" t="n">
        <v>48</v>
      </c>
      <c r="C7002" s="7" t="n">
        <v>8</v>
      </c>
      <c r="D7002" s="7" t="n">
        <v>0</v>
      </c>
      <c r="E7002" s="7" t="s">
        <v>267</v>
      </c>
      <c r="F7002" s="7" t="n">
        <v>-1</v>
      </c>
      <c r="G7002" s="7" t="n">
        <v>1</v>
      </c>
      <c r="H7002" s="7" t="n">
        <v>2.80259692864963e-45</v>
      </c>
    </row>
    <row r="7003" spans="1:9">
      <c r="A7003" t="s">
        <v>4</v>
      </c>
      <c r="B7003" s="4" t="s">
        <v>5</v>
      </c>
      <c r="C7003" s="4" t="s">
        <v>10</v>
      </c>
      <c r="D7003" s="4" t="s">
        <v>13</v>
      </c>
      <c r="E7003" s="4" t="s">
        <v>6</v>
      </c>
      <c r="F7003" s="4" t="s">
        <v>30</v>
      </c>
      <c r="G7003" s="4" t="s">
        <v>30</v>
      </c>
      <c r="H7003" s="4" t="s">
        <v>30</v>
      </c>
    </row>
    <row r="7004" spans="1:9">
      <c r="A7004" t="n">
        <v>65724</v>
      </c>
      <c r="B7004" s="40" t="n">
        <v>48</v>
      </c>
      <c r="C7004" s="7" t="n">
        <v>6</v>
      </c>
      <c r="D7004" s="7" t="n">
        <v>0</v>
      </c>
      <c r="E7004" s="7" t="s">
        <v>267</v>
      </c>
      <c r="F7004" s="7" t="n">
        <v>-1</v>
      </c>
      <c r="G7004" s="7" t="n">
        <v>1</v>
      </c>
      <c r="H7004" s="7" t="n">
        <v>2.80259692864963e-45</v>
      </c>
    </row>
    <row r="7005" spans="1:9">
      <c r="A7005" t="s">
        <v>4</v>
      </c>
      <c r="B7005" s="4" t="s">
        <v>5</v>
      </c>
      <c r="C7005" s="4" t="s">
        <v>10</v>
      </c>
      <c r="D7005" s="4" t="s">
        <v>13</v>
      </c>
      <c r="E7005" s="4" t="s">
        <v>6</v>
      </c>
      <c r="F7005" s="4" t="s">
        <v>30</v>
      </c>
      <c r="G7005" s="4" t="s">
        <v>30</v>
      </c>
      <c r="H7005" s="4" t="s">
        <v>30</v>
      </c>
    </row>
    <row r="7006" spans="1:9">
      <c r="A7006" t="n">
        <v>65753</v>
      </c>
      <c r="B7006" s="40" t="n">
        <v>48</v>
      </c>
      <c r="C7006" s="7" t="n">
        <v>2</v>
      </c>
      <c r="D7006" s="7" t="n">
        <v>0</v>
      </c>
      <c r="E7006" s="7" t="s">
        <v>267</v>
      </c>
      <c r="F7006" s="7" t="n">
        <v>-1</v>
      </c>
      <c r="G7006" s="7" t="n">
        <v>1</v>
      </c>
      <c r="H7006" s="7" t="n">
        <v>2.80259692864963e-45</v>
      </c>
    </row>
    <row r="7007" spans="1:9">
      <c r="A7007" t="s">
        <v>4</v>
      </c>
      <c r="B7007" s="4" t="s">
        <v>5</v>
      </c>
      <c r="C7007" s="4" t="s">
        <v>10</v>
      </c>
    </row>
    <row r="7008" spans="1:9">
      <c r="A7008" t="n">
        <v>65782</v>
      </c>
      <c r="B7008" s="25" t="n">
        <v>16</v>
      </c>
      <c r="C7008" s="7" t="n">
        <v>2000</v>
      </c>
    </row>
    <row r="7009" spans="1:8">
      <c r="A7009" t="s">
        <v>4</v>
      </c>
      <c r="B7009" s="4" t="s">
        <v>5</v>
      </c>
      <c r="C7009" s="4" t="s">
        <v>13</v>
      </c>
      <c r="D7009" s="4" t="s">
        <v>10</v>
      </c>
      <c r="E7009" s="4" t="s">
        <v>6</v>
      </c>
    </row>
    <row r="7010" spans="1:8">
      <c r="A7010" t="n">
        <v>65785</v>
      </c>
      <c r="B7010" s="51" t="n">
        <v>51</v>
      </c>
      <c r="C7010" s="7" t="n">
        <v>4</v>
      </c>
      <c r="D7010" s="7" t="n">
        <v>3</v>
      </c>
      <c r="E7010" s="7" t="s">
        <v>681</v>
      </c>
    </row>
    <row r="7011" spans="1:8">
      <c r="A7011" t="s">
        <v>4</v>
      </c>
      <c r="B7011" s="4" t="s">
        <v>5</v>
      </c>
      <c r="C7011" s="4" t="s">
        <v>10</v>
      </c>
    </row>
    <row r="7012" spans="1:8">
      <c r="A7012" t="n">
        <v>65798</v>
      </c>
      <c r="B7012" s="25" t="n">
        <v>16</v>
      </c>
      <c r="C7012" s="7" t="n">
        <v>0</v>
      </c>
    </row>
    <row r="7013" spans="1:8">
      <c r="A7013" t="s">
        <v>4</v>
      </c>
      <c r="B7013" s="4" t="s">
        <v>5</v>
      </c>
      <c r="C7013" s="4" t="s">
        <v>10</v>
      </c>
      <c r="D7013" s="4" t="s">
        <v>66</v>
      </c>
      <c r="E7013" s="4" t="s">
        <v>13</v>
      </c>
      <c r="F7013" s="4" t="s">
        <v>13</v>
      </c>
    </row>
    <row r="7014" spans="1:8">
      <c r="A7014" t="n">
        <v>65801</v>
      </c>
      <c r="B7014" s="52" t="n">
        <v>26</v>
      </c>
      <c r="C7014" s="7" t="n">
        <v>3</v>
      </c>
      <c r="D7014" s="7" t="s">
        <v>682</v>
      </c>
      <c r="E7014" s="7" t="n">
        <v>2</v>
      </c>
      <c r="F7014" s="7" t="n">
        <v>0</v>
      </c>
    </row>
    <row r="7015" spans="1:8">
      <c r="A7015" t="s">
        <v>4</v>
      </c>
      <c r="B7015" s="4" t="s">
        <v>5</v>
      </c>
    </row>
    <row r="7016" spans="1:8">
      <c r="A7016" t="n">
        <v>65839</v>
      </c>
      <c r="B7016" s="32" t="n">
        <v>28</v>
      </c>
    </row>
    <row r="7017" spans="1:8">
      <c r="A7017" t="s">
        <v>4</v>
      </c>
      <c r="B7017" s="4" t="s">
        <v>5</v>
      </c>
      <c r="C7017" s="4" t="s">
        <v>10</v>
      </c>
      <c r="D7017" s="4" t="s">
        <v>13</v>
      </c>
      <c r="E7017" s="4" t="s">
        <v>13</v>
      </c>
      <c r="F7017" s="4" t="s">
        <v>6</v>
      </c>
    </row>
    <row r="7018" spans="1:8">
      <c r="A7018" t="n">
        <v>65840</v>
      </c>
      <c r="B7018" s="47" t="n">
        <v>20</v>
      </c>
      <c r="C7018" s="7" t="n">
        <v>8</v>
      </c>
      <c r="D7018" s="7" t="n">
        <v>2</v>
      </c>
      <c r="E7018" s="7" t="n">
        <v>10</v>
      </c>
      <c r="F7018" s="7" t="s">
        <v>322</v>
      </c>
    </row>
    <row r="7019" spans="1:8">
      <c r="A7019" t="s">
        <v>4</v>
      </c>
      <c r="B7019" s="4" t="s">
        <v>5</v>
      </c>
      <c r="C7019" s="4" t="s">
        <v>13</v>
      </c>
      <c r="D7019" s="4" t="s">
        <v>10</v>
      </c>
      <c r="E7019" s="4" t="s">
        <v>6</v>
      </c>
    </row>
    <row r="7020" spans="1:8">
      <c r="A7020" t="n">
        <v>65860</v>
      </c>
      <c r="B7020" s="51" t="n">
        <v>51</v>
      </c>
      <c r="C7020" s="7" t="n">
        <v>4</v>
      </c>
      <c r="D7020" s="7" t="n">
        <v>8</v>
      </c>
      <c r="E7020" s="7" t="s">
        <v>274</v>
      </c>
    </row>
    <row r="7021" spans="1:8">
      <c r="A7021" t="s">
        <v>4</v>
      </c>
      <c r="B7021" s="4" t="s">
        <v>5</v>
      </c>
      <c r="C7021" s="4" t="s">
        <v>10</v>
      </c>
    </row>
    <row r="7022" spans="1:8">
      <c r="A7022" t="n">
        <v>65873</v>
      </c>
      <c r="B7022" s="25" t="n">
        <v>16</v>
      </c>
      <c r="C7022" s="7" t="n">
        <v>0</v>
      </c>
    </row>
    <row r="7023" spans="1:8">
      <c r="A7023" t="s">
        <v>4</v>
      </c>
      <c r="B7023" s="4" t="s">
        <v>5</v>
      </c>
      <c r="C7023" s="4" t="s">
        <v>10</v>
      </c>
      <c r="D7023" s="4" t="s">
        <v>66</v>
      </c>
      <c r="E7023" s="4" t="s">
        <v>13</v>
      </c>
      <c r="F7023" s="4" t="s">
        <v>13</v>
      </c>
    </row>
    <row r="7024" spans="1:8">
      <c r="A7024" t="n">
        <v>65876</v>
      </c>
      <c r="B7024" s="52" t="n">
        <v>26</v>
      </c>
      <c r="C7024" s="7" t="n">
        <v>8</v>
      </c>
      <c r="D7024" s="7" t="s">
        <v>683</v>
      </c>
      <c r="E7024" s="7" t="n">
        <v>2</v>
      </c>
      <c r="F7024" s="7" t="n">
        <v>0</v>
      </c>
    </row>
    <row r="7025" spans="1:6">
      <c r="A7025" t="s">
        <v>4</v>
      </c>
      <c r="B7025" s="4" t="s">
        <v>5</v>
      </c>
    </row>
    <row r="7026" spans="1:6">
      <c r="A7026" t="n">
        <v>65930</v>
      </c>
      <c r="B7026" s="32" t="n">
        <v>28</v>
      </c>
    </row>
    <row r="7027" spans="1:6">
      <c r="A7027" t="s">
        <v>4</v>
      </c>
      <c r="B7027" s="4" t="s">
        <v>5</v>
      </c>
      <c r="C7027" s="4" t="s">
        <v>13</v>
      </c>
      <c r="D7027" s="4" t="s">
        <v>10</v>
      </c>
      <c r="E7027" s="4" t="s">
        <v>10</v>
      </c>
      <c r="F7027" s="4" t="s">
        <v>13</v>
      </c>
    </row>
    <row r="7028" spans="1:6">
      <c r="A7028" t="n">
        <v>65931</v>
      </c>
      <c r="B7028" s="30" t="n">
        <v>25</v>
      </c>
      <c r="C7028" s="7" t="n">
        <v>1</v>
      </c>
      <c r="D7028" s="7" t="n">
        <v>60</v>
      </c>
      <c r="E7028" s="7" t="n">
        <v>640</v>
      </c>
      <c r="F7028" s="7" t="n">
        <v>1</v>
      </c>
    </row>
    <row r="7029" spans="1:6">
      <c r="A7029" t="s">
        <v>4</v>
      </c>
      <c r="B7029" s="4" t="s">
        <v>5</v>
      </c>
      <c r="C7029" s="4" t="s">
        <v>13</v>
      </c>
      <c r="D7029" s="4" t="s">
        <v>10</v>
      </c>
      <c r="E7029" s="4" t="s">
        <v>6</v>
      </c>
    </row>
    <row r="7030" spans="1:6">
      <c r="A7030" t="n">
        <v>65938</v>
      </c>
      <c r="B7030" s="51" t="n">
        <v>51</v>
      </c>
      <c r="C7030" s="7" t="n">
        <v>4</v>
      </c>
      <c r="D7030" s="7" t="n">
        <v>9</v>
      </c>
      <c r="E7030" s="7" t="s">
        <v>590</v>
      </c>
    </row>
    <row r="7031" spans="1:6">
      <c r="A7031" t="s">
        <v>4</v>
      </c>
      <c r="B7031" s="4" t="s">
        <v>5</v>
      </c>
      <c r="C7031" s="4" t="s">
        <v>10</v>
      </c>
    </row>
    <row r="7032" spans="1:6">
      <c r="A7032" t="n">
        <v>65951</v>
      </c>
      <c r="B7032" s="25" t="n">
        <v>16</v>
      </c>
      <c r="C7032" s="7" t="n">
        <v>0</v>
      </c>
    </row>
    <row r="7033" spans="1:6">
      <c r="A7033" t="s">
        <v>4</v>
      </c>
      <c r="B7033" s="4" t="s">
        <v>5</v>
      </c>
      <c r="C7033" s="4" t="s">
        <v>10</v>
      </c>
      <c r="D7033" s="4" t="s">
        <v>66</v>
      </c>
      <c r="E7033" s="4" t="s">
        <v>13</v>
      </c>
      <c r="F7033" s="4" t="s">
        <v>13</v>
      </c>
    </row>
    <row r="7034" spans="1:6">
      <c r="A7034" t="n">
        <v>65954</v>
      </c>
      <c r="B7034" s="52" t="n">
        <v>26</v>
      </c>
      <c r="C7034" s="7" t="n">
        <v>9</v>
      </c>
      <c r="D7034" s="7" t="s">
        <v>684</v>
      </c>
      <c r="E7034" s="7" t="n">
        <v>2</v>
      </c>
      <c r="F7034" s="7" t="n">
        <v>0</v>
      </c>
    </row>
    <row r="7035" spans="1:6">
      <c r="A7035" t="s">
        <v>4</v>
      </c>
      <c r="B7035" s="4" t="s">
        <v>5</v>
      </c>
    </row>
    <row r="7036" spans="1:6">
      <c r="A7036" t="n">
        <v>66016</v>
      </c>
      <c r="B7036" s="32" t="n">
        <v>28</v>
      </c>
    </row>
    <row r="7037" spans="1:6">
      <c r="A7037" t="s">
        <v>4</v>
      </c>
      <c r="B7037" s="4" t="s">
        <v>5</v>
      </c>
      <c r="C7037" s="4" t="s">
        <v>10</v>
      </c>
      <c r="D7037" s="4" t="s">
        <v>13</v>
      </c>
    </row>
    <row r="7038" spans="1:6">
      <c r="A7038" t="n">
        <v>66017</v>
      </c>
      <c r="B7038" s="61" t="n">
        <v>89</v>
      </c>
      <c r="C7038" s="7" t="n">
        <v>65533</v>
      </c>
      <c r="D7038" s="7" t="n">
        <v>1</v>
      </c>
    </row>
    <row r="7039" spans="1:6">
      <c r="A7039" t="s">
        <v>4</v>
      </c>
      <c r="B7039" s="4" t="s">
        <v>5</v>
      </c>
      <c r="C7039" s="4" t="s">
        <v>13</v>
      </c>
      <c r="D7039" s="4" t="s">
        <v>10</v>
      </c>
      <c r="E7039" s="4" t="s">
        <v>10</v>
      </c>
      <c r="F7039" s="4" t="s">
        <v>13</v>
      </c>
    </row>
    <row r="7040" spans="1:6">
      <c r="A7040" t="n">
        <v>66021</v>
      </c>
      <c r="B7040" s="30" t="n">
        <v>25</v>
      </c>
      <c r="C7040" s="7" t="n">
        <v>1</v>
      </c>
      <c r="D7040" s="7" t="n">
        <v>65535</v>
      </c>
      <c r="E7040" s="7" t="n">
        <v>65535</v>
      </c>
      <c r="F7040" s="7" t="n">
        <v>0</v>
      </c>
    </row>
    <row r="7041" spans="1:6">
      <c r="A7041" t="s">
        <v>4</v>
      </c>
      <c r="B7041" s="4" t="s">
        <v>5</v>
      </c>
      <c r="C7041" s="4" t="s">
        <v>10</v>
      </c>
      <c r="D7041" s="4" t="s">
        <v>10</v>
      </c>
      <c r="E7041" s="4" t="s">
        <v>10</v>
      </c>
    </row>
    <row r="7042" spans="1:6">
      <c r="A7042" t="n">
        <v>66028</v>
      </c>
      <c r="B7042" s="43" t="n">
        <v>61</v>
      </c>
      <c r="C7042" s="7" t="n">
        <v>0</v>
      </c>
      <c r="D7042" s="7" t="n">
        <v>8</v>
      </c>
      <c r="E7042" s="7" t="n">
        <v>1000</v>
      </c>
    </row>
    <row r="7043" spans="1:6">
      <c r="A7043" t="s">
        <v>4</v>
      </c>
      <c r="B7043" s="4" t="s">
        <v>5</v>
      </c>
      <c r="C7043" s="4" t="s">
        <v>10</v>
      </c>
      <c r="D7043" s="4" t="s">
        <v>13</v>
      </c>
      <c r="E7043" s="4" t="s">
        <v>13</v>
      </c>
      <c r="F7043" s="4" t="s">
        <v>6</v>
      </c>
    </row>
    <row r="7044" spans="1:6">
      <c r="A7044" t="n">
        <v>66035</v>
      </c>
      <c r="B7044" s="47" t="n">
        <v>20</v>
      </c>
      <c r="C7044" s="7" t="n">
        <v>0</v>
      </c>
      <c r="D7044" s="7" t="n">
        <v>2</v>
      </c>
      <c r="E7044" s="7" t="n">
        <v>10</v>
      </c>
      <c r="F7044" s="7" t="s">
        <v>273</v>
      </c>
    </row>
    <row r="7045" spans="1:6">
      <c r="A7045" t="s">
        <v>4</v>
      </c>
      <c r="B7045" s="4" t="s">
        <v>5</v>
      </c>
      <c r="C7045" s="4" t="s">
        <v>13</v>
      </c>
      <c r="D7045" s="4" t="s">
        <v>10</v>
      </c>
      <c r="E7045" s="4" t="s">
        <v>6</v>
      </c>
    </row>
    <row r="7046" spans="1:6">
      <c r="A7046" t="n">
        <v>66056</v>
      </c>
      <c r="B7046" s="51" t="n">
        <v>51</v>
      </c>
      <c r="C7046" s="7" t="n">
        <v>4</v>
      </c>
      <c r="D7046" s="7" t="n">
        <v>0</v>
      </c>
      <c r="E7046" s="7" t="s">
        <v>166</v>
      </c>
    </row>
    <row r="7047" spans="1:6">
      <c r="A7047" t="s">
        <v>4</v>
      </c>
      <c r="B7047" s="4" t="s">
        <v>5</v>
      </c>
      <c r="C7047" s="4" t="s">
        <v>10</v>
      </c>
    </row>
    <row r="7048" spans="1:6">
      <c r="A7048" t="n">
        <v>66069</v>
      </c>
      <c r="B7048" s="25" t="n">
        <v>16</v>
      </c>
      <c r="C7048" s="7" t="n">
        <v>0</v>
      </c>
    </row>
    <row r="7049" spans="1:6">
      <c r="A7049" t="s">
        <v>4</v>
      </c>
      <c r="B7049" s="4" t="s">
        <v>5</v>
      </c>
      <c r="C7049" s="4" t="s">
        <v>10</v>
      </c>
      <c r="D7049" s="4" t="s">
        <v>66</v>
      </c>
      <c r="E7049" s="4" t="s">
        <v>13</v>
      </c>
      <c r="F7049" s="4" t="s">
        <v>13</v>
      </c>
    </row>
    <row r="7050" spans="1:6">
      <c r="A7050" t="n">
        <v>66072</v>
      </c>
      <c r="B7050" s="52" t="n">
        <v>26</v>
      </c>
      <c r="C7050" s="7" t="n">
        <v>0</v>
      </c>
      <c r="D7050" s="7" t="s">
        <v>685</v>
      </c>
      <c r="E7050" s="7" t="n">
        <v>2</v>
      </c>
      <c r="F7050" s="7" t="n">
        <v>0</v>
      </c>
    </row>
    <row r="7051" spans="1:6">
      <c r="A7051" t="s">
        <v>4</v>
      </c>
      <c r="B7051" s="4" t="s">
        <v>5</v>
      </c>
    </row>
    <row r="7052" spans="1:6">
      <c r="A7052" t="n">
        <v>66190</v>
      </c>
      <c r="B7052" s="32" t="n">
        <v>28</v>
      </c>
    </row>
    <row r="7053" spans="1:6">
      <c r="A7053" t="s">
        <v>4</v>
      </c>
      <c r="B7053" s="4" t="s">
        <v>5</v>
      </c>
      <c r="C7053" s="4" t="s">
        <v>10</v>
      </c>
      <c r="D7053" s="4" t="s">
        <v>10</v>
      </c>
      <c r="E7053" s="4" t="s">
        <v>10</v>
      </c>
    </row>
    <row r="7054" spans="1:6">
      <c r="A7054" t="n">
        <v>66191</v>
      </c>
      <c r="B7054" s="43" t="n">
        <v>61</v>
      </c>
      <c r="C7054" s="7" t="n">
        <v>7</v>
      </c>
      <c r="D7054" s="7" t="n">
        <v>0</v>
      </c>
      <c r="E7054" s="7" t="n">
        <v>1000</v>
      </c>
    </row>
    <row r="7055" spans="1:6">
      <c r="A7055" t="s">
        <v>4</v>
      </c>
      <c r="B7055" s="4" t="s">
        <v>5</v>
      </c>
      <c r="C7055" s="4" t="s">
        <v>13</v>
      </c>
      <c r="D7055" s="4" t="s">
        <v>10</v>
      </c>
      <c r="E7055" s="4" t="s">
        <v>6</v>
      </c>
    </row>
    <row r="7056" spans="1:6">
      <c r="A7056" t="n">
        <v>66198</v>
      </c>
      <c r="B7056" s="51" t="n">
        <v>51</v>
      </c>
      <c r="C7056" s="7" t="n">
        <v>4</v>
      </c>
      <c r="D7056" s="7" t="n">
        <v>7</v>
      </c>
      <c r="E7056" s="7" t="s">
        <v>151</v>
      </c>
    </row>
    <row r="7057" spans="1:6">
      <c r="A7057" t="s">
        <v>4</v>
      </c>
      <c r="B7057" s="4" t="s">
        <v>5</v>
      </c>
      <c r="C7057" s="4" t="s">
        <v>10</v>
      </c>
    </row>
    <row r="7058" spans="1:6">
      <c r="A7058" t="n">
        <v>66211</v>
      </c>
      <c r="B7058" s="25" t="n">
        <v>16</v>
      </c>
      <c r="C7058" s="7" t="n">
        <v>0</v>
      </c>
    </row>
    <row r="7059" spans="1:6">
      <c r="A7059" t="s">
        <v>4</v>
      </c>
      <c r="B7059" s="4" t="s">
        <v>5</v>
      </c>
      <c r="C7059" s="4" t="s">
        <v>10</v>
      </c>
      <c r="D7059" s="4" t="s">
        <v>66</v>
      </c>
      <c r="E7059" s="4" t="s">
        <v>13</v>
      </c>
      <c r="F7059" s="4" t="s">
        <v>13</v>
      </c>
    </row>
    <row r="7060" spans="1:6">
      <c r="A7060" t="n">
        <v>66214</v>
      </c>
      <c r="B7060" s="52" t="n">
        <v>26</v>
      </c>
      <c r="C7060" s="7" t="n">
        <v>7</v>
      </c>
      <c r="D7060" s="7" t="s">
        <v>686</v>
      </c>
      <c r="E7060" s="7" t="n">
        <v>2</v>
      </c>
      <c r="F7060" s="7" t="n">
        <v>0</v>
      </c>
    </row>
    <row r="7061" spans="1:6">
      <c r="A7061" t="s">
        <v>4</v>
      </c>
      <c r="B7061" s="4" t="s">
        <v>5</v>
      </c>
    </row>
    <row r="7062" spans="1:6">
      <c r="A7062" t="n">
        <v>66251</v>
      </c>
      <c r="B7062" s="32" t="n">
        <v>28</v>
      </c>
    </row>
    <row r="7063" spans="1:6">
      <c r="A7063" t="s">
        <v>4</v>
      </c>
      <c r="B7063" s="4" t="s">
        <v>5</v>
      </c>
      <c r="C7063" s="4" t="s">
        <v>10</v>
      </c>
      <c r="D7063" s="4" t="s">
        <v>13</v>
      </c>
    </row>
    <row r="7064" spans="1:6">
      <c r="A7064" t="n">
        <v>66252</v>
      </c>
      <c r="B7064" s="61" t="n">
        <v>89</v>
      </c>
      <c r="C7064" s="7" t="n">
        <v>65533</v>
      </c>
      <c r="D7064" s="7" t="n">
        <v>1</v>
      </c>
    </row>
    <row r="7065" spans="1:6">
      <c r="A7065" t="s">
        <v>4</v>
      </c>
      <c r="B7065" s="4" t="s">
        <v>5</v>
      </c>
      <c r="C7065" s="4" t="s">
        <v>13</v>
      </c>
      <c r="D7065" s="4" t="s">
        <v>13</v>
      </c>
      <c r="E7065" s="4" t="s">
        <v>9</v>
      </c>
      <c r="F7065" s="4" t="s">
        <v>13</v>
      </c>
      <c r="G7065" s="4" t="s">
        <v>13</v>
      </c>
      <c r="H7065" s="4" t="s">
        <v>13</v>
      </c>
    </row>
    <row r="7066" spans="1:6">
      <c r="A7066" t="n">
        <v>66256</v>
      </c>
      <c r="B7066" s="34" t="n">
        <v>18</v>
      </c>
      <c r="C7066" s="7" t="n">
        <v>0</v>
      </c>
      <c r="D7066" s="7" t="n">
        <v>0</v>
      </c>
      <c r="E7066" s="7" t="n">
        <v>2</v>
      </c>
      <c r="F7066" s="7" t="n">
        <v>14</v>
      </c>
      <c r="G7066" s="7" t="n">
        <v>19</v>
      </c>
      <c r="H7066" s="7" t="n">
        <v>1</v>
      </c>
    </row>
    <row r="7067" spans="1:6">
      <c r="A7067" t="s">
        <v>4</v>
      </c>
      <c r="B7067" s="4" t="s">
        <v>5</v>
      </c>
      <c r="C7067" s="4" t="s">
        <v>29</v>
      </c>
    </row>
    <row r="7068" spans="1:6">
      <c r="A7068" t="n">
        <v>66266</v>
      </c>
      <c r="B7068" s="18" t="n">
        <v>3</v>
      </c>
      <c r="C7068" s="15" t="n">
        <f t="normal" ca="1">A5760</f>
        <v>0</v>
      </c>
    </row>
    <row r="7069" spans="1:6">
      <c r="A7069" t="s">
        <v>4</v>
      </c>
      <c r="B7069" s="4" t="s">
        <v>5</v>
      </c>
      <c r="C7069" s="4" t="s">
        <v>13</v>
      </c>
      <c r="D7069" s="4" t="s">
        <v>10</v>
      </c>
      <c r="E7069" s="4" t="s">
        <v>10</v>
      </c>
    </row>
    <row r="7070" spans="1:6">
      <c r="A7070" t="n">
        <v>66271</v>
      </c>
      <c r="B7070" s="19" t="n">
        <v>50</v>
      </c>
      <c r="C7070" s="7" t="n">
        <v>1</v>
      </c>
      <c r="D7070" s="7" t="n">
        <v>5043</v>
      </c>
      <c r="E7070" s="7" t="n">
        <v>2000</v>
      </c>
    </row>
    <row r="7071" spans="1:6">
      <c r="A7071" t="s">
        <v>4</v>
      </c>
      <c r="B7071" s="4" t="s">
        <v>5</v>
      </c>
      <c r="C7071" s="4" t="s">
        <v>13</v>
      </c>
      <c r="D7071" s="4" t="s">
        <v>10</v>
      </c>
      <c r="E7071" s="4" t="s">
        <v>30</v>
      </c>
    </row>
    <row r="7072" spans="1:6">
      <c r="A7072" t="n">
        <v>66277</v>
      </c>
      <c r="B7072" s="27" t="n">
        <v>58</v>
      </c>
      <c r="C7072" s="7" t="n">
        <v>0</v>
      </c>
      <c r="D7072" s="7" t="n">
        <v>1000</v>
      </c>
      <c r="E7072" s="7" t="n">
        <v>1</v>
      </c>
    </row>
    <row r="7073" spans="1:8">
      <c r="A7073" t="s">
        <v>4</v>
      </c>
      <c r="B7073" s="4" t="s">
        <v>5</v>
      </c>
      <c r="C7073" s="4" t="s">
        <v>13</v>
      </c>
      <c r="D7073" s="4" t="s">
        <v>10</v>
      </c>
    </row>
    <row r="7074" spans="1:8">
      <c r="A7074" t="n">
        <v>66285</v>
      </c>
      <c r="B7074" s="27" t="n">
        <v>58</v>
      </c>
      <c r="C7074" s="7" t="n">
        <v>255</v>
      </c>
      <c r="D7074" s="7" t="n">
        <v>0</v>
      </c>
    </row>
    <row r="7075" spans="1:8">
      <c r="A7075" t="s">
        <v>4</v>
      </c>
      <c r="B7075" s="4" t="s">
        <v>5</v>
      </c>
      <c r="C7075" s="4" t="s">
        <v>10</v>
      </c>
    </row>
    <row r="7076" spans="1:8">
      <c r="A7076" t="n">
        <v>66289</v>
      </c>
      <c r="B7076" s="25" t="n">
        <v>16</v>
      </c>
      <c r="C7076" s="7" t="n">
        <v>1000</v>
      </c>
    </row>
    <row r="7077" spans="1:8">
      <c r="A7077" t="s">
        <v>4</v>
      </c>
      <c r="B7077" s="4" t="s">
        <v>5</v>
      </c>
      <c r="C7077" s="4" t="s">
        <v>13</v>
      </c>
    </row>
    <row r="7078" spans="1:8">
      <c r="A7078" t="n">
        <v>66292</v>
      </c>
      <c r="B7078" s="59" t="n">
        <v>45</v>
      </c>
      <c r="C7078" s="7" t="n">
        <v>0</v>
      </c>
    </row>
    <row r="7079" spans="1:8">
      <c r="A7079" t="s">
        <v>4</v>
      </c>
      <c r="B7079" s="4" t="s">
        <v>5</v>
      </c>
      <c r="C7079" s="4" t="s">
        <v>13</v>
      </c>
      <c r="D7079" s="4" t="s">
        <v>10</v>
      </c>
      <c r="E7079" s="4" t="s">
        <v>10</v>
      </c>
    </row>
    <row r="7080" spans="1:8">
      <c r="A7080" t="n">
        <v>66294</v>
      </c>
      <c r="B7080" s="13" t="n">
        <v>39</v>
      </c>
      <c r="C7080" s="7" t="n">
        <v>16</v>
      </c>
      <c r="D7080" s="7" t="n">
        <v>65533</v>
      </c>
      <c r="E7080" s="7" t="n">
        <v>200</v>
      </c>
    </row>
    <row r="7081" spans="1:8">
      <c r="A7081" t="s">
        <v>4</v>
      </c>
      <c r="B7081" s="4" t="s">
        <v>5</v>
      </c>
      <c r="C7081" s="4" t="s">
        <v>13</v>
      </c>
      <c r="D7081" s="4" t="s">
        <v>10</v>
      </c>
      <c r="E7081" s="4" t="s">
        <v>10</v>
      </c>
    </row>
    <row r="7082" spans="1:8">
      <c r="A7082" t="n">
        <v>66300</v>
      </c>
      <c r="B7082" s="13" t="n">
        <v>39</v>
      </c>
      <c r="C7082" s="7" t="n">
        <v>16</v>
      </c>
      <c r="D7082" s="7" t="n">
        <v>65533</v>
      </c>
      <c r="E7082" s="7" t="n">
        <v>201</v>
      </c>
    </row>
    <row r="7083" spans="1:8">
      <c r="A7083" t="s">
        <v>4</v>
      </c>
      <c r="B7083" s="4" t="s">
        <v>5</v>
      </c>
      <c r="C7083" s="4" t="s">
        <v>13</v>
      </c>
      <c r="D7083" s="4" t="s">
        <v>10</v>
      </c>
      <c r="E7083" s="4" t="s">
        <v>13</v>
      </c>
    </row>
    <row r="7084" spans="1:8">
      <c r="A7084" t="n">
        <v>66306</v>
      </c>
      <c r="B7084" s="13" t="n">
        <v>39</v>
      </c>
      <c r="C7084" s="7" t="n">
        <v>11</v>
      </c>
      <c r="D7084" s="7" t="n">
        <v>65533</v>
      </c>
      <c r="E7084" s="7" t="n">
        <v>200</v>
      </c>
    </row>
    <row r="7085" spans="1:8">
      <c r="A7085" t="s">
        <v>4</v>
      </c>
      <c r="B7085" s="4" t="s">
        <v>5</v>
      </c>
      <c r="C7085" s="4" t="s">
        <v>13</v>
      </c>
      <c r="D7085" s="4" t="s">
        <v>10</v>
      </c>
      <c r="E7085" s="4" t="s">
        <v>13</v>
      </c>
    </row>
    <row r="7086" spans="1:8">
      <c r="A7086" t="n">
        <v>66311</v>
      </c>
      <c r="B7086" s="13" t="n">
        <v>39</v>
      </c>
      <c r="C7086" s="7" t="n">
        <v>11</v>
      </c>
      <c r="D7086" s="7" t="n">
        <v>65533</v>
      </c>
      <c r="E7086" s="7" t="n">
        <v>201</v>
      </c>
    </row>
    <row r="7087" spans="1:8">
      <c r="A7087" t="s">
        <v>4</v>
      </c>
      <c r="B7087" s="4" t="s">
        <v>5</v>
      </c>
      <c r="C7087" s="4" t="s">
        <v>13</v>
      </c>
      <c r="D7087" s="4" t="s">
        <v>10</v>
      </c>
      <c r="E7087" s="4" t="s">
        <v>13</v>
      </c>
    </row>
    <row r="7088" spans="1:8">
      <c r="A7088" t="n">
        <v>66316</v>
      </c>
      <c r="B7088" s="42" t="n">
        <v>36</v>
      </c>
      <c r="C7088" s="7" t="n">
        <v>9</v>
      </c>
      <c r="D7088" s="7" t="n">
        <v>13</v>
      </c>
      <c r="E7088" s="7" t="n">
        <v>0</v>
      </c>
    </row>
    <row r="7089" spans="1:5">
      <c r="A7089" t="s">
        <v>4</v>
      </c>
      <c r="B7089" s="4" t="s">
        <v>5</v>
      </c>
      <c r="C7089" s="4" t="s">
        <v>13</v>
      </c>
      <c r="D7089" s="4" t="s">
        <v>10</v>
      </c>
      <c r="E7089" s="4" t="s">
        <v>13</v>
      </c>
    </row>
    <row r="7090" spans="1:5">
      <c r="A7090" t="n">
        <v>66321</v>
      </c>
      <c r="B7090" s="42" t="n">
        <v>36</v>
      </c>
      <c r="C7090" s="7" t="n">
        <v>9</v>
      </c>
      <c r="D7090" s="7" t="n">
        <v>80</v>
      </c>
      <c r="E7090" s="7" t="n">
        <v>0</v>
      </c>
    </row>
    <row r="7091" spans="1:5">
      <c r="A7091" t="s">
        <v>4</v>
      </c>
      <c r="B7091" s="4" t="s">
        <v>5</v>
      </c>
      <c r="C7091" s="4" t="s">
        <v>13</v>
      </c>
      <c r="D7091" s="4" t="s">
        <v>10</v>
      </c>
      <c r="E7091" s="4" t="s">
        <v>13</v>
      </c>
    </row>
    <row r="7092" spans="1:5">
      <c r="A7092" t="n">
        <v>66326</v>
      </c>
      <c r="B7092" s="42" t="n">
        <v>36</v>
      </c>
      <c r="C7092" s="7" t="n">
        <v>9</v>
      </c>
      <c r="D7092" s="7" t="n">
        <v>0</v>
      </c>
      <c r="E7092" s="7" t="n">
        <v>0</v>
      </c>
    </row>
    <row r="7093" spans="1:5">
      <c r="A7093" t="s">
        <v>4</v>
      </c>
      <c r="B7093" s="4" t="s">
        <v>5</v>
      </c>
      <c r="C7093" s="4" t="s">
        <v>13</v>
      </c>
      <c r="D7093" s="4" t="s">
        <v>10</v>
      </c>
      <c r="E7093" s="4" t="s">
        <v>13</v>
      </c>
    </row>
    <row r="7094" spans="1:5">
      <c r="A7094" t="n">
        <v>66331</v>
      </c>
      <c r="B7094" s="42" t="n">
        <v>36</v>
      </c>
      <c r="C7094" s="7" t="n">
        <v>9</v>
      </c>
      <c r="D7094" s="7" t="n">
        <v>2</v>
      </c>
      <c r="E7094" s="7" t="n">
        <v>0</v>
      </c>
    </row>
    <row r="7095" spans="1:5">
      <c r="A7095" t="s">
        <v>4</v>
      </c>
      <c r="B7095" s="4" t="s">
        <v>5</v>
      </c>
      <c r="C7095" s="4" t="s">
        <v>13</v>
      </c>
      <c r="D7095" s="4" t="s">
        <v>10</v>
      </c>
      <c r="E7095" s="4" t="s">
        <v>13</v>
      </c>
    </row>
    <row r="7096" spans="1:5">
      <c r="A7096" t="n">
        <v>66336</v>
      </c>
      <c r="B7096" s="42" t="n">
        <v>36</v>
      </c>
      <c r="C7096" s="7" t="n">
        <v>9</v>
      </c>
      <c r="D7096" s="7" t="n">
        <v>4</v>
      </c>
      <c r="E7096" s="7" t="n">
        <v>0</v>
      </c>
    </row>
    <row r="7097" spans="1:5">
      <c r="A7097" t="s">
        <v>4</v>
      </c>
      <c r="B7097" s="4" t="s">
        <v>5</v>
      </c>
      <c r="C7097" s="4" t="s">
        <v>13</v>
      </c>
      <c r="D7097" s="4" t="s">
        <v>10</v>
      </c>
      <c r="E7097" s="4" t="s">
        <v>13</v>
      </c>
    </row>
    <row r="7098" spans="1:5">
      <c r="A7098" t="n">
        <v>66341</v>
      </c>
      <c r="B7098" s="42" t="n">
        <v>36</v>
      </c>
      <c r="C7098" s="7" t="n">
        <v>9</v>
      </c>
      <c r="D7098" s="7" t="n">
        <v>8</v>
      </c>
      <c r="E7098" s="7" t="n">
        <v>0</v>
      </c>
    </row>
    <row r="7099" spans="1:5">
      <c r="A7099" t="s">
        <v>4</v>
      </c>
      <c r="B7099" s="4" t="s">
        <v>5</v>
      </c>
      <c r="C7099" s="4" t="s">
        <v>13</v>
      </c>
      <c r="D7099" s="4" t="s">
        <v>10</v>
      </c>
      <c r="E7099" s="4" t="s">
        <v>13</v>
      </c>
    </row>
    <row r="7100" spans="1:5">
      <c r="A7100" t="n">
        <v>66346</v>
      </c>
      <c r="B7100" s="42" t="n">
        <v>36</v>
      </c>
      <c r="C7100" s="7" t="n">
        <v>9</v>
      </c>
      <c r="D7100" s="7" t="n">
        <v>6</v>
      </c>
      <c r="E7100" s="7" t="n">
        <v>0</v>
      </c>
    </row>
    <row r="7101" spans="1:5">
      <c r="A7101" t="s">
        <v>4</v>
      </c>
      <c r="B7101" s="4" t="s">
        <v>5</v>
      </c>
      <c r="C7101" s="4" t="s">
        <v>13</v>
      </c>
      <c r="D7101" s="4" t="s">
        <v>10</v>
      </c>
      <c r="E7101" s="4" t="s">
        <v>13</v>
      </c>
    </row>
    <row r="7102" spans="1:5">
      <c r="A7102" t="n">
        <v>66351</v>
      </c>
      <c r="B7102" s="42" t="n">
        <v>36</v>
      </c>
      <c r="C7102" s="7" t="n">
        <v>9</v>
      </c>
      <c r="D7102" s="7" t="n">
        <v>83</v>
      </c>
      <c r="E7102" s="7" t="n">
        <v>0</v>
      </c>
    </row>
    <row r="7103" spans="1:5">
      <c r="A7103" t="s">
        <v>4</v>
      </c>
      <c r="B7103" s="4" t="s">
        <v>5</v>
      </c>
      <c r="C7103" s="4" t="s">
        <v>13</v>
      </c>
      <c r="D7103" s="4" t="s">
        <v>10</v>
      </c>
      <c r="E7103" s="4" t="s">
        <v>13</v>
      </c>
    </row>
    <row r="7104" spans="1:5">
      <c r="A7104" t="n">
        <v>66356</v>
      </c>
      <c r="B7104" s="42" t="n">
        <v>36</v>
      </c>
      <c r="C7104" s="7" t="n">
        <v>9</v>
      </c>
      <c r="D7104" s="7" t="n">
        <v>11</v>
      </c>
      <c r="E7104" s="7" t="n">
        <v>0</v>
      </c>
    </row>
    <row r="7105" spans="1:5">
      <c r="A7105" t="s">
        <v>4</v>
      </c>
      <c r="B7105" s="4" t="s">
        <v>5</v>
      </c>
      <c r="C7105" s="4" t="s">
        <v>13</v>
      </c>
      <c r="D7105" s="4" t="s">
        <v>10</v>
      </c>
      <c r="E7105" s="4" t="s">
        <v>13</v>
      </c>
    </row>
    <row r="7106" spans="1:5">
      <c r="A7106" t="n">
        <v>66361</v>
      </c>
      <c r="B7106" s="42" t="n">
        <v>36</v>
      </c>
      <c r="C7106" s="7" t="n">
        <v>9</v>
      </c>
      <c r="D7106" s="7" t="n">
        <v>9</v>
      </c>
      <c r="E7106" s="7" t="n">
        <v>0</v>
      </c>
    </row>
    <row r="7107" spans="1:5">
      <c r="A7107" t="s">
        <v>4</v>
      </c>
      <c r="B7107" s="4" t="s">
        <v>5</v>
      </c>
      <c r="C7107" s="4" t="s">
        <v>13</v>
      </c>
      <c r="D7107" s="4" t="s">
        <v>10</v>
      </c>
      <c r="E7107" s="4" t="s">
        <v>13</v>
      </c>
    </row>
    <row r="7108" spans="1:5">
      <c r="A7108" t="n">
        <v>66366</v>
      </c>
      <c r="B7108" s="42" t="n">
        <v>36</v>
      </c>
      <c r="C7108" s="7" t="n">
        <v>9</v>
      </c>
      <c r="D7108" s="7" t="n">
        <v>7</v>
      </c>
      <c r="E7108" s="7" t="n">
        <v>0</v>
      </c>
    </row>
    <row r="7109" spans="1:5">
      <c r="A7109" t="s">
        <v>4</v>
      </c>
      <c r="B7109" s="4" t="s">
        <v>5</v>
      </c>
      <c r="C7109" s="4" t="s">
        <v>13</v>
      </c>
      <c r="D7109" s="4" t="s">
        <v>10</v>
      </c>
      <c r="E7109" s="4" t="s">
        <v>13</v>
      </c>
    </row>
    <row r="7110" spans="1:5">
      <c r="A7110" t="n">
        <v>66371</v>
      </c>
      <c r="B7110" s="42" t="n">
        <v>36</v>
      </c>
      <c r="C7110" s="7" t="n">
        <v>9</v>
      </c>
      <c r="D7110" s="7" t="n">
        <v>5</v>
      </c>
      <c r="E7110" s="7" t="n">
        <v>0</v>
      </c>
    </row>
    <row r="7111" spans="1:5">
      <c r="A7111" t="s">
        <v>4</v>
      </c>
      <c r="B7111" s="4" t="s">
        <v>5</v>
      </c>
      <c r="C7111" s="4" t="s">
        <v>13</v>
      </c>
      <c r="D7111" s="4" t="s">
        <v>10</v>
      </c>
      <c r="E7111" s="4" t="s">
        <v>13</v>
      </c>
    </row>
    <row r="7112" spans="1:5">
      <c r="A7112" t="n">
        <v>66376</v>
      </c>
      <c r="B7112" s="42" t="n">
        <v>36</v>
      </c>
      <c r="C7112" s="7" t="n">
        <v>9</v>
      </c>
      <c r="D7112" s="7" t="n">
        <v>3</v>
      </c>
      <c r="E7112" s="7" t="n">
        <v>0</v>
      </c>
    </row>
    <row r="7113" spans="1:5">
      <c r="A7113" t="s">
        <v>4</v>
      </c>
      <c r="B7113" s="4" t="s">
        <v>5</v>
      </c>
      <c r="C7113" s="4" t="s">
        <v>13</v>
      </c>
      <c r="D7113" s="4" t="s">
        <v>10</v>
      </c>
      <c r="E7113" s="4" t="s">
        <v>13</v>
      </c>
    </row>
    <row r="7114" spans="1:5">
      <c r="A7114" t="n">
        <v>66381</v>
      </c>
      <c r="B7114" s="42" t="n">
        <v>36</v>
      </c>
      <c r="C7114" s="7" t="n">
        <v>9</v>
      </c>
      <c r="D7114" s="7" t="n">
        <v>28</v>
      </c>
      <c r="E7114" s="7" t="n">
        <v>0</v>
      </c>
    </row>
    <row r="7115" spans="1:5">
      <c r="A7115" t="s">
        <v>4</v>
      </c>
      <c r="B7115" s="4" t="s">
        <v>5</v>
      </c>
      <c r="C7115" s="4" t="s">
        <v>13</v>
      </c>
      <c r="D7115" s="4" t="s">
        <v>10</v>
      </c>
      <c r="E7115" s="4" t="s">
        <v>13</v>
      </c>
    </row>
    <row r="7116" spans="1:5">
      <c r="A7116" t="n">
        <v>66386</v>
      </c>
      <c r="B7116" s="42" t="n">
        <v>36</v>
      </c>
      <c r="C7116" s="7" t="n">
        <v>9</v>
      </c>
      <c r="D7116" s="7" t="n">
        <v>18</v>
      </c>
      <c r="E7116" s="7" t="n">
        <v>0</v>
      </c>
    </row>
    <row r="7117" spans="1:5">
      <c r="A7117" t="s">
        <v>4</v>
      </c>
      <c r="B7117" s="4" t="s">
        <v>5</v>
      </c>
      <c r="C7117" s="4" t="s">
        <v>13</v>
      </c>
      <c r="D7117" s="4" t="s">
        <v>10</v>
      </c>
      <c r="E7117" s="4" t="s">
        <v>13</v>
      </c>
    </row>
    <row r="7118" spans="1:5">
      <c r="A7118" t="n">
        <v>66391</v>
      </c>
      <c r="B7118" s="42" t="n">
        <v>36</v>
      </c>
      <c r="C7118" s="7" t="n">
        <v>9</v>
      </c>
      <c r="D7118" s="7" t="n">
        <v>1</v>
      </c>
      <c r="E7118" s="7" t="n">
        <v>0</v>
      </c>
    </row>
    <row r="7119" spans="1:5">
      <c r="A7119" t="s">
        <v>4</v>
      </c>
      <c r="B7119" s="4" t="s">
        <v>5</v>
      </c>
      <c r="C7119" s="4" t="s">
        <v>13</v>
      </c>
      <c r="D7119" s="4" t="s">
        <v>10</v>
      </c>
      <c r="E7119" s="4" t="s">
        <v>13</v>
      </c>
      <c r="F7119" s="4" t="s">
        <v>13</v>
      </c>
      <c r="G7119" s="4" t="s">
        <v>29</v>
      </c>
    </row>
    <row r="7120" spans="1:5">
      <c r="A7120" t="n">
        <v>66396</v>
      </c>
      <c r="B7120" s="14" t="n">
        <v>5</v>
      </c>
      <c r="C7120" s="7" t="n">
        <v>30</v>
      </c>
      <c r="D7120" s="7" t="n">
        <v>8</v>
      </c>
      <c r="E7120" s="7" t="n">
        <v>8</v>
      </c>
      <c r="F7120" s="7" t="n">
        <v>1</v>
      </c>
      <c r="G7120" s="15" t="n">
        <f t="normal" ca="1">A7140</f>
        <v>0</v>
      </c>
    </row>
    <row r="7121" spans="1:7">
      <c r="A7121" t="s">
        <v>4</v>
      </c>
      <c r="B7121" s="4" t="s">
        <v>5</v>
      </c>
      <c r="C7121" s="4" t="s">
        <v>13</v>
      </c>
      <c r="D7121" s="4" t="s">
        <v>10</v>
      </c>
      <c r="E7121" s="4" t="s">
        <v>13</v>
      </c>
      <c r="F7121" s="4" t="s">
        <v>29</v>
      </c>
    </row>
    <row r="7122" spans="1:7">
      <c r="A7122" t="n">
        <v>66406</v>
      </c>
      <c r="B7122" s="14" t="n">
        <v>5</v>
      </c>
      <c r="C7122" s="7" t="n">
        <v>30</v>
      </c>
      <c r="D7122" s="7" t="n">
        <v>9</v>
      </c>
      <c r="E7122" s="7" t="n">
        <v>1</v>
      </c>
      <c r="F7122" s="15" t="n">
        <f t="normal" ca="1">A7134</f>
        <v>0</v>
      </c>
    </row>
    <row r="7123" spans="1:7">
      <c r="A7123" t="s">
        <v>4</v>
      </c>
      <c r="B7123" s="4" t="s">
        <v>5</v>
      </c>
      <c r="C7123" s="4" t="s">
        <v>10</v>
      </c>
      <c r="D7123" s="4" t="s">
        <v>13</v>
      </c>
      <c r="E7123" s="4" t="s">
        <v>10</v>
      </c>
    </row>
    <row r="7124" spans="1:7">
      <c r="A7124" t="n">
        <v>66415</v>
      </c>
      <c r="B7124" s="70" t="n">
        <v>104</v>
      </c>
      <c r="C7124" s="7" t="n">
        <v>21</v>
      </c>
      <c r="D7124" s="7" t="n">
        <v>1</v>
      </c>
      <c r="E7124" s="7" t="n">
        <v>2</v>
      </c>
    </row>
    <row r="7125" spans="1:7">
      <c r="A7125" t="s">
        <v>4</v>
      </c>
      <c r="B7125" s="4" t="s">
        <v>5</v>
      </c>
    </row>
    <row r="7126" spans="1:7">
      <c r="A7126" t="n">
        <v>66421</v>
      </c>
      <c r="B7126" s="5" t="n">
        <v>1</v>
      </c>
    </row>
    <row r="7127" spans="1:7">
      <c r="A7127" t="s">
        <v>4</v>
      </c>
      <c r="B7127" s="4" t="s">
        <v>5</v>
      </c>
      <c r="C7127" s="4" t="s">
        <v>10</v>
      </c>
      <c r="D7127" s="4" t="s">
        <v>13</v>
      </c>
      <c r="E7127" s="4" t="s">
        <v>10</v>
      </c>
    </row>
    <row r="7128" spans="1:7">
      <c r="A7128" t="n">
        <v>66422</v>
      </c>
      <c r="B7128" s="70" t="n">
        <v>104</v>
      </c>
      <c r="C7128" s="7" t="n">
        <v>21</v>
      </c>
      <c r="D7128" s="7" t="n">
        <v>1</v>
      </c>
      <c r="E7128" s="7" t="n">
        <v>3</v>
      </c>
    </row>
    <row r="7129" spans="1:7">
      <c r="A7129" t="s">
        <v>4</v>
      </c>
      <c r="B7129" s="4" t="s">
        <v>5</v>
      </c>
    </row>
    <row r="7130" spans="1:7">
      <c r="A7130" t="n">
        <v>66428</v>
      </c>
      <c r="B7130" s="5" t="n">
        <v>1</v>
      </c>
    </row>
    <row r="7131" spans="1:7">
      <c r="A7131" t="s">
        <v>4</v>
      </c>
      <c r="B7131" s="4" t="s">
        <v>5</v>
      </c>
      <c r="C7131" s="4" t="s">
        <v>29</v>
      </c>
    </row>
    <row r="7132" spans="1:7">
      <c r="A7132" t="n">
        <v>66429</v>
      </c>
      <c r="B7132" s="18" t="n">
        <v>3</v>
      </c>
      <c r="C7132" s="15" t="n">
        <f t="normal" ca="1">A7138</f>
        <v>0</v>
      </c>
    </row>
    <row r="7133" spans="1:7">
      <c r="A7133" t="s">
        <v>4</v>
      </c>
      <c r="B7133" s="4" t="s">
        <v>5</v>
      </c>
      <c r="C7133" s="4" t="s">
        <v>10</v>
      </c>
      <c r="D7133" s="4" t="s">
        <v>13</v>
      </c>
      <c r="E7133" s="4" t="s">
        <v>10</v>
      </c>
    </row>
    <row r="7134" spans="1:7">
      <c r="A7134" t="n">
        <v>66434</v>
      </c>
      <c r="B7134" s="70" t="n">
        <v>104</v>
      </c>
      <c r="C7134" s="7" t="n">
        <v>21</v>
      </c>
      <c r="D7134" s="7" t="n">
        <v>1</v>
      </c>
      <c r="E7134" s="7" t="n">
        <v>1</v>
      </c>
    </row>
    <row r="7135" spans="1:7">
      <c r="A7135" t="s">
        <v>4</v>
      </c>
      <c r="B7135" s="4" t="s">
        <v>5</v>
      </c>
    </row>
    <row r="7136" spans="1:7">
      <c r="A7136" t="n">
        <v>66440</v>
      </c>
      <c r="B7136" s="5" t="n">
        <v>1</v>
      </c>
    </row>
    <row r="7137" spans="1:6">
      <c r="A7137" t="s">
        <v>4</v>
      </c>
      <c r="B7137" s="4" t="s">
        <v>5</v>
      </c>
      <c r="C7137" s="4" t="s">
        <v>29</v>
      </c>
    </row>
    <row r="7138" spans="1:6">
      <c r="A7138" t="n">
        <v>66441</v>
      </c>
      <c r="B7138" s="18" t="n">
        <v>3</v>
      </c>
      <c r="C7138" s="15" t="n">
        <f t="normal" ca="1">A7144</f>
        <v>0</v>
      </c>
    </row>
    <row r="7139" spans="1:6">
      <c r="A7139" t="s">
        <v>4</v>
      </c>
      <c r="B7139" s="4" t="s">
        <v>5</v>
      </c>
      <c r="C7139" s="4" t="s">
        <v>10</v>
      </c>
      <c r="D7139" s="4" t="s">
        <v>13</v>
      </c>
      <c r="E7139" s="4" t="s">
        <v>10</v>
      </c>
    </row>
    <row r="7140" spans="1:6">
      <c r="A7140" t="n">
        <v>66446</v>
      </c>
      <c r="B7140" s="70" t="n">
        <v>104</v>
      </c>
      <c r="C7140" s="7" t="n">
        <v>21</v>
      </c>
      <c r="D7140" s="7" t="n">
        <v>1</v>
      </c>
      <c r="E7140" s="7" t="n">
        <v>2</v>
      </c>
    </row>
    <row r="7141" spans="1:6">
      <c r="A7141" t="s">
        <v>4</v>
      </c>
      <c r="B7141" s="4" t="s">
        <v>5</v>
      </c>
    </row>
    <row r="7142" spans="1:6">
      <c r="A7142" t="n">
        <v>66452</v>
      </c>
      <c r="B7142" s="5" t="n">
        <v>1</v>
      </c>
    </row>
    <row r="7143" spans="1:6">
      <c r="A7143" t="s">
        <v>4</v>
      </c>
      <c r="B7143" s="4" t="s">
        <v>5</v>
      </c>
      <c r="C7143" s="4" t="s">
        <v>10</v>
      </c>
      <c r="D7143" s="4" t="s">
        <v>30</v>
      </c>
      <c r="E7143" s="4" t="s">
        <v>30</v>
      </c>
      <c r="F7143" s="4" t="s">
        <v>30</v>
      </c>
      <c r="G7143" s="4" t="s">
        <v>30</v>
      </c>
    </row>
    <row r="7144" spans="1:6">
      <c r="A7144" t="n">
        <v>66453</v>
      </c>
      <c r="B7144" s="38" t="n">
        <v>46</v>
      </c>
      <c r="C7144" s="7" t="n">
        <v>61456</v>
      </c>
      <c r="D7144" s="7" t="n">
        <v>13.4099998474121</v>
      </c>
      <c r="E7144" s="7" t="n">
        <v>0</v>
      </c>
      <c r="F7144" s="7" t="n">
        <v>27.8700008392334</v>
      </c>
      <c r="G7144" s="7" t="n">
        <v>255.600006103516</v>
      </c>
    </row>
    <row r="7145" spans="1:6">
      <c r="A7145" t="s">
        <v>4</v>
      </c>
      <c r="B7145" s="4" t="s">
        <v>5</v>
      </c>
      <c r="C7145" s="4" t="s">
        <v>13</v>
      </c>
      <c r="D7145" s="4" t="s">
        <v>13</v>
      </c>
      <c r="E7145" s="4" t="s">
        <v>30</v>
      </c>
      <c r="F7145" s="4" t="s">
        <v>30</v>
      </c>
      <c r="G7145" s="4" t="s">
        <v>30</v>
      </c>
      <c r="H7145" s="4" t="s">
        <v>10</v>
      </c>
      <c r="I7145" s="4" t="s">
        <v>13</v>
      </c>
    </row>
    <row r="7146" spans="1:6">
      <c r="A7146" t="n">
        <v>66472</v>
      </c>
      <c r="B7146" s="59" t="n">
        <v>45</v>
      </c>
      <c r="C7146" s="7" t="n">
        <v>4</v>
      </c>
      <c r="D7146" s="7" t="n">
        <v>3</v>
      </c>
      <c r="E7146" s="7" t="n">
        <v>8.65999984741211</v>
      </c>
      <c r="F7146" s="7" t="n">
        <v>255.649993896484</v>
      </c>
      <c r="G7146" s="7" t="n">
        <v>0</v>
      </c>
      <c r="H7146" s="7" t="n">
        <v>0</v>
      </c>
      <c r="I7146" s="7" t="n">
        <v>0</v>
      </c>
    </row>
    <row r="7147" spans="1:6">
      <c r="A7147" t="s">
        <v>4</v>
      </c>
      <c r="B7147" s="4" t="s">
        <v>5</v>
      </c>
      <c r="C7147" s="4" t="s">
        <v>13</v>
      </c>
      <c r="D7147" s="4" t="s">
        <v>10</v>
      </c>
    </row>
    <row r="7148" spans="1:6">
      <c r="A7148" t="n">
        <v>66490</v>
      </c>
      <c r="B7148" s="10" t="n">
        <v>162</v>
      </c>
      <c r="C7148" s="7" t="n">
        <v>1</v>
      </c>
      <c r="D7148" s="7" t="n">
        <v>0</v>
      </c>
    </row>
    <row r="7149" spans="1:6">
      <c r="A7149" t="s">
        <v>4</v>
      </c>
      <c r="B7149" s="4" t="s">
        <v>5</v>
      </c>
    </row>
    <row r="7150" spans="1:6">
      <c r="A7150" t="n">
        <v>66494</v>
      </c>
      <c r="B7150" s="5" t="n">
        <v>1</v>
      </c>
    </row>
    <row r="7151" spans="1:6" s="3" customFormat="1" customHeight="0">
      <c r="A7151" s="3" t="s">
        <v>2</v>
      </c>
      <c r="B7151" s="3" t="s">
        <v>687</v>
      </c>
    </row>
    <row r="7152" spans="1:6">
      <c r="A7152" t="s">
        <v>4</v>
      </c>
      <c r="B7152" s="4" t="s">
        <v>5</v>
      </c>
      <c r="C7152" s="4" t="s">
        <v>13</v>
      </c>
    </row>
    <row r="7153" spans="1:9">
      <c r="A7153" t="n">
        <v>66496</v>
      </c>
      <c r="B7153" s="48" t="n">
        <v>74</v>
      </c>
      <c r="C7153" s="7" t="n">
        <v>16</v>
      </c>
    </row>
    <row r="7154" spans="1:9">
      <c r="A7154" t="s">
        <v>4</v>
      </c>
      <c r="B7154" s="4" t="s">
        <v>5</v>
      </c>
      <c r="C7154" s="4" t="s">
        <v>10</v>
      </c>
      <c r="D7154" s="4" t="s">
        <v>9</v>
      </c>
    </row>
    <row r="7155" spans="1:9">
      <c r="A7155" t="n">
        <v>66498</v>
      </c>
      <c r="B7155" s="37" t="n">
        <v>43</v>
      </c>
      <c r="C7155" s="7" t="n">
        <v>1</v>
      </c>
      <c r="D7155" s="7" t="n">
        <v>128</v>
      </c>
    </row>
    <row r="7156" spans="1:9">
      <c r="A7156" t="s">
        <v>4</v>
      </c>
      <c r="B7156" s="4" t="s">
        <v>5</v>
      </c>
      <c r="C7156" s="4" t="s">
        <v>10</v>
      </c>
      <c r="D7156" s="4" t="s">
        <v>9</v>
      </c>
    </row>
    <row r="7157" spans="1:9">
      <c r="A7157" t="n">
        <v>66505</v>
      </c>
      <c r="B7157" s="37" t="n">
        <v>43</v>
      </c>
      <c r="C7157" s="7" t="n">
        <v>1</v>
      </c>
      <c r="D7157" s="7" t="n">
        <v>32</v>
      </c>
    </row>
    <row r="7158" spans="1:9">
      <c r="A7158" t="s">
        <v>4</v>
      </c>
      <c r="B7158" s="4" t="s">
        <v>5</v>
      </c>
      <c r="C7158" s="4" t="s">
        <v>10</v>
      </c>
      <c r="D7158" s="4" t="s">
        <v>9</v>
      </c>
    </row>
    <row r="7159" spans="1:9">
      <c r="A7159" t="n">
        <v>66512</v>
      </c>
      <c r="B7159" s="37" t="n">
        <v>43</v>
      </c>
      <c r="C7159" s="7" t="n">
        <v>2</v>
      </c>
      <c r="D7159" s="7" t="n">
        <v>128</v>
      </c>
    </row>
    <row r="7160" spans="1:9">
      <c r="A7160" t="s">
        <v>4</v>
      </c>
      <c r="B7160" s="4" t="s">
        <v>5</v>
      </c>
      <c r="C7160" s="4" t="s">
        <v>10</v>
      </c>
      <c r="D7160" s="4" t="s">
        <v>9</v>
      </c>
    </row>
    <row r="7161" spans="1:9">
      <c r="A7161" t="n">
        <v>66519</v>
      </c>
      <c r="B7161" s="37" t="n">
        <v>43</v>
      </c>
      <c r="C7161" s="7" t="n">
        <v>2</v>
      </c>
      <c r="D7161" s="7" t="n">
        <v>32</v>
      </c>
    </row>
    <row r="7162" spans="1:9">
      <c r="A7162" t="s">
        <v>4</v>
      </c>
      <c r="B7162" s="4" t="s">
        <v>5</v>
      </c>
      <c r="C7162" s="4" t="s">
        <v>10</v>
      </c>
      <c r="D7162" s="4" t="s">
        <v>9</v>
      </c>
    </row>
    <row r="7163" spans="1:9">
      <c r="A7163" t="n">
        <v>66526</v>
      </c>
      <c r="B7163" s="37" t="n">
        <v>43</v>
      </c>
      <c r="C7163" s="7" t="n">
        <v>3</v>
      </c>
      <c r="D7163" s="7" t="n">
        <v>128</v>
      </c>
    </row>
    <row r="7164" spans="1:9">
      <c r="A7164" t="s">
        <v>4</v>
      </c>
      <c r="B7164" s="4" t="s">
        <v>5</v>
      </c>
      <c r="C7164" s="4" t="s">
        <v>10</v>
      </c>
      <c r="D7164" s="4" t="s">
        <v>9</v>
      </c>
    </row>
    <row r="7165" spans="1:9">
      <c r="A7165" t="n">
        <v>66533</v>
      </c>
      <c r="B7165" s="37" t="n">
        <v>43</v>
      </c>
      <c r="C7165" s="7" t="n">
        <v>3</v>
      </c>
      <c r="D7165" s="7" t="n">
        <v>32</v>
      </c>
    </row>
    <row r="7166" spans="1:9">
      <c r="A7166" t="s">
        <v>4</v>
      </c>
      <c r="B7166" s="4" t="s">
        <v>5</v>
      </c>
      <c r="C7166" s="4" t="s">
        <v>10</v>
      </c>
      <c r="D7166" s="4" t="s">
        <v>9</v>
      </c>
    </row>
    <row r="7167" spans="1:9">
      <c r="A7167" t="n">
        <v>66540</v>
      </c>
      <c r="B7167" s="37" t="n">
        <v>43</v>
      </c>
      <c r="C7167" s="7" t="n">
        <v>6</v>
      </c>
      <c r="D7167" s="7" t="n">
        <v>128</v>
      </c>
    </row>
    <row r="7168" spans="1:9">
      <c r="A7168" t="s">
        <v>4</v>
      </c>
      <c r="B7168" s="4" t="s">
        <v>5</v>
      </c>
      <c r="C7168" s="4" t="s">
        <v>10</v>
      </c>
      <c r="D7168" s="4" t="s">
        <v>9</v>
      </c>
    </row>
    <row r="7169" spans="1:4">
      <c r="A7169" t="n">
        <v>66547</v>
      </c>
      <c r="B7169" s="37" t="n">
        <v>43</v>
      </c>
      <c r="C7169" s="7" t="n">
        <v>6</v>
      </c>
      <c r="D7169" s="7" t="n">
        <v>32</v>
      </c>
    </row>
    <row r="7170" spans="1:4">
      <c r="A7170" t="s">
        <v>4</v>
      </c>
      <c r="B7170" s="4" t="s">
        <v>5</v>
      </c>
      <c r="C7170" s="4" t="s">
        <v>10</v>
      </c>
      <c r="D7170" s="4" t="s">
        <v>9</v>
      </c>
    </row>
    <row r="7171" spans="1:4">
      <c r="A7171" t="n">
        <v>66554</v>
      </c>
      <c r="B7171" s="37" t="n">
        <v>43</v>
      </c>
      <c r="C7171" s="7" t="n">
        <v>7</v>
      </c>
      <c r="D7171" s="7" t="n">
        <v>128</v>
      </c>
    </row>
    <row r="7172" spans="1:4">
      <c r="A7172" t="s">
        <v>4</v>
      </c>
      <c r="B7172" s="4" t="s">
        <v>5</v>
      </c>
      <c r="C7172" s="4" t="s">
        <v>10</v>
      </c>
      <c r="D7172" s="4" t="s">
        <v>9</v>
      </c>
    </row>
    <row r="7173" spans="1:4">
      <c r="A7173" t="n">
        <v>66561</v>
      </c>
      <c r="B7173" s="37" t="n">
        <v>43</v>
      </c>
      <c r="C7173" s="7" t="n">
        <v>7</v>
      </c>
      <c r="D7173" s="7" t="n">
        <v>32</v>
      </c>
    </row>
    <row r="7174" spans="1:4">
      <c r="A7174" t="s">
        <v>4</v>
      </c>
      <c r="B7174" s="4" t="s">
        <v>5</v>
      </c>
      <c r="C7174" s="4" t="s">
        <v>10</v>
      </c>
      <c r="D7174" s="4" t="s">
        <v>9</v>
      </c>
    </row>
    <row r="7175" spans="1:4">
      <c r="A7175" t="n">
        <v>66568</v>
      </c>
      <c r="B7175" s="37" t="n">
        <v>43</v>
      </c>
      <c r="C7175" s="7" t="n">
        <v>8</v>
      </c>
      <c r="D7175" s="7" t="n">
        <v>128</v>
      </c>
    </row>
    <row r="7176" spans="1:4">
      <c r="A7176" t="s">
        <v>4</v>
      </c>
      <c r="B7176" s="4" t="s">
        <v>5</v>
      </c>
      <c r="C7176" s="4" t="s">
        <v>10</v>
      </c>
      <c r="D7176" s="4" t="s">
        <v>9</v>
      </c>
    </row>
    <row r="7177" spans="1:4">
      <c r="A7177" t="n">
        <v>66575</v>
      </c>
      <c r="B7177" s="37" t="n">
        <v>43</v>
      </c>
      <c r="C7177" s="7" t="n">
        <v>8</v>
      </c>
      <c r="D7177" s="7" t="n">
        <v>32</v>
      </c>
    </row>
    <row r="7178" spans="1:4">
      <c r="A7178" t="s">
        <v>4</v>
      </c>
      <c r="B7178" s="4" t="s">
        <v>5</v>
      </c>
      <c r="C7178" s="4" t="s">
        <v>10</v>
      </c>
      <c r="D7178" s="4" t="s">
        <v>9</v>
      </c>
    </row>
    <row r="7179" spans="1:4">
      <c r="A7179" t="n">
        <v>66582</v>
      </c>
      <c r="B7179" s="37" t="n">
        <v>43</v>
      </c>
      <c r="C7179" s="7" t="n">
        <v>9</v>
      </c>
      <c r="D7179" s="7" t="n">
        <v>128</v>
      </c>
    </row>
    <row r="7180" spans="1:4">
      <c r="A7180" t="s">
        <v>4</v>
      </c>
      <c r="B7180" s="4" t="s">
        <v>5</v>
      </c>
      <c r="C7180" s="4" t="s">
        <v>10</v>
      </c>
      <c r="D7180" s="4" t="s">
        <v>9</v>
      </c>
    </row>
    <row r="7181" spans="1:4">
      <c r="A7181" t="n">
        <v>66589</v>
      </c>
      <c r="B7181" s="37" t="n">
        <v>43</v>
      </c>
      <c r="C7181" s="7" t="n">
        <v>9</v>
      </c>
      <c r="D7181" s="7" t="n">
        <v>32</v>
      </c>
    </row>
    <row r="7182" spans="1:4">
      <c r="A7182" t="s">
        <v>4</v>
      </c>
      <c r="B7182" s="4" t="s">
        <v>5</v>
      </c>
      <c r="C7182" s="4" t="s">
        <v>10</v>
      </c>
      <c r="D7182" s="4" t="s">
        <v>9</v>
      </c>
    </row>
    <row r="7183" spans="1:4">
      <c r="A7183" t="n">
        <v>66596</v>
      </c>
      <c r="B7183" s="37" t="n">
        <v>43</v>
      </c>
      <c r="C7183" s="7" t="n">
        <v>11</v>
      </c>
      <c r="D7183" s="7" t="n">
        <v>128</v>
      </c>
    </row>
    <row r="7184" spans="1:4">
      <c r="A7184" t="s">
        <v>4</v>
      </c>
      <c r="B7184" s="4" t="s">
        <v>5</v>
      </c>
      <c r="C7184" s="4" t="s">
        <v>10</v>
      </c>
      <c r="D7184" s="4" t="s">
        <v>9</v>
      </c>
    </row>
    <row r="7185" spans="1:4">
      <c r="A7185" t="n">
        <v>66603</v>
      </c>
      <c r="B7185" s="37" t="n">
        <v>43</v>
      </c>
      <c r="C7185" s="7" t="n">
        <v>11</v>
      </c>
      <c r="D7185" s="7" t="n">
        <v>32</v>
      </c>
    </row>
    <row r="7186" spans="1:4">
      <c r="A7186" t="s">
        <v>4</v>
      </c>
      <c r="B7186" s="4" t="s">
        <v>5</v>
      </c>
      <c r="C7186" s="4" t="s">
        <v>10</v>
      </c>
      <c r="D7186" s="4" t="s">
        <v>9</v>
      </c>
    </row>
    <row r="7187" spans="1:4">
      <c r="A7187" t="n">
        <v>66610</v>
      </c>
      <c r="B7187" s="37" t="n">
        <v>43</v>
      </c>
      <c r="C7187" s="7" t="n">
        <v>18</v>
      </c>
      <c r="D7187" s="7" t="n">
        <v>128</v>
      </c>
    </row>
    <row r="7188" spans="1:4">
      <c r="A7188" t="s">
        <v>4</v>
      </c>
      <c r="B7188" s="4" t="s">
        <v>5</v>
      </c>
      <c r="C7188" s="4" t="s">
        <v>10</v>
      </c>
      <c r="D7188" s="4" t="s">
        <v>9</v>
      </c>
    </row>
    <row r="7189" spans="1:4">
      <c r="A7189" t="n">
        <v>66617</v>
      </c>
      <c r="B7189" s="37" t="n">
        <v>43</v>
      </c>
      <c r="C7189" s="7" t="n">
        <v>18</v>
      </c>
      <c r="D7189" s="7" t="n">
        <v>32</v>
      </c>
    </row>
    <row r="7190" spans="1:4">
      <c r="A7190" t="s">
        <v>4</v>
      </c>
      <c r="B7190" s="4" t="s">
        <v>5</v>
      </c>
    </row>
    <row r="7191" spans="1:4">
      <c r="A7191" t="n">
        <v>66624</v>
      </c>
      <c r="B7191" s="5" t="n">
        <v>1</v>
      </c>
    </row>
    <row r="7192" spans="1:4" s="3" customFormat="1" customHeight="0">
      <c r="A7192" s="3" t="s">
        <v>2</v>
      </c>
      <c r="B7192" s="3" t="s">
        <v>688</v>
      </c>
    </row>
    <row r="7193" spans="1:4">
      <c r="A7193" t="s">
        <v>4</v>
      </c>
      <c r="B7193" s="4" t="s">
        <v>5</v>
      </c>
      <c r="C7193" s="4" t="s">
        <v>13</v>
      </c>
    </row>
    <row r="7194" spans="1:4">
      <c r="A7194" t="n">
        <v>66628</v>
      </c>
      <c r="B7194" s="48" t="n">
        <v>74</v>
      </c>
      <c r="C7194" s="7" t="n">
        <v>17</v>
      </c>
    </row>
    <row r="7195" spans="1:4">
      <c r="A7195" t="s">
        <v>4</v>
      </c>
      <c r="B7195" s="4" t="s">
        <v>5</v>
      </c>
      <c r="C7195" s="4" t="s">
        <v>10</v>
      </c>
      <c r="D7195" s="4" t="s">
        <v>9</v>
      </c>
    </row>
    <row r="7196" spans="1:4">
      <c r="A7196" t="n">
        <v>66630</v>
      </c>
      <c r="B7196" s="57" t="n">
        <v>44</v>
      </c>
      <c r="C7196" s="7" t="n">
        <v>1</v>
      </c>
      <c r="D7196" s="7" t="n">
        <v>128</v>
      </c>
    </row>
    <row r="7197" spans="1:4">
      <c r="A7197" t="s">
        <v>4</v>
      </c>
      <c r="B7197" s="4" t="s">
        <v>5</v>
      </c>
      <c r="C7197" s="4" t="s">
        <v>10</v>
      </c>
      <c r="D7197" s="4" t="s">
        <v>9</v>
      </c>
    </row>
    <row r="7198" spans="1:4">
      <c r="A7198" t="n">
        <v>66637</v>
      </c>
      <c r="B7198" s="57" t="n">
        <v>44</v>
      </c>
      <c r="C7198" s="7" t="n">
        <v>1</v>
      </c>
      <c r="D7198" s="7" t="n">
        <v>32</v>
      </c>
    </row>
    <row r="7199" spans="1:4">
      <c r="A7199" t="s">
        <v>4</v>
      </c>
      <c r="B7199" s="4" t="s">
        <v>5</v>
      </c>
      <c r="C7199" s="4" t="s">
        <v>10</v>
      </c>
      <c r="D7199" s="4" t="s">
        <v>9</v>
      </c>
    </row>
    <row r="7200" spans="1:4">
      <c r="A7200" t="n">
        <v>66644</v>
      </c>
      <c r="B7200" s="57" t="n">
        <v>44</v>
      </c>
      <c r="C7200" s="7" t="n">
        <v>2</v>
      </c>
      <c r="D7200" s="7" t="n">
        <v>128</v>
      </c>
    </row>
    <row r="7201" spans="1:4">
      <c r="A7201" t="s">
        <v>4</v>
      </c>
      <c r="B7201" s="4" t="s">
        <v>5</v>
      </c>
      <c r="C7201" s="4" t="s">
        <v>10</v>
      </c>
      <c r="D7201" s="4" t="s">
        <v>9</v>
      </c>
    </row>
    <row r="7202" spans="1:4">
      <c r="A7202" t="n">
        <v>66651</v>
      </c>
      <c r="B7202" s="57" t="n">
        <v>44</v>
      </c>
      <c r="C7202" s="7" t="n">
        <v>2</v>
      </c>
      <c r="D7202" s="7" t="n">
        <v>32</v>
      </c>
    </row>
    <row r="7203" spans="1:4">
      <c r="A7203" t="s">
        <v>4</v>
      </c>
      <c r="B7203" s="4" t="s">
        <v>5</v>
      </c>
      <c r="C7203" s="4" t="s">
        <v>10</v>
      </c>
      <c r="D7203" s="4" t="s">
        <v>9</v>
      </c>
    </row>
    <row r="7204" spans="1:4">
      <c r="A7204" t="n">
        <v>66658</v>
      </c>
      <c r="B7204" s="57" t="n">
        <v>44</v>
      </c>
      <c r="C7204" s="7" t="n">
        <v>3</v>
      </c>
      <c r="D7204" s="7" t="n">
        <v>128</v>
      </c>
    </row>
    <row r="7205" spans="1:4">
      <c r="A7205" t="s">
        <v>4</v>
      </c>
      <c r="B7205" s="4" t="s">
        <v>5</v>
      </c>
      <c r="C7205" s="4" t="s">
        <v>10</v>
      </c>
      <c r="D7205" s="4" t="s">
        <v>9</v>
      </c>
    </row>
    <row r="7206" spans="1:4">
      <c r="A7206" t="n">
        <v>66665</v>
      </c>
      <c r="B7206" s="57" t="n">
        <v>44</v>
      </c>
      <c r="C7206" s="7" t="n">
        <v>3</v>
      </c>
      <c r="D7206" s="7" t="n">
        <v>32</v>
      </c>
    </row>
    <row r="7207" spans="1:4">
      <c r="A7207" t="s">
        <v>4</v>
      </c>
      <c r="B7207" s="4" t="s">
        <v>5</v>
      </c>
      <c r="C7207" s="4" t="s">
        <v>10</v>
      </c>
      <c r="D7207" s="4" t="s">
        <v>9</v>
      </c>
    </row>
    <row r="7208" spans="1:4">
      <c r="A7208" t="n">
        <v>66672</v>
      </c>
      <c r="B7208" s="57" t="n">
        <v>44</v>
      </c>
      <c r="C7208" s="7" t="n">
        <v>6</v>
      </c>
      <c r="D7208" s="7" t="n">
        <v>128</v>
      </c>
    </row>
    <row r="7209" spans="1:4">
      <c r="A7209" t="s">
        <v>4</v>
      </c>
      <c r="B7209" s="4" t="s">
        <v>5</v>
      </c>
      <c r="C7209" s="4" t="s">
        <v>10</v>
      </c>
      <c r="D7209" s="4" t="s">
        <v>9</v>
      </c>
    </row>
    <row r="7210" spans="1:4">
      <c r="A7210" t="n">
        <v>66679</v>
      </c>
      <c r="B7210" s="57" t="n">
        <v>44</v>
      </c>
      <c r="C7210" s="7" t="n">
        <v>6</v>
      </c>
      <c r="D7210" s="7" t="n">
        <v>32</v>
      </c>
    </row>
    <row r="7211" spans="1:4">
      <c r="A7211" t="s">
        <v>4</v>
      </c>
      <c r="B7211" s="4" t="s">
        <v>5</v>
      </c>
      <c r="C7211" s="4" t="s">
        <v>10</v>
      </c>
      <c r="D7211" s="4" t="s">
        <v>9</v>
      </c>
    </row>
    <row r="7212" spans="1:4">
      <c r="A7212" t="n">
        <v>66686</v>
      </c>
      <c r="B7212" s="57" t="n">
        <v>44</v>
      </c>
      <c r="C7212" s="7" t="n">
        <v>7</v>
      </c>
      <c r="D7212" s="7" t="n">
        <v>128</v>
      </c>
    </row>
    <row r="7213" spans="1:4">
      <c r="A7213" t="s">
        <v>4</v>
      </c>
      <c r="B7213" s="4" t="s">
        <v>5</v>
      </c>
      <c r="C7213" s="4" t="s">
        <v>10</v>
      </c>
      <c r="D7213" s="4" t="s">
        <v>9</v>
      </c>
    </row>
    <row r="7214" spans="1:4">
      <c r="A7214" t="n">
        <v>66693</v>
      </c>
      <c r="B7214" s="57" t="n">
        <v>44</v>
      </c>
      <c r="C7214" s="7" t="n">
        <v>7</v>
      </c>
      <c r="D7214" s="7" t="n">
        <v>32</v>
      </c>
    </row>
    <row r="7215" spans="1:4">
      <c r="A7215" t="s">
        <v>4</v>
      </c>
      <c r="B7215" s="4" t="s">
        <v>5</v>
      </c>
      <c r="C7215" s="4" t="s">
        <v>10</v>
      </c>
      <c r="D7215" s="4" t="s">
        <v>9</v>
      </c>
    </row>
    <row r="7216" spans="1:4">
      <c r="A7216" t="n">
        <v>66700</v>
      </c>
      <c r="B7216" s="57" t="n">
        <v>44</v>
      </c>
      <c r="C7216" s="7" t="n">
        <v>8</v>
      </c>
      <c r="D7216" s="7" t="n">
        <v>128</v>
      </c>
    </row>
    <row r="7217" spans="1:4">
      <c r="A7217" t="s">
        <v>4</v>
      </c>
      <c r="B7217" s="4" t="s">
        <v>5</v>
      </c>
      <c r="C7217" s="4" t="s">
        <v>10</v>
      </c>
      <c r="D7217" s="4" t="s">
        <v>9</v>
      </c>
    </row>
    <row r="7218" spans="1:4">
      <c r="A7218" t="n">
        <v>66707</v>
      </c>
      <c r="B7218" s="57" t="n">
        <v>44</v>
      </c>
      <c r="C7218" s="7" t="n">
        <v>8</v>
      </c>
      <c r="D7218" s="7" t="n">
        <v>32</v>
      </c>
    </row>
    <row r="7219" spans="1:4">
      <c r="A7219" t="s">
        <v>4</v>
      </c>
      <c r="B7219" s="4" t="s">
        <v>5</v>
      </c>
      <c r="C7219" s="4" t="s">
        <v>10</v>
      </c>
      <c r="D7219" s="4" t="s">
        <v>9</v>
      </c>
    </row>
    <row r="7220" spans="1:4">
      <c r="A7220" t="n">
        <v>66714</v>
      </c>
      <c r="B7220" s="57" t="n">
        <v>44</v>
      </c>
      <c r="C7220" s="7" t="n">
        <v>9</v>
      </c>
      <c r="D7220" s="7" t="n">
        <v>128</v>
      </c>
    </row>
    <row r="7221" spans="1:4">
      <c r="A7221" t="s">
        <v>4</v>
      </c>
      <c r="B7221" s="4" t="s">
        <v>5</v>
      </c>
      <c r="C7221" s="4" t="s">
        <v>10</v>
      </c>
      <c r="D7221" s="4" t="s">
        <v>9</v>
      </c>
    </row>
    <row r="7222" spans="1:4">
      <c r="A7222" t="n">
        <v>66721</v>
      </c>
      <c r="B7222" s="57" t="n">
        <v>44</v>
      </c>
      <c r="C7222" s="7" t="n">
        <v>9</v>
      </c>
      <c r="D7222" s="7" t="n">
        <v>32</v>
      </c>
    </row>
    <row r="7223" spans="1:4">
      <c r="A7223" t="s">
        <v>4</v>
      </c>
      <c r="B7223" s="4" t="s">
        <v>5</v>
      </c>
      <c r="C7223" s="4" t="s">
        <v>10</v>
      </c>
      <c r="D7223" s="4" t="s">
        <v>9</v>
      </c>
    </row>
    <row r="7224" spans="1:4">
      <c r="A7224" t="n">
        <v>66728</v>
      </c>
      <c r="B7224" s="57" t="n">
        <v>44</v>
      </c>
      <c r="C7224" s="7" t="n">
        <v>11</v>
      </c>
      <c r="D7224" s="7" t="n">
        <v>128</v>
      </c>
    </row>
    <row r="7225" spans="1:4">
      <c r="A7225" t="s">
        <v>4</v>
      </c>
      <c r="B7225" s="4" t="s">
        <v>5</v>
      </c>
      <c r="C7225" s="4" t="s">
        <v>10</v>
      </c>
      <c r="D7225" s="4" t="s">
        <v>9</v>
      </c>
    </row>
    <row r="7226" spans="1:4">
      <c r="A7226" t="n">
        <v>66735</v>
      </c>
      <c r="B7226" s="57" t="n">
        <v>44</v>
      </c>
      <c r="C7226" s="7" t="n">
        <v>11</v>
      </c>
      <c r="D7226" s="7" t="n">
        <v>32</v>
      </c>
    </row>
    <row r="7227" spans="1:4">
      <c r="A7227" t="s">
        <v>4</v>
      </c>
      <c r="B7227" s="4" t="s">
        <v>5</v>
      </c>
      <c r="C7227" s="4" t="s">
        <v>10</v>
      </c>
      <c r="D7227" s="4" t="s">
        <v>9</v>
      </c>
    </row>
    <row r="7228" spans="1:4">
      <c r="A7228" t="n">
        <v>66742</v>
      </c>
      <c r="B7228" s="57" t="n">
        <v>44</v>
      </c>
      <c r="C7228" s="7" t="n">
        <v>18</v>
      </c>
      <c r="D7228" s="7" t="n">
        <v>128</v>
      </c>
    </row>
    <row r="7229" spans="1:4">
      <c r="A7229" t="s">
        <v>4</v>
      </c>
      <c r="B7229" s="4" t="s">
        <v>5</v>
      </c>
      <c r="C7229" s="4" t="s">
        <v>10</v>
      </c>
      <c r="D7229" s="4" t="s">
        <v>9</v>
      </c>
    </row>
    <row r="7230" spans="1:4">
      <c r="A7230" t="n">
        <v>66749</v>
      </c>
      <c r="B7230" s="57" t="n">
        <v>44</v>
      </c>
      <c r="C7230" s="7" t="n">
        <v>18</v>
      </c>
      <c r="D7230" s="7" t="n">
        <v>32</v>
      </c>
    </row>
    <row r="7231" spans="1:4">
      <c r="A7231" t="s">
        <v>4</v>
      </c>
      <c r="B7231" s="4" t="s">
        <v>5</v>
      </c>
    </row>
    <row r="7232" spans="1:4">
      <c r="A7232" t="n">
        <v>66756</v>
      </c>
      <c r="B7232" s="5" t="n">
        <v>1</v>
      </c>
    </row>
    <row r="7233" spans="1:4" s="3" customFormat="1" customHeight="0">
      <c r="A7233" s="3" t="s">
        <v>2</v>
      </c>
      <c r="B7233" s="3" t="s">
        <v>689</v>
      </c>
    </row>
    <row r="7234" spans="1:4">
      <c r="A7234" t="s">
        <v>4</v>
      </c>
      <c r="B7234" s="4" t="s">
        <v>5</v>
      </c>
      <c r="C7234" s="4" t="s">
        <v>13</v>
      </c>
      <c r="D7234" s="4" t="s">
        <v>13</v>
      </c>
      <c r="E7234" s="4" t="s">
        <v>13</v>
      </c>
      <c r="F7234" s="4" t="s">
        <v>13</v>
      </c>
    </row>
    <row r="7235" spans="1:4">
      <c r="A7235" t="n">
        <v>66760</v>
      </c>
      <c r="B7235" s="11" t="n">
        <v>14</v>
      </c>
      <c r="C7235" s="7" t="n">
        <v>2</v>
      </c>
      <c r="D7235" s="7" t="n">
        <v>0</v>
      </c>
      <c r="E7235" s="7" t="n">
        <v>0</v>
      </c>
      <c r="F7235" s="7" t="n">
        <v>0</v>
      </c>
    </row>
    <row r="7236" spans="1:4">
      <c r="A7236" t="s">
        <v>4</v>
      </c>
      <c r="B7236" s="4" t="s">
        <v>5</v>
      </c>
      <c r="C7236" s="4" t="s">
        <v>13</v>
      </c>
      <c r="D7236" s="54" t="s">
        <v>225</v>
      </c>
      <c r="E7236" s="4" t="s">
        <v>5</v>
      </c>
      <c r="F7236" s="4" t="s">
        <v>13</v>
      </c>
      <c r="G7236" s="4" t="s">
        <v>10</v>
      </c>
      <c r="H7236" s="54" t="s">
        <v>226</v>
      </c>
      <c r="I7236" s="4" t="s">
        <v>13</v>
      </c>
      <c r="J7236" s="4" t="s">
        <v>9</v>
      </c>
      <c r="K7236" s="4" t="s">
        <v>13</v>
      </c>
      <c r="L7236" s="4" t="s">
        <v>13</v>
      </c>
      <c r="M7236" s="54" t="s">
        <v>225</v>
      </c>
      <c r="N7236" s="4" t="s">
        <v>5</v>
      </c>
      <c r="O7236" s="4" t="s">
        <v>13</v>
      </c>
      <c r="P7236" s="4" t="s">
        <v>10</v>
      </c>
      <c r="Q7236" s="54" t="s">
        <v>226</v>
      </c>
      <c r="R7236" s="4" t="s">
        <v>13</v>
      </c>
      <c r="S7236" s="4" t="s">
        <v>9</v>
      </c>
      <c r="T7236" s="4" t="s">
        <v>13</v>
      </c>
      <c r="U7236" s="4" t="s">
        <v>13</v>
      </c>
      <c r="V7236" s="4" t="s">
        <v>13</v>
      </c>
      <c r="W7236" s="4" t="s">
        <v>29</v>
      </c>
    </row>
    <row r="7237" spans="1:4">
      <c r="A7237" t="n">
        <v>66765</v>
      </c>
      <c r="B7237" s="14" t="n">
        <v>5</v>
      </c>
      <c r="C7237" s="7" t="n">
        <v>28</v>
      </c>
      <c r="D7237" s="54" t="s">
        <v>3</v>
      </c>
      <c r="E7237" s="10" t="n">
        <v>162</v>
      </c>
      <c r="F7237" s="7" t="n">
        <v>3</v>
      </c>
      <c r="G7237" s="7" t="n">
        <v>33187</v>
      </c>
      <c r="H7237" s="54" t="s">
        <v>3</v>
      </c>
      <c r="I7237" s="7" t="n">
        <v>0</v>
      </c>
      <c r="J7237" s="7" t="n">
        <v>1</v>
      </c>
      <c r="K7237" s="7" t="n">
        <v>2</v>
      </c>
      <c r="L7237" s="7" t="n">
        <v>28</v>
      </c>
      <c r="M7237" s="54" t="s">
        <v>3</v>
      </c>
      <c r="N7237" s="10" t="n">
        <v>162</v>
      </c>
      <c r="O7237" s="7" t="n">
        <v>3</v>
      </c>
      <c r="P7237" s="7" t="n">
        <v>33187</v>
      </c>
      <c r="Q7237" s="54" t="s">
        <v>3</v>
      </c>
      <c r="R7237" s="7" t="n">
        <v>0</v>
      </c>
      <c r="S7237" s="7" t="n">
        <v>2</v>
      </c>
      <c r="T7237" s="7" t="n">
        <v>2</v>
      </c>
      <c r="U7237" s="7" t="n">
        <v>11</v>
      </c>
      <c r="V7237" s="7" t="n">
        <v>1</v>
      </c>
      <c r="W7237" s="15" t="n">
        <f t="normal" ca="1">A7241</f>
        <v>0</v>
      </c>
    </row>
    <row r="7238" spans="1:4">
      <c r="A7238" t="s">
        <v>4</v>
      </c>
      <c r="B7238" s="4" t="s">
        <v>5</v>
      </c>
      <c r="C7238" s="4" t="s">
        <v>13</v>
      </c>
      <c r="D7238" s="4" t="s">
        <v>10</v>
      </c>
      <c r="E7238" s="4" t="s">
        <v>30</v>
      </c>
    </row>
    <row r="7239" spans="1:4">
      <c r="A7239" t="n">
        <v>66794</v>
      </c>
      <c r="B7239" s="27" t="n">
        <v>58</v>
      </c>
      <c r="C7239" s="7" t="n">
        <v>0</v>
      </c>
      <c r="D7239" s="7" t="n">
        <v>0</v>
      </c>
      <c r="E7239" s="7" t="n">
        <v>1</v>
      </c>
    </row>
    <row r="7240" spans="1:4">
      <c r="A7240" t="s">
        <v>4</v>
      </c>
      <c r="B7240" s="4" t="s">
        <v>5</v>
      </c>
      <c r="C7240" s="4" t="s">
        <v>13</v>
      </c>
      <c r="D7240" s="54" t="s">
        <v>225</v>
      </c>
      <c r="E7240" s="4" t="s">
        <v>5</v>
      </c>
      <c r="F7240" s="4" t="s">
        <v>13</v>
      </c>
      <c r="G7240" s="4" t="s">
        <v>10</v>
      </c>
      <c r="H7240" s="54" t="s">
        <v>226</v>
      </c>
      <c r="I7240" s="4" t="s">
        <v>13</v>
      </c>
      <c r="J7240" s="4" t="s">
        <v>9</v>
      </c>
      <c r="K7240" s="4" t="s">
        <v>13</v>
      </c>
      <c r="L7240" s="4" t="s">
        <v>13</v>
      </c>
      <c r="M7240" s="54" t="s">
        <v>225</v>
      </c>
      <c r="N7240" s="4" t="s">
        <v>5</v>
      </c>
      <c r="O7240" s="4" t="s">
        <v>13</v>
      </c>
      <c r="P7240" s="4" t="s">
        <v>10</v>
      </c>
      <c r="Q7240" s="54" t="s">
        <v>226</v>
      </c>
      <c r="R7240" s="4" t="s">
        <v>13</v>
      </c>
      <c r="S7240" s="4" t="s">
        <v>9</v>
      </c>
      <c r="T7240" s="4" t="s">
        <v>13</v>
      </c>
      <c r="U7240" s="4" t="s">
        <v>13</v>
      </c>
      <c r="V7240" s="4" t="s">
        <v>13</v>
      </c>
      <c r="W7240" s="4" t="s">
        <v>29</v>
      </c>
    </row>
    <row r="7241" spans="1:4">
      <c r="A7241" t="n">
        <v>66802</v>
      </c>
      <c r="B7241" s="14" t="n">
        <v>5</v>
      </c>
      <c r="C7241" s="7" t="n">
        <v>28</v>
      </c>
      <c r="D7241" s="54" t="s">
        <v>3</v>
      </c>
      <c r="E7241" s="10" t="n">
        <v>162</v>
      </c>
      <c r="F7241" s="7" t="n">
        <v>3</v>
      </c>
      <c r="G7241" s="7" t="n">
        <v>33187</v>
      </c>
      <c r="H7241" s="54" t="s">
        <v>3</v>
      </c>
      <c r="I7241" s="7" t="n">
        <v>0</v>
      </c>
      <c r="J7241" s="7" t="n">
        <v>1</v>
      </c>
      <c r="K7241" s="7" t="n">
        <v>3</v>
      </c>
      <c r="L7241" s="7" t="n">
        <v>28</v>
      </c>
      <c r="M7241" s="54" t="s">
        <v>3</v>
      </c>
      <c r="N7241" s="10" t="n">
        <v>162</v>
      </c>
      <c r="O7241" s="7" t="n">
        <v>3</v>
      </c>
      <c r="P7241" s="7" t="n">
        <v>33187</v>
      </c>
      <c r="Q7241" s="54" t="s">
        <v>3</v>
      </c>
      <c r="R7241" s="7" t="n">
        <v>0</v>
      </c>
      <c r="S7241" s="7" t="n">
        <v>2</v>
      </c>
      <c r="T7241" s="7" t="n">
        <v>3</v>
      </c>
      <c r="U7241" s="7" t="n">
        <v>9</v>
      </c>
      <c r="V7241" s="7" t="n">
        <v>1</v>
      </c>
      <c r="W7241" s="15" t="n">
        <f t="normal" ca="1">A7251</f>
        <v>0</v>
      </c>
    </row>
    <row r="7242" spans="1:4">
      <c r="A7242" t="s">
        <v>4</v>
      </c>
      <c r="B7242" s="4" t="s">
        <v>5</v>
      </c>
      <c r="C7242" s="4" t="s">
        <v>13</v>
      </c>
      <c r="D7242" s="54" t="s">
        <v>225</v>
      </c>
      <c r="E7242" s="4" t="s">
        <v>5</v>
      </c>
      <c r="F7242" s="4" t="s">
        <v>10</v>
      </c>
      <c r="G7242" s="4" t="s">
        <v>13</v>
      </c>
      <c r="H7242" s="4" t="s">
        <v>13</v>
      </c>
      <c r="I7242" s="4" t="s">
        <v>6</v>
      </c>
      <c r="J7242" s="54" t="s">
        <v>226</v>
      </c>
      <c r="K7242" s="4" t="s">
        <v>13</v>
      </c>
      <c r="L7242" s="4" t="s">
        <v>13</v>
      </c>
      <c r="M7242" s="54" t="s">
        <v>225</v>
      </c>
      <c r="N7242" s="4" t="s">
        <v>5</v>
      </c>
      <c r="O7242" s="4" t="s">
        <v>13</v>
      </c>
      <c r="P7242" s="54" t="s">
        <v>226</v>
      </c>
      <c r="Q7242" s="4" t="s">
        <v>13</v>
      </c>
      <c r="R7242" s="4" t="s">
        <v>9</v>
      </c>
      <c r="S7242" s="4" t="s">
        <v>13</v>
      </c>
      <c r="T7242" s="4" t="s">
        <v>13</v>
      </c>
      <c r="U7242" s="4" t="s">
        <v>13</v>
      </c>
      <c r="V7242" s="54" t="s">
        <v>225</v>
      </c>
      <c r="W7242" s="4" t="s">
        <v>5</v>
      </c>
      <c r="X7242" s="4" t="s">
        <v>13</v>
      </c>
      <c r="Y7242" s="54" t="s">
        <v>226</v>
      </c>
      <c r="Z7242" s="4" t="s">
        <v>13</v>
      </c>
      <c r="AA7242" s="4" t="s">
        <v>9</v>
      </c>
      <c r="AB7242" s="4" t="s">
        <v>13</v>
      </c>
      <c r="AC7242" s="4" t="s">
        <v>13</v>
      </c>
      <c r="AD7242" s="4" t="s">
        <v>13</v>
      </c>
      <c r="AE7242" s="4" t="s">
        <v>29</v>
      </c>
    </row>
    <row r="7243" spans="1:4">
      <c r="A7243" t="n">
        <v>66831</v>
      </c>
      <c r="B7243" s="14" t="n">
        <v>5</v>
      </c>
      <c r="C7243" s="7" t="n">
        <v>28</v>
      </c>
      <c r="D7243" s="54" t="s">
        <v>3</v>
      </c>
      <c r="E7243" s="39" t="n">
        <v>47</v>
      </c>
      <c r="F7243" s="7" t="n">
        <v>61456</v>
      </c>
      <c r="G7243" s="7" t="n">
        <v>2</v>
      </c>
      <c r="H7243" s="7" t="n">
        <v>0</v>
      </c>
      <c r="I7243" s="7" t="s">
        <v>227</v>
      </c>
      <c r="J7243" s="54" t="s">
        <v>3</v>
      </c>
      <c r="K7243" s="7" t="n">
        <v>8</v>
      </c>
      <c r="L7243" s="7" t="n">
        <v>28</v>
      </c>
      <c r="M7243" s="54" t="s">
        <v>3</v>
      </c>
      <c r="N7243" s="48" t="n">
        <v>74</v>
      </c>
      <c r="O7243" s="7" t="n">
        <v>65</v>
      </c>
      <c r="P7243" s="54" t="s">
        <v>3</v>
      </c>
      <c r="Q7243" s="7" t="n">
        <v>0</v>
      </c>
      <c r="R7243" s="7" t="n">
        <v>1</v>
      </c>
      <c r="S7243" s="7" t="n">
        <v>3</v>
      </c>
      <c r="T7243" s="7" t="n">
        <v>9</v>
      </c>
      <c r="U7243" s="7" t="n">
        <v>28</v>
      </c>
      <c r="V7243" s="54" t="s">
        <v>3</v>
      </c>
      <c r="W7243" s="48" t="n">
        <v>74</v>
      </c>
      <c r="X7243" s="7" t="n">
        <v>65</v>
      </c>
      <c r="Y7243" s="54" t="s">
        <v>3</v>
      </c>
      <c r="Z7243" s="7" t="n">
        <v>0</v>
      </c>
      <c r="AA7243" s="7" t="n">
        <v>2</v>
      </c>
      <c r="AB7243" s="7" t="n">
        <v>3</v>
      </c>
      <c r="AC7243" s="7" t="n">
        <v>9</v>
      </c>
      <c r="AD7243" s="7" t="n">
        <v>1</v>
      </c>
      <c r="AE7243" s="15" t="n">
        <f t="normal" ca="1">A7247</f>
        <v>0</v>
      </c>
    </row>
    <row r="7244" spans="1:4">
      <c r="A7244" t="s">
        <v>4</v>
      </c>
      <c r="B7244" s="4" t="s">
        <v>5</v>
      </c>
      <c r="C7244" s="4" t="s">
        <v>10</v>
      </c>
      <c r="D7244" s="4" t="s">
        <v>13</v>
      </c>
      <c r="E7244" s="4" t="s">
        <v>13</v>
      </c>
      <c r="F7244" s="4" t="s">
        <v>6</v>
      </c>
    </row>
    <row r="7245" spans="1:4">
      <c r="A7245" t="n">
        <v>66879</v>
      </c>
      <c r="B7245" s="39" t="n">
        <v>47</v>
      </c>
      <c r="C7245" s="7" t="n">
        <v>61456</v>
      </c>
      <c r="D7245" s="7" t="n">
        <v>0</v>
      </c>
      <c r="E7245" s="7" t="n">
        <v>0</v>
      </c>
      <c r="F7245" s="7" t="s">
        <v>103</v>
      </c>
    </row>
    <row r="7246" spans="1:4">
      <c r="A7246" t="s">
        <v>4</v>
      </c>
      <c r="B7246" s="4" t="s">
        <v>5</v>
      </c>
      <c r="C7246" s="4" t="s">
        <v>13</v>
      </c>
      <c r="D7246" s="4" t="s">
        <v>10</v>
      </c>
      <c r="E7246" s="4" t="s">
        <v>30</v>
      </c>
    </row>
    <row r="7247" spans="1:4">
      <c r="A7247" t="n">
        <v>66892</v>
      </c>
      <c r="B7247" s="27" t="n">
        <v>58</v>
      </c>
      <c r="C7247" s="7" t="n">
        <v>0</v>
      </c>
      <c r="D7247" s="7" t="n">
        <v>300</v>
      </c>
      <c r="E7247" s="7" t="n">
        <v>1</v>
      </c>
    </row>
    <row r="7248" spans="1:4">
      <c r="A7248" t="s">
        <v>4</v>
      </c>
      <c r="B7248" s="4" t="s">
        <v>5</v>
      </c>
      <c r="C7248" s="4" t="s">
        <v>13</v>
      </c>
      <c r="D7248" s="4" t="s">
        <v>10</v>
      </c>
    </row>
    <row r="7249" spans="1:31">
      <c r="A7249" t="n">
        <v>66900</v>
      </c>
      <c r="B7249" s="27" t="n">
        <v>58</v>
      </c>
      <c r="C7249" s="7" t="n">
        <v>255</v>
      </c>
      <c r="D7249" s="7" t="n">
        <v>0</v>
      </c>
    </row>
    <row r="7250" spans="1:31">
      <c r="A7250" t="s">
        <v>4</v>
      </c>
      <c r="B7250" s="4" t="s">
        <v>5</v>
      </c>
      <c r="C7250" s="4" t="s">
        <v>13</v>
      </c>
      <c r="D7250" s="4" t="s">
        <v>13</v>
      </c>
      <c r="E7250" s="4" t="s">
        <v>13</v>
      </c>
      <c r="F7250" s="4" t="s">
        <v>13</v>
      </c>
    </row>
    <row r="7251" spans="1:31">
      <c r="A7251" t="n">
        <v>66904</v>
      </c>
      <c r="B7251" s="11" t="n">
        <v>14</v>
      </c>
      <c r="C7251" s="7" t="n">
        <v>0</v>
      </c>
      <c r="D7251" s="7" t="n">
        <v>0</v>
      </c>
      <c r="E7251" s="7" t="n">
        <v>0</v>
      </c>
      <c r="F7251" s="7" t="n">
        <v>64</v>
      </c>
    </row>
    <row r="7252" spans="1:31">
      <c r="A7252" t="s">
        <v>4</v>
      </c>
      <c r="B7252" s="4" t="s">
        <v>5</v>
      </c>
      <c r="C7252" s="4" t="s">
        <v>13</v>
      </c>
      <c r="D7252" s="4" t="s">
        <v>10</v>
      </c>
    </row>
    <row r="7253" spans="1:31">
      <c r="A7253" t="n">
        <v>66909</v>
      </c>
      <c r="B7253" s="23" t="n">
        <v>22</v>
      </c>
      <c r="C7253" s="7" t="n">
        <v>0</v>
      </c>
      <c r="D7253" s="7" t="n">
        <v>33187</v>
      </c>
    </row>
    <row r="7254" spans="1:31">
      <c r="A7254" t="s">
        <v>4</v>
      </c>
      <c r="B7254" s="4" t="s">
        <v>5</v>
      </c>
      <c r="C7254" s="4" t="s">
        <v>13</v>
      </c>
      <c r="D7254" s="4" t="s">
        <v>10</v>
      </c>
    </row>
    <row r="7255" spans="1:31">
      <c r="A7255" t="n">
        <v>66913</v>
      </c>
      <c r="B7255" s="27" t="n">
        <v>58</v>
      </c>
      <c r="C7255" s="7" t="n">
        <v>5</v>
      </c>
      <c r="D7255" s="7" t="n">
        <v>300</v>
      </c>
    </row>
    <row r="7256" spans="1:31">
      <c r="A7256" t="s">
        <v>4</v>
      </c>
      <c r="B7256" s="4" t="s">
        <v>5</v>
      </c>
      <c r="C7256" s="4" t="s">
        <v>30</v>
      </c>
      <c r="D7256" s="4" t="s">
        <v>10</v>
      </c>
    </row>
    <row r="7257" spans="1:31">
      <c r="A7257" t="n">
        <v>66917</v>
      </c>
      <c r="B7257" s="49" t="n">
        <v>103</v>
      </c>
      <c r="C7257" s="7" t="n">
        <v>0</v>
      </c>
      <c r="D7257" s="7" t="n">
        <v>300</v>
      </c>
    </row>
    <row r="7258" spans="1:31">
      <c r="A7258" t="s">
        <v>4</v>
      </c>
      <c r="B7258" s="4" t="s">
        <v>5</v>
      </c>
      <c r="C7258" s="4" t="s">
        <v>13</v>
      </c>
    </row>
    <row r="7259" spans="1:31">
      <c r="A7259" t="n">
        <v>66924</v>
      </c>
      <c r="B7259" s="50" t="n">
        <v>64</v>
      </c>
      <c r="C7259" s="7" t="n">
        <v>7</v>
      </c>
    </row>
    <row r="7260" spans="1:31">
      <c r="A7260" t="s">
        <v>4</v>
      </c>
      <c r="B7260" s="4" t="s">
        <v>5</v>
      </c>
      <c r="C7260" s="4" t="s">
        <v>13</v>
      </c>
      <c r="D7260" s="4" t="s">
        <v>10</v>
      </c>
    </row>
    <row r="7261" spans="1:31">
      <c r="A7261" t="n">
        <v>66926</v>
      </c>
      <c r="B7261" s="55" t="n">
        <v>72</v>
      </c>
      <c r="C7261" s="7" t="n">
        <v>5</v>
      </c>
      <c r="D7261" s="7" t="n">
        <v>0</v>
      </c>
    </row>
    <row r="7262" spans="1:31">
      <c r="A7262" t="s">
        <v>4</v>
      </c>
      <c r="B7262" s="4" t="s">
        <v>5</v>
      </c>
      <c r="C7262" s="4" t="s">
        <v>13</v>
      </c>
      <c r="D7262" s="54" t="s">
        <v>225</v>
      </c>
      <c r="E7262" s="4" t="s">
        <v>5</v>
      </c>
      <c r="F7262" s="4" t="s">
        <v>13</v>
      </c>
      <c r="G7262" s="4" t="s">
        <v>10</v>
      </c>
      <c r="H7262" s="54" t="s">
        <v>226</v>
      </c>
      <c r="I7262" s="4" t="s">
        <v>13</v>
      </c>
      <c r="J7262" s="4" t="s">
        <v>9</v>
      </c>
      <c r="K7262" s="4" t="s">
        <v>13</v>
      </c>
      <c r="L7262" s="4" t="s">
        <v>13</v>
      </c>
      <c r="M7262" s="4" t="s">
        <v>29</v>
      </c>
    </row>
    <row r="7263" spans="1:31">
      <c r="A7263" t="n">
        <v>66930</v>
      </c>
      <c r="B7263" s="14" t="n">
        <v>5</v>
      </c>
      <c r="C7263" s="7" t="n">
        <v>28</v>
      </c>
      <c r="D7263" s="54" t="s">
        <v>3</v>
      </c>
      <c r="E7263" s="10" t="n">
        <v>162</v>
      </c>
      <c r="F7263" s="7" t="n">
        <v>4</v>
      </c>
      <c r="G7263" s="7" t="n">
        <v>33187</v>
      </c>
      <c r="H7263" s="54" t="s">
        <v>3</v>
      </c>
      <c r="I7263" s="7" t="n">
        <v>0</v>
      </c>
      <c r="J7263" s="7" t="n">
        <v>1</v>
      </c>
      <c r="K7263" s="7" t="n">
        <v>2</v>
      </c>
      <c r="L7263" s="7" t="n">
        <v>1</v>
      </c>
      <c r="M7263" s="15" t="n">
        <f t="normal" ca="1">A7269</f>
        <v>0</v>
      </c>
    </row>
    <row r="7264" spans="1:31">
      <c r="A7264" t="s">
        <v>4</v>
      </c>
      <c r="B7264" s="4" t="s">
        <v>5</v>
      </c>
      <c r="C7264" s="4" t="s">
        <v>13</v>
      </c>
      <c r="D7264" s="4" t="s">
        <v>6</v>
      </c>
    </row>
    <row r="7265" spans="1:13">
      <c r="A7265" t="n">
        <v>66947</v>
      </c>
      <c r="B7265" s="9" t="n">
        <v>2</v>
      </c>
      <c r="C7265" s="7" t="n">
        <v>10</v>
      </c>
      <c r="D7265" s="7" t="s">
        <v>228</v>
      </c>
    </row>
    <row r="7266" spans="1:13">
      <c r="A7266" t="s">
        <v>4</v>
      </c>
      <c r="B7266" s="4" t="s">
        <v>5</v>
      </c>
      <c r="C7266" s="4" t="s">
        <v>10</v>
      </c>
    </row>
    <row r="7267" spans="1:13">
      <c r="A7267" t="n">
        <v>66964</v>
      </c>
      <c r="B7267" s="25" t="n">
        <v>16</v>
      </c>
      <c r="C7267" s="7" t="n">
        <v>0</v>
      </c>
    </row>
    <row r="7268" spans="1:13">
      <c r="A7268" t="s">
        <v>4</v>
      </c>
      <c r="B7268" s="4" t="s">
        <v>5</v>
      </c>
      <c r="C7268" s="4" t="s">
        <v>13</v>
      </c>
      <c r="D7268" s="4" t="s">
        <v>6</v>
      </c>
    </row>
    <row r="7269" spans="1:13">
      <c r="A7269" t="n">
        <v>66967</v>
      </c>
      <c r="B7269" s="9" t="n">
        <v>2</v>
      </c>
      <c r="C7269" s="7" t="n">
        <v>11</v>
      </c>
      <c r="D7269" s="7" t="s">
        <v>690</v>
      </c>
    </row>
    <row r="7270" spans="1:13">
      <c r="A7270" t="s">
        <v>4</v>
      </c>
      <c r="B7270" s="4" t="s">
        <v>5</v>
      </c>
      <c r="C7270" s="4" t="s">
        <v>10</v>
      </c>
      <c r="D7270" s="4" t="s">
        <v>9</v>
      </c>
    </row>
    <row r="7271" spans="1:13">
      <c r="A7271" t="n">
        <v>66989</v>
      </c>
      <c r="B7271" s="57" t="n">
        <v>44</v>
      </c>
      <c r="C7271" s="7" t="n">
        <v>92</v>
      </c>
      <c r="D7271" s="7" t="n">
        <v>128</v>
      </c>
    </row>
    <row r="7272" spans="1:13">
      <c r="A7272" t="s">
        <v>4</v>
      </c>
      <c r="B7272" s="4" t="s">
        <v>5</v>
      </c>
      <c r="C7272" s="4" t="s">
        <v>10</v>
      </c>
      <c r="D7272" s="4" t="s">
        <v>9</v>
      </c>
    </row>
    <row r="7273" spans="1:13">
      <c r="A7273" t="n">
        <v>66996</v>
      </c>
      <c r="B7273" s="57" t="n">
        <v>44</v>
      </c>
      <c r="C7273" s="7" t="n">
        <v>92</v>
      </c>
      <c r="D7273" s="7" t="n">
        <v>32</v>
      </c>
    </row>
    <row r="7274" spans="1:13">
      <c r="A7274" t="s">
        <v>4</v>
      </c>
      <c r="B7274" s="4" t="s">
        <v>5</v>
      </c>
      <c r="C7274" s="4" t="s">
        <v>10</v>
      </c>
      <c r="D7274" s="4" t="s">
        <v>6</v>
      </c>
      <c r="E7274" s="4" t="s">
        <v>6</v>
      </c>
      <c r="F7274" s="4" t="s">
        <v>6</v>
      </c>
      <c r="G7274" s="4" t="s">
        <v>13</v>
      </c>
      <c r="H7274" s="4" t="s">
        <v>9</v>
      </c>
      <c r="I7274" s="4" t="s">
        <v>30</v>
      </c>
      <c r="J7274" s="4" t="s">
        <v>30</v>
      </c>
      <c r="K7274" s="4" t="s">
        <v>30</v>
      </c>
      <c r="L7274" s="4" t="s">
        <v>30</v>
      </c>
      <c r="M7274" s="4" t="s">
        <v>30</v>
      </c>
      <c r="N7274" s="4" t="s">
        <v>30</v>
      </c>
      <c r="O7274" s="4" t="s">
        <v>30</v>
      </c>
      <c r="P7274" s="4" t="s">
        <v>6</v>
      </c>
      <c r="Q7274" s="4" t="s">
        <v>6</v>
      </c>
      <c r="R7274" s="4" t="s">
        <v>9</v>
      </c>
      <c r="S7274" s="4" t="s">
        <v>13</v>
      </c>
      <c r="T7274" s="4" t="s">
        <v>9</v>
      </c>
      <c r="U7274" s="4" t="s">
        <v>9</v>
      </c>
      <c r="V7274" s="4" t="s">
        <v>10</v>
      </c>
    </row>
    <row r="7275" spans="1:13">
      <c r="A7275" t="n">
        <v>67003</v>
      </c>
      <c r="B7275" s="56" t="n">
        <v>19</v>
      </c>
      <c r="C7275" s="7" t="n">
        <v>1000</v>
      </c>
      <c r="D7275" s="7" t="s">
        <v>691</v>
      </c>
      <c r="E7275" s="7" t="s">
        <v>692</v>
      </c>
      <c r="F7275" s="7" t="s">
        <v>12</v>
      </c>
      <c r="G7275" s="7" t="n">
        <v>0</v>
      </c>
      <c r="H7275" s="7" t="n">
        <v>1</v>
      </c>
      <c r="I7275" s="7" t="n">
        <v>0</v>
      </c>
      <c r="J7275" s="7" t="n">
        <v>0</v>
      </c>
      <c r="K7275" s="7" t="n">
        <v>0</v>
      </c>
      <c r="L7275" s="7" t="n">
        <v>0</v>
      </c>
      <c r="M7275" s="7" t="n">
        <v>1</v>
      </c>
      <c r="N7275" s="7" t="n">
        <v>1.60000002384186</v>
      </c>
      <c r="O7275" s="7" t="n">
        <v>0.0900000035762787</v>
      </c>
      <c r="P7275" s="7" t="s">
        <v>11</v>
      </c>
      <c r="Q7275" s="7" t="s">
        <v>12</v>
      </c>
      <c r="R7275" s="7" t="n">
        <v>-1</v>
      </c>
      <c r="S7275" s="7" t="n">
        <v>0</v>
      </c>
      <c r="T7275" s="7" t="n">
        <v>0</v>
      </c>
      <c r="U7275" s="7" t="n">
        <v>0</v>
      </c>
      <c r="V7275" s="7" t="n">
        <v>0</v>
      </c>
    </row>
    <row r="7276" spans="1:13">
      <c r="A7276" t="s">
        <v>4</v>
      </c>
      <c r="B7276" s="4" t="s">
        <v>5</v>
      </c>
      <c r="C7276" s="4" t="s">
        <v>10</v>
      </c>
      <c r="D7276" s="4" t="s">
        <v>13</v>
      </c>
      <c r="E7276" s="4" t="s">
        <v>13</v>
      </c>
      <c r="F7276" s="4" t="s">
        <v>6</v>
      </c>
    </row>
    <row r="7277" spans="1:13">
      <c r="A7277" t="n">
        <v>67095</v>
      </c>
      <c r="B7277" s="47" t="n">
        <v>20</v>
      </c>
      <c r="C7277" s="7" t="n">
        <v>0</v>
      </c>
      <c r="D7277" s="7" t="n">
        <v>3</v>
      </c>
      <c r="E7277" s="7" t="n">
        <v>10</v>
      </c>
      <c r="F7277" s="7" t="s">
        <v>266</v>
      </c>
    </row>
    <row r="7278" spans="1:13">
      <c r="A7278" t="s">
        <v>4</v>
      </c>
      <c r="B7278" s="4" t="s">
        <v>5</v>
      </c>
      <c r="C7278" s="4" t="s">
        <v>10</v>
      </c>
    </row>
    <row r="7279" spans="1:13">
      <c r="A7279" t="n">
        <v>67113</v>
      </c>
      <c r="B7279" s="25" t="n">
        <v>16</v>
      </c>
      <c r="C7279" s="7" t="n">
        <v>0</v>
      </c>
    </row>
    <row r="7280" spans="1:13">
      <c r="A7280" t="s">
        <v>4</v>
      </c>
      <c r="B7280" s="4" t="s">
        <v>5</v>
      </c>
      <c r="C7280" s="4" t="s">
        <v>10</v>
      </c>
      <c r="D7280" s="4" t="s">
        <v>13</v>
      </c>
      <c r="E7280" s="4" t="s">
        <v>13</v>
      </c>
      <c r="F7280" s="4" t="s">
        <v>6</v>
      </c>
    </row>
    <row r="7281" spans="1:22">
      <c r="A7281" t="n">
        <v>67116</v>
      </c>
      <c r="B7281" s="47" t="n">
        <v>20</v>
      </c>
      <c r="C7281" s="7" t="n">
        <v>92</v>
      </c>
      <c r="D7281" s="7" t="n">
        <v>3</v>
      </c>
      <c r="E7281" s="7" t="n">
        <v>10</v>
      </c>
      <c r="F7281" s="7" t="s">
        <v>266</v>
      </c>
    </row>
    <row r="7282" spans="1:22">
      <c r="A7282" t="s">
        <v>4</v>
      </c>
      <c r="B7282" s="4" t="s">
        <v>5</v>
      </c>
      <c r="C7282" s="4" t="s">
        <v>10</v>
      </c>
    </row>
    <row r="7283" spans="1:22">
      <c r="A7283" t="n">
        <v>67134</v>
      </c>
      <c r="B7283" s="25" t="n">
        <v>16</v>
      </c>
      <c r="C7283" s="7" t="n">
        <v>0</v>
      </c>
    </row>
    <row r="7284" spans="1:22">
      <c r="A7284" t="s">
        <v>4</v>
      </c>
      <c r="B7284" s="4" t="s">
        <v>5</v>
      </c>
      <c r="C7284" s="4" t="s">
        <v>10</v>
      </c>
      <c r="D7284" s="4" t="s">
        <v>13</v>
      </c>
      <c r="E7284" s="4" t="s">
        <v>13</v>
      </c>
      <c r="F7284" s="4" t="s">
        <v>6</v>
      </c>
    </row>
    <row r="7285" spans="1:22">
      <c r="A7285" t="n">
        <v>67137</v>
      </c>
      <c r="B7285" s="47" t="n">
        <v>20</v>
      </c>
      <c r="C7285" s="7" t="n">
        <v>1000</v>
      </c>
      <c r="D7285" s="7" t="n">
        <v>3</v>
      </c>
      <c r="E7285" s="7" t="n">
        <v>10</v>
      </c>
      <c r="F7285" s="7" t="s">
        <v>266</v>
      </c>
    </row>
    <row r="7286" spans="1:22">
      <c r="A7286" t="s">
        <v>4</v>
      </c>
      <c r="B7286" s="4" t="s">
        <v>5</v>
      </c>
      <c r="C7286" s="4" t="s">
        <v>10</v>
      </c>
    </row>
    <row r="7287" spans="1:22">
      <c r="A7287" t="n">
        <v>67155</v>
      </c>
      <c r="B7287" s="25" t="n">
        <v>16</v>
      </c>
      <c r="C7287" s="7" t="n">
        <v>0</v>
      </c>
    </row>
    <row r="7288" spans="1:22">
      <c r="A7288" t="s">
        <v>4</v>
      </c>
      <c r="B7288" s="4" t="s">
        <v>5</v>
      </c>
      <c r="C7288" s="4" t="s">
        <v>10</v>
      </c>
      <c r="D7288" s="4" t="s">
        <v>30</v>
      </c>
      <c r="E7288" s="4" t="s">
        <v>30</v>
      </c>
      <c r="F7288" s="4" t="s">
        <v>30</v>
      </c>
      <c r="G7288" s="4" t="s">
        <v>30</v>
      </c>
    </row>
    <row r="7289" spans="1:22">
      <c r="A7289" t="n">
        <v>67158</v>
      </c>
      <c r="B7289" s="38" t="n">
        <v>46</v>
      </c>
      <c r="C7289" s="7" t="n">
        <v>0</v>
      </c>
      <c r="D7289" s="7" t="n">
        <v>-0.0399999991059303</v>
      </c>
      <c r="E7289" s="7" t="n">
        <v>0</v>
      </c>
      <c r="F7289" s="7" t="n">
        <v>-24.1800003051758</v>
      </c>
      <c r="G7289" s="7" t="n">
        <v>201.699996948242</v>
      </c>
    </row>
    <row r="7290" spans="1:22">
      <c r="A7290" t="s">
        <v>4</v>
      </c>
      <c r="B7290" s="4" t="s">
        <v>5</v>
      </c>
      <c r="C7290" s="4" t="s">
        <v>10</v>
      </c>
      <c r="D7290" s="4" t="s">
        <v>30</v>
      </c>
      <c r="E7290" s="4" t="s">
        <v>30</v>
      </c>
      <c r="F7290" s="4" t="s">
        <v>30</v>
      </c>
      <c r="G7290" s="4" t="s">
        <v>30</v>
      </c>
    </row>
    <row r="7291" spans="1:22">
      <c r="A7291" t="n">
        <v>67177</v>
      </c>
      <c r="B7291" s="38" t="n">
        <v>46</v>
      </c>
      <c r="C7291" s="7" t="n">
        <v>92</v>
      </c>
      <c r="D7291" s="7" t="n">
        <v>-1.35000002384186</v>
      </c>
      <c r="E7291" s="7" t="n">
        <v>0</v>
      </c>
      <c r="F7291" s="7" t="n">
        <v>-28.1299991607666</v>
      </c>
      <c r="G7291" s="7" t="n">
        <v>20</v>
      </c>
    </row>
    <row r="7292" spans="1:22">
      <c r="A7292" t="s">
        <v>4</v>
      </c>
      <c r="B7292" s="4" t="s">
        <v>5</v>
      </c>
      <c r="C7292" s="4" t="s">
        <v>10</v>
      </c>
      <c r="D7292" s="4" t="s">
        <v>30</v>
      </c>
      <c r="E7292" s="4" t="s">
        <v>30</v>
      </c>
      <c r="F7292" s="4" t="s">
        <v>30</v>
      </c>
      <c r="G7292" s="4" t="s">
        <v>30</v>
      </c>
    </row>
    <row r="7293" spans="1:22">
      <c r="A7293" t="n">
        <v>67196</v>
      </c>
      <c r="B7293" s="38" t="n">
        <v>46</v>
      </c>
      <c r="C7293" s="7" t="n">
        <v>1000</v>
      </c>
      <c r="D7293" s="7" t="n">
        <v>0.180000007152557</v>
      </c>
      <c r="E7293" s="7" t="n">
        <v>0</v>
      </c>
      <c r="F7293" s="7" t="n">
        <v>-28.1700000762939</v>
      </c>
      <c r="G7293" s="7" t="n">
        <v>352.200012207031</v>
      </c>
    </row>
    <row r="7294" spans="1:22">
      <c r="A7294" t="s">
        <v>4</v>
      </c>
      <c r="B7294" s="4" t="s">
        <v>5</v>
      </c>
      <c r="C7294" s="4" t="s">
        <v>10</v>
      </c>
      <c r="D7294" s="4" t="s">
        <v>13</v>
      </c>
      <c r="E7294" s="4" t="s">
        <v>13</v>
      </c>
      <c r="F7294" s="4" t="s">
        <v>6</v>
      </c>
    </row>
    <row r="7295" spans="1:22">
      <c r="A7295" t="n">
        <v>67215</v>
      </c>
      <c r="B7295" s="39" t="n">
        <v>47</v>
      </c>
      <c r="C7295" s="7" t="n">
        <v>1000</v>
      </c>
      <c r="D7295" s="7" t="n">
        <v>0</v>
      </c>
      <c r="E7295" s="7" t="n">
        <v>1</v>
      </c>
      <c r="F7295" s="7" t="s">
        <v>103</v>
      </c>
    </row>
    <row r="7296" spans="1:22">
      <c r="A7296" t="s">
        <v>4</v>
      </c>
      <c r="B7296" s="4" t="s">
        <v>5</v>
      </c>
      <c r="C7296" s="4" t="s">
        <v>13</v>
      </c>
      <c r="D7296" s="4" t="s">
        <v>13</v>
      </c>
      <c r="E7296" s="4" t="s">
        <v>30</v>
      </c>
      <c r="F7296" s="4" t="s">
        <v>30</v>
      </c>
      <c r="G7296" s="4" t="s">
        <v>30</v>
      </c>
      <c r="H7296" s="4" t="s">
        <v>10</v>
      </c>
    </row>
    <row r="7297" spans="1:8">
      <c r="A7297" t="n">
        <v>67228</v>
      </c>
      <c r="B7297" s="59" t="n">
        <v>45</v>
      </c>
      <c r="C7297" s="7" t="n">
        <v>2</v>
      </c>
      <c r="D7297" s="7" t="n">
        <v>3</v>
      </c>
      <c r="E7297" s="7" t="n">
        <v>-0.439999997615814</v>
      </c>
      <c r="F7297" s="7" t="n">
        <v>1.52999997138977</v>
      </c>
      <c r="G7297" s="7" t="n">
        <v>-26.8799991607666</v>
      </c>
      <c r="H7297" s="7" t="n">
        <v>0</v>
      </c>
    </row>
    <row r="7298" spans="1:8">
      <c r="A7298" t="s">
        <v>4</v>
      </c>
      <c r="B7298" s="4" t="s">
        <v>5</v>
      </c>
      <c r="C7298" s="4" t="s">
        <v>13</v>
      </c>
      <c r="D7298" s="4" t="s">
        <v>13</v>
      </c>
      <c r="E7298" s="4" t="s">
        <v>30</v>
      </c>
      <c r="F7298" s="4" t="s">
        <v>30</v>
      </c>
      <c r="G7298" s="4" t="s">
        <v>30</v>
      </c>
      <c r="H7298" s="4" t="s">
        <v>10</v>
      </c>
      <c r="I7298" s="4" t="s">
        <v>13</v>
      </c>
    </row>
    <row r="7299" spans="1:8">
      <c r="A7299" t="n">
        <v>67245</v>
      </c>
      <c r="B7299" s="59" t="n">
        <v>45</v>
      </c>
      <c r="C7299" s="7" t="n">
        <v>4</v>
      </c>
      <c r="D7299" s="7" t="n">
        <v>3</v>
      </c>
      <c r="E7299" s="7" t="n">
        <v>0.959999978542328</v>
      </c>
      <c r="F7299" s="7" t="n">
        <v>195.309997558594</v>
      </c>
      <c r="G7299" s="7" t="n">
        <v>0</v>
      </c>
      <c r="H7299" s="7" t="n">
        <v>0</v>
      </c>
      <c r="I7299" s="7" t="n">
        <v>0</v>
      </c>
    </row>
    <row r="7300" spans="1:8">
      <c r="A7300" t="s">
        <v>4</v>
      </c>
      <c r="B7300" s="4" t="s">
        <v>5</v>
      </c>
      <c r="C7300" s="4" t="s">
        <v>13</v>
      </c>
      <c r="D7300" s="4" t="s">
        <v>13</v>
      </c>
      <c r="E7300" s="4" t="s">
        <v>30</v>
      </c>
      <c r="F7300" s="4" t="s">
        <v>10</v>
      </c>
    </row>
    <row r="7301" spans="1:8">
      <c r="A7301" t="n">
        <v>67263</v>
      </c>
      <c r="B7301" s="59" t="n">
        <v>45</v>
      </c>
      <c r="C7301" s="7" t="n">
        <v>5</v>
      </c>
      <c r="D7301" s="7" t="n">
        <v>3</v>
      </c>
      <c r="E7301" s="7" t="n">
        <v>3.29999995231628</v>
      </c>
      <c r="F7301" s="7" t="n">
        <v>0</v>
      </c>
    </row>
    <row r="7302" spans="1:8">
      <c r="A7302" t="s">
        <v>4</v>
      </c>
      <c r="B7302" s="4" t="s">
        <v>5</v>
      </c>
      <c r="C7302" s="4" t="s">
        <v>13</v>
      </c>
      <c r="D7302" s="4" t="s">
        <v>13</v>
      </c>
      <c r="E7302" s="4" t="s">
        <v>30</v>
      </c>
      <c r="F7302" s="4" t="s">
        <v>10</v>
      </c>
    </row>
    <row r="7303" spans="1:8">
      <c r="A7303" t="n">
        <v>67272</v>
      </c>
      <c r="B7303" s="59" t="n">
        <v>45</v>
      </c>
      <c r="C7303" s="7" t="n">
        <v>11</v>
      </c>
      <c r="D7303" s="7" t="n">
        <v>3</v>
      </c>
      <c r="E7303" s="7" t="n">
        <v>34</v>
      </c>
      <c r="F7303" s="7" t="n">
        <v>0</v>
      </c>
    </row>
    <row r="7304" spans="1:8">
      <c r="A7304" t="s">
        <v>4</v>
      </c>
      <c r="B7304" s="4" t="s">
        <v>5</v>
      </c>
      <c r="C7304" s="4" t="s">
        <v>13</v>
      </c>
      <c r="D7304" s="4" t="s">
        <v>13</v>
      </c>
      <c r="E7304" s="4" t="s">
        <v>30</v>
      </c>
      <c r="F7304" s="4" t="s">
        <v>10</v>
      </c>
    </row>
    <row r="7305" spans="1:8">
      <c r="A7305" t="n">
        <v>67281</v>
      </c>
      <c r="B7305" s="59" t="n">
        <v>45</v>
      </c>
      <c r="C7305" s="7" t="n">
        <v>5</v>
      </c>
      <c r="D7305" s="7" t="n">
        <v>3</v>
      </c>
      <c r="E7305" s="7" t="n">
        <v>3</v>
      </c>
      <c r="F7305" s="7" t="n">
        <v>2000</v>
      </c>
    </row>
    <row r="7306" spans="1:8">
      <c r="A7306" t="s">
        <v>4</v>
      </c>
      <c r="B7306" s="4" t="s">
        <v>5</v>
      </c>
      <c r="C7306" s="4" t="s">
        <v>13</v>
      </c>
      <c r="D7306" s="4" t="s">
        <v>10</v>
      </c>
      <c r="E7306" s="4" t="s">
        <v>30</v>
      </c>
    </row>
    <row r="7307" spans="1:8">
      <c r="A7307" t="n">
        <v>67290</v>
      </c>
      <c r="B7307" s="27" t="n">
        <v>58</v>
      </c>
      <c r="C7307" s="7" t="n">
        <v>100</v>
      </c>
      <c r="D7307" s="7" t="n">
        <v>1000</v>
      </c>
      <c r="E7307" s="7" t="n">
        <v>1</v>
      </c>
    </row>
    <row r="7308" spans="1:8">
      <c r="A7308" t="s">
        <v>4</v>
      </c>
      <c r="B7308" s="4" t="s">
        <v>5</v>
      </c>
      <c r="C7308" s="4" t="s">
        <v>13</v>
      </c>
      <c r="D7308" s="4" t="s">
        <v>10</v>
      </c>
    </row>
    <row r="7309" spans="1:8">
      <c r="A7309" t="n">
        <v>67298</v>
      </c>
      <c r="B7309" s="27" t="n">
        <v>58</v>
      </c>
      <c r="C7309" s="7" t="n">
        <v>255</v>
      </c>
      <c r="D7309" s="7" t="n">
        <v>0</v>
      </c>
    </row>
    <row r="7310" spans="1:8">
      <c r="A7310" t="s">
        <v>4</v>
      </c>
      <c r="B7310" s="4" t="s">
        <v>5</v>
      </c>
      <c r="C7310" s="4" t="s">
        <v>13</v>
      </c>
      <c r="D7310" s="4" t="s">
        <v>10</v>
      </c>
    </row>
    <row r="7311" spans="1:8">
      <c r="A7311" t="n">
        <v>67302</v>
      </c>
      <c r="B7311" s="59" t="n">
        <v>45</v>
      </c>
      <c r="C7311" s="7" t="n">
        <v>7</v>
      </c>
      <c r="D7311" s="7" t="n">
        <v>255</v>
      </c>
    </row>
    <row r="7312" spans="1:8">
      <c r="A7312" t="s">
        <v>4</v>
      </c>
      <c r="B7312" s="4" t="s">
        <v>5</v>
      </c>
      <c r="C7312" s="4" t="s">
        <v>13</v>
      </c>
      <c r="D7312" s="4" t="s">
        <v>10</v>
      </c>
      <c r="E7312" s="4" t="s">
        <v>13</v>
      </c>
      <c r="F7312" s="4" t="s">
        <v>13</v>
      </c>
      <c r="G7312" s="4" t="s">
        <v>10</v>
      </c>
      <c r="H7312" s="4" t="s">
        <v>13</v>
      </c>
      <c r="I7312" s="4" t="s">
        <v>13</v>
      </c>
      <c r="J7312" s="4" t="s">
        <v>13</v>
      </c>
      <c r="K7312" s="4" t="s">
        <v>29</v>
      </c>
    </row>
    <row r="7313" spans="1:11">
      <c r="A7313" t="n">
        <v>67306</v>
      </c>
      <c r="B7313" s="14" t="n">
        <v>5</v>
      </c>
      <c r="C7313" s="7" t="n">
        <v>30</v>
      </c>
      <c r="D7313" s="7" t="n">
        <v>10362</v>
      </c>
      <c r="E7313" s="7" t="n">
        <v>8</v>
      </c>
      <c r="F7313" s="7" t="n">
        <v>30</v>
      </c>
      <c r="G7313" s="7" t="n">
        <v>10370</v>
      </c>
      <c r="H7313" s="7" t="n">
        <v>8</v>
      </c>
      <c r="I7313" s="7" t="n">
        <v>9</v>
      </c>
      <c r="J7313" s="7" t="n">
        <v>1</v>
      </c>
      <c r="K7313" s="15" t="n">
        <f t="normal" ca="1">A7411</f>
        <v>0</v>
      </c>
    </row>
    <row r="7314" spans="1:11">
      <c r="A7314" t="s">
        <v>4</v>
      </c>
      <c r="B7314" s="4" t="s">
        <v>5</v>
      </c>
      <c r="C7314" s="4" t="s">
        <v>13</v>
      </c>
      <c r="D7314" s="4" t="s">
        <v>10</v>
      </c>
      <c r="E7314" s="4" t="s">
        <v>6</v>
      </c>
    </row>
    <row r="7315" spans="1:11">
      <c r="A7315" t="n">
        <v>67321</v>
      </c>
      <c r="B7315" s="51" t="n">
        <v>51</v>
      </c>
      <c r="C7315" s="7" t="n">
        <v>4</v>
      </c>
      <c r="D7315" s="7" t="n">
        <v>92</v>
      </c>
      <c r="E7315" s="7" t="s">
        <v>174</v>
      </c>
    </row>
    <row r="7316" spans="1:11">
      <c r="A7316" t="s">
        <v>4</v>
      </c>
      <c r="B7316" s="4" t="s">
        <v>5</v>
      </c>
      <c r="C7316" s="4" t="s">
        <v>10</v>
      </c>
    </row>
    <row r="7317" spans="1:11">
      <c r="A7317" t="n">
        <v>67335</v>
      </c>
      <c r="B7317" s="25" t="n">
        <v>16</v>
      </c>
      <c r="C7317" s="7" t="n">
        <v>0</v>
      </c>
    </row>
    <row r="7318" spans="1:11">
      <c r="A7318" t="s">
        <v>4</v>
      </c>
      <c r="B7318" s="4" t="s">
        <v>5</v>
      </c>
      <c r="C7318" s="4" t="s">
        <v>10</v>
      </c>
      <c r="D7318" s="4" t="s">
        <v>66</v>
      </c>
      <c r="E7318" s="4" t="s">
        <v>13</v>
      </c>
      <c r="F7318" s="4" t="s">
        <v>13</v>
      </c>
    </row>
    <row r="7319" spans="1:11">
      <c r="A7319" t="n">
        <v>67338</v>
      </c>
      <c r="B7319" s="52" t="n">
        <v>26</v>
      </c>
      <c r="C7319" s="7" t="n">
        <v>92</v>
      </c>
      <c r="D7319" s="7" t="s">
        <v>693</v>
      </c>
      <c r="E7319" s="7" t="n">
        <v>2</v>
      </c>
      <c r="F7319" s="7" t="n">
        <v>0</v>
      </c>
    </row>
    <row r="7320" spans="1:11">
      <c r="A7320" t="s">
        <v>4</v>
      </c>
      <c r="B7320" s="4" t="s">
        <v>5</v>
      </c>
    </row>
    <row r="7321" spans="1:11">
      <c r="A7321" t="n">
        <v>67385</v>
      </c>
      <c r="B7321" s="32" t="n">
        <v>28</v>
      </c>
    </row>
    <row r="7322" spans="1:11">
      <c r="A7322" t="s">
        <v>4</v>
      </c>
      <c r="B7322" s="4" t="s">
        <v>5</v>
      </c>
      <c r="C7322" s="4" t="s">
        <v>10</v>
      </c>
      <c r="D7322" s="4" t="s">
        <v>13</v>
      </c>
    </row>
    <row r="7323" spans="1:11">
      <c r="A7323" t="n">
        <v>67386</v>
      </c>
      <c r="B7323" s="61" t="n">
        <v>89</v>
      </c>
      <c r="C7323" s="7" t="n">
        <v>65533</v>
      </c>
      <c r="D7323" s="7" t="n">
        <v>1</v>
      </c>
    </row>
    <row r="7324" spans="1:11">
      <c r="A7324" t="s">
        <v>4</v>
      </c>
      <c r="B7324" s="4" t="s">
        <v>5</v>
      </c>
      <c r="C7324" s="4" t="s">
        <v>13</v>
      </c>
      <c r="D7324" s="4" t="s">
        <v>10</v>
      </c>
      <c r="E7324" s="4" t="s">
        <v>10</v>
      </c>
      <c r="F7324" s="4" t="s">
        <v>13</v>
      </c>
    </row>
    <row r="7325" spans="1:11">
      <c r="A7325" t="n">
        <v>67390</v>
      </c>
      <c r="B7325" s="30" t="n">
        <v>25</v>
      </c>
      <c r="C7325" s="7" t="n">
        <v>1</v>
      </c>
      <c r="D7325" s="7" t="n">
        <v>65535</v>
      </c>
      <c r="E7325" s="7" t="n">
        <v>65535</v>
      </c>
      <c r="F7325" s="7" t="n">
        <v>0</v>
      </c>
    </row>
    <row r="7326" spans="1:11">
      <c r="A7326" t="s">
        <v>4</v>
      </c>
      <c r="B7326" s="4" t="s">
        <v>5</v>
      </c>
      <c r="C7326" s="4" t="s">
        <v>13</v>
      </c>
      <c r="D7326" s="4" t="s">
        <v>10</v>
      </c>
      <c r="E7326" s="4" t="s">
        <v>6</v>
      </c>
    </row>
    <row r="7327" spans="1:11">
      <c r="A7327" t="n">
        <v>67397</v>
      </c>
      <c r="B7327" s="51" t="n">
        <v>51</v>
      </c>
      <c r="C7327" s="7" t="n">
        <v>4</v>
      </c>
      <c r="D7327" s="7" t="n">
        <v>0</v>
      </c>
      <c r="E7327" s="7" t="s">
        <v>205</v>
      </c>
    </row>
    <row r="7328" spans="1:11">
      <c r="A7328" t="s">
        <v>4</v>
      </c>
      <c r="B7328" s="4" t="s">
        <v>5</v>
      </c>
      <c r="C7328" s="4" t="s">
        <v>10</v>
      </c>
    </row>
    <row r="7329" spans="1:11">
      <c r="A7329" t="n">
        <v>67411</v>
      </c>
      <c r="B7329" s="25" t="n">
        <v>16</v>
      </c>
      <c r="C7329" s="7" t="n">
        <v>0</v>
      </c>
    </row>
    <row r="7330" spans="1:11">
      <c r="A7330" t="s">
        <v>4</v>
      </c>
      <c r="B7330" s="4" t="s">
        <v>5</v>
      </c>
      <c r="C7330" s="4" t="s">
        <v>10</v>
      </c>
      <c r="D7330" s="4" t="s">
        <v>66</v>
      </c>
      <c r="E7330" s="4" t="s">
        <v>13</v>
      </c>
      <c r="F7330" s="4" t="s">
        <v>13</v>
      </c>
    </row>
    <row r="7331" spans="1:11">
      <c r="A7331" t="n">
        <v>67414</v>
      </c>
      <c r="B7331" s="52" t="n">
        <v>26</v>
      </c>
      <c r="C7331" s="7" t="n">
        <v>0</v>
      </c>
      <c r="D7331" s="7" t="s">
        <v>694</v>
      </c>
      <c r="E7331" s="7" t="n">
        <v>2</v>
      </c>
      <c r="F7331" s="7" t="n">
        <v>0</v>
      </c>
    </row>
    <row r="7332" spans="1:11">
      <c r="A7332" t="s">
        <v>4</v>
      </c>
      <c r="B7332" s="4" t="s">
        <v>5</v>
      </c>
    </row>
    <row r="7333" spans="1:11">
      <c r="A7333" t="n">
        <v>67441</v>
      </c>
      <c r="B7333" s="32" t="n">
        <v>28</v>
      </c>
    </row>
    <row r="7334" spans="1:11">
      <c r="A7334" t="s">
        <v>4</v>
      </c>
      <c r="B7334" s="4" t="s">
        <v>5</v>
      </c>
      <c r="C7334" s="4" t="s">
        <v>10</v>
      </c>
      <c r="D7334" s="4" t="s">
        <v>13</v>
      </c>
    </row>
    <row r="7335" spans="1:11">
      <c r="A7335" t="n">
        <v>67442</v>
      </c>
      <c r="B7335" s="61" t="n">
        <v>89</v>
      </c>
      <c r="C7335" s="7" t="n">
        <v>65533</v>
      </c>
      <c r="D7335" s="7" t="n">
        <v>1</v>
      </c>
    </row>
    <row r="7336" spans="1:11">
      <c r="A7336" t="s">
        <v>4</v>
      </c>
      <c r="B7336" s="4" t="s">
        <v>5</v>
      </c>
      <c r="C7336" s="4" t="s">
        <v>13</v>
      </c>
      <c r="D7336" s="4" t="s">
        <v>10</v>
      </c>
      <c r="E7336" s="4" t="s">
        <v>10</v>
      </c>
      <c r="F7336" s="4" t="s">
        <v>13</v>
      </c>
    </row>
    <row r="7337" spans="1:11">
      <c r="A7337" t="n">
        <v>67446</v>
      </c>
      <c r="B7337" s="30" t="n">
        <v>25</v>
      </c>
      <c r="C7337" s="7" t="n">
        <v>1</v>
      </c>
      <c r="D7337" s="7" t="n">
        <v>65535</v>
      </c>
      <c r="E7337" s="7" t="n">
        <v>65535</v>
      </c>
      <c r="F7337" s="7" t="n">
        <v>0</v>
      </c>
    </row>
    <row r="7338" spans="1:11">
      <c r="A7338" t="s">
        <v>4</v>
      </c>
      <c r="B7338" s="4" t="s">
        <v>5</v>
      </c>
      <c r="C7338" s="4" t="s">
        <v>13</v>
      </c>
      <c r="D7338" s="4" t="s">
        <v>10</v>
      </c>
      <c r="E7338" s="4" t="s">
        <v>6</v>
      </c>
    </row>
    <row r="7339" spans="1:11">
      <c r="A7339" t="n">
        <v>67453</v>
      </c>
      <c r="B7339" s="51" t="n">
        <v>51</v>
      </c>
      <c r="C7339" s="7" t="n">
        <v>4</v>
      </c>
      <c r="D7339" s="7" t="n">
        <v>92</v>
      </c>
      <c r="E7339" s="7" t="s">
        <v>151</v>
      </c>
    </row>
    <row r="7340" spans="1:11">
      <c r="A7340" t="s">
        <v>4</v>
      </c>
      <c r="B7340" s="4" t="s">
        <v>5</v>
      </c>
      <c r="C7340" s="4" t="s">
        <v>10</v>
      </c>
    </row>
    <row r="7341" spans="1:11">
      <c r="A7341" t="n">
        <v>67466</v>
      </c>
      <c r="B7341" s="25" t="n">
        <v>16</v>
      </c>
      <c r="C7341" s="7" t="n">
        <v>0</v>
      </c>
    </row>
    <row r="7342" spans="1:11">
      <c r="A7342" t="s">
        <v>4</v>
      </c>
      <c r="B7342" s="4" t="s">
        <v>5</v>
      </c>
      <c r="C7342" s="4" t="s">
        <v>10</v>
      </c>
      <c r="D7342" s="4" t="s">
        <v>66</v>
      </c>
      <c r="E7342" s="4" t="s">
        <v>13</v>
      </c>
      <c r="F7342" s="4" t="s">
        <v>13</v>
      </c>
      <c r="G7342" s="4" t="s">
        <v>66</v>
      </c>
      <c r="H7342" s="4" t="s">
        <v>13</v>
      </c>
      <c r="I7342" s="4" t="s">
        <v>13</v>
      </c>
    </row>
    <row r="7343" spans="1:11">
      <c r="A7343" t="n">
        <v>67469</v>
      </c>
      <c r="B7343" s="52" t="n">
        <v>26</v>
      </c>
      <c r="C7343" s="7" t="n">
        <v>92</v>
      </c>
      <c r="D7343" s="7" t="s">
        <v>695</v>
      </c>
      <c r="E7343" s="7" t="n">
        <v>2</v>
      </c>
      <c r="F7343" s="7" t="n">
        <v>3</v>
      </c>
      <c r="G7343" s="7" t="s">
        <v>696</v>
      </c>
      <c r="H7343" s="7" t="n">
        <v>2</v>
      </c>
      <c r="I7343" s="7" t="n">
        <v>0</v>
      </c>
    </row>
    <row r="7344" spans="1:11">
      <c r="A7344" t="s">
        <v>4</v>
      </c>
      <c r="B7344" s="4" t="s">
        <v>5</v>
      </c>
    </row>
    <row r="7345" spans="1:9">
      <c r="A7345" t="n">
        <v>67572</v>
      </c>
      <c r="B7345" s="32" t="n">
        <v>28</v>
      </c>
    </row>
    <row r="7346" spans="1:9">
      <c r="A7346" t="s">
        <v>4</v>
      </c>
      <c r="B7346" s="4" t="s">
        <v>5</v>
      </c>
      <c r="C7346" s="4" t="s">
        <v>10</v>
      </c>
      <c r="D7346" s="4" t="s">
        <v>13</v>
      </c>
    </row>
    <row r="7347" spans="1:9">
      <c r="A7347" t="n">
        <v>67573</v>
      </c>
      <c r="B7347" s="61" t="n">
        <v>89</v>
      </c>
      <c r="C7347" s="7" t="n">
        <v>65533</v>
      </c>
      <c r="D7347" s="7" t="n">
        <v>1</v>
      </c>
    </row>
    <row r="7348" spans="1:9">
      <c r="A7348" t="s">
        <v>4</v>
      </c>
      <c r="B7348" s="4" t="s">
        <v>5</v>
      </c>
      <c r="C7348" s="4" t="s">
        <v>10</v>
      </c>
      <c r="D7348" s="4" t="s">
        <v>10</v>
      </c>
      <c r="E7348" s="4" t="s">
        <v>10</v>
      </c>
    </row>
    <row r="7349" spans="1:9">
      <c r="A7349" t="n">
        <v>67577</v>
      </c>
      <c r="B7349" s="43" t="n">
        <v>61</v>
      </c>
      <c r="C7349" s="7" t="n">
        <v>92</v>
      </c>
      <c r="D7349" s="7" t="n">
        <v>1000</v>
      </c>
      <c r="E7349" s="7" t="n">
        <v>1000</v>
      </c>
    </row>
    <row r="7350" spans="1:9">
      <c r="A7350" t="s">
        <v>4</v>
      </c>
      <c r="B7350" s="4" t="s">
        <v>5</v>
      </c>
      <c r="C7350" s="4" t="s">
        <v>13</v>
      </c>
      <c r="D7350" s="4" t="s">
        <v>10</v>
      </c>
      <c r="E7350" s="4" t="s">
        <v>10</v>
      </c>
      <c r="F7350" s="4" t="s">
        <v>13</v>
      </c>
    </row>
    <row r="7351" spans="1:9">
      <c r="A7351" t="n">
        <v>67584</v>
      </c>
      <c r="B7351" s="30" t="n">
        <v>25</v>
      </c>
      <c r="C7351" s="7" t="n">
        <v>1</v>
      </c>
      <c r="D7351" s="7" t="n">
        <v>65535</v>
      </c>
      <c r="E7351" s="7" t="n">
        <v>65535</v>
      </c>
      <c r="F7351" s="7" t="n">
        <v>0</v>
      </c>
    </row>
    <row r="7352" spans="1:9">
      <c r="A7352" t="s">
        <v>4</v>
      </c>
      <c r="B7352" s="4" t="s">
        <v>5</v>
      </c>
      <c r="C7352" s="4" t="s">
        <v>13</v>
      </c>
      <c r="D7352" s="4" t="s">
        <v>10</v>
      </c>
      <c r="E7352" s="4" t="s">
        <v>30</v>
      </c>
    </row>
    <row r="7353" spans="1:9">
      <c r="A7353" t="n">
        <v>67591</v>
      </c>
      <c r="B7353" s="27" t="n">
        <v>58</v>
      </c>
      <c r="C7353" s="7" t="n">
        <v>101</v>
      </c>
      <c r="D7353" s="7" t="n">
        <v>500</v>
      </c>
      <c r="E7353" s="7" t="n">
        <v>1</v>
      </c>
    </row>
    <row r="7354" spans="1:9">
      <c r="A7354" t="s">
        <v>4</v>
      </c>
      <c r="B7354" s="4" t="s">
        <v>5</v>
      </c>
      <c r="C7354" s="4" t="s">
        <v>13</v>
      </c>
      <c r="D7354" s="4" t="s">
        <v>10</v>
      </c>
    </row>
    <row r="7355" spans="1:9">
      <c r="A7355" t="n">
        <v>67599</v>
      </c>
      <c r="B7355" s="27" t="n">
        <v>58</v>
      </c>
      <c r="C7355" s="7" t="n">
        <v>254</v>
      </c>
      <c r="D7355" s="7" t="n">
        <v>0</v>
      </c>
    </row>
    <row r="7356" spans="1:9">
      <c r="A7356" t="s">
        <v>4</v>
      </c>
      <c r="B7356" s="4" t="s">
        <v>5</v>
      </c>
      <c r="C7356" s="4" t="s">
        <v>13</v>
      </c>
      <c r="D7356" s="4" t="s">
        <v>13</v>
      </c>
      <c r="E7356" s="4" t="s">
        <v>30</v>
      </c>
      <c r="F7356" s="4" t="s">
        <v>30</v>
      </c>
      <c r="G7356" s="4" t="s">
        <v>30</v>
      </c>
      <c r="H7356" s="4" t="s">
        <v>10</v>
      </c>
    </row>
    <row r="7357" spans="1:9">
      <c r="A7357" t="n">
        <v>67603</v>
      </c>
      <c r="B7357" s="59" t="n">
        <v>45</v>
      </c>
      <c r="C7357" s="7" t="n">
        <v>2</v>
      </c>
      <c r="D7357" s="7" t="n">
        <v>3</v>
      </c>
      <c r="E7357" s="7" t="n">
        <v>-0.519999980926514</v>
      </c>
      <c r="F7357" s="7" t="n">
        <v>1.52999997138977</v>
      </c>
      <c r="G7357" s="7" t="n">
        <v>-28.6399993896484</v>
      </c>
      <c r="H7357" s="7" t="n">
        <v>0</v>
      </c>
    </row>
    <row r="7358" spans="1:9">
      <c r="A7358" t="s">
        <v>4</v>
      </c>
      <c r="B7358" s="4" t="s">
        <v>5</v>
      </c>
      <c r="C7358" s="4" t="s">
        <v>13</v>
      </c>
      <c r="D7358" s="4" t="s">
        <v>13</v>
      </c>
      <c r="E7358" s="4" t="s">
        <v>30</v>
      </c>
      <c r="F7358" s="4" t="s">
        <v>30</v>
      </c>
      <c r="G7358" s="4" t="s">
        <v>30</v>
      </c>
      <c r="H7358" s="4" t="s">
        <v>10</v>
      </c>
      <c r="I7358" s="4" t="s">
        <v>13</v>
      </c>
    </row>
    <row r="7359" spans="1:9">
      <c r="A7359" t="n">
        <v>67620</v>
      </c>
      <c r="B7359" s="59" t="n">
        <v>45</v>
      </c>
      <c r="C7359" s="7" t="n">
        <v>4</v>
      </c>
      <c r="D7359" s="7" t="n">
        <v>3</v>
      </c>
      <c r="E7359" s="7" t="n">
        <v>0.959999978542328</v>
      </c>
      <c r="F7359" s="7" t="n">
        <v>345.010009765625</v>
      </c>
      <c r="G7359" s="7" t="n">
        <v>0</v>
      </c>
      <c r="H7359" s="7" t="n">
        <v>0</v>
      </c>
      <c r="I7359" s="7" t="n">
        <v>0</v>
      </c>
    </row>
    <row r="7360" spans="1:9">
      <c r="A7360" t="s">
        <v>4</v>
      </c>
      <c r="B7360" s="4" t="s">
        <v>5</v>
      </c>
      <c r="C7360" s="4" t="s">
        <v>13</v>
      </c>
      <c r="D7360" s="4" t="s">
        <v>13</v>
      </c>
      <c r="E7360" s="4" t="s">
        <v>30</v>
      </c>
      <c r="F7360" s="4" t="s">
        <v>10</v>
      </c>
    </row>
    <row r="7361" spans="1:9">
      <c r="A7361" t="n">
        <v>67638</v>
      </c>
      <c r="B7361" s="59" t="n">
        <v>45</v>
      </c>
      <c r="C7361" s="7" t="n">
        <v>5</v>
      </c>
      <c r="D7361" s="7" t="n">
        <v>3</v>
      </c>
      <c r="E7361" s="7" t="n">
        <v>3</v>
      </c>
      <c r="F7361" s="7" t="n">
        <v>0</v>
      </c>
    </row>
    <row r="7362" spans="1:9">
      <c r="A7362" t="s">
        <v>4</v>
      </c>
      <c r="B7362" s="4" t="s">
        <v>5</v>
      </c>
      <c r="C7362" s="4" t="s">
        <v>13</v>
      </c>
      <c r="D7362" s="4" t="s">
        <v>13</v>
      </c>
      <c r="E7362" s="4" t="s">
        <v>30</v>
      </c>
      <c r="F7362" s="4" t="s">
        <v>10</v>
      </c>
    </row>
    <row r="7363" spans="1:9">
      <c r="A7363" t="n">
        <v>67647</v>
      </c>
      <c r="B7363" s="59" t="n">
        <v>45</v>
      </c>
      <c r="C7363" s="7" t="n">
        <v>11</v>
      </c>
      <c r="D7363" s="7" t="n">
        <v>3</v>
      </c>
      <c r="E7363" s="7" t="n">
        <v>34</v>
      </c>
      <c r="F7363" s="7" t="n">
        <v>0</v>
      </c>
    </row>
    <row r="7364" spans="1:9">
      <c r="A7364" t="s">
        <v>4</v>
      </c>
      <c r="B7364" s="4" t="s">
        <v>5</v>
      </c>
      <c r="C7364" s="4" t="s">
        <v>13</v>
      </c>
      <c r="D7364" s="4" t="s">
        <v>10</v>
      </c>
    </row>
    <row r="7365" spans="1:9">
      <c r="A7365" t="n">
        <v>67656</v>
      </c>
      <c r="B7365" s="27" t="n">
        <v>58</v>
      </c>
      <c r="C7365" s="7" t="n">
        <v>255</v>
      </c>
      <c r="D7365" s="7" t="n">
        <v>0</v>
      </c>
    </row>
    <row r="7366" spans="1:9">
      <c r="A7366" t="s">
        <v>4</v>
      </c>
      <c r="B7366" s="4" t="s">
        <v>5</v>
      </c>
      <c r="C7366" s="4" t="s">
        <v>13</v>
      </c>
      <c r="D7366" s="4" t="s">
        <v>10</v>
      </c>
      <c r="E7366" s="4" t="s">
        <v>6</v>
      </c>
    </row>
    <row r="7367" spans="1:9">
      <c r="A7367" t="n">
        <v>67660</v>
      </c>
      <c r="B7367" s="51" t="n">
        <v>51</v>
      </c>
      <c r="C7367" s="7" t="n">
        <v>4</v>
      </c>
      <c r="D7367" s="7" t="n">
        <v>0</v>
      </c>
      <c r="E7367" s="7" t="s">
        <v>205</v>
      </c>
    </row>
    <row r="7368" spans="1:9">
      <c r="A7368" t="s">
        <v>4</v>
      </c>
      <c r="B7368" s="4" t="s">
        <v>5</v>
      </c>
      <c r="C7368" s="4" t="s">
        <v>10</v>
      </c>
    </row>
    <row r="7369" spans="1:9">
      <c r="A7369" t="n">
        <v>67674</v>
      </c>
      <c r="B7369" s="25" t="n">
        <v>16</v>
      </c>
      <c r="C7369" s="7" t="n">
        <v>0</v>
      </c>
    </row>
    <row r="7370" spans="1:9">
      <c r="A7370" t="s">
        <v>4</v>
      </c>
      <c r="B7370" s="4" t="s">
        <v>5</v>
      </c>
      <c r="C7370" s="4" t="s">
        <v>10</v>
      </c>
      <c r="D7370" s="4" t="s">
        <v>66</v>
      </c>
      <c r="E7370" s="4" t="s">
        <v>13</v>
      </c>
      <c r="F7370" s="4" t="s">
        <v>13</v>
      </c>
    </row>
    <row r="7371" spans="1:9">
      <c r="A7371" t="n">
        <v>67677</v>
      </c>
      <c r="B7371" s="52" t="n">
        <v>26</v>
      </c>
      <c r="C7371" s="7" t="n">
        <v>0</v>
      </c>
      <c r="D7371" s="7" t="s">
        <v>697</v>
      </c>
      <c r="E7371" s="7" t="n">
        <v>2</v>
      </c>
      <c r="F7371" s="7" t="n">
        <v>0</v>
      </c>
    </row>
    <row r="7372" spans="1:9">
      <c r="A7372" t="s">
        <v>4</v>
      </c>
      <c r="B7372" s="4" t="s">
        <v>5</v>
      </c>
    </row>
    <row r="7373" spans="1:9">
      <c r="A7373" t="n">
        <v>67719</v>
      </c>
      <c r="B7373" s="32" t="n">
        <v>28</v>
      </c>
    </row>
    <row r="7374" spans="1:9">
      <c r="A7374" t="s">
        <v>4</v>
      </c>
      <c r="B7374" s="4" t="s">
        <v>5</v>
      </c>
      <c r="C7374" s="4" t="s">
        <v>10</v>
      </c>
      <c r="D7374" s="4" t="s">
        <v>13</v>
      </c>
    </row>
    <row r="7375" spans="1:9">
      <c r="A7375" t="n">
        <v>67720</v>
      </c>
      <c r="B7375" s="61" t="n">
        <v>89</v>
      </c>
      <c r="C7375" s="7" t="n">
        <v>65533</v>
      </c>
      <c r="D7375" s="7" t="n">
        <v>1</v>
      </c>
    </row>
    <row r="7376" spans="1:9">
      <c r="A7376" t="s">
        <v>4</v>
      </c>
      <c r="B7376" s="4" t="s">
        <v>5</v>
      </c>
      <c r="C7376" s="4" t="s">
        <v>13</v>
      </c>
      <c r="D7376" s="4" t="s">
        <v>10</v>
      </c>
      <c r="E7376" s="4" t="s">
        <v>10</v>
      </c>
      <c r="F7376" s="4" t="s">
        <v>13</v>
      </c>
    </row>
    <row r="7377" spans="1:6">
      <c r="A7377" t="n">
        <v>67724</v>
      </c>
      <c r="B7377" s="30" t="n">
        <v>25</v>
      </c>
      <c r="C7377" s="7" t="n">
        <v>1</v>
      </c>
      <c r="D7377" s="7" t="n">
        <v>65535</v>
      </c>
      <c r="E7377" s="7" t="n">
        <v>65535</v>
      </c>
      <c r="F7377" s="7" t="n">
        <v>0</v>
      </c>
    </row>
    <row r="7378" spans="1:6">
      <c r="A7378" t="s">
        <v>4</v>
      </c>
      <c r="B7378" s="4" t="s">
        <v>5</v>
      </c>
      <c r="C7378" s="4" t="s">
        <v>10</v>
      </c>
      <c r="D7378" s="4" t="s">
        <v>30</v>
      </c>
      <c r="E7378" s="4" t="s">
        <v>30</v>
      </c>
      <c r="F7378" s="4" t="s">
        <v>30</v>
      </c>
      <c r="G7378" s="4" t="s">
        <v>10</v>
      </c>
      <c r="H7378" s="4" t="s">
        <v>10</v>
      </c>
    </row>
    <row r="7379" spans="1:6">
      <c r="A7379" t="n">
        <v>67731</v>
      </c>
      <c r="B7379" s="44" t="n">
        <v>60</v>
      </c>
      <c r="C7379" s="7" t="n">
        <v>92</v>
      </c>
      <c r="D7379" s="7" t="n">
        <v>0</v>
      </c>
      <c r="E7379" s="7" t="n">
        <v>0</v>
      </c>
      <c r="F7379" s="7" t="n">
        <v>0</v>
      </c>
      <c r="G7379" s="7" t="n">
        <v>700</v>
      </c>
      <c r="H7379" s="7" t="n">
        <v>0</v>
      </c>
    </row>
    <row r="7380" spans="1:6">
      <c r="A7380" t="s">
        <v>4</v>
      </c>
      <c r="B7380" s="4" t="s">
        <v>5</v>
      </c>
      <c r="C7380" s="4" t="s">
        <v>10</v>
      </c>
      <c r="D7380" s="4" t="s">
        <v>10</v>
      </c>
      <c r="E7380" s="4" t="s">
        <v>10</v>
      </c>
    </row>
    <row r="7381" spans="1:6">
      <c r="A7381" t="n">
        <v>67750</v>
      </c>
      <c r="B7381" s="43" t="n">
        <v>61</v>
      </c>
      <c r="C7381" s="7" t="n">
        <v>92</v>
      </c>
      <c r="D7381" s="7" t="n">
        <v>0</v>
      </c>
      <c r="E7381" s="7" t="n">
        <v>1000</v>
      </c>
    </row>
    <row r="7382" spans="1:6">
      <c r="A7382" t="s">
        <v>4</v>
      </c>
      <c r="B7382" s="4" t="s">
        <v>5</v>
      </c>
      <c r="C7382" s="4" t="s">
        <v>13</v>
      </c>
      <c r="D7382" s="4" t="s">
        <v>10</v>
      </c>
      <c r="E7382" s="4" t="s">
        <v>6</v>
      </c>
    </row>
    <row r="7383" spans="1:6">
      <c r="A7383" t="n">
        <v>67757</v>
      </c>
      <c r="B7383" s="51" t="n">
        <v>51</v>
      </c>
      <c r="C7383" s="7" t="n">
        <v>4</v>
      </c>
      <c r="D7383" s="7" t="n">
        <v>92</v>
      </c>
      <c r="E7383" s="7" t="s">
        <v>143</v>
      </c>
    </row>
    <row r="7384" spans="1:6">
      <c r="A7384" t="s">
        <v>4</v>
      </c>
      <c r="B7384" s="4" t="s">
        <v>5</v>
      </c>
      <c r="C7384" s="4" t="s">
        <v>10</v>
      </c>
    </row>
    <row r="7385" spans="1:6">
      <c r="A7385" t="n">
        <v>67771</v>
      </c>
      <c r="B7385" s="25" t="n">
        <v>16</v>
      </c>
      <c r="C7385" s="7" t="n">
        <v>0</v>
      </c>
    </row>
    <row r="7386" spans="1:6">
      <c r="A7386" t="s">
        <v>4</v>
      </c>
      <c r="B7386" s="4" t="s">
        <v>5</v>
      </c>
      <c r="C7386" s="4" t="s">
        <v>10</v>
      </c>
      <c r="D7386" s="4" t="s">
        <v>66</v>
      </c>
      <c r="E7386" s="4" t="s">
        <v>13</v>
      </c>
      <c r="F7386" s="4" t="s">
        <v>13</v>
      </c>
      <c r="G7386" s="4" t="s">
        <v>66</v>
      </c>
      <c r="H7386" s="4" t="s">
        <v>13</v>
      </c>
      <c r="I7386" s="4" t="s">
        <v>13</v>
      </c>
    </row>
    <row r="7387" spans="1:6">
      <c r="A7387" t="n">
        <v>67774</v>
      </c>
      <c r="B7387" s="52" t="n">
        <v>26</v>
      </c>
      <c r="C7387" s="7" t="n">
        <v>92</v>
      </c>
      <c r="D7387" s="7" t="s">
        <v>698</v>
      </c>
      <c r="E7387" s="7" t="n">
        <v>2</v>
      </c>
      <c r="F7387" s="7" t="n">
        <v>3</v>
      </c>
      <c r="G7387" s="7" t="s">
        <v>699</v>
      </c>
      <c r="H7387" s="7" t="n">
        <v>2</v>
      </c>
      <c r="I7387" s="7" t="n">
        <v>0</v>
      </c>
    </row>
    <row r="7388" spans="1:6">
      <c r="A7388" t="s">
        <v>4</v>
      </c>
      <c r="B7388" s="4" t="s">
        <v>5</v>
      </c>
    </row>
    <row r="7389" spans="1:6">
      <c r="A7389" t="n">
        <v>67924</v>
      </c>
      <c r="B7389" s="32" t="n">
        <v>28</v>
      </c>
    </row>
    <row r="7390" spans="1:6">
      <c r="A7390" t="s">
        <v>4</v>
      </c>
      <c r="B7390" s="4" t="s">
        <v>5</v>
      </c>
      <c r="C7390" s="4" t="s">
        <v>10</v>
      </c>
      <c r="D7390" s="4" t="s">
        <v>13</v>
      </c>
    </row>
    <row r="7391" spans="1:6">
      <c r="A7391" t="n">
        <v>67925</v>
      </c>
      <c r="B7391" s="61" t="n">
        <v>89</v>
      </c>
      <c r="C7391" s="7" t="n">
        <v>65533</v>
      </c>
      <c r="D7391" s="7" t="n">
        <v>1</v>
      </c>
    </row>
    <row r="7392" spans="1:6">
      <c r="A7392" t="s">
        <v>4</v>
      </c>
      <c r="B7392" s="4" t="s">
        <v>5</v>
      </c>
      <c r="C7392" s="4" t="s">
        <v>13</v>
      </c>
      <c r="D7392" s="4" t="s">
        <v>10</v>
      </c>
      <c r="E7392" s="4" t="s">
        <v>10</v>
      </c>
      <c r="F7392" s="4" t="s">
        <v>13</v>
      </c>
    </row>
    <row r="7393" spans="1:9">
      <c r="A7393" t="n">
        <v>67929</v>
      </c>
      <c r="B7393" s="30" t="n">
        <v>25</v>
      </c>
      <c r="C7393" s="7" t="n">
        <v>1</v>
      </c>
      <c r="D7393" s="7" t="n">
        <v>65535</v>
      </c>
      <c r="E7393" s="7" t="n">
        <v>65535</v>
      </c>
      <c r="F7393" s="7" t="n">
        <v>0</v>
      </c>
    </row>
    <row r="7394" spans="1:9">
      <c r="A7394" t="s">
        <v>4</v>
      </c>
      <c r="B7394" s="4" t="s">
        <v>5</v>
      </c>
      <c r="C7394" s="4" t="s">
        <v>10</v>
      </c>
      <c r="D7394" s="4" t="s">
        <v>10</v>
      </c>
      <c r="E7394" s="4" t="s">
        <v>10</v>
      </c>
    </row>
    <row r="7395" spans="1:9">
      <c r="A7395" t="n">
        <v>67936</v>
      </c>
      <c r="B7395" s="43" t="n">
        <v>61</v>
      </c>
      <c r="C7395" s="7" t="n">
        <v>0</v>
      </c>
      <c r="D7395" s="7" t="n">
        <v>65533</v>
      </c>
      <c r="E7395" s="7" t="n">
        <v>1000</v>
      </c>
    </row>
    <row r="7396" spans="1:9">
      <c r="A7396" t="s">
        <v>4</v>
      </c>
      <c r="B7396" s="4" t="s">
        <v>5</v>
      </c>
      <c r="C7396" s="4" t="s">
        <v>13</v>
      </c>
      <c r="D7396" s="4" t="s">
        <v>10</v>
      </c>
      <c r="E7396" s="4" t="s">
        <v>6</v>
      </c>
    </row>
    <row r="7397" spans="1:9">
      <c r="A7397" t="n">
        <v>67943</v>
      </c>
      <c r="B7397" s="51" t="n">
        <v>51</v>
      </c>
      <c r="C7397" s="7" t="n">
        <v>4</v>
      </c>
      <c r="D7397" s="7" t="n">
        <v>0</v>
      </c>
      <c r="E7397" s="7" t="s">
        <v>151</v>
      </c>
    </row>
    <row r="7398" spans="1:9">
      <c r="A7398" t="s">
        <v>4</v>
      </c>
      <c r="B7398" s="4" t="s">
        <v>5</v>
      </c>
      <c r="C7398" s="4" t="s">
        <v>10</v>
      </c>
    </row>
    <row r="7399" spans="1:9">
      <c r="A7399" t="n">
        <v>67956</v>
      </c>
      <c r="B7399" s="25" t="n">
        <v>16</v>
      </c>
      <c r="C7399" s="7" t="n">
        <v>0</v>
      </c>
    </row>
    <row r="7400" spans="1:9">
      <c r="A7400" t="s">
        <v>4</v>
      </c>
      <c r="B7400" s="4" t="s">
        <v>5</v>
      </c>
      <c r="C7400" s="4" t="s">
        <v>10</v>
      </c>
      <c r="D7400" s="4" t="s">
        <v>66</v>
      </c>
      <c r="E7400" s="4" t="s">
        <v>13</v>
      </c>
      <c r="F7400" s="4" t="s">
        <v>13</v>
      </c>
    </row>
    <row r="7401" spans="1:9">
      <c r="A7401" t="n">
        <v>67959</v>
      </c>
      <c r="B7401" s="52" t="n">
        <v>26</v>
      </c>
      <c r="C7401" s="7" t="n">
        <v>0</v>
      </c>
      <c r="D7401" s="7" t="s">
        <v>700</v>
      </c>
      <c r="E7401" s="7" t="n">
        <v>2</v>
      </c>
      <c r="F7401" s="7" t="n">
        <v>0</v>
      </c>
    </row>
    <row r="7402" spans="1:9">
      <c r="A7402" t="s">
        <v>4</v>
      </c>
      <c r="B7402" s="4" t="s">
        <v>5</v>
      </c>
    </row>
    <row r="7403" spans="1:9">
      <c r="A7403" t="n">
        <v>68000</v>
      </c>
      <c r="B7403" s="32" t="n">
        <v>28</v>
      </c>
    </row>
    <row r="7404" spans="1:9">
      <c r="A7404" t="s">
        <v>4</v>
      </c>
      <c r="B7404" s="4" t="s">
        <v>5</v>
      </c>
      <c r="C7404" s="4" t="s">
        <v>10</v>
      </c>
      <c r="D7404" s="4" t="s">
        <v>13</v>
      </c>
    </row>
    <row r="7405" spans="1:9">
      <c r="A7405" t="n">
        <v>68001</v>
      </c>
      <c r="B7405" s="61" t="n">
        <v>89</v>
      </c>
      <c r="C7405" s="7" t="n">
        <v>65533</v>
      </c>
      <c r="D7405" s="7" t="n">
        <v>1</v>
      </c>
    </row>
    <row r="7406" spans="1:9">
      <c r="A7406" t="s">
        <v>4</v>
      </c>
      <c r="B7406" s="4" t="s">
        <v>5</v>
      </c>
      <c r="C7406" s="4" t="s">
        <v>13</v>
      </c>
      <c r="D7406" s="4" t="s">
        <v>10</v>
      </c>
      <c r="E7406" s="4" t="s">
        <v>10</v>
      </c>
      <c r="F7406" s="4" t="s">
        <v>13</v>
      </c>
    </row>
    <row r="7407" spans="1:9">
      <c r="A7407" t="n">
        <v>68005</v>
      </c>
      <c r="B7407" s="30" t="n">
        <v>25</v>
      </c>
      <c r="C7407" s="7" t="n">
        <v>1</v>
      </c>
      <c r="D7407" s="7" t="n">
        <v>65535</v>
      </c>
      <c r="E7407" s="7" t="n">
        <v>65535</v>
      </c>
      <c r="F7407" s="7" t="n">
        <v>0</v>
      </c>
    </row>
    <row r="7408" spans="1:9">
      <c r="A7408" t="s">
        <v>4</v>
      </c>
      <c r="B7408" s="4" t="s">
        <v>5</v>
      </c>
      <c r="C7408" s="4" t="s">
        <v>29</v>
      </c>
    </row>
    <row r="7409" spans="1:6">
      <c r="A7409" t="n">
        <v>68012</v>
      </c>
      <c r="B7409" s="18" t="n">
        <v>3</v>
      </c>
      <c r="C7409" s="15" t="n">
        <f t="normal" ca="1">A7463</f>
        <v>0</v>
      </c>
    </row>
    <row r="7410" spans="1:6">
      <c r="A7410" t="s">
        <v>4</v>
      </c>
      <c r="B7410" s="4" t="s">
        <v>5</v>
      </c>
      <c r="C7410" s="4" t="s">
        <v>10</v>
      </c>
      <c r="D7410" s="4" t="s">
        <v>10</v>
      </c>
      <c r="E7410" s="4" t="s">
        <v>10</v>
      </c>
    </row>
    <row r="7411" spans="1:6">
      <c r="A7411" t="n">
        <v>68017</v>
      </c>
      <c r="B7411" s="43" t="n">
        <v>61</v>
      </c>
      <c r="C7411" s="7" t="n">
        <v>92</v>
      </c>
      <c r="D7411" s="7" t="n">
        <v>0</v>
      </c>
      <c r="E7411" s="7" t="n">
        <v>1000</v>
      </c>
    </row>
    <row r="7412" spans="1:6">
      <c r="A7412" t="s">
        <v>4</v>
      </c>
      <c r="B7412" s="4" t="s">
        <v>5</v>
      </c>
      <c r="C7412" s="4" t="s">
        <v>13</v>
      </c>
      <c r="D7412" s="4" t="s">
        <v>10</v>
      </c>
      <c r="E7412" s="4" t="s">
        <v>6</v>
      </c>
    </row>
    <row r="7413" spans="1:6">
      <c r="A7413" t="n">
        <v>68024</v>
      </c>
      <c r="B7413" s="51" t="n">
        <v>51</v>
      </c>
      <c r="C7413" s="7" t="n">
        <v>4</v>
      </c>
      <c r="D7413" s="7" t="n">
        <v>92</v>
      </c>
      <c r="E7413" s="7" t="s">
        <v>701</v>
      </c>
    </row>
    <row r="7414" spans="1:6">
      <c r="A7414" t="s">
        <v>4</v>
      </c>
      <c r="B7414" s="4" t="s">
        <v>5</v>
      </c>
      <c r="C7414" s="4" t="s">
        <v>10</v>
      </c>
    </row>
    <row r="7415" spans="1:6">
      <c r="A7415" t="n">
        <v>68037</v>
      </c>
      <c r="B7415" s="25" t="n">
        <v>16</v>
      </c>
      <c r="C7415" s="7" t="n">
        <v>0</v>
      </c>
    </row>
    <row r="7416" spans="1:6">
      <c r="A7416" t="s">
        <v>4</v>
      </c>
      <c r="B7416" s="4" t="s">
        <v>5</v>
      </c>
      <c r="C7416" s="4" t="s">
        <v>10</v>
      </c>
      <c r="D7416" s="4" t="s">
        <v>66</v>
      </c>
      <c r="E7416" s="4" t="s">
        <v>13</v>
      </c>
      <c r="F7416" s="4" t="s">
        <v>13</v>
      </c>
    </row>
    <row r="7417" spans="1:6">
      <c r="A7417" t="n">
        <v>68040</v>
      </c>
      <c r="B7417" s="52" t="n">
        <v>26</v>
      </c>
      <c r="C7417" s="7" t="n">
        <v>92</v>
      </c>
      <c r="D7417" s="7" t="s">
        <v>702</v>
      </c>
      <c r="E7417" s="7" t="n">
        <v>2</v>
      </c>
      <c r="F7417" s="7" t="n">
        <v>0</v>
      </c>
    </row>
    <row r="7418" spans="1:6">
      <c r="A7418" t="s">
        <v>4</v>
      </c>
      <c r="B7418" s="4" t="s">
        <v>5</v>
      </c>
    </row>
    <row r="7419" spans="1:6">
      <c r="A7419" t="n">
        <v>68082</v>
      </c>
      <c r="B7419" s="32" t="n">
        <v>28</v>
      </c>
    </row>
    <row r="7420" spans="1:6">
      <c r="A7420" t="s">
        <v>4</v>
      </c>
      <c r="B7420" s="4" t="s">
        <v>5</v>
      </c>
      <c r="C7420" s="4" t="s">
        <v>10</v>
      </c>
      <c r="D7420" s="4" t="s">
        <v>13</v>
      </c>
    </row>
    <row r="7421" spans="1:6">
      <c r="A7421" t="n">
        <v>68083</v>
      </c>
      <c r="B7421" s="61" t="n">
        <v>89</v>
      </c>
      <c r="C7421" s="7" t="n">
        <v>65533</v>
      </c>
      <c r="D7421" s="7" t="n">
        <v>1</v>
      </c>
    </row>
    <row r="7422" spans="1:6">
      <c r="A7422" t="s">
        <v>4</v>
      </c>
      <c r="B7422" s="4" t="s">
        <v>5</v>
      </c>
      <c r="C7422" s="4" t="s">
        <v>13</v>
      </c>
      <c r="D7422" s="4" t="s">
        <v>10</v>
      </c>
      <c r="E7422" s="4" t="s">
        <v>10</v>
      </c>
      <c r="F7422" s="4" t="s">
        <v>13</v>
      </c>
    </row>
    <row r="7423" spans="1:6">
      <c r="A7423" t="n">
        <v>68087</v>
      </c>
      <c r="B7423" s="30" t="n">
        <v>25</v>
      </c>
      <c r="C7423" s="7" t="n">
        <v>1</v>
      </c>
      <c r="D7423" s="7" t="n">
        <v>65535</v>
      </c>
      <c r="E7423" s="7" t="n">
        <v>65535</v>
      </c>
      <c r="F7423" s="7" t="n">
        <v>0</v>
      </c>
    </row>
    <row r="7424" spans="1:6">
      <c r="A7424" t="s">
        <v>4</v>
      </c>
      <c r="B7424" s="4" t="s">
        <v>5</v>
      </c>
      <c r="C7424" s="4" t="s">
        <v>13</v>
      </c>
      <c r="D7424" s="4" t="s">
        <v>10</v>
      </c>
      <c r="E7424" s="4" t="s">
        <v>6</v>
      </c>
    </row>
    <row r="7425" spans="1:6">
      <c r="A7425" t="n">
        <v>68094</v>
      </c>
      <c r="B7425" s="51" t="n">
        <v>51</v>
      </c>
      <c r="C7425" s="7" t="n">
        <v>4</v>
      </c>
      <c r="D7425" s="7" t="n">
        <v>0</v>
      </c>
      <c r="E7425" s="7" t="s">
        <v>205</v>
      </c>
    </row>
    <row r="7426" spans="1:6">
      <c r="A7426" t="s">
        <v>4</v>
      </c>
      <c r="B7426" s="4" t="s">
        <v>5</v>
      </c>
      <c r="C7426" s="4" t="s">
        <v>10</v>
      </c>
    </row>
    <row r="7427" spans="1:6">
      <c r="A7427" t="n">
        <v>68108</v>
      </c>
      <c r="B7427" s="25" t="n">
        <v>16</v>
      </c>
      <c r="C7427" s="7" t="n">
        <v>0</v>
      </c>
    </row>
    <row r="7428" spans="1:6">
      <c r="A7428" t="s">
        <v>4</v>
      </c>
      <c r="B7428" s="4" t="s">
        <v>5</v>
      </c>
      <c r="C7428" s="4" t="s">
        <v>10</v>
      </c>
      <c r="D7428" s="4" t="s">
        <v>66</v>
      </c>
      <c r="E7428" s="4" t="s">
        <v>13</v>
      </c>
      <c r="F7428" s="4" t="s">
        <v>13</v>
      </c>
      <c r="G7428" s="4" t="s">
        <v>66</v>
      </c>
      <c r="H7428" s="4" t="s">
        <v>13</v>
      </c>
      <c r="I7428" s="4" t="s">
        <v>13</v>
      </c>
    </row>
    <row r="7429" spans="1:6">
      <c r="A7429" t="n">
        <v>68111</v>
      </c>
      <c r="B7429" s="52" t="n">
        <v>26</v>
      </c>
      <c r="C7429" s="7" t="n">
        <v>0</v>
      </c>
      <c r="D7429" s="7" t="s">
        <v>703</v>
      </c>
      <c r="E7429" s="7" t="n">
        <v>2</v>
      </c>
      <c r="F7429" s="7" t="n">
        <v>3</v>
      </c>
      <c r="G7429" s="7" t="s">
        <v>704</v>
      </c>
      <c r="H7429" s="7" t="n">
        <v>2</v>
      </c>
      <c r="I7429" s="7" t="n">
        <v>0</v>
      </c>
    </row>
    <row r="7430" spans="1:6">
      <c r="A7430" t="s">
        <v>4</v>
      </c>
      <c r="B7430" s="4" t="s">
        <v>5</v>
      </c>
    </row>
    <row r="7431" spans="1:6">
      <c r="A7431" t="n">
        <v>68218</v>
      </c>
      <c r="B7431" s="32" t="n">
        <v>28</v>
      </c>
    </row>
    <row r="7432" spans="1:6">
      <c r="A7432" t="s">
        <v>4</v>
      </c>
      <c r="B7432" s="4" t="s">
        <v>5</v>
      </c>
      <c r="C7432" s="4" t="s">
        <v>10</v>
      </c>
      <c r="D7432" s="4" t="s">
        <v>13</v>
      </c>
    </row>
    <row r="7433" spans="1:6">
      <c r="A7433" t="n">
        <v>68219</v>
      </c>
      <c r="B7433" s="61" t="n">
        <v>89</v>
      </c>
      <c r="C7433" s="7" t="n">
        <v>65533</v>
      </c>
      <c r="D7433" s="7" t="n">
        <v>1</v>
      </c>
    </row>
    <row r="7434" spans="1:6">
      <c r="A7434" t="s">
        <v>4</v>
      </c>
      <c r="B7434" s="4" t="s">
        <v>5</v>
      </c>
      <c r="C7434" s="4" t="s">
        <v>13</v>
      </c>
      <c r="D7434" s="4" t="s">
        <v>10</v>
      </c>
      <c r="E7434" s="4" t="s">
        <v>10</v>
      </c>
      <c r="F7434" s="4" t="s">
        <v>13</v>
      </c>
    </row>
    <row r="7435" spans="1:6">
      <c r="A7435" t="n">
        <v>68223</v>
      </c>
      <c r="B7435" s="30" t="n">
        <v>25</v>
      </c>
      <c r="C7435" s="7" t="n">
        <v>1</v>
      </c>
      <c r="D7435" s="7" t="n">
        <v>65535</v>
      </c>
      <c r="E7435" s="7" t="n">
        <v>65535</v>
      </c>
      <c r="F7435" s="7" t="n">
        <v>0</v>
      </c>
    </row>
    <row r="7436" spans="1:6">
      <c r="A7436" t="s">
        <v>4</v>
      </c>
      <c r="B7436" s="4" t="s">
        <v>5</v>
      </c>
      <c r="C7436" s="4" t="s">
        <v>13</v>
      </c>
      <c r="D7436" s="4" t="s">
        <v>10</v>
      </c>
      <c r="E7436" s="4" t="s">
        <v>6</v>
      </c>
    </row>
    <row r="7437" spans="1:6">
      <c r="A7437" t="n">
        <v>68230</v>
      </c>
      <c r="B7437" s="51" t="n">
        <v>51</v>
      </c>
      <c r="C7437" s="7" t="n">
        <v>4</v>
      </c>
      <c r="D7437" s="7" t="n">
        <v>92</v>
      </c>
      <c r="E7437" s="7" t="s">
        <v>274</v>
      </c>
    </row>
    <row r="7438" spans="1:6">
      <c r="A7438" t="s">
        <v>4</v>
      </c>
      <c r="B7438" s="4" t="s">
        <v>5</v>
      </c>
      <c r="C7438" s="4" t="s">
        <v>10</v>
      </c>
    </row>
    <row r="7439" spans="1:6">
      <c r="A7439" t="n">
        <v>68243</v>
      </c>
      <c r="B7439" s="25" t="n">
        <v>16</v>
      </c>
      <c r="C7439" s="7" t="n">
        <v>0</v>
      </c>
    </row>
    <row r="7440" spans="1:6">
      <c r="A7440" t="s">
        <v>4</v>
      </c>
      <c r="B7440" s="4" t="s">
        <v>5</v>
      </c>
      <c r="C7440" s="4" t="s">
        <v>10</v>
      </c>
      <c r="D7440" s="4" t="s">
        <v>66</v>
      </c>
      <c r="E7440" s="4" t="s">
        <v>13</v>
      </c>
      <c r="F7440" s="4" t="s">
        <v>13</v>
      </c>
      <c r="G7440" s="4" t="s">
        <v>66</v>
      </c>
      <c r="H7440" s="4" t="s">
        <v>13</v>
      </c>
      <c r="I7440" s="4" t="s">
        <v>13</v>
      </c>
    </row>
    <row r="7441" spans="1:9">
      <c r="A7441" t="n">
        <v>68246</v>
      </c>
      <c r="B7441" s="52" t="n">
        <v>26</v>
      </c>
      <c r="C7441" s="7" t="n">
        <v>92</v>
      </c>
      <c r="D7441" s="7" t="s">
        <v>705</v>
      </c>
      <c r="E7441" s="7" t="n">
        <v>2</v>
      </c>
      <c r="F7441" s="7" t="n">
        <v>3</v>
      </c>
      <c r="G7441" s="7" t="s">
        <v>706</v>
      </c>
      <c r="H7441" s="7" t="n">
        <v>2</v>
      </c>
      <c r="I7441" s="7" t="n">
        <v>0</v>
      </c>
    </row>
    <row r="7442" spans="1:9">
      <c r="A7442" t="s">
        <v>4</v>
      </c>
      <c r="B7442" s="4" t="s">
        <v>5</v>
      </c>
    </row>
    <row r="7443" spans="1:9">
      <c r="A7443" t="n">
        <v>68326</v>
      </c>
      <c r="B7443" s="32" t="n">
        <v>28</v>
      </c>
    </row>
    <row r="7444" spans="1:9">
      <c r="A7444" t="s">
        <v>4</v>
      </c>
      <c r="B7444" s="4" t="s">
        <v>5</v>
      </c>
      <c r="C7444" s="4" t="s">
        <v>10</v>
      </c>
      <c r="D7444" s="4" t="s">
        <v>13</v>
      </c>
    </row>
    <row r="7445" spans="1:9">
      <c r="A7445" t="n">
        <v>68327</v>
      </c>
      <c r="B7445" s="61" t="n">
        <v>89</v>
      </c>
      <c r="C7445" s="7" t="n">
        <v>65533</v>
      </c>
      <c r="D7445" s="7" t="n">
        <v>1</v>
      </c>
    </row>
    <row r="7446" spans="1:9">
      <c r="A7446" t="s">
        <v>4</v>
      </c>
      <c r="B7446" s="4" t="s">
        <v>5</v>
      </c>
      <c r="C7446" s="4" t="s">
        <v>13</v>
      </c>
      <c r="D7446" s="4" t="s">
        <v>10</v>
      </c>
      <c r="E7446" s="4" t="s">
        <v>10</v>
      </c>
      <c r="F7446" s="4" t="s">
        <v>13</v>
      </c>
    </row>
    <row r="7447" spans="1:9">
      <c r="A7447" t="n">
        <v>68331</v>
      </c>
      <c r="B7447" s="30" t="n">
        <v>25</v>
      </c>
      <c r="C7447" s="7" t="n">
        <v>1</v>
      </c>
      <c r="D7447" s="7" t="n">
        <v>65535</v>
      </c>
      <c r="E7447" s="7" t="n">
        <v>65535</v>
      </c>
      <c r="F7447" s="7" t="n">
        <v>0</v>
      </c>
    </row>
    <row r="7448" spans="1:9">
      <c r="A7448" t="s">
        <v>4</v>
      </c>
      <c r="B7448" s="4" t="s">
        <v>5</v>
      </c>
      <c r="C7448" s="4" t="s">
        <v>13</v>
      </c>
      <c r="D7448" s="4" t="s">
        <v>10</v>
      </c>
      <c r="E7448" s="4" t="s">
        <v>30</v>
      </c>
    </row>
    <row r="7449" spans="1:9">
      <c r="A7449" t="n">
        <v>68338</v>
      </c>
      <c r="B7449" s="27" t="n">
        <v>58</v>
      </c>
      <c r="C7449" s="7" t="n">
        <v>101</v>
      </c>
      <c r="D7449" s="7" t="n">
        <v>500</v>
      </c>
      <c r="E7449" s="7" t="n">
        <v>1</v>
      </c>
    </row>
    <row r="7450" spans="1:9">
      <c r="A7450" t="s">
        <v>4</v>
      </c>
      <c r="B7450" s="4" t="s">
        <v>5</v>
      </c>
      <c r="C7450" s="4" t="s">
        <v>13</v>
      </c>
      <c r="D7450" s="4" t="s">
        <v>10</v>
      </c>
    </row>
    <row r="7451" spans="1:9">
      <c r="A7451" t="n">
        <v>68346</v>
      </c>
      <c r="B7451" s="27" t="n">
        <v>58</v>
      </c>
      <c r="C7451" s="7" t="n">
        <v>254</v>
      </c>
      <c r="D7451" s="7" t="n">
        <v>0</v>
      </c>
    </row>
    <row r="7452" spans="1:9">
      <c r="A7452" t="s">
        <v>4</v>
      </c>
      <c r="B7452" s="4" t="s">
        <v>5</v>
      </c>
      <c r="C7452" s="4" t="s">
        <v>13</v>
      </c>
      <c r="D7452" s="4" t="s">
        <v>13</v>
      </c>
      <c r="E7452" s="4" t="s">
        <v>30</v>
      </c>
      <c r="F7452" s="4" t="s">
        <v>30</v>
      </c>
      <c r="G7452" s="4" t="s">
        <v>30</v>
      </c>
      <c r="H7452" s="4" t="s">
        <v>10</v>
      </c>
    </row>
    <row r="7453" spans="1:9">
      <c r="A7453" t="n">
        <v>68350</v>
      </c>
      <c r="B7453" s="59" t="n">
        <v>45</v>
      </c>
      <c r="C7453" s="7" t="n">
        <v>2</v>
      </c>
      <c r="D7453" s="7" t="n">
        <v>3</v>
      </c>
      <c r="E7453" s="7" t="n">
        <v>-0.519999980926514</v>
      </c>
      <c r="F7453" s="7" t="n">
        <v>1.52999997138977</v>
      </c>
      <c r="G7453" s="7" t="n">
        <v>-28.6399993896484</v>
      </c>
      <c r="H7453" s="7" t="n">
        <v>0</v>
      </c>
    </row>
    <row r="7454" spans="1:9">
      <c r="A7454" t="s">
        <v>4</v>
      </c>
      <c r="B7454" s="4" t="s">
        <v>5</v>
      </c>
      <c r="C7454" s="4" t="s">
        <v>13</v>
      </c>
      <c r="D7454" s="4" t="s">
        <v>13</v>
      </c>
      <c r="E7454" s="4" t="s">
        <v>30</v>
      </c>
      <c r="F7454" s="4" t="s">
        <v>30</v>
      </c>
      <c r="G7454" s="4" t="s">
        <v>30</v>
      </c>
      <c r="H7454" s="4" t="s">
        <v>10</v>
      </c>
      <c r="I7454" s="4" t="s">
        <v>13</v>
      </c>
    </row>
    <row r="7455" spans="1:9">
      <c r="A7455" t="n">
        <v>68367</v>
      </c>
      <c r="B7455" s="59" t="n">
        <v>45</v>
      </c>
      <c r="C7455" s="7" t="n">
        <v>4</v>
      </c>
      <c r="D7455" s="7" t="n">
        <v>3</v>
      </c>
      <c r="E7455" s="7" t="n">
        <v>0.959999978542328</v>
      </c>
      <c r="F7455" s="7" t="n">
        <v>345.010009765625</v>
      </c>
      <c r="G7455" s="7" t="n">
        <v>0</v>
      </c>
      <c r="H7455" s="7" t="n">
        <v>0</v>
      </c>
      <c r="I7455" s="7" t="n">
        <v>0</v>
      </c>
    </row>
    <row r="7456" spans="1:9">
      <c r="A7456" t="s">
        <v>4</v>
      </c>
      <c r="B7456" s="4" t="s">
        <v>5</v>
      </c>
      <c r="C7456" s="4" t="s">
        <v>13</v>
      </c>
      <c r="D7456" s="4" t="s">
        <v>13</v>
      </c>
      <c r="E7456" s="4" t="s">
        <v>30</v>
      </c>
      <c r="F7456" s="4" t="s">
        <v>10</v>
      </c>
    </row>
    <row r="7457" spans="1:9">
      <c r="A7457" t="n">
        <v>68385</v>
      </c>
      <c r="B7457" s="59" t="n">
        <v>45</v>
      </c>
      <c r="C7457" s="7" t="n">
        <v>5</v>
      </c>
      <c r="D7457" s="7" t="n">
        <v>3</v>
      </c>
      <c r="E7457" s="7" t="n">
        <v>3</v>
      </c>
      <c r="F7457" s="7" t="n">
        <v>0</v>
      </c>
    </row>
    <row r="7458" spans="1:9">
      <c r="A7458" t="s">
        <v>4</v>
      </c>
      <c r="B7458" s="4" t="s">
        <v>5</v>
      </c>
      <c r="C7458" s="4" t="s">
        <v>13</v>
      </c>
      <c r="D7458" s="4" t="s">
        <v>13</v>
      </c>
      <c r="E7458" s="4" t="s">
        <v>30</v>
      </c>
      <c r="F7458" s="4" t="s">
        <v>10</v>
      </c>
    </row>
    <row r="7459" spans="1:9">
      <c r="A7459" t="n">
        <v>68394</v>
      </c>
      <c r="B7459" s="59" t="n">
        <v>45</v>
      </c>
      <c r="C7459" s="7" t="n">
        <v>11</v>
      </c>
      <c r="D7459" s="7" t="n">
        <v>3</v>
      </c>
      <c r="E7459" s="7" t="n">
        <v>34</v>
      </c>
      <c r="F7459" s="7" t="n">
        <v>0</v>
      </c>
    </row>
    <row r="7460" spans="1:9">
      <c r="A7460" t="s">
        <v>4</v>
      </c>
      <c r="B7460" s="4" t="s">
        <v>5</v>
      </c>
      <c r="C7460" s="4" t="s">
        <v>13</v>
      </c>
      <c r="D7460" s="4" t="s">
        <v>10</v>
      </c>
    </row>
    <row r="7461" spans="1:9">
      <c r="A7461" t="n">
        <v>68403</v>
      </c>
      <c r="B7461" s="27" t="n">
        <v>58</v>
      </c>
      <c r="C7461" s="7" t="n">
        <v>255</v>
      </c>
      <c r="D7461" s="7" t="n">
        <v>0</v>
      </c>
    </row>
    <row r="7462" spans="1:9">
      <c r="A7462" t="s">
        <v>4</v>
      </c>
      <c r="B7462" s="4" t="s">
        <v>5</v>
      </c>
      <c r="C7462" s="4" t="s">
        <v>13</v>
      </c>
      <c r="D7462" s="4" t="s">
        <v>10</v>
      </c>
      <c r="E7462" s="4" t="s">
        <v>6</v>
      </c>
    </row>
    <row r="7463" spans="1:9">
      <c r="A7463" t="n">
        <v>68407</v>
      </c>
      <c r="B7463" s="51" t="n">
        <v>51</v>
      </c>
      <c r="C7463" s="7" t="n">
        <v>4</v>
      </c>
      <c r="D7463" s="7" t="n">
        <v>92</v>
      </c>
      <c r="E7463" s="7" t="s">
        <v>143</v>
      </c>
    </row>
    <row r="7464" spans="1:9">
      <c r="A7464" t="s">
        <v>4</v>
      </c>
      <c r="B7464" s="4" t="s">
        <v>5</v>
      </c>
      <c r="C7464" s="4" t="s">
        <v>10</v>
      </c>
    </row>
    <row r="7465" spans="1:9">
      <c r="A7465" t="n">
        <v>68421</v>
      </c>
      <c r="B7465" s="25" t="n">
        <v>16</v>
      </c>
      <c r="C7465" s="7" t="n">
        <v>0</v>
      </c>
    </row>
    <row r="7466" spans="1:9">
      <c r="A7466" t="s">
        <v>4</v>
      </c>
      <c r="B7466" s="4" t="s">
        <v>5</v>
      </c>
      <c r="C7466" s="4" t="s">
        <v>10</v>
      </c>
      <c r="D7466" s="4" t="s">
        <v>66</v>
      </c>
      <c r="E7466" s="4" t="s">
        <v>13</v>
      </c>
      <c r="F7466" s="4" t="s">
        <v>13</v>
      </c>
      <c r="G7466" s="4" t="s">
        <v>66</v>
      </c>
      <c r="H7466" s="4" t="s">
        <v>13</v>
      </c>
      <c r="I7466" s="4" t="s">
        <v>13</v>
      </c>
    </row>
    <row r="7467" spans="1:9">
      <c r="A7467" t="n">
        <v>68424</v>
      </c>
      <c r="B7467" s="52" t="n">
        <v>26</v>
      </c>
      <c r="C7467" s="7" t="n">
        <v>92</v>
      </c>
      <c r="D7467" s="7" t="s">
        <v>707</v>
      </c>
      <c r="E7467" s="7" t="n">
        <v>2</v>
      </c>
      <c r="F7467" s="7" t="n">
        <v>3</v>
      </c>
      <c r="G7467" s="7" t="s">
        <v>708</v>
      </c>
      <c r="H7467" s="7" t="n">
        <v>2</v>
      </c>
      <c r="I7467" s="7" t="n">
        <v>0</v>
      </c>
    </row>
    <row r="7468" spans="1:9">
      <c r="A7468" t="s">
        <v>4</v>
      </c>
      <c r="B7468" s="4" t="s">
        <v>5</v>
      </c>
    </row>
    <row r="7469" spans="1:9">
      <c r="A7469" t="n">
        <v>68612</v>
      </c>
      <c r="B7469" s="32" t="n">
        <v>28</v>
      </c>
    </row>
    <row r="7470" spans="1:9">
      <c r="A7470" t="s">
        <v>4</v>
      </c>
      <c r="B7470" s="4" t="s">
        <v>5</v>
      </c>
      <c r="C7470" s="4" t="s">
        <v>13</v>
      </c>
      <c r="D7470" s="4" t="s">
        <v>10</v>
      </c>
      <c r="E7470" s="4" t="s">
        <v>6</v>
      </c>
    </row>
    <row r="7471" spans="1:9">
      <c r="A7471" t="n">
        <v>68613</v>
      </c>
      <c r="B7471" s="51" t="n">
        <v>51</v>
      </c>
      <c r="C7471" s="7" t="n">
        <v>4</v>
      </c>
      <c r="D7471" s="7" t="n">
        <v>0</v>
      </c>
      <c r="E7471" s="7" t="s">
        <v>677</v>
      </c>
    </row>
    <row r="7472" spans="1:9">
      <c r="A7472" t="s">
        <v>4</v>
      </c>
      <c r="B7472" s="4" t="s">
        <v>5</v>
      </c>
      <c r="C7472" s="4" t="s">
        <v>10</v>
      </c>
    </row>
    <row r="7473" spans="1:9">
      <c r="A7473" t="n">
        <v>68626</v>
      </c>
      <c r="B7473" s="25" t="n">
        <v>16</v>
      </c>
      <c r="C7473" s="7" t="n">
        <v>0</v>
      </c>
    </row>
    <row r="7474" spans="1:9">
      <c r="A7474" t="s">
        <v>4</v>
      </c>
      <c r="B7474" s="4" t="s">
        <v>5</v>
      </c>
      <c r="C7474" s="4" t="s">
        <v>10</v>
      </c>
      <c r="D7474" s="4" t="s">
        <v>66</v>
      </c>
      <c r="E7474" s="4" t="s">
        <v>13</v>
      </c>
      <c r="F7474" s="4" t="s">
        <v>13</v>
      </c>
    </row>
    <row r="7475" spans="1:9">
      <c r="A7475" t="n">
        <v>68629</v>
      </c>
      <c r="B7475" s="52" t="n">
        <v>26</v>
      </c>
      <c r="C7475" s="7" t="n">
        <v>0</v>
      </c>
      <c r="D7475" s="7" t="s">
        <v>709</v>
      </c>
      <c r="E7475" s="7" t="n">
        <v>2</v>
      </c>
      <c r="F7475" s="7" t="n">
        <v>0</v>
      </c>
    </row>
    <row r="7476" spans="1:9">
      <c r="A7476" t="s">
        <v>4</v>
      </c>
      <c r="B7476" s="4" t="s">
        <v>5</v>
      </c>
    </row>
    <row r="7477" spans="1:9">
      <c r="A7477" t="n">
        <v>68671</v>
      </c>
      <c r="B7477" s="32" t="n">
        <v>28</v>
      </c>
    </row>
    <row r="7478" spans="1:9">
      <c r="A7478" t="s">
        <v>4</v>
      </c>
      <c r="B7478" s="4" t="s">
        <v>5</v>
      </c>
      <c r="C7478" s="4" t="s">
        <v>10</v>
      </c>
      <c r="D7478" s="4" t="s">
        <v>13</v>
      </c>
    </row>
    <row r="7479" spans="1:9">
      <c r="A7479" t="n">
        <v>68672</v>
      </c>
      <c r="B7479" s="61" t="n">
        <v>89</v>
      </c>
      <c r="C7479" s="7" t="n">
        <v>65533</v>
      </c>
      <c r="D7479" s="7" t="n">
        <v>1</v>
      </c>
    </row>
    <row r="7480" spans="1:9">
      <c r="A7480" t="s">
        <v>4</v>
      </c>
      <c r="B7480" s="4" t="s">
        <v>5</v>
      </c>
      <c r="C7480" s="4" t="s">
        <v>13</v>
      </c>
      <c r="D7480" s="4" t="s">
        <v>10</v>
      </c>
      <c r="E7480" s="4" t="s">
        <v>10</v>
      </c>
      <c r="F7480" s="4" t="s">
        <v>13</v>
      </c>
    </row>
    <row r="7481" spans="1:9">
      <c r="A7481" t="n">
        <v>68676</v>
      </c>
      <c r="B7481" s="30" t="n">
        <v>25</v>
      </c>
      <c r="C7481" s="7" t="n">
        <v>1</v>
      </c>
      <c r="D7481" s="7" t="n">
        <v>65535</v>
      </c>
      <c r="E7481" s="7" t="n">
        <v>65535</v>
      </c>
      <c r="F7481" s="7" t="n">
        <v>0</v>
      </c>
    </row>
    <row r="7482" spans="1:9">
      <c r="A7482" t="s">
        <v>4</v>
      </c>
      <c r="B7482" s="4" t="s">
        <v>5</v>
      </c>
      <c r="C7482" s="4" t="s">
        <v>10</v>
      </c>
      <c r="D7482" s="4" t="s">
        <v>10</v>
      </c>
      <c r="E7482" s="4" t="s">
        <v>10</v>
      </c>
    </row>
    <row r="7483" spans="1:9">
      <c r="A7483" t="n">
        <v>68683</v>
      </c>
      <c r="B7483" s="43" t="n">
        <v>61</v>
      </c>
      <c r="C7483" s="7" t="n">
        <v>92</v>
      </c>
      <c r="D7483" s="7" t="n">
        <v>65533</v>
      </c>
      <c r="E7483" s="7" t="n">
        <v>1000</v>
      </c>
    </row>
    <row r="7484" spans="1:9">
      <c r="A7484" t="s">
        <v>4</v>
      </c>
      <c r="B7484" s="4" t="s">
        <v>5</v>
      </c>
      <c r="C7484" s="4" t="s">
        <v>13</v>
      </c>
      <c r="D7484" s="4" t="s">
        <v>10</v>
      </c>
      <c r="E7484" s="4" t="s">
        <v>30</v>
      </c>
    </row>
    <row r="7485" spans="1:9">
      <c r="A7485" t="n">
        <v>68690</v>
      </c>
      <c r="B7485" s="27" t="n">
        <v>58</v>
      </c>
      <c r="C7485" s="7" t="n">
        <v>0</v>
      </c>
      <c r="D7485" s="7" t="n">
        <v>2000</v>
      </c>
      <c r="E7485" s="7" t="n">
        <v>1</v>
      </c>
    </row>
    <row r="7486" spans="1:9">
      <c r="A7486" t="s">
        <v>4</v>
      </c>
      <c r="B7486" s="4" t="s">
        <v>5</v>
      </c>
      <c r="C7486" s="4" t="s">
        <v>13</v>
      </c>
      <c r="D7486" s="4" t="s">
        <v>10</v>
      </c>
    </row>
    <row r="7487" spans="1:9">
      <c r="A7487" t="n">
        <v>68698</v>
      </c>
      <c r="B7487" s="27" t="n">
        <v>58</v>
      </c>
      <c r="C7487" s="7" t="n">
        <v>255</v>
      </c>
      <c r="D7487" s="7" t="n">
        <v>0</v>
      </c>
    </row>
    <row r="7488" spans="1:9">
      <c r="A7488" t="s">
        <v>4</v>
      </c>
      <c r="B7488" s="4" t="s">
        <v>5</v>
      </c>
      <c r="C7488" s="4" t="s">
        <v>10</v>
      </c>
    </row>
    <row r="7489" spans="1:6">
      <c r="A7489" t="n">
        <v>68702</v>
      </c>
      <c r="B7489" s="25" t="n">
        <v>16</v>
      </c>
      <c r="C7489" s="7" t="n">
        <v>300</v>
      </c>
    </row>
    <row r="7490" spans="1:6">
      <c r="A7490" t="s">
        <v>4</v>
      </c>
      <c r="B7490" s="4" t="s">
        <v>5</v>
      </c>
      <c r="C7490" s="4" t="s">
        <v>13</v>
      </c>
      <c r="D7490" s="4" t="s">
        <v>10</v>
      </c>
      <c r="E7490" s="4" t="s">
        <v>30</v>
      </c>
      <c r="F7490" s="4" t="s">
        <v>10</v>
      </c>
      <c r="G7490" s="4" t="s">
        <v>9</v>
      </c>
      <c r="H7490" s="4" t="s">
        <v>9</v>
      </c>
      <c r="I7490" s="4" t="s">
        <v>10</v>
      </c>
      <c r="J7490" s="4" t="s">
        <v>10</v>
      </c>
      <c r="K7490" s="4" t="s">
        <v>9</v>
      </c>
      <c r="L7490" s="4" t="s">
        <v>9</v>
      </c>
      <c r="M7490" s="4" t="s">
        <v>9</v>
      </c>
      <c r="N7490" s="4" t="s">
        <v>9</v>
      </c>
      <c r="O7490" s="4" t="s">
        <v>6</v>
      </c>
    </row>
    <row r="7491" spans="1:6">
      <c r="A7491" t="n">
        <v>68705</v>
      </c>
      <c r="B7491" s="19" t="n">
        <v>50</v>
      </c>
      <c r="C7491" s="7" t="n">
        <v>0</v>
      </c>
      <c r="D7491" s="7" t="n">
        <v>12105</v>
      </c>
      <c r="E7491" s="7" t="n">
        <v>1</v>
      </c>
      <c r="F7491" s="7" t="n">
        <v>0</v>
      </c>
      <c r="G7491" s="7" t="n">
        <v>0</v>
      </c>
      <c r="H7491" s="7" t="n">
        <v>0</v>
      </c>
      <c r="I7491" s="7" t="n">
        <v>0</v>
      </c>
      <c r="J7491" s="7" t="n">
        <v>65533</v>
      </c>
      <c r="K7491" s="7" t="n">
        <v>0</v>
      </c>
      <c r="L7491" s="7" t="n">
        <v>0</v>
      </c>
      <c r="M7491" s="7" t="n">
        <v>0</v>
      </c>
      <c r="N7491" s="7" t="n">
        <v>0</v>
      </c>
      <c r="O7491" s="7" t="s">
        <v>12</v>
      </c>
    </row>
    <row r="7492" spans="1:6">
      <c r="A7492" t="s">
        <v>4</v>
      </c>
      <c r="B7492" s="4" t="s">
        <v>5</v>
      </c>
      <c r="C7492" s="4" t="s">
        <v>13</v>
      </c>
      <c r="D7492" s="4" t="s">
        <v>10</v>
      </c>
      <c r="E7492" s="4" t="s">
        <v>10</v>
      </c>
      <c r="F7492" s="4" t="s">
        <v>10</v>
      </c>
      <c r="G7492" s="4" t="s">
        <v>10</v>
      </c>
      <c r="H7492" s="4" t="s">
        <v>13</v>
      </c>
    </row>
    <row r="7493" spans="1:6">
      <c r="A7493" t="n">
        <v>68744</v>
      </c>
      <c r="B7493" s="30" t="n">
        <v>25</v>
      </c>
      <c r="C7493" s="7" t="n">
        <v>5</v>
      </c>
      <c r="D7493" s="7" t="n">
        <v>65535</v>
      </c>
      <c r="E7493" s="7" t="n">
        <v>500</v>
      </c>
      <c r="F7493" s="7" t="n">
        <v>800</v>
      </c>
      <c r="G7493" s="7" t="n">
        <v>140</v>
      </c>
      <c r="H7493" s="7" t="n">
        <v>0</v>
      </c>
    </row>
    <row r="7494" spans="1:6">
      <c r="A7494" t="s">
        <v>4</v>
      </c>
      <c r="B7494" s="4" t="s">
        <v>5</v>
      </c>
      <c r="C7494" s="4" t="s">
        <v>10</v>
      </c>
      <c r="D7494" s="4" t="s">
        <v>13</v>
      </c>
      <c r="E7494" s="4" t="s">
        <v>66</v>
      </c>
      <c r="F7494" s="4" t="s">
        <v>13</v>
      </c>
      <c r="G7494" s="4" t="s">
        <v>13</v>
      </c>
    </row>
    <row r="7495" spans="1:6">
      <c r="A7495" t="n">
        <v>68755</v>
      </c>
      <c r="B7495" s="31" t="n">
        <v>24</v>
      </c>
      <c r="C7495" s="7" t="n">
        <v>65533</v>
      </c>
      <c r="D7495" s="7" t="n">
        <v>11</v>
      </c>
      <c r="E7495" s="7" t="s">
        <v>710</v>
      </c>
      <c r="F7495" s="7" t="n">
        <v>2</v>
      </c>
      <c r="G7495" s="7" t="n">
        <v>0</v>
      </c>
    </row>
    <row r="7496" spans="1:6">
      <c r="A7496" t="s">
        <v>4</v>
      </c>
      <c r="B7496" s="4" t="s">
        <v>5</v>
      </c>
    </row>
    <row r="7497" spans="1:6">
      <c r="A7497" t="n">
        <v>68873</v>
      </c>
      <c r="B7497" s="32" t="n">
        <v>28</v>
      </c>
    </row>
    <row r="7498" spans="1:6">
      <c r="A7498" t="s">
        <v>4</v>
      </c>
      <c r="B7498" s="4" t="s">
        <v>5</v>
      </c>
      <c r="C7498" s="4" t="s">
        <v>10</v>
      </c>
      <c r="D7498" s="4" t="s">
        <v>13</v>
      </c>
      <c r="E7498" s="4" t="s">
        <v>66</v>
      </c>
      <c r="F7498" s="4" t="s">
        <v>13</v>
      </c>
      <c r="G7498" s="4" t="s">
        <v>13</v>
      </c>
    </row>
    <row r="7499" spans="1:6">
      <c r="A7499" t="n">
        <v>68874</v>
      </c>
      <c r="B7499" s="31" t="n">
        <v>24</v>
      </c>
      <c r="C7499" s="7" t="n">
        <v>65533</v>
      </c>
      <c r="D7499" s="7" t="n">
        <v>11</v>
      </c>
      <c r="E7499" s="7" t="s">
        <v>711</v>
      </c>
      <c r="F7499" s="7" t="n">
        <v>2</v>
      </c>
      <c r="G7499" s="7" t="n">
        <v>0</v>
      </c>
    </row>
    <row r="7500" spans="1:6">
      <c r="A7500" t="s">
        <v>4</v>
      </c>
      <c r="B7500" s="4" t="s">
        <v>5</v>
      </c>
    </row>
    <row r="7501" spans="1:6">
      <c r="A7501" t="n">
        <v>68972</v>
      </c>
      <c r="B7501" s="32" t="n">
        <v>28</v>
      </c>
    </row>
    <row r="7502" spans="1:6">
      <c r="A7502" t="s">
        <v>4</v>
      </c>
      <c r="B7502" s="4" t="s">
        <v>5</v>
      </c>
      <c r="C7502" s="4" t="s">
        <v>13</v>
      </c>
    </row>
    <row r="7503" spans="1:6">
      <c r="A7503" t="n">
        <v>68973</v>
      </c>
      <c r="B7503" s="33" t="n">
        <v>27</v>
      </c>
      <c r="C7503" s="7" t="n">
        <v>0</v>
      </c>
    </row>
    <row r="7504" spans="1:6">
      <c r="A7504" t="s">
        <v>4</v>
      </c>
      <c r="B7504" s="4" t="s">
        <v>5</v>
      </c>
      <c r="C7504" s="4" t="s">
        <v>13</v>
      </c>
    </row>
    <row r="7505" spans="1:15">
      <c r="A7505" t="n">
        <v>68975</v>
      </c>
      <c r="B7505" s="33" t="n">
        <v>27</v>
      </c>
      <c r="C7505" s="7" t="n">
        <v>1</v>
      </c>
    </row>
    <row r="7506" spans="1:15">
      <c r="A7506" t="s">
        <v>4</v>
      </c>
      <c r="B7506" s="4" t="s">
        <v>5</v>
      </c>
      <c r="C7506" s="4" t="s">
        <v>13</v>
      </c>
      <c r="D7506" s="4" t="s">
        <v>10</v>
      </c>
      <c r="E7506" s="4" t="s">
        <v>10</v>
      </c>
      <c r="F7506" s="4" t="s">
        <v>10</v>
      </c>
      <c r="G7506" s="4" t="s">
        <v>10</v>
      </c>
      <c r="H7506" s="4" t="s">
        <v>13</v>
      </c>
    </row>
    <row r="7507" spans="1:15">
      <c r="A7507" t="n">
        <v>68977</v>
      </c>
      <c r="B7507" s="30" t="n">
        <v>25</v>
      </c>
      <c r="C7507" s="7" t="n">
        <v>5</v>
      </c>
      <c r="D7507" s="7" t="n">
        <v>65535</v>
      </c>
      <c r="E7507" s="7" t="n">
        <v>65535</v>
      </c>
      <c r="F7507" s="7" t="n">
        <v>65535</v>
      </c>
      <c r="G7507" s="7" t="n">
        <v>65535</v>
      </c>
      <c r="H7507" s="7" t="n">
        <v>0</v>
      </c>
    </row>
    <row r="7508" spans="1:15">
      <c r="A7508" t="s">
        <v>4</v>
      </c>
      <c r="B7508" s="4" t="s">
        <v>5</v>
      </c>
      <c r="C7508" s="4" t="s">
        <v>13</v>
      </c>
    </row>
    <row r="7509" spans="1:15">
      <c r="A7509" t="n">
        <v>68988</v>
      </c>
      <c r="B7509" s="33" t="n">
        <v>27</v>
      </c>
      <c r="C7509" s="7" t="n">
        <v>0</v>
      </c>
    </row>
    <row r="7510" spans="1:15">
      <c r="A7510" t="s">
        <v>4</v>
      </c>
      <c r="B7510" s="4" t="s">
        <v>5</v>
      </c>
      <c r="C7510" s="4" t="s">
        <v>13</v>
      </c>
      <c r="D7510" s="4" t="s">
        <v>10</v>
      </c>
      <c r="E7510" s="4" t="s">
        <v>10</v>
      </c>
      <c r="F7510" s="4" t="s">
        <v>10</v>
      </c>
      <c r="G7510" s="4" t="s">
        <v>10</v>
      </c>
      <c r="H7510" s="4" t="s">
        <v>13</v>
      </c>
    </row>
    <row r="7511" spans="1:15">
      <c r="A7511" t="n">
        <v>68990</v>
      </c>
      <c r="B7511" s="30" t="n">
        <v>25</v>
      </c>
      <c r="C7511" s="7" t="n">
        <v>5</v>
      </c>
      <c r="D7511" s="7" t="n">
        <v>65535</v>
      </c>
      <c r="E7511" s="7" t="n">
        <v>65535</v>
      </c>
      <c r="F7511" s="7" t="n">
        <v>65535</v>
      </c>
      <c r="G7511" s="7" t="n">
        <v>65535</v>
      </c>
      <c r="H7511" s="7" t="n">
        <v>0</v>
      </c>
    </row>
    <row r="7512" spans="1:15">
      <c r="A7512" t="s">
        <v>4</v>
      </c>
      <c r="B7512" s="4" t="s">
        <v>5</v>
      </c>
      <c r="C7512" s="4" t="s">
        <v>10</v>
      </c>
    </row>
    <row r="7513" spans="1:15">
      <c r="A7513" t="n">
        <v>69001</v>
      </c>
      <c r="B7513" s="25" t="n">
        <v>16</v>
      </c>
      <c r="C7513" s="7" t="n">
        <v>300</v>
      </c>
    </row>
    <row r="7514" spans="1:15">
      <c r="A7514" t="s">
        <v>4</v>
      </c>
      <c r="B7514" s="4" t="s">
        <v>5</v>
      </c>
      <c r="C7514" s="4" t="s">
        <v>10</v>
      </c>
    </row>
    <row r="7515" spans="1:15">
      <c r="A7515" t="n">
        <v>69004</v>
      </c>
      <c r="B7515" s="8" t="n">
        <v>12</v>
      </c>
      <c r="C7515" s="7" t="n">
        <v>10354</v>
      </c>
    </row>
    <row r="7516" spans="1:15">
      <c r="A7516" t="s">
        <v>4</v>
      </c>
      <c r="B7516" s="4" t="s">
        <v>5</v>
      </c>
      <c r="C7516" s="4" t="s">
        <v>13</v>
      </c>
      <c r="D7516" s="4" t="s">
        <v>6</v>
      </c>
    </row>
    <row r="7517" spans="1:15">
      <c r="A7517" t="n">
        <v>69007</v>
      </c>
      <c r="B7517" s="9" t="n">
        <v>2</v>
      </c>
      <c r="C7517" s="7" t="n">
        <v>11</v>
      </c>
      <c r="D7517" s="7" t="s">
        <v>712</v>
      </c>
    </row>
    <row r="7518" spans="1:15">
      <c r="A7518" t="s">
        <v>4</v>
      </c>
      <c r="B7518" s="4" t="s">
        <v>5</v>
      </c>
      <c r="C7518" s="4" t="s">
        <v>10</v>
      </c>
      <c r="D7518" s="4" t="s">
        <v>30</v>
      </c>
      <c r="E7518" s="4" t="s">
        <v>30</v>
      </c>
      <c r="F7518" s="4" t="s">
        <v>30</v>
      </c>
      <c r="G7518" s="4" t="s">
        <v>30</v>
      </c>
    </row>
    <row r="7519" spans="1:15">
      <c r="A7519" t="n">
        <v>69029</v>
      </c>
      <c r="B7519" s="38" t="n">
        <v>46</v>
      </c>
      <c r="C7519" s="7" t="n">
        <v>61456</v>
      </c>
      <c r="D7519" s="7" t="n">
        <v>-1.17999994754791</v>
      </c>
      <c r="E7519" s="7" t="n">
        <v>0</v>
      </c>
      <c r="F7519" s="7" t="n">
        <v>-26.3799991607666</v>
      </c>
      <c r="G7519" s="7" t="n">
        <v>181.399993896484</v>
      </c>
    </row>
    <row r="7520" spans="1:15">
      <c r="A7520" t="s">
        <v>4</v>
      </c>
      <c r="B7520" s="4" t="s">
        <v>5</v>
      </c>
      <c r="C7520" s="4" t="s">
        <v>13</v>
      </c>
      <c r="D7520" s="4" t="s">
        <v>13</v>
      </c>
      <c r="E7520" s="4" t="s">
        <v>30</v>
      </c>
      <c r="F7520" s="4" t="s">
        <v>30</v>
      </c>
      <c r="G7520" s="4" t="s">
        <v>30</v>
      </c>
      <c r="H7520" s="4" t="s">
        <v>10</v>
      </c>
      <c r="I7520" s="4" t="s">
        <v>13</v>
      </c>
    </row>
    <row r="7521" spans="1:9">
      <c r="A7521" t="n">
        <v>69048</v>
      </c>
      <c r="B7521" s="59" t="n">
        <v>45</v>
      </c>
      <c r="C7521" s="7" t="n">
        <v>4</v>
      </c>
      <c r="D7521" s="7" t="n">
        <v>3</v>
      </c>
      <c r="E7521" s="7" t="n">
        <v>11.460000038147</v>
      </c>
      <c r="F7521" s="7" t="n">
        <v>1.33000004291534</v>
      </c>
      <c r="G7521" s="7" t="n">
        <v>0</v>
      </c>
      <c r="H7521" s="7" t="n">
        <v>0</v>
      </c>
      <c r="I7521" s="7" t="n">
        <v>0</v>
      </c>
    </row>
    <row r="7522" spans="1:9">
      <c r="A7522" t="s">
        <v>4</v>
      </c>
      <c r="B7522" s="4" t="s">
        <v>5</v>
      </c>
      <c r="C7522" s="4" t="s">
        <v>13</v>
      </c>
      <c r="D7522" s="4" t="s">
        <v>6</v>
      </c>
    </row>
    <row r="7523" spans="1:9">
      <c r="A7523" t="n">
        <v>69066</v>
      </c>
      <c r="B7523" s="9" t="n">
        <v>2</v>
      </c>
      <c r="C7523" s="7" t="n">
        <v>10</v>
      </c>
      <c r="D7523" s="7" t="s">
        <v>713</v>
      </c>
    </row>
    <row r="7524" spans="1:9">
      <c r="A7524" t="s">
        <v>4</v>
      </c>
      <c r="B7524" s="4" t="s">
        <v>5</v>
      </c>
      <c r="C7524" s="4" t="s">
        <v>10</v>
      </c>
    </row>
    <row r="7525" spans="1:9">
      <c r="A7525" t="n">
        <v>69081</v>
      </c>
      <c r="B7525" s="25" t="n">
        <v>16</v>
      </c>
      <c r="C7525" s="7" t="n">
        <v>0</v>
      </c>
    </row>
    <row r="7526" spans="1:9">
      <c r="A7526" t="s">
        <v>4</v>
      </c>
      <c r="B7526" s="4" t="s">
        <v>5</v>
      </c>
      <c r="C7526" s="4" t="s">
        <v>13</v>
      </c>
      <c r="D7526" s="4" t="s">
        <v>10</v>
      </c>
    </row>
    <row r="7527" spans="1:9">
      <c r="A7527" t="n">
        <v>69084</v>
      </c>
      <c r="B7527" s="27" t="n">
        <v>58</v>
      </c>
      <c r="C7527" s="7" t="n">
        <v>105</v>
      </c>
      <c r="D7527" s="7" t="n">
        <v>300</v>
      </c>
    </row>
    <row r="7528" spans="1:9">
      <c r="A7528" t="s">
        <v>4</v>
      </c>
      <c r="B7528" s="4" t="s">
        <v>5</v>
      </c>
      <c r="C7528" s="4" t="s">
        <v>30</v>
      </c>
      <c r="D7528" s="4" t="s">
        <v>10</v>
      </c>
    </row>
    <row r="7529" spans="1:9">
      <c r="A7529" t="n">
        <v>69088</v>
      </c>
      <c r="B7529" s="49" t="n">
        <v>103</v>
      </c>
      <c r="C7529" s="7" t="n">
        <v>1</v>
      </c>
      <c r="D7529" s="7" t="n">
        <v>300</v>
      </c>
    </row>
    <row r="7530" spans="1:9">
      <c r="A7530" t="s">
        <v>4</v>
      </c>
      <c r="B7530" s="4" t="s">
        <v>5</v>
      </c>
      <c r="C7530" s="4" t="s">
        <v>13</v>
      </c>
      <c r="D7530" s="4" t="s">
        <v>10</v>
      </c>
    </row>
    <row r="7531" spans="1:9">
      <c r="A7531" t="n">
        <v>69095</v>
      </c>
      <c r="B7531" s="55" t="n">
        <v>72</v>
      </c>
      <c r="C7531" s="7" t="n">
        <v>4</v>
      </c>
      <c r="D7531" s="7" t="n">
        <v>0</v>
      </c>
    </row>
    <row r="7532" spans="1:9">
      <c r="A7532" t="s">
        <v>4</v>
      </c>
      <c r="B7532" s="4" t="s">
        <v>5</v>
      </c>
      <c r="C7532" s="4" t="s">
        <v>9</v>
      </c>
    </row>
    <row r="7533" spans="1:9">
      <c r="A7533" t="n">
        <v>69099</v>
      </c>
      <c r="B7533" s="53" t="n">
        <v>15</v>
      </c>
      <c r="C7533" s="7" t="n">
        <v>1073741824</v>
      </c>
    </row>
    <row r="7534" spans="1:9">
      <c r="A7534" t="s">
        <v>4</v>
      </c>
      <c r="B7534" s="4" t="s">
        <v>5</v>
      </c>
      <c r="C7534" s="4" t="s">
        <v>13</v>
      </c>
    </row>
    <row r="7535" spans="1:9">
      <c r="A7535" t="n">
        <v>69104</v>
      </c>
      <c r="B7535" s="50" t="n">
        <v>64</v>
      </c>
      <c r="C7535" s="7" t="n">
        <v>3</v>
      </c>
    </row>
    <row r="7536" spans="1:9">
      <c r="A7536" t="s">
        <v>4</v>
      </c>
      <c r="B7536" s="4" t="s">
        <v>5</v>
      </c>
      <c r="C7536" s="4" t="s">
        <v>13</v>
      </c>
    </row>
    <row r="7537" spans="1:9">
      <c r="A7537" t="n">
        <v>69106</v>
      </c>
      <c r="B7537" s="48" t="n">
        <v>74</v>
      </c>
      <c r="C7537" s="7" t="n">
        <v>67</v>
      </c>
    </row>
    <row r="7538" spans="1:9">
      <c r="A7538" t="s">
        <v>4</v>
      </c>
      <c r="B7538" s="4" t="s">
        <v>5</v>
      </c>
      <c r="C7538" s="4" t="s">
        <v>13</v>
      </c>
      <c r="D7538" s="4" t="s">
        <v>13</v>
      </c>
      <c r="E7538" s="4" t="s">
        <v>10</v>
      </c>
    </row>
    <row r="7539" spans="1:9">
      <c r="A7539" t="n">
        <v>69108</v>
      </c>
      <c r="B7539" s="59" t="n">
        <v>45</v>
      </c>
      <c r="C7539" s="7" t="n">
        <v>8</v>
      </c>
      <c r="D7539" s="7" t="n">
        <v>1</v>
      </c>
      <c r="E7539" s="7" t="n">
        <v>0</v>
      </c>
    </row>
    <row r="7540" spans="1:9">
      <c r="A7540" t="s">
        <v>4</v>
      </c>
      <c r="B7540" s="4" t="s">
        <v>5</v>
      </c>
      <c r="C7540" s="4" t="s">
        <v>10</v>
      </c>
    </row>
    <row r="7541" spans="1:9">
      <c r="A7541" t="n">
        <v>69113</v>
      </c>
      <c r="B7541" s="16" t="n">
        <v>13</v>
      </c>
      <c r="C7541" s="7" t="n">
        <v>6409</v>
      </c>
    </row>
    <row r="7542" spans="1:9">
      <c r="A7542" t="s">
        <v>4</v>
      </c>
      <c r="B7542" s="4" t="s">
        <v>5</v>
      </c>
      <c r="C7542" s="4" t="s">
        <v>10</v>
      </c>
    </row>
    <row r="7543" spans="1:9">
      <c r="A7543" t="n">
        <v>69116</v>
      </c>
      <c r="B7543" s="16" t="n">
        <v>13</v>
      </c>
      <c r="C7543" s="7" t="n">
        <v>6408</v>
      </c>
    </row>
    <row r="7544" spans="1:9">
      <c r="A7544" t="s">
        <v>4</v>
      </c>
      <c r="B7544" s="4" t="s">
        <v>5</v>
      </c>
      <c r="C7544" s="4" t="s">
        <v>10</v>
      </c>
    </row>
    <row r="7545" spans="1:9">
      <c r="A7545" t="n">
        <v>69119</v>
      </c>
      <c r="B7545" s="8" t="n">
        <v>12</v>
      </c>
      <c r="C7545" s="7" t="n">
        <v>6464</v>
      </c>
    </row>
    <row r="7546" spans="1:9">
      <c r="A7546" t="s">
        <v>4</v>
      </c>
      <c r="B7546" s="4" t="s">
        <v>5</v>
      </c>
      <c r="C7546" s="4" t="s">
        <v>10</v>
      </c>
    </row>
    <row r="7547" spans="1:9">
      <c r="A7547" t="n">
        <v>69122</v>
      </c>
      <c r="B7547" s="16" t="n">
        <v>13</v>
      </c>
      <c r="C7547" s="7" t="n">
        <v>6465</v>
      </c>
    </row>
    <row r="7548" spans="1:9">
      <c r="A7548" t="s">
        <v>4</v>
      </c>
      <c r="B7548" s="4" t="s">
        <v>5</v>
      </c>
      <c r="C7548" s="4" t="s">
        <v>10</v>
      </c>
    </row>
    <row r="7549" spans="1:9">
      <c r="A7549" t="n">
        <v>69125</v>
      </c>
      <c r="B7549" s="16" t="n">
        <v>13</v>
      </c>
      <c r="C7549" s="7" t="n">
        <v>6466</v>
      </c>
    </row>
    <row r="7550" spans="1:9">
      <c r="A7550" t="s">
        <v>4</v>
      </c>
      <c r="B7550" s="4" t="s">
        <v>5</v>
      </c>
      <c r="C7550" s="4" t="s">
        <v>10</v>
      </c>
    </row>
    <row r="7551" spans="1:9">
      <c r="A7551" t="n">
        <v>69128</v>
      </c>
      <c r="B7551" s="16" t="n">
        <v>13</v>
      </c>
      <c r="C7551" s="7" t="n">
        <v>6467</v>
      </c>
    </row>
    <row r="7552" spans="1:9">
      <c r="A7552" t="s">
        <v>4</v>
      </c>
      <c r="B7552" s="4" t="s">
        <v>5</v>
      </c>
      <c r="C7552" s="4" t="s">
        <v>10</v>
      </c>
    </row>
    <row r="7553" spans="1:5">
      <c r="A7553" t="n">
        <v>69131</v>
      </c>
      <c r="B7553" s="16" t="n">
        <v>13</v>
      </c>
      <c r="C7553" s="7" t="n">
        <v>6468</v>
      </c>
    </row>
    <row r="7554" spans="1:5">
      <c r="A7554" t="s">
        <v>4</v>
      </c>
      <c r="B7554" s="4" t="s">
        <v>5</v>
      </c>
      <c r="C7554" s="4" t="s">
        <v>10</v>
      </c>
    </row>
    <row r="7555" spans="1:5">
      <c r="A7555" t="n">
        <v>69134</v>
      </c>
      <c r="B7555" s="16" t="n">
        <v>13</v>
      </c>
      <c r="C7555" s="7" t="n">
        <v>6469</v>
      </c>
    </row>
    <row r="7556" spans="1:5">
      <c r="A7556" t="s">
        <v>4</v>
      </c>
      <c r="B7556" s="4" t="s">
        <v>5</v>
      </c>
      <c r="C7556" s="4" t="s">
        <v>10</v>
      </c>
    </row>
    <row r="7557" spans="1:5">
      <c r="A7557" t="n">
        <v>69137</v>
      </c>
      <c r="B7557" s="16" t="n">
        <v>13</v>
      </c>
      <c r="C7557" s="7" t="n">
        <v>6470</v>
      </c>
    </row>
    <row r="7558" spans="1:5">
      <c r="A7558" t="s">
        <v>4</v>
      </c>
      <c r="B7558" s="4" t="s">
        <v>5</v>
      </c>
      <c r="C7558" s="4" t="s">
        <v>10</v>
      </c>
    </row>
    <row r="7559" spans="1:5">
      <c r="A7559" t="n">
        <v>69140</v>
      </c>
      <c r="B7559" s="16" t="n">
        <v>13</v>
      </c>
      <c r="C7559" s="7" t="n">
        <v>6471</v>
      </c>
    </row>
    <row r="7560" spans="1:5">
      <c r="A7560" t="s">
        <v>4</v>
      </c>
      <c r="B7560" s="4" t="s">
        <v>5</v>
      </c>
      <c r="C7560" s="4" t="s">
        <v>13</v>
      </c>
    </row>
    <row r="7561" spans="1:5">
      <c r="A7561" t="n">
        <v>69143</v>
      </c>
      <c r="B7561" s="48" t="n">
        <v>74</v>
      </c>
      <c r="C7561" s="7" t="n">
        <v>18</v>
      </c>
    </row>
    <row r="7562" spans="1:5">
      <c r="A7562" t="s">
        <v>4</v>
      </c>
      <c r="B7562" s="4" t="s">
        <v>5</v>
      </c>
      <c r="C7562" s="4" t="s">
        <v>13</v>
      </c>
    </row>
    <row r="7563" spans="1:5">
      <c r="A7563" t="n">
        <v>69145</v>
      </c>
      <c r="B7563" s="48" t="n">
        <v>74</v>
      </c>
      <c r="C7563" s="7" t="n">
        <v>45</v>
      </c>
    </row>
    <row r="7564" spans="1:5">
      <c r="A7564" t="s">
        <v>4</v>
      </c>
      <c r="B7564" s="4" t="s">
        <v>5</v>
      </c>
      <c r="C7564" s="4" t="s">
        <v>10</v>
      </c>
    </row>
    <row r="7565" spans="1:5">
      <c r="A7565" t="n">
        <v>69147</v>
      </c>
      <c r="B7565" s="25" t="n">
        <v>16</v>
      </c>
      <c r="C7565" s="7" t="n">
        <v>0</v>
      </c>
    </row>
    <row r="7566" spans="1:5">
      <c r="A7566" t="s">
        <v>4</v>
      </c>
      <c r="B7566" s="4" t="s">
        <v>5</v>
      </c>
      <c r="C7566" s="4" t="s">
        <v>13</v>
      </c>
      <c r="D7566" s="4" t="s">
        <v>13</v>
      </c>
      <c r="E7566" s="4" t="s">
        <v>13</v>
      </c>
      <c r="F7566" s="4" t="s">
        <v>13</v>
      </c>
    </row>
    <row r="7567" spans="1:5">
      <c r="A7567" t="n">
        <v>69150</v>
      </c>
      <c r="B7567" s="11" t="n">
        <v>14</v>
      </c>
      <c r="C7567" s="7" t="n">
        <v>0</v>
      </c>
      <c r="D7567" s="7" t="n">
        <v>8</v>
      </c>
      <c r="E7567" s="7" t="n">
        <v>0</v>
      </c>
      <c r="F7567" s="7" t="n">
        <v>0</v>
      </c>
    </row>
    <row r="7568" spans="1:5">
      <c r="A7568" t="s">
        <v>4</v>
      </c>
      <c r="B7568" s="4" t="s">
        <v>5</v>
      </c>
      <c r="C7568" s="4" t="s">
        <v>13</v>
      </c>
      <c r="D7568" s="4" t="s">
        <v>6</v>
      </c>
    </row>
    <row r="7569" spans="1:6">
      <c r="A7569" t="n">
        <v>69155</v>
      </c>
      <c r="B7569" s="9" t="n">
        <v>2</v>
      </c>
      <c r="C7569" s="7" t="n">
        <v>11</v>
      </c>
      <c r="D7569" s="7" t="s">
        <v>31</v>
      </c>
    </row>
    <row r="7570" spans="1:6">
      <c r="A7570" t="s">
        <v>4</v>
      </c>
      <c r="B7570" s="4" t="s">
        <v>5</v>
      </c>
      <c r="C7570" s="4" t="s">
        <v>10</v>
      </c>
    </row>
    <row r="7571" spans="1:6">
      <c r="A7571" t="n">
        <v>69169</v>
      </c>
      <c r="B7571" s="25" t="n">
        <v>16</v>
      </c>
      <c r="C7571" s="7" t="n">
        <v>0</v>
      </c>
    </row>
    <row r="7572" spans="1:6">
      <c r="A7572" t="s">
        <v>4</v>
      </c>
      <c r="B7572" s="4" t="s">
        <v>5</v>
      </c>
      <c r="C7572" s="4" t="s">
        <v>13</v>
      </c>
      <c r="D7572" s="4" t="s">
        <v>6</v>
      </c>
    </row>
    <row r="7573" spans="1:6">
      <c r="A7573" t="n">
        <v>69172</v>
      </c>
      <c r="B7573" s="9" t="n">
        <v>2</v>
      </c>
      <c r="C7573" s="7" t="n">
        <v>11</v>
      </c>
      <c r="D7573" s="7" t="s">
        <v>714</v>
      </c>
    </row>
    <row r="7574" spans="1:6">
      <c r="A7574" t="s">
        <v>4</v>
      </c>
      <c r="B7574" s="4" t="s">
        <v>5</v>
      </c>
      <c r="C7574" s="4" t="s">
        <v>10</v>
      </c>
    </row>
    <row r="7575" spans="1:6">
      <c r="A7575" t="n">
        <v>69181</v>
      </c>
      <c r="B7575" s="25" t="n">
        <v>16</v>
      </c>
      <c r="C7575" s="7" t="n">
        <v>0</v>
      </c>
    </row>
    <row r="7576" spans="1:6">
      <c r="A7576" t="s">
        <v>4</v>
      </c>
      <c r="B7576" s="4" t="s">
        <v>5</v>
      </c>
      <c r="C7576" s="4" t="s">
        <v>9</v>
      </c>
    </row>
    <row r="7577" spans="1:6">
      <c r="A7577" t="n">
        <v>69184</v>
      </c>
      <c r="B7577" s="53" t="n">
        <v>15</v>
      </c>
      <c r="C7577" s="7" t="n">
        <v>2048</v>
      </c>
    </row>
    <row r="7578" spans="1:6">
      <c r="A7578" t="s">
        <v>4</v>
      </c>
      <c r="B7578" s="4" t="s">
        <v>5</v>
      </c>
      <c r="C7578" s="4" t="s">
        <v>13</v>
      </c>
      <c r="D7578" s="4" t="s">
        <v>6</v>
      </c>
    </row>
    <row r="7579" spans="1:6">
      <c r="A7579" t="n">
        <v>69189</v>
      </c>
      <c r="B7579" s="9" t="n">
        <v>2</v>
      </c>
      <c r="C7579" s="7" t="n">
        <v>10</v>
      </c>
      <c r="D7579" s="7" t="s">
        <v>63</v>
      </c>
    </row>
    <row r="7580" spans="1:6">
      <c r="A7580" t="s">
        <v>4</v>
      </c>
      <c r="B7580" s="4" t="s">
        <v>5</v>
      </c>
      <c r="C7580" s="4" t="s">
        <v>10</v>
      </c>
    </row>
    <row r="7581" spans="1:6">
      <c r="A7581" t="n">
        <v>69207</v>
      </c>
      <c r="B7581" s="25" t="n">
        <v>16</v>
      </c>
      <c r="C7581" s="7" t="n">
        <v>0</v>
      </c>
    </row>
    <row r="7582" spans="1:6">
      <c r="A7582" t="s">
        <v>4</v>
      </c>
      <c r="B7582" s="4" t="s">
        <v>5</v>
      </c>
      <c r="C7582" s="4" t="s">
        <v>13</v>
      </c>
      <c r="D7582" s="4" t="s">
        <v>6</v>
      </c>
    </row>
    <row r="7583" spans="1:6">
      <c r="A7583" t="n">
        <v>69210</v>
      </c>
      <c r="B7583" s="9" t="n">
        <v>2</v>
      </c>
      <c r="C7583" s="7" t="n">
        <v>10</v>
      </c>
      <c r="D7583" s="7" t="s">
        <v>64</v>
      </c>
    </row>
    <row r="7584" spans="1:6">
      <c r="A7584" t="s">
        <v>4</v>
      </c>
      <c r="B7584" s="4" t="s">
        <v>5</v>
      </c>
      <c r="C7584" s="4" t="s">
        <v>10</v>
      </c>
    </row>
    <row r="7585" spans="1:4">
      <c r="A7585" t="n">
        <v>69229</v>
      </c>
      <c r="B7585" s="25" t="n">
        <v>16</v>
      </c>
      <c r="C7585" s="7" t="n">
        <v>0</v>
      </c>
    </row>
    <row r="7586" spans="1:4">
      <c r="A7586" t="s">
        <v>4</v>
      </c>
      <c r="B7586" s="4" t="s">
        <v>5</v>
      </c>
      <c r="C7586" s="4" t="s">
        <v>13</v>
      </c>
      <c r="D7586" s="4" t="s">
        <v>10</v>
      </c>
      <c r="E7586" s="4" t="s">
        <v>30</v>
      </c>
    </row>
    <row r="7587" spans="1:4">
      <c r="A7587" t="n">
        <v>69232</v>
      </c>
      <c r="B7587" s="27" t="n">
        <v>58</v>
      </c>
      <c r="C7587" s="7" t="n">
        <v>100</v>
      </c>
      <c r="D7587" s="7" t="n">
        <v>300</v>
      </c>
      <c r="E7587" s="7" t="n">
        <v>1</v>
      </c>
    </row>
    <row r="7588" spans="1:4">
      <c r="A7588" t="s">
        <v>4</v>
      </c>
      <c r="B7588" s="4" t="s">
        <v>5</v>
      </c>
      <c r="C7588" s="4" t="s">
        <v>13</v>
      </c>
      <c r="D7588" s="4" t="s">
        <v>10</v>
      </c>
    </row>
    <row r="7589" spans="1:4">
      <c r="A7589" t="n">
        <v>69240</v>
      </c>
      <c r="B7589" s="27" t="n">
        <v>58</v>
      </c>
      <c r="C7589" s="7" t="n">
        <v>255</v>
      </c>
      <c r="D7589" s="7" t="n">
        <v>0</v>
      </c>
    </row>
    <row r="7590" spans="1:4">
      <c r="A7590" t="s">
        <v>4</v>
      </c>
      <c r="B7590" s="4" t="s">
        <v>5</v>
      </c>
      <c r="C7590" s="4" t="s">
        <v>13</v>
      </c>
    </row>
    <row r="7591" spans="1:4">
      <c r="A7591" t="n">
        <v>69244</v>
      </c>
      <c r="B7591" s="29" t="n">
        <v>23</v>
      </c>
      <c r="C7591" s="7" t="n">
        <v>0</v>
      </c>
    </row>
    <row r="7592" spans="1:4">
      <c r="A7592" t="s">
        <v>4</v>
      </c>
      <c r="B7592" s="4" t="s">
        <v>5</v>
      </c>
    </row>
    <row r="7593" spans="1:4">
      <c r="A7593" t="n">
        <v>69246</v>
      </c>
      <c r="B7593" s="5" t="n">
        <v>1</v>
      </c>
    </row>
    <row r="7594" spans="1:4" s="3" customFormat="1" customHeight="0">
      <c r="A7594" s="3" t="s">
        <v>2</v>
      </c>
      <c r="B7594" s="3" t="s">
        <v>715</v>
      </c>
    </row>
    <row r="7595" spans="1:4">
      <c r="A7595" t="s">
        <v>4</v>
      </c>
      <c r="B7595" s="4" t="s">
        <v>5</v>
      </c>
      <c r="C7595" s="4" t="s">
        <v>13</v>
      </c>
      <c r="D7595" s="4" t="s">
        <v>13</v>
      </c>
      <c r="E7595" s="4" t="s">
        <v>13</v>
      </c>
      <c r="F7595" s="4" t="s">
        <v>9</v>
      </c>
      <c r="G7595" s="4" t="s">
        <v>13</v>
      </c>
      <c r="H7595" s="4" t="s">
        <v>13</v>
      </c>
      <c r="I7595" s="4" t="s">
        <v>29</v>
      </c>
    </row>
    <row r="7596" spans="1:4">
      <c r="A7596" t="n">
        <v>69248</v>
      </c>
      <c r="B7596" s="14" t="n">
        <v>5</v>
      </c>
      <c r="C7596" s="7" t="n">
        <v>35</v>
      </c>
      <c r="D7596" s="7" t="n">
        <v>0</v>
      </c>
      <c r="E7596" s="7" t="n">
        <v>0</v>
      </c>
      <c r="F7596" s="7" t="n">
        <v>1</v>
      </c>
      <c r="G7596" s="7" t="n">
        <v>2</v>
      </c>
      <c r="H7596" s="7" t="n">
        <v>1</v>
      </c>
      <c r="I7596" s="15" t="n">
        <f t="normal" ca="1">A7610</f>
        <v>0</v>
      </c>
    </row>
    <row r="7597" spans="1:4">
      <c r="A7597" t="s">
        <v>4</v>
      </c>
      <c r="B7597" s="4" t="s">
        <v>5</v>
      </c>
      <c r="C7597" s="4" t="s">
        <v>13</v>
      </c>
      <c r="D7597" s="4" t="s">
        <v>10</v>
      </c>
      <c r="E7597" s="4" t="s">
        <v>6</v>
      </c>
    </row>
    <row r="7598" spans="1:4">
      <c r="A7598" t="n">
        <v>69262</v>
      </c>
      <c r="B7598" s="51" t="n">
        <v>51</v>
      </c>
      <c r="C7598" s="7" t="n">
        <v>4</v>
      </c>
      <c r="D7598" s="7" t="n">
        <v>92</v>
      </c>
      <c r="E7598" s="7" t="s">
        <v>151</v>
      </c>
    </row>
    <row r="7599" spans="1:4">
      <c r="A7599" t="s">
        <v>4</v>
      </c>
      <c r="B7599" s="4" t="s">
        <v>5</v>
      </c>
      <c r="C7599" s="4" t="s">
        <v>10</v>
      </c>
    </row>
    <row r="7600" spans="1:4">
      <c r="A7600" t="n">
        <v>69275</v>
      </c>
      <c r="B7600" s="25" t="n">
        <v>16</v>
      </c>
      <c r="C7600" s="7" t="n">
        <v>0</v>
      </c>
    </row>
    <row r="7601" spans="1:9">
      <c r="A7601" t="s">
        <v>4</v>
      </c>
      <c r="B7601" s="4" t="s">
        <v>5</v>
      </c>
      <c r="C7601" s="4" t="s">
        <v>10</v>
      </c>
      <c r="D7601" s="4" t="s">
        <v>66</v>
      </c>
      <c r="E7601" s="4" t="s">
        <v>13</v>
      </c>
      <c r="F7601" s="4" t="s">
        <v>13</v>
      </c>
    </row>
    <row r="7602" spans="1:9">
      <c r="A7602" t="n">
        <v>69278</v>
      </c>
      <c r="B7602" s="52" t="n">
        <v>26</v>
      </c>
      <c r="C7602" s="7" t="n">
        <v>92</v>
      </c>
      <c r="D7602" s="7" t="s">
        <v>716</v>
      </c>
      <c r="E7602" s="7" t="n">
        <v>2</v>
      </c>
      <c r="F7602" s="7" t="n">
        <v>0</v>
      </c>
    </row>
    <row r="7603" spans="1:9">
      <c r="A7603" t="s">
        <v>4</v>
      </c>
      <c r="B7603" s="4" t="s">
        <v>5</v>
      </c>
    </row>
    <row r="7604" spans="1:9">
      <c r="A7604" t="n">
        <v>69363</v>
      </c>
      <c r="B7604" s="32" t="n">
        <v>28</v>
      </c>
    </row>
    <row r="7605" spans="1:9">
      <c r="A7605" t="s">
        <v>4</v>
      </c>
      <c r="B7605" s="4" t="s">
        <v>5</v>
      </c>
      <c r="C7605" s="4" t="s">
        <v>13</v>
      </c>
      <c r="D7605" s="4" t="s">
        <v>13</v>
      </c>
      <c r="E7605" s="4" t="s">
        <v>9</v>
      </c>
      <c r="F7605" s="4" t="s">
        <v>13</v>
      </c>
      <c r="G7605" s="4" t="s">
        <v>13</v>
      </c>
    </row>
    <row r="7606" spans="1:9">
      <c r="A7606" t="n">
        <v>69364</v>
      </c>
      <c r="B7606" s="34" t="n">
        <v>18</v>
      </c>
      <c r="C7606" s="7" t="n">
        <v>1</v>
      </c>
      <c r="D7606" s="7" t="n">
        <v>0</v>
      </c>
      <c r="E7606" s="7" t="n">
        <v>1</v>
      </c>
      <c r="F7606" s="7" t="n">
        <v>19</v>
      </c>
      <c r="G7606" s="7" t="n">
        <v>1</v>
      </c>
    </row>
    <row r="7607" spans="1:9">
      <c r="A7607" t="s">
        <v>4</v>
      </c>
      <c r="B7607" s="4" t="s">
        <v>5</v>
      </c>
      <c r="C7607" s="4" t="s">
        <v>29</v>
      </c>
    </row>
    <row r="7608" spans="1:9">
      <c r="A7608" t="n">
        <v>69373</v>
      </c>
      <c r="B7608" s="18" t="n">
        <v>3</v>
      </c>
      <c r="C7608" s="15" t="n">
        <f t="normal" ca="1">A7634</f>
        <v>0</v>
      </c>
    </row>
    <row r="7609" spans="1:9">
      <c r="A7609" t="s">
        <v>4</v>
      </c>
      <c r="B7609" s="4" t="s">
        <v>5</v>
      </c>
      <c r="C7609" s="4" t="s">
        <v>13</v>
      </c>
      <c r="D7609" s="4" t="s">
        <v>13</v>
      </c>
      <c r="E7609" s="4" t="s">
        <v>13</v>
      </c>
      <c r="F7609" s="4" t="s">
        <v>9</v>
      </c>
      <c r="G7609" s="4" t="s">
        <v>13</v>
      </c>
      <c r="H7609" s="4" t="s">
        <v>13</v>
      </c>
      <c r="I7609" s="4" t="s">
        <v>29</v>
      </c>
    </row>
    <row r="7610" spans="1:9">
      <c r="A7610" t="n">
        <v>69378</v>
      </c>
      <c r="B7610" s="14" t="n">
        <v>5</v>
      </c>
      <c r="C7610" s="7" t="n">
        <v>35</v>
      </c>
      <c r="D7610" s="7" t="n">
        <v>0</v>
      </c>
      <c r="E7610" s="7" t="n">
        <v>0</v>
      </c>
      <c r="F7610" s="7" t="n">
        <v>2</v>
      </c>
      <c r="G7610" s="7" t="n">
        <v>2</v>
      </c>
      <c r="H7610" s="7" t="n">
        <v>1</v>
      </c>
      <c r="I7610" s="15" t="n">
        <f t="normal" ca="1">A7624</f>
        <v>0</v>
      </c>
    </row>
    <row r="7611" spans="1:9">
      <c r="A7611" t="s">
        <v>4</v>
      </c>
      <c r="B7611" s="4" t="s">
        <v>5</v>
      </c>
      <c r="C7611" s="4" t="s">
        <v>13</v>
      </c>
      <c r="D7611" s="4" t="s">
        <v>10</v>
      </c>
      <c r="E7611" s="4" t="s">
        <v>6</v>
      </c>
    </row>
    <row r="7612" spans="1:9">
      <c r="A7612" t="n">
        <v>69392</v>
      </c>
      <c r="B7612" s="51" t="n">
        <v>51</v>
      </c>
      <c r="C7612" s="7" t="n">
        <v>4</v>
      </c>
      <c r="D7612" s="7" t="n">
        <v>92</v>
      </c>
      <c r="E7612" s="7" t="s">
        <v>151</v>
      </c>
    </row>
    <row r="7613" spans="1:9">
      <c r="A7613" t="s">
        <v>4</v>
      </c>
      <c r="B7613" s="4" t="s">
        <v>5</v>
      </c>
      <c r="C7613" s="4" t="s">
        <v>10</v>
      </c>
    </row>
    <row r="7614" spans="1:9">
      <c r="A7614" t="n">
        <v>69405</v>
      </c>
      <c r="B7614" s="25" t="n">
        <v>16</v>
      </c>
      <c r="C7614" s="7" t="n">
        <v>0</v>
      </c>
    </row>
    <row r="7615" spans="1:9">
      <c r="A7615" t="s">
        <v>4</v>
      </c>
      <c r="B7615" s="4" t="s">
        <v>5</v>
      </c>
      <c r="C7615" s="4" t="s">
        <v>10</v>
      </c>
      <c r="D7615" s="4" t="s">
        <v>66</v>
      </c>
      <c r="E7615" s="4" t="s">
        <v>13</v>
      </c>
      <c r="F7615" s="4" t="s">
        <v>13</v>
      </c>
    </row>
    <row r="7616" spans="1:9">
      <c r="A7616" t="n">
        <v>69408</v>
      </c>
      <c r="B7616" s="52" t="n">
        <v>26</v>
      </c>
      <c r="C7616" s="7" t="n">
        <v>92</v>
      </c>
      <c r="D7616" s="7" t="s">
        <v>717</v>
      </c>
      <c r="E7616" s="7" t="n">
        <v>2</v>
      </c>
      <c r="F7616" s="7" t="n">
        <v>0</v>
      </c>
    </row>
    <row r="7617" spans="1:9">
      <c r="A7617" t="s">
        <v>4</v>
      </c>
      <c r="B7617" s="4" t="s">
        <v>5</v>
      </c>
    </row>
    <row r="7618" spans="1:9">
      <c r="A7618" t="n">
        <v>69489</v>
      </c>
      <c r="B7618" s="32" t="n">
        <v>28</v>
      </c>
    </row>
    <row r="7619" spans="1:9">
      <c r="A7619" t="s">
        <v>4</v>
      </c>
      <c r="B7619" s="4" t="s">
        <v>5</v>
      </c>
      <c r="C7619" s="4" t="s">
        <v>13</v>
      </c>
      <c r="D7619" s="4" t="s">
        <v>13</v>
      </c>
      <c r="E7619" s="4" t="s">
        <v>9</v>
      </c>
      <c r="F7619" s="4" t="s">
        <v>13</v>
      </c>
      <c r="G7619" s="4" t="s">
        <v>13</v>
      </c>
    </row>
    <row r="7620" spans="1:9">
      <c r="A7620" t="n">
        <v>69490</v>
      </c>
      <c r="B7620" s="34" t="n">
        <v>18</v>
      </c>
      <c r="C7620" s="7" t="n">
        <v>1</v>
      </c>
      <c r="D7620" s="7" t="n">
        <v>0</v>
      </c>
      <c r="E7620" s="7" t="n">
        <v>2</v>
      </c>
      <c r="F7620" s="7" t="n">
        <v>19</v>
      </c>
      <c r="G7620" s="7" t="n">
        <v>1</v>
      </c>
    </row>
    <row r="7621" spans="1:9">
      <c r="A7621" t="s">
        <v>4</v>
      </c>
      <c r="B7621" s="4" t="s">
        <v>5</v>
      </c>
      <c r="C7621" s="4" t="s">
        <v>29</v>
      </c>
    </row>
    <row r="7622" spans="1:9">
      <c r="A7622" t="n">
        <v>69499</v>
      </c>
      <c r="B7622" s="18" t="n">
        <v>3</v>
      </c>
      <c r="C7622" s="15" t="n">
        <f t="normal" ca="1">A7634</f>
        <v>0</v>
      </c>
    </row>
    <row r="7623" spans="1:9">
      <c r="A7623" t="s">
        <v>4</v>
      </c>
      <c r="B7623" s="4" t="s">
        <v>5</v>
      </c>
      <c r="C7623" s="4" t="s">
        <v>13</v>
      </c>
      <c r="D7623" s="4" t="s">
        <v>10</v>
      </c>
      <c r="E7623" s="4" t="s">
        <v>6</v>
      </c>
    </row>
    <row r="7624" spans="1:9">
      <c r="A7624" t="n">
        <v>69504</v>
      </c>
      <c r="B7624" s="51" t="n">
        <v>51</v>
      </c>
      <c r="C7624" s="7" t="n">
        <v>4</v>
      </c>
      <c r="D7624" s="7" t="n">
        <v>92</v>
      </c>
      <c r="E7624" s="7" t="s">
        <v>151</v>
      </c>
    </row>
    <row r="7625" spans="1:9">
      <c r="A7625" t="s">
        <v>4</v>
      </c>
      <c r="B7625" s="4" t="s">
        <v>5</v>
      </c>
      <c r="C7625" s="4" t="s">
        <v>10</v>
      </c>
    </row>
    <row r="7626" spans="1:9">
      <c r="A7626" t="n">
        <v>69517</v>
      </c>
      <c r="B7626" s="25" t="n">
        <v>16</v>
      </c>
      <c r="C7626" s="7" t="n">
        <v>0</v>
      </c>
    </row>
    <row r="7627" spans="1:9">
      <c r="A7627" t="s">
        <v>4</v>
      </c>
      <c r="B7627" s="4" t="s">
        <v>5</v>
      </c>
      <c r="C7627" s="4" t="s">
        <v>10</v>
      </c>
      <c r="D7627" s="4" t="s">
        <v>66</v>
      </c>
      <c r="E7627" s="4" t="s">
        <v>13</v>
      </c>
      <c r="F7627" s="4" t="s">
        <v>13</v>
      </c>
    </row>
    <row r="7628" spans="1:9">
      <c r="A7628" t="n">
        <v>69520</v>
      </c>
      <c r="B7628" s="52" t="n">
        <v>26</v>
      </c>
      <c r="C7628" s="7" t="n">
        <v>92</v>
      </c>
      <c r="D7628" s="7" t="s">
        <v>718</v>
      </c>
      <c r="E7628" s="7" t="n">
        <v>2</v>
      </c>
      <c r="F7628" s="7" t="n">
        <v>0</v>
      </c>
    </row>
    <row r="7629" spans="1:9">
      <c r="A7629" t="s">
        <v>4</v>
      </c>
      <c r="B7629" s="4" t="s">
        <v>5</v>
      </c>
    </row>
    <row r="7630" spans="1:9">
      <c r="A7630" t="n">
        <v>69626</v>
      </c>
      <c r="B7630" s="32" t="n">
        <v>28</v>
      </c>
    </row>
    <row r="7631" spans="1:9">
      <c r="A7631" t="s">
        <v>4</v>
      </c>
      <c r="B7631" s="4" t="s">
        <v>5</v>
      </c>
      <c r="C7631" s="4" t="s">
        <v>13</v>
      </c>
      <c r="D7631" s="4" t="s">
        <v>13</v>
      </c>
      <c r="E7631" s="4" t="s">
        <v>9</v>
      </c>
      <c r="F7631" s="4" t="s">
        <v>13</v>
      </c>
      <c r="G7631" s="4" t="s">
        <v>13</v>
      </c>
    </row>
    <row r="7632" spans="1:9">
      <c r="A7632" t="n">
        <v>69627</v>
      </c>
      <c r="B7632" s="34" t="n">
        <v>18</v>
      </c>
      <c r="C7632" s="7" t="n">
        <v>1</v>
      </c>
      <c r="D7632" s="7" t="n">
        <v>0</v>
      </c>
      <c r="E7632" s="7" t="n">
        <v>3</v>
      </c>
      <c r="F7632" s="7" t="n">
        <v>19</v>
      </c>
      <c r="G7632" s="7" t="n">
        <v>1</v>
      </c>
    </row>
    <row r="7633" spans="1:7">
      <c r="A7633" t="s">
        <v>4</v>
      </c>
      <c r="B7633" s="4" t="s">
        <v>5</v>
      </c>
      <c r="C7633" s="4" t="s">
        <v>13</v>
      </c>
      <c r="D7633" s="4" t="s">
        <v>13</v>
      </c>
      <c r="E7633" s="4" t="s">
        <v>10</v>
      </c>
      <c r="F7633" s="4" t="s">
        <v>30</v>
      </c>
    </row>
    <row r="7634" spans="1:7">
      <c r="A7634" t="n">
        <v>69636</v>
      </c>
      <c r="B7634" s="24" t="n">
        <v>107</v>
      </c>
      <c r="C7634" s="7" t="n">
        <v>0</v>
      </c>
      <c r="D7634" s="7" t="n">
        <v>0</v>
      </c>
      <c r="E7634" s="7" t="n">
        <v>0</v>
      </c>
      <c r="F7634" s="7" t="n">
        <v>32</v>
      </c>
    </row>
    <row r="7635" spans="1:7">
      <c r="A7635" t="s">
        <v>4</v>
      </c>
      <c r="B7635" s="4" t="s">
        <v>5</v>
      </c>
      <c r="C7635" s="4" t="s">
        <v>13</v>
      </c>
      <c r="D7635" s="4" t="s">
        <v>13</v>
      </c>
      <c r="E7635" s="4" t="s">
        <v>6</v>
      </c>
      <c r="F7635" s="4" t="s">
        <v>10</v>
      </c>
    </row>
    <row r="7636" spans="1:7">
      <c r="A7636" t="n">
        <v>69645</v>
      </c>
      <c r="B7636" s="24" t="n">
        <v>107</v>
      </c>
      <c r="C7636" s="7" t="n">
        <v>1</v>
      </c>
      <c r="D7636" s="7" t="n">
        <v>0</v>
      </c>
      <c r="E7636" s="7" t="s">
        <v>719</v>
      </c>
      <c r="F7636" s="7" t="n">
        <v>0</v>
      </c>
    </row>
    <row r="7637" spans="1:7">
      <c r="A7637" t="s">
        <v>4</v>
      </c>
      <c r="B7637" s="4" t="s">
        <v>5</v>
      </c>
      <c r="C7637" s="4" t="s">
        <v>13</v>
      </c>
      <c r="D7637" s="4" t="s">
        <v>13</v>
      </c>
      <c r="E7637" s="4" t="s">
        <v>6</v>
      </c>
      <c r="F7637" s="4" t="s">
        <v>10</v>
      </c>
    </row>
    <row r="7638" spans="1:7">
      <c r="A7638" t="n">
        <v>69656</v>
      </c>
      <c r="B7638" s="24" t="n">
        <v>107</v>
      </c>
      <c r="C7638" s="7" t="n">
        <v>1</v>
      </c>
      <c r="D7638" s="7" t="n">
        <v>0</v>
      </c>
      <c r="E7638" s="7" t="s">
        <v>720</v>
      </c>
      <c r="F7638" s="7" t="n">
        <v>1</v>
      </c>
    </row>
    <row r="7639" spans="1:7">
      <c r="A7639" t="s">
        <v>4</v>
      </c>
      <c r="B7639" s="4" t="s">
        <v>5</v>
      </c>
      <c r="C7639" s="4" t="s">
        <v>13</v>
      </c>
      <c r="D7639" s="4" t="s">
        <v>13</v>
      </c>
      <c r="E7639" s="4" t="s">
        <v>13</v>
      </c>
      <c r="F7639" s="4" t="s">
        <v>10</v>
      </c>
      <c r="G7639" s="4" t="s">
        <v>10</v>
      </c>
      <c r="H7639" s="4" t="s">
        <v>13</v>
      </c>
    </row>
    <row r="7640" spans="1:7">
      <c r="A7640" t="n">
        <v>69673</v>
      </c>
      <c r="B7640" s="24" t="n">
        <v>107</v>
      </c>
      <c r="C7640" s="7" t="n">
        <v>2</v>
      </c>
      <c r="D7640" s="7" t="n">
        <v>0</v>
      </c>
      <c r="E7640" s="7" t="n">
        <v>1</v>
      </c>
      <c r="F7640" s="7" t="n">
        <v>65535</v>
      </c>
      <c r="G7640" s="7" t="n">
        <v>65535</v>
      </c>
      <c r="H7640" s="7" t="n">
        <v>0</v>
      </c>
    </row>
    <row r="7641" spans="1:7">
      <c r="A7641" t="s">
        <v>4</v>
      </c>
      <c r="B7641" s="4" t="s">
        <v>5</v>
      </c>
      <c r="C7641" s="4" t="s">
        <v>13</v>
      </c>
      <c r="D7641" s="4" t="s">
        <v>13</v>
      </c>
      <c r="E7641" s="4" t="s">
        <v>13</v>
      </c>
    </row>
    <row r="7642" spans="1:7">
      <c r="A7642" t="n">
        <v>69682</v>
      </c>
      <c r="B7642" s="24" t="n">
        <v>107</v>
      </c>
      <c r="C7642" s="7" t="n">
        <v>4</v>
      </c>
      <c r="D7642" s="7" t="n">
        <v>0</v>
      </c>
      <c r="E7642" s="7" t="n">
        <v>0</v>
      </c>
    </row>
    <row r="7643" spans="1:7">
      <c r="A7643" t="s">
        <v>4</v>
      </c>
      <c r="B7643" s="4" t="s">
        <v>5</v>
      </c>
      <c r="C7643" s="4" t="s">
        <v>13</v>
      </c>
      <c r="D7643" s="4" t="s">
        <v>13</v>
      </c>
    </row>
    <row r="7644" spans="1:7">
      <c r="A7644" t="n">
        <v>69686</v>
      </c>
      <c r="B7644" s="24" t="n">
        <v>107</v>
      </c>
      <c r="C7644" s="7" t="n">
        <v>3</v>
      </c>
      <c r="D7644" s="7" t="n">
        <v>0</v>
      </c>
    </row>
    <row r="7645" spans="1:7">
      <c r="A7645" t="s">
        <v>4</v>
      </c>
      <c r="B7645" s="4" t="s">
        <v>5</v>
      </c>
      <c r="C7645" s="4" t="s">
        <v>13</v>
      </c>
      <c r="D7645" s="4" t="s">
        <v>13</v>
      </c>
      <c r="E7645" s="4" t="s">
        <v>13</v>
      </c>
      <c r="F7645" s="4" t="s">
        <v>9</v>
      </c>
      <c r="G7645" s="4" t="s">
        <v>13</v>
      </c>
      <c r="H7645" s="4" t="s">
        <v>13</v>
      </c>
      <c r="I7645" s="4" t="s">
        <v>29</v>
      </c>
    </row>
    <row r="7646" spans="1:7">
      <c r="A7646" t="n">
        <v>69689</v>
      </c>
      <c r="B7646" s="14" t="n">
        <v>5</v>
      </c>
      <c r="C7646" s="7" t="n">
        <v>35</v>
      </c>
      <c r="D7646" s="7" t="n">
        <v>0</v>
      </c>
      <c r="E7646" s="7" t="n">
        <v>0</v>
      </c>
      <c r="F7646" s="7" t="n">
        <v>0</v>
      </c>
      <c r="G7646" s="7" t="n">
        <v>3</v>
      </c>
      <c r="H7646" s="7" t="n">
        <v>1</v>
      </c>
      <c r="I7646" s="15" t="n">
        <f t="normal" ca="1">A7652</f>
        <v>0</v>
      </c>
    </row>
    <row r="7647" spans="1:7">
      <c r="A7647" t="s">
        <v>4</v>
      </c>
      <c r="B7647" s="4" t="s">
        <v>5</v>
      </c>
      <c r="C7647" s="4" t="s">
        <v>13</v>
      </c>
      <c r="D7647" s="4" t="s">
        <v>13</v>
      </c>
      <c r="E7647" s="4" t="s">
        <v>9</v>
      </c>
      <c r="F7647" s="4" t="s">
        <v>13</v>
      </c>
      <c r="G7647" s="4" t="s">
        <v>13</v>
      </c>
      <c r="H7647" s="4" t="s">
        <v>13</v>
      </c>
    </row>
    <row r="7648" spans="1:7">
      <c r="A7648" t="n">
        <v>69703</v>
      </c>
      <c r="B7648" s="34" t="n">
        <v>18</v>
      </c>
      <c r="C7648" s="7" t="n">
        <v>0</v>
      </c>
      <c r="D7648" s="7" t="n">
        <v>0</v>
      </c>
      <c r="E7648" s="7" t="n">
        <v>2</v>
      </c>
      <c r="F7648" s="7" t="n">
        <v>14</v>
      </c>
      <c r="G7648" s="7" t="n">
        <v>19</v>
      </c>
      <c r="H7648" s="7" t="n">
        <v>1</v>
      </c>
    </row>
    <row r="7649" spans="1:9">
      <c r="A7649" t="s">
        <v>4</v>
      </c>
      <c r="B7649" s="4" t="s">
        <v>5</v>
      </c>
    </row>
    <row r="7650" spans="1:9">
      <c r="A7650" t="n">
        <v>69713</v>
      </c>
      <c r="B7650" s="5" t="n">
        <v>1</v>
      </c>
    </row>
    <row r="7651" spans="1:9">
      <c r="A7651" t="s">
        <v>4</v>
      </c>
      <c r="B7651" s="4" t="s">
        <v>5</v>
      </c>
      <c r="C7651" s="4" t="s">
        <v>13</v>
      </c>
      <c r="D7651" s="4" t="s">
        <v>10</v>
      </c>
      <c r="E7651" s="4" t="s">
        <v>30</v>
      </c>
    </row>
    <row r="7652" spans="1:9">
      <c r="A7652" t="n">
        <v>69714</v>
      </c>
      <c r="B7652" s="27" t="n">
        <v>58</v>
      </c>
      <c r="C7652" s="7" t="n">
        <v>0</v>
      </c>
      <c r="D7652" s="7" t="n">
        <v>500</v>
      </c>
      <c r="E7652" s="7" t="n">
        <v>1</v>
      </c>
    </row>
    <row r="7653" spans="1:9">
      <c r="A7653" t="s">
        <v>4</v>
      </c>
      <c r="B7653" s="4" t="s">
        <v>5</v>
      </c>
      <c r="C7653" s="4" t="s">
        <v>13</v>
      </c>
      <c r="D7653" s="4" t="s">
        <v>10</v>
      </c>
    </row>
    <row r="7654" spans="1:9">
      <c r="A7654" t="n">
        <v>69722</v>
      </c>
      <c r="B7654" s="27" t="n">
        <v>58</v>
      </c>
      <c r="C7654" s="7" t="n">
        <v>255</v>
      </c>
      <c r="D7654" s="7" t="n">
        <v>0</v>
      </c>
    </row>
    <row r="7655" spans="1:9">
      <c r="A7655" t="s">
        <v>4</v>
      </c>
      <c r="B7655" s="4" t="s">
        <v>5</v>
      </c>
      <c r="C7655" s="4" t="s">
        <v>13</v>
      </c>
      <c r="D7655" s="4" t="s">
        <v>13</v>
      </c>
      <c r="E7655" s="4" t="s">
        <v>13</v>
      </c>
      <c r="F7655" s="4" t="s">
        <v>13</v>
      </c>
      <c r="G7655" s="4" t="s">
        <v>13</v>
      </c>
    </row>
    <row r="7656" spans="1:9">
      <c r="A7656" t="n">
        <v>69726</v>
      </c>
      <c r="B7656" s="34" t="n">
        <v>18</v>
      </c>
      <c r="C7656" s="7" t="n">
        <v>2</v>
      </c>
      <c r="D7656" s="7" t="n">
        <v>35</v>
      </c>
      <c r="E7656" s="7" t="n">
        <v>6</v>
      </c>
      <c r="F7656" s="7" t="n">
        <v>19</v>
      </c>
      <c r="G7656" s="7" t="n">
        <v>1</v>
      </c>
    </row>
    <row r="7657" spans="1:9">
      <c r="A7657" t="s">
        <v>4</v>
      </c>
      <c r="B7657" s="4" t="s">
        <v>5</v>
      </c>
      <c r="C7657" s="4" t="s">
        <v>13</v>
      </c>
      <c r="D7657" s="4" t="s">
        <v>10</v>
      </c>
      <c r="E7657" s="4" t="s">
        <v>9</v>
      </c>
    </row>
    <row r="7658" spans="1:9">
      <c r="A7658" t="n">
        <v>69732</v>
      </c>
      <c r="B7658" s="71" t="n">
        <v>167</v>
      </c>
      <c r="C7658" s="7" t="n">
        <v>3</v>
      </c>
      <c r="D7658" s="7" t="n">
        <v>0</v>
      </c>
      <c r="E7658" s="7" t="n">
        <v>0</v>
      </c>
    </row>
    <row r="7659" spans="1:9">
      <c r="A7659" t="s">
        <v>4</v>
      </c>
      <c r="B7659" s="4" t="s">
        <v>5</v>
      </c>
      <c r="C7659" s="4" t="s">
        <v>10</v>
      </c>
    </row>
    <row r="7660" spans="1:9">
      <c r="A7660" t="n">
        <v>69740</v>
      </c>
      <c r="B7660" s="16" t="n">
        <v>13</v>
      </c>
      <c r="C7660" s="7" t="n">
        <v>6484</v>
      </c>
    </row>
    <row r="7661" spans="1:9">
      <c r="A7661" t="s">
        <v>4</v>
      </c>
      <c r="B7661" s="4" t="s">
        <v>5</v>
      </c>
      <c r="C7661" s="4" t="s">
        <v>13</v>
      </c>
      <c r="D7661" s="4" t="s">
        <v>10</v>
      </c>
      <c r="E7661" s="4" t="s">
        <v>9</v>
      </c>
    </row>
    <row r="7662" spans="1:9">
      <c r="A7662" t="n">
        <v>69743</v>
      </c>
      <c r="B7662" s="71" t="n">
        <v>167</v>
      </c>
      <c r="C7662" s="7" t="n">
        <v>1</v>
      </c>
      <c r="D7662" s="7" t="n">
        <v>0</v>
      </c>
      <c r="E7662" s="7" t="n">
        <v>256</v>
      </c>
    </row>
    <row r="7663" spans="1:9">
      <c r="A7663" t="s">
        <v>4</v>
      </c>
      <c r="B7663" s="4" t="s">
        <v>5</v>
      </c>
      <c r="C7663" s="4" t="s">
        <v>13</v>
      </c>
      <c r="D7663" s="4" t="s">
        <v>10</v>
      </c>
      <c r="E7663" s="4" t="s">
        <v>9</v>
      </c>
    </row>
    <row r="7664" spans="1:9">
      <c r="A7664" t="n">
        <v>69751</v>
      </c>
      <c r="B7664" s="71" t="n">
        <v>167</v>
      </c>
      <c r="C7664" s="7" t="n">
        <v>1</v>
      </c>
      <c r="D7664" s="7" t="n">
        <v>0</v>
      </c>
      <c r="E7664" s="7" t="n">
        <v>176</v>
      </c>
    </row>
    <row r="7665" spans="1:7">
      <c r="A7665" t="s">
        <v>4</v>
      </c>
      <c r="B7665" s="4" t="s">
        <v>5</v>
      </c>
      <c r="C7665" s="4" t="s">
        <v>13</v>
      </c>
      <c r="D7665" s="4" t="s">
        <v>10</v>
      </c>
      <c r="E7665" s="4" t="s">
        <v>9</v>
      </c>
    </row>
    <row r="7666" spans="1:7">
      <c r="A7666" t="n">
        <v>69759</v>
      </c>
      <c r="B7666" s="71" t="n">
        <v>167</v>
      </c>
      <c r="C7666" s="7" t="n">
        <v>1</v>
      </c>
      <c r="D7666" s="7" t="n">
        <v>1</v>
      </c>
      <c r="E7666" s="7" t="n">
        <v>176</v>
      </c>
    </row>
    <row r="7667" spans="1:7">
      <c r="A7667" t="s">
        <v>4</v>
      </c>
      <c r="B7667" s="4" t="s">
        <v>5</v>
      </c>
      <c r="C7667" s="4" t="s">
        <v>13</v>
      </c>
      <c r="D7667" s="4" t="s">
        <v>10</v>
      </c>
      <c r="E7667" s="4" t="s">
        <v>9</v>
      </c>
    </row>
    <row r="7668" spans="1:7">
      <c r="A7668" t="n">
        <v>69767</v>
      </c>
      <c r="B7668" s="71" t="n">
        <v>167</v>
      </c>
      <c r="C7668" s="7" t="n">
        <v>1</v>
      </c>
      <c r="D7668" s="7" t="n">
        <v>2</v>
      </c>
      <c r="E7668" s="7" t="n">
        <v>176</v>
      </c>
    </row>
    <row r="7669" spans="1:7">
      <c r="A7669" t="s">
        <v>4</v>
      </c>
      <c r="B7669" s="4" t="s">
        <v>5</v>
      </c>
      <c r="C7669" s="4" t="s">
        <v>13</v>
      </c>
      <c r="D7669" s="4" t="s">
        <v>10</v>
      </c>
      <c r="E7669" s="4" t="s">
        <v>9</v>
      </c>
    </row>
    <row r="7670" spans="1:7">
      <c r="A7670" t="n">
        <v>69775</v>
      </c>
      <c r="B7670" s="71" t="n">
        <v>167</v>
      </c>
      <c r="C7670" s="7" t="n">
        <v>1</v>
      </c>
      <c r="D7670" s="7" t="n">
        <v>3</v>
      </c>
      <c r="E7670" s="7" t="n">
        <v>176</v>
      </c>
    </row>
    <row r="7671" spans="1:7">
      <c r="A7671" t="s">
        <v>4</v>
      </c>
      <c r="B7671" s="4" t="s">
        <v>5</v>
      </c>
      <c r="C7671" s="4" t="s">
        <v>13</v>
      </c>
      <c r="D7671" s="4" t="s">
        <v>10</v>
      </c>
      <c r="E7671" s="4" t="s">
        <v>9</v>
      </c>
    </row>
    <row r="7672" spans="1:7">
      <c r="A7672" t="n">
        <v>69783</v>
      </c>
      <c r="B7672" s="71" t="n">
        <v>167</v>
      </c>
      <c r="C7672" s="7" t="n">
        <v>1</v>
      </c>
      <c r="D7672" s="7" t="n">
        <v>4</v>
      </c>
      <c r="E7672" s="7" t="n">
        <v>176</v>
      </c>
    </row>
    <row r="7673" spans="1:7">
      <c r="A7673" t="s">
        <v>4</v>
      </c>
      <c r="B7673" s="4" t="s">
        <v>5</v>
      </c>
      <c r="C7673" s="4" t="s">
        <v>13</v>
      </c>
      <c r="D7673" s="4" t="s">
        <v>10</v>
      </c>
      <c r="E7673" s="4" t="s">
        <v>9</v>
      </c>
    </row>
    <row r="7674" spans="1:7">
      <c r="A7674" t="n">
        <v>69791</v>
      </c>
      <c r="B7674" s="71" t="n">
        <v>167</v>
      </c>
      <c r="C7674" s="7" t="n">
        <v>1</v>
      </c>
      <c r="D7674" s="7" t="n">
        <v>5</v>
      </c>
      <c r="E7674" s="7" t="n">
        <v>176</v>
      </c>
    </row>
    <row r="7675" spans="1:7">
      <c r="A7675" t="s">
        <v>4</v>
      </c>
      <c r="B7675" s="4" t="s">
        <v>5</v>
      </c>
      <c r="C7675" s="4" t="s">
        <v>13</v>
      </c>
      <c r="D7675" s="4" t="s">
        <v>10</v>
      </c>
      <c r="E7675" s="4" t="s">
        <v>9</v>
      </c>
    </row>
    <row r="7676" spans="1:7">
      <c r="A7676" t="n">
        <v>69799</v>
      </c>
      <c r="B7676" s="71" t="n">
        <v>167</v>
      </c>
      <c r="C7676" s="7" t="n">
        <v>1</v>
      </c>
      <c r="D7676" s="7" t="n">
        <v>6</v>
      </c>
      <c r="E7676" s="7" t="n">
        <v>176</v>
      </c>
    </row>
    <row r="7677" spans="1:7">
      <c r="A7677" t="s">
        <v>4</v>
      </c>
      <c r="B7677" s="4" t="s">
        <v>5</v>
      </c>
      <c r="C7677" s="4" t="s">
        <v>13</v>
      </c>
      <c r="D7677" s="4" t="s">
        <v>10</v>
      </c>
      <c r="E7677" s="4" t="s">
        <v>9</v>
      </c>
    </row>
    <row r="7678" spans="1:7">
      <c r="A7678" t="n">
        <v>69807</v>
      </c>
      <c r="B7678" s="71" t="n">
        <v>167</v>
      </c>
      <c r="C7678" s="7" t="n">
        <v>1</v>
      </c>
      <c r="D7678" s="7" t="n">
        <v>7</v>
      </c>
      <c r="E7678" s="7" t="n">
        <v>176</v>
      </c>
    </row>
    <row r="7679" spans="1:7">
      <c r="A7679" t="s">
        <v>4</v>
      </c>
      <c r="B7679" s="4" t="s">
        <v>5</v>
      </c>
      <c r="C7679" s="4" t="s">
        <v>13</v>
      </c>
      <c r="D7679" s="4" t="s">
        <v>10</v>
      </c>
      <c r="E7679" s="4" t="s">
        <v>9</v>
      </c>
    </row>
    <row r="7680" spans="1:7">
      <c r="A7680" t="n">
        <v>69815</v>
      </c>
      <c r="B7680" s="71" t="n">
        <v>167</v>
      </c>
      <c r="C7680" s="7" t="n">
        <v>1</v>
      </c>
      <c r="D7680" s="7" t="n">
        <v>8</v>
      </c>
      <c r="E7680" s="7" t="n">
        <v>176</v>
      </c>
    </row>
    <row r="7681" spans="1:5">
      <c r="A7681" t="s">
        <v>4</v>
      </c>
      <c r="B7681" s="4" t="s">
        <v>5</v>
      </c>
      <c r="C7681" s="4" t="s">
        <v>13</v>
      </c>
      <c r="D7681" s="4" t="s">
        <v>10</v>
      </c>
      <c r="E7681" s="4" t="s">
        <v>9</v>
      </c>
    </row>
    <row r="7682" spans="1:5">
      <c r="A7682" t="n">
        <v>69823</v>
      </c>
      <c r="B7682" s="71" t="n">
        <v>167</v>
      </c>
      <c r="C7682" s="7" t="n">
        <v>1</v>
      </c>
      <c r="D7682" s="7" t="n">
        <v>9</v>
      </c>
      <c r="E7682" s="7" t="n">
        <v>176</v>
      </c>
    </row>
    <row r="7683" spans="1:5">
      <c r="A7683" t="s">
        <v>4</v>
      </c>
      <c r="B7683" s="4" t="s">
        <v>5</v>
      </c>
      <c r="C7683" s="4" t="s">
        <v>13</v>
      </c>
      <c r="D7683" s="4" t="s">
        <v>10</v>
      </c>
      <c r="E7683" s="4" t="s">
        <v>9</v>
      </c>
    </row>
    <row r="7684" spans="1:5">
      <c r="A7684" t="n">
        <v>69831</v>
      </c>
      <c r="B7684" s="71" t="n">
        <v>167</v>
      </c>
      <c r="C7684" s="7" t="n">
        <v>1</v>
      </c>
      <c r="D7684" s="7" t="n">
        <v>11</v>
      </c>
      <c r="E7684" s="7" t="n">
        <v>176</v>
      </c>
    </row>
    <row r="7685" spans="1:5">
      <c r="A7685" t="s">
        <v>4</v>
      </c>
      <c r="B7685" s="4" t="s">
        <v>5</v>
      </c>
      <c r="C7685" s="4" t="s">
        <v>13</v>
      </c>
      <c r="D7685" s="4" t="s">
        <v>13</v>
      </c>
      <c r="E7685" s="4" t="s">
        <v>9</v>
      </c>
      <c r="F7685" s="4" t="s">
        <v>13</v>
      </c>
      <c r="G7685" s="4" t="s">
        <v>13</v>
      </c>
    </row>
    <row r="7686" spans="1:5">
      <c r="A7686" t="n">
        <v>69839</v>
      </c>
      <c r="B7686" s="34" t="n">
        <v>18</v>
      </c>
      <c r="C7686" s="7" t="n">
        <v>6</v>
      </c>
      <c r="D7686" s="7" t="n">
        <v>0</v>
      </c>
      <c r="E7686" s="7" t="n">
        <v>4</v>
      </c>
      <c r="F7686" s="7" t="n">
        <v>19</v>
      </c>
      <c r="G7686" s="7" t="n">
        <v>1</v>
      </c>
    </row>
    <row r="7687" spans="1:5">
      <c r="A7687" t="s">
        <v>4</v>
      </c>
      <c r="B7687" s="4" t="s">
        <v>5</v>
      </c>
      <c r="C7687" s="4" t="s">
        <v>13</v>
      </c>
      <c r="D7687" s="4" t="s">
        <v>10</v>
      </c>
      <c r="E7687" s="4" t="s">
        <v>9</v>
      </c>
    </row>
    <row r="7688" spans="1:5">
      <c r="A7688" t="n">
        <v>69848</v>
      </c>
      <c r="B7688" s="71" t="n">
        <v>167</v>
      </c>
      <c r="C7688" s="7" t="n">
        <v>0</v>
      </c>
      <c r="D7688" s="7" t="n">
        <v>0</v>
      </c>
      <c r="E7688" s="7" t="n">
        <v>16</v>
      </c>
    </row>
    <row r="7689" spans="1:5">
      <c r="A7689" t="s">
        <v>4</v>
      </c>
      <c r="B7689" s="4" t="s">
        <v>5</v>
      </c>
      <c r="C7689" s="4" t="s">
        <v>13</v>
      </c>
      <c r="D7689" s="4" t="s">
        <v>10</v>
      </c>
      <c r="E7689" s="4" t="s">
        <v>9</v>
      </c>
    </row>
    <row r="7690" spans="1:5">
      <c r="A7690" t="n">
        <v>69856</v>
      </c>
      <c r="B7690" s="71" t="n">
        <v>167</v>
      </c>
      <c r="C7690" s="7" t="n">
        <v>0</v>
      </c>
      <c r="D7690" s="7" t="n">
        <v>2</v>
      </c>
      <c r="E7690" s="7" t="n">
        <v>16</v>
      </c>
    </row>
    <row r="7691" spans="1:5">
      <c r="A7691" t="s">
        <v>4</v>
      </c>
      <c r="B7691" s="4" t="s">
        <v>5</v>
      </c>
      <c r="C7691" s="4" t="s">
        <v>13</v>
      </c>
      <c r="D7691" s="4" t="s">
        <v>10</v>
      </c>
      <c r="E7691" s="4" t="s">
        <v>9</v>
      </c>
    </row>
    <row r="7692" spans="1:5">
      <c r="A7692" t="n">
        <v>69864</v>
      </c>
      <c r="B7692" s="71" t="n">
        <v>167</v>
      </c>
      <c r="C7692" s="7" t="n">
        <v>0</v>
      </c>
      <c r="D7692" s="7" t="n">
        <v>4</v>
      </c>
      <c r="E7692" s="7" t="n">
        <v>16</v>
      </c>
    </row>
    <row r="7693" spans="1:5">
      <c r="A7693" t="s">
        <v>4</v>
      </c>
      <c r="B7693" s="4" t="s">
        <v>5</v>
      </c>
      <c r="C7693" s="4" t="s">
        <v>13</v>
      </c>
      <c r="D7693" s="4" t="s">
        <v>10</v>
      </c>
      <c r="E7693" s="4" t="s">
        <v>9</v>
      </c>
    </row>
    <row r="7694" spans="1:5">
      <c r="A7694" t="n">
        <v>69872</v>
      </c>
      <c r="B7694" s="71" t="n">
        <v>167</v>
      </c>
      <c r="C7694" s="7" t="n">
        <v>0</v>
      </c>
      <c r="D7694" s="7" t="n">
        <v>8</v>
      </c>
      <c r="E7694" s="7" t="n">
        <v>16</v>
      </c>
    </row>
    <row r="7695" spans="1:5">
      <c r="A7695" t="s">
        <v>4</v>
      </c>
      <c r="B7695" s="4" t="s">
        <v>5</v>
      </c>
      <c r="C7695" s="4" t="s">
        <v>13</v>
      </c>
      <c r="D7695" s="4" t="s">
        <v>10</v>
      </c>
      <c r="E7695" s="4" t="s">
        <v>9</v>
      </c>
    </row>
    <row r="7696" spans="1:5">
      <c r="A7696" t="n">
        <v>69880</v>
      </c>
      <c r="B7696" s="71" t="n">
        <v>167</v>
      </c>
      <c r="C7696" s="7" t="n">
        <v>0</v>
      </c>
      <c r="D7696" s="7" t="n">
        <v>6</v>
      </c>
      <c r="E7696" s="7" t="n">
        <v>16</v>
      </c>
    </row>
    <row r="7697" spans="1:7">
      <c r="A7697" t="s">
        <v>4</v>
      </c>
      <c r="B7697" s="4" t="s">
        <v>5</v>
      </c>
      <c r="C7697" s="4" t="s">
        <v>13</v>
      </c>
      <c r="D7697" s="4" t="s">
        <v>10</v>
      </c>
      <c r="E7697" s="4" t="s">
        <v>9</v>
      </c>
    </row>
    <row r="7698" spans="1:7">
      <c r="A7698" t="n">
        <v>69888</v>
      </c>
      <c r="B7698" s="71" t="n">
        <v>167</v>
      </c>
      <c r="C7698" s="7" t="n">
        <v>0</v>
      </c>
      <c r="D7698" s="7" t="n">
        <v>1</v>
      </c>
      <c r="E7698" s="7" t="n">
        <v>16</v>
      </c>
    </row>
    <row r="7699" spans="1:7">
      <c r="A7699" t="s">
        <v>4</v>
      </c>
      <c r="B7699" s="4" t="s">
        <v>5</v>
      </c>
      <c r="C7699" s="4" t="s">
        <v>13</v>
      </c>
      <c r="D7699" s="4" t="s">
        <v>10</v>
      </c>
      <c r="E7699" s="4" t="s">
        <v>9</v>
      </c>
    </row>
    <row r="7700" spans="1:7">
      <c r="A7700" t="n">
        <v>69896</v>
      </c>
      <c r="B7700" s="71" t="n">
        <v>167</v>
      </c>
      <c r="C7700" s="7" t="n">
        <v>0</v>
      </c>
      <c r="D7700" s="7" t="n">
        <v>3</v>
      </c>
      <c r="E7700" s="7" t="n">
        <v>16</v>
      </c>
    </row>
    <row r="7701" spans="1:7">
      <c r="A7701" t="s">
        <v>4</v>
      </c>
      <c r="B7701" s="4" t="s">
        <v>5</v>
      </c>
      <c r="C7701" s="4" t="s">
        <v>13</v>
      </c>
      <c r="D7701" s="4" t="s">
        <v>10</v>
      </c>
      <c r="E7701" s="4" t="s">
        <v>9</v>
      </c>
    </row>
    <row r="7702" spans="1:7">
      <c r="A7702" t="n">
        <v>69904</v>
      </c>
      <c r="B7702" s="71" t="n">
        <v>167</v>
      </c>
      <c r="C7702" s="7" t="n">
        <v>0</v>
      </c>
      <c r="D7702" s="7" t="n">
        <v>5</v>
      </c>
      <c r="E7702" s="7" t="n">
        <v>16</v>
      </c>
    </row>
    <row r="7703" spans="1:7">
      <c r="A7703" t="s">
        <v>4</v>
      </c>
      <c r="B7703" s="4" t="s">
        <v>5</v>
      </c>
      <c r="C7703" s="4" t="s">
        <v>13</v>
      </c>
      <c r="D7703" s="4" t="s">
        <v>10</v>
      </c>
      <c r="E7703" s="4" t="s">
        <v>9</v>
      </c>
    </row>
    <row r="7704" spans="1:7">
      <c r="A7704" t="n">
        <v>69912</v>
      </c>
      <c r="B7704" s="71" t="n">
        <v>167</v>
      </c>
      <c r="C7704" s="7" t="n">
        <v>0</v>
      </c>
      <c r="D7704" s="7" t="n">
        <v>7</v>
      </c>
      <c r="E7704" s="7" t="n">
        <v>16</v>
      </c>
    </row>
    <row r="7705" spans="1:7">
      <c r="A7705" t="s">
        <v>4</v>
      </c>
      <c r="B7705" s="4" t="s">
        <v>5</v>
      </c>
      <c r="C7705" s="4" t="s">
        <v>13</v>
      </c>
      <c r="D7705" s="4" t="s">
        <v>10</v>
      </c>
      <c r="E7705" s="4" t="s">
        <v>9</v>
      </c>
    </row>
    <row r="7706" spans="1:7">
      <c r="A7706" t="n">
        <v>69920</v>
      </c>
      <c r="B7706" s="71" t="n">
        <v>167</v>
      </c>
      <c r="C7706" s="7" t="n">
        <v>0</v>
      </c>
      <c r="D7706" s="7" t="n">
        <v>9</v>
      </c>
      <c r="E7706" s="7" t="n">
        <v>16</v>
      </c>
    </row>
    <row r="7707" spans="1:7">
      <c r="A7707" t="s">
        <v>4</v>
      </c>
      <c r="B7707" s="4" t="s">
        <v>5</v>
      </c>
      <c r="C7707" s="4" t="s">
        <v>13</v>
      </c>
      <c r="D7707" s="4" t="s">
        <v>10</v>
      </c>
      <c r="E7707" s="4" t="s">
        <v>9</v>
      </c>
    </row>
    <row r="7708" spans="1:7">
      <c r="A7708" t="n">
        <v>69928</v>
      </c>
      <c r="B7708" s="71" t="n">
        <v>167</v>
      </c>
      <c r="C7708" s="7" t="n">
        <v>0</v>
      </c>
      <c r="D7708" s="7" t="n">
        <v>11</v>
      </c>
      <c r="E7708" s="7" t="n">
        <v>16</v>
      </c>
    </row>
    <row r="7709" spans="1:7">
      <c r="A7709" t="s">
        <v>4</v>
      </c>
      <c r="B7709" s="4" t="s">
        <v>5</v>
      </c>
      <c r="C7709" s="4" t="s">
        <v>13</v>
      </c>
    </row>
    <row r="7710" spans="1:7">
      <c r="A7710" t="n">
        <v>69936</v>
      </c>
      <c r="B7710" s="50" t="n">
        <v>64</v>
      </c>
      <c r="C7710" s="7" t="n">
        <v>14</v>
      </c>
    </row>
    <row r="7711" spans="1:7">
      <c r="A7711" t="s">
        <v>4</v>
      </c>
      <c r="B7711" s="4" t="s">
        <v>5</v>
      </c>
    </row>
    <row r="7712" spans="1:7">
      <c r="A7712" t="n">
        <v>69938</v>
      </c>
      <c r="B7712" s="5" t="n">
        <v>1</v>
      </c>
    </row>
    <row r="7713" spans="1:5">
      <c r="A7713" t="s">
        <v>4</v>
      </c>
      <c r="B7713" s="4" t="s">
        <v>5</v>
      </c>
      <c r="C7713" s="4" t="s">
        <v>10</v>
      </c>
    </row>
    <row r="7714" spans="1:5">
      <c r="A7714" t="n">
        <v>69939</v>
      </c>
      <c r="B7714" s="8" t="n">
        <v>12</v>
      </c>
      <c r="C7714" s="7" t="n">
        <v>6488</v>
      </c>
    </row>
    <row r="7715" spans="1:5">
      <c r="A7715" t="s">
        <v>4</v>
      </c>
      <c r="B7715" s="4" t="s">
        <v>5</v>
      </c>
      <c r="C7715" s="4" t="s">
        <v>13</v>
      </c>
    </row>
    <row r="7716" spans="1:5">
      <c r="A7716" t="n">
        <v>69942</v>
      </c>
      <c r="B7716" s="72" t="n">
        <v>117</v>
      </c>
      <c r="C7716" s="7" t="n">
        <v>2</v>
      </c>
    </row>
    <row r="7717" spans="1:5">
      <c r="A7717" t="s">
        <v>4</v>
      </c>
      <c r="B7717" s="4" t="s">
        <v>5</v>
      </c>
      <c r="C7717" s="4" t="s">
        <v>13</v>
      </c>
      <c r="D7717" s="4" t="s">
        <v>13</v>
      </c>
    </row>
    <row r="7718" spans="1:5">
      <c r="A7718" t="n">
        <v>69944</v>
      </c>
      <c r="B7718" s="72" t="n">
        <v>117</v>
      </c>
      <c r="C7718" s="7" t="n">
        <v>0</v>
      </c>
      <c r="D7718" s="7" t="n">
        <v>0</v>
      </c>
    </row>
    <row r="7719" spans="1:5">
      <c r="A7719" t="s">
        <v>4</v>
      </c>
      <c r="B7719" s="4" t="s">
        <v>5</v>
      </c>
      <c r="C7719" s="4" t="s">
        <v>13</v>
      </c>
    </row>
    <row r="7720" spans="1:5">
      <c r="A7720" t="n">
        <v>69947</v>
      </c>
      <c r="B7720" s="72" t="n">
        <v>117</v>
      </c>
      <c r="C7720" s="7" t="n">
        <v>1</v>
      </c>
    </row>
    <row r="7721" spans="1:5">
      <c r="A7721" t="s">
        <v>4</v>
      </c>
      <c r="B7721" s="4" t="s">
        <v>5</v>
      </c>
      <c r="C7721" s="4" t="s">
        <v>10</v>
      </c>
    </row>
    <row r="7722" spans="1:5">
      <c r="A7722" t="n">
        <v>69949</v>
      </c>
      <c r="B7722" s="16" t="n">
        <v>13</v>
      </c>
      <c r="C7722" s="7" t="n">
        <v>6488</v>
      </c>
    </row>
    <row r="7723" spans="1:5">
      <c r="A7723" t="s">
        <v>4</v>
      </c>
      <c r="B7723" s="4" t="s">
        <v>5</v>
      </c>
      <c r="C7723" s="4" t="s">
        <v>13</v>
      </c>
      <c r="D7723" s="4" t="s">
        <v>13</v>
      </c>
      <c r="E7723" s="4" t="s">
        <v>13</v>
      </c>
      <c r="F7723" s="4" t="s">
        <v>13</v>
      </c>
      <c r="G7723" s="4" t="s">
        <v>13</v>
      </c>
    </row>
    <row r="7724" spans="1:5">
      <c r="A7724" t="n">
        <v>69952</v>
      </c>
      <c r="B7724" s="34" t="n">
        <v>18</v>
      </c>
      <c r="C7724" s="7" t="n">
        <v>6</v>
      </c>
      <c r="D7724" s="7" t="n">
        <v>35</v>
      </c>
      <c r="E7724" s="7" t="n">
        <v>2</v>
      </c>
      <c r="F7724" s="7" t="n">
        <v>19</v>
      </c>
      <c r="G7724" s="7" t="n">
        <v>1</v>
      </c>
    </row>
    <row r="7725" spans="1:5">
      <c r="A7725" t="s">
        <v>4</v>
      </c>
      <c r="B7725" s="4" t="s">
        <v>5</v>
      </c>
      <c r="C7725" s="4" t="s">
        <v>13</v>
      </c>
      <c r="D7725" s="4" t="s">
        <v>10</v>
      </c>
      <c r="E7725" s="4" t="s">
        <v>9</v>
      </c>
    </row>
    <row r="7726" spans="1:5">
      <c r="A7726" t="n">
        <v>69958</v>
      </c>
      <c r="B7726" s="71" t="n">
        <v>167</v>
      </c>
      <c r="C7726" s="7" t="n">
        <v>4</v>
      </c>
      <c r="D7726" s="7" t="n">
        <v>0</v>
      </c>
      <c r="E7726" s="7" t="n">
        <v>0</v>
      </c>
    </row>
    <row r="7727" spans="1:5">
      <c r="A7727" t="s">
        <v>4</v>
      </c>
      <c r="B7727" s="4" t="s">
        <v>5</v>
      </c>
      <c r="C7727" s="4" t="s">
        <v>10</v>
      </c>
    </row>
    <row r="7728" spans="1:5">
      <c r="A7728" t="n">
        <v>69966</v>
      </c>
      <c r="B7728" s="8" t="n">
        <v>12</v>
      </c>
      <c r="C7728" s="7" t="n">
        <v>6465</v>
      </c>
    </row>
    <row r="7729" spans="1:7">
      <c r="A7729" t="s">
        <v>4</v>
      </c>
      <c r="B7729" s="4" t="s">
        <v>5</v>
      </c>
      <c r="C7729" s="4" t="s">
        <v>13</v>
      </c>
      <c r="D7729" s="4" t="s">
        <v>6</v>
      </c>
    </row>
    <row r="7730" spans="1:7">
      <c r="A7730" t="n">
        <v>69969</v>
      </c>
      <c r="B7730" s="9" t="n">
        <v>2</v>
      </c>
      <c r="C7730" s="7" t="n">
        <v>10</v>
      </c>
      <c r="D7730" s="7" t="s">
        <v>721</v>
      </c>
    </row>
    <row r="7731" spans="1:7">
      <c r="A7731" t="s">
        <v>4</v>
      </c>
      <c r="B7731" s="4" t="s">
        <v>5</v>
      </c>
      <c r="C7731" s="4" t="s">
        <v>13</v>
      </c>
      <c r="D7731" s="4" t="s">
        <v>6</v>
      </c>
    </row>
    <row r="7732" spans="1:7">
      <c r="A7732" t="n">
        <v>69982</v>
      </c>
      <c r="B7732" s="9" t="n">
        <v>2</v>
      </c>
      <c r="C7732" s="7" t="n">
        <v>11</v>
      </c>
      <c r="D7732" s="7" t="s">
        <v>690</v>
      </c>
    </row>
    <row r="7733" spans="1:7">
      <c r="A7733" t="s">
        <v>4</v>
      </c>
      <c r="B7733" s="4" t="s">
        <v>5</v>
      </c>
      <c r="C7733" s="4" t="s">
        <v>10</v>
      </c>
      <c r="D7733" s="4" t="s">
        <v>30</v>
      </c>
      <c r="E7733" s="4" t="s">
        <v>30</v>
      </c>
      <c r="F7733" s="4" t="s">
        <v>30</v>
      </c>
      <c r="G7733" s="4" t="s">
        <v>30</v>
      </c>
    </row>
    <row r="7734" spans="1:7">
      <c r="A7734" t="n">
        <v>70004</v>
      </c>
      <c r="B7734" s="38" t="n">
        <v>46</v>
      </c>
      <c r="C7734" s="7" t="n">
        <v>61440</v>
      </c>
      <c r="D7734" s="7" t="n">
        <v>-0.479999989271164</v>
      </c>
      <c r="E7734" s="7" t="n">
        <v>0</v>
      </c>
      <c r="F7734" s="7" t="n">
        <v>-27.4799995422363</v>
      </c>
      <c r="G7734" s="7" t="n">
        <v>182.5</v>
      </c>
    </row>
    <row r="7735" spans="1:7">
      <c r="A7735" t="s">
        <v>4</v>
      </c>
      <c r="B7735" s="4" t="s">
        <v>5</v>
      </c>
      <c r="C7735" s="4" t="s">
        <v>10</v>
      </c>
      <c r="D7735" s="4" t="s">
        <v>30</v>
      </c>
      <c r="E7735" s="4" t="s">
        <v>30</v>
      </c>
      <c r="F7735" s="4" t="s">
        <v>30</v>
      </c>
      <c r="G7735" s="4" t="s">
        <v>30</v>
      </c>
    </row>
    <row r="7736" spans="1:7">
      <c r="A7736" t="n">
        <v>70023</v>
      </c>
      <c r="B7736" s="38" t="n">
        <v>46</v>
      </c>
      <c r="C7736" s="7" t="n">
        <v>92</v>
      </c>
      <c r="D7736" s="7" t="n">
        <v>-0.680000007152557</v>
      </c>
      <c r="E7736" s="7" t="n">
        <v>0</v>
      </c>
      <c r="F7736" s="7" t="n">
        <v>-29.6800003051758</v>
      </c>
      <c r="G7736" s="7" t="n">
        <v>33.0999984741211</v>
      </c>
    </row>
    <row r="7737" spans="1:7">
      <c r="A7737" t="s">
        <v>4</v>
      </c>
      <c r="B7737" s="4" t="s">
        <v>5</v>
      </c>
      <c r="C7737" s="4" t="s">
        <v>10</v>
      </c>
      <c r="D7737" s="4" t="s">
        <v>9</v>
      </c>
    </row>
    <row r="7738" spans="1:7">
      <c r="A7738" t="n">
        <v>70042</v>
      </c>
      <c r="B7738" s="37" t="n">
        <v>43</v>
      </c>
      <c r="C7738" s="7" t="n">
        <v>61440</v>
      </c>
      <c r="D7738" s="7" t="n">
        <v>128</v>
      </c>
    </row>
    <row r="7739" spans="1:7">
      <c r="A7739" t="s">
        <v>4</v>
      </c>
      <c r="B7739" s="4" t="s">
        <v>5</v>
      </c>
      <c r="C7739" s="4" t="s">
        <v>10</v>
      </c>
      <c r="D7739" s="4" t="s">
        <v>9</v>
      </c>
    </row>
    <row r="7740" spans="1:7">
      <c r="A7740" t="n">
        <v>70049</v>
      </c>
      <c r="B7740" s="37" t="n">
        <v>43</v>
      </c>
      <c r="C7740" s="7" t="n">
        <v>61440</v>
      </c>
      <c r="D7740" s="7" t="n">
        <v>32</v>
      </c>
    </row>
    <row r="7741" spans="1:7">
      <c r="A7741" t="s">
        <v>4</v>
      </c>
      <c r="B7741" s="4" t="s">
        <v>5</v>
      </c>
      <c r="C7741" s="4" t="s">
        <v>10</v>
      </c>
      <c r="D7741" s="4" t="s">
        <v>9</v>
      </c>
    </row>
    <row r="7742" spans="1:7">
      <c r="A7742" t="n">
        <v>70056</v>
      </c>
      <c r="B7742" s="37" t="n">
        <v>43</v>
      </c>
      <c r="C7742" s="7" t="n">
        <v>92</v>
      </c>
      <c r="D7742" s="7" t="n">
        <v>128</v>
      </c>
    </row>
    <row r="7743" spans="1:7">
      <c r="A7743" t="s">
        <v>4</v>
      </c>
      <c r="B7743" s="4" t="s">
        <v>5</v>
      </c>
      <c r="C7743" s="4" t="s">
        <v>10</v>
      </c>
      <c r="D7743" s="4" t="s">
        <v>9</v>
      </c>
    </row>
    <row r="7744" spans="1:7">
      <c r="A7744" t="n">
        <v>70063</v>
      </c>
      <c r="B7744" s="37" t="n">
        <v>43</v>
      </c>
      <c r="C7744" s="7" t="n">
        <v>92</v>
      </c>
      <c r="D7744" s="7" t="n">
        <v>32</v>
      </c>
    </row>
    <row r="7745" spans="1:7">
      <c r="A7745" t="s">
        <v>4</v>
      </c>
      <c r="B7745" s="4" t="s">
        <v>5</v>
      </c>
      <c r="C7745" s="4" t="s">
        <v>10</v>
      </c>
      <c r="D7745" s="4" t="s">
        <v>9</v>
      </c>
    </row>
    <row r="7746" spans="1:7">
      <c r="A7746" t="n">
        <v>70070</v>
      </c>
      <c r="B7746" s="57" t="n">
        <v>44</v>
      </c>
      <c r="C7746" s="7" t="n">
        <v>6516</v>
      </c>
      <c r="D7746" s="7" t="n">
        <v>128</v>
      </c>
    </row>
    <row r="7747" spans="1:7">
      <c r="A7747" t="s">
        <v>4</v>
      </c>
      <c r="B7747" s="4" t="s">
        <v>5</v>
      </c>
      <c r="C7747" s="4" t="s">
        <v>10</v>
      </c>
      <c r="D7747" s="4" t="s">
        <v>9</v>
      </c>
    </row>
    <row r="7748" spans="1:7">
      <c r="A7748" t="n">
        <v>70077</v>
      </c>
      <c r="B7748" s="57" t="n">
        <v>44</v>
      </c>
      <c r="C7748" s="7" t="n">
        <v>6516</v>
      </c>
      <c r="D7748" s="7" t="n">
        <v>32</v>
      </c>
    </row>
    <row r="7749" spans="1:7">
      <c r="A7749" t="s">
        <v>4</v>
      </c>
      <c r="B7749" s="4" t="s">
        <v>5</v>
      </c>
      <c r="C7749" s="4" t="s">
        <v>10</v>
      </c>
    </row>
    <row r="7750" spans="1:7">
      <c r="A7750" t="n">
        <v>70084</v>
      </c>
      <c r="B7750" s="25" t="n">
        <v>16</v>
      </c>
      <c r="C7750" s="7" t="n">
        <v>100</v>
      </c>
    </row>
    <row r="7751" spans="1:7">
      <c r="A7751" t="s">
        <v>4</v>
      </c>
      <c r="B7751" s="4" t="s">
        <v>5</v>
      </c>
      <c r="C7751" s="4" t="s">
        <v>13</v>
      </c>
      <c r="D7751" s="4" t="s">
        <v>10</v>
      </c>
    </row>
    <row r="7752" spans="1:7">
      <c r="A7752" t="n">
        <v>70087</v>
      </c>
      <c r="B7752" s="23" t="n">
        <v>22</v>
      </c>
      <c r="C7752" s="7" t="n">
        <v>0</v>
      </c>
      <c r="D7752" s="7" t="n">
        <v>0</v>
      </c>
    </row>
    <row r="7753" spans="1:7">
      <c r="A7753" t="s">
        <v>4</v>
      </c>
      <c r="B7753" s="4" t="s">
        <v>5</v>
      </c>
      <c r="C7753" s="4" t="s">
        <v>13</v>
      </c>
      <c r="D7753" s="4" t="s">
        <v>13</v>
      </c>
      <c r="E7753" s="4" t="s">
        <v>30</v>
      </c>
      <c r="F7753" s="4" t="s">
        <v>30</v>
      </c>
      <c r="G7753" s="4" t="s">
        <v>30</v>
      </c>
      <c r="H7753" s="4" t="s">
        <v>10</v>
      </c>
    </row>
    <row r="7754" spans="1:7">
      <c r="A7754" t="n">
        <v>70091</v>
      </c>
      <c r="B7754" s="59" t="n">
        <v>45</v>
      </c>
      <c r="C7754" s="7" t="n">
        <v>2</v>
      </c>
      <c r="D7754" s="7" t="n">
        <v>3</v>
      </c>
      <c r="E7754" s="7" t="n">
        <v>-0.660000026226044</v>
      </c>
      <c r="F7754" s="7" t="n">
        <v>1.10000002384186</v>
      </c>
      <c r="G7754" s="7" t="n">
        <v>-29.4599990844727</v>
      </c>
      <c r="H7754" s="7" t="n">
        <v>0</v>
      </c>
    </row>
    <row r="7755" spans="1:7">
      <c r="A7755" t="s">
        <v>4</v>
      </c>
      <c r="B7755" s="4" t="s">
        <v>5</v>
      </c>
      <c r="C7755" s="4" t="s">
        <v>13</v>
      </c>
      <c r="D7755" s="4" t="s">
        <v>13</v>
      </c>
      <c r="E7755" s="4" t="s">
        <v>30</v>
      </c>
      <c r="F7755" s="4" t="s">
        <v>30</v>
      </c>
      <c r="G7755" s="4" t="s">
        <v>30</v>
      </c>
      <c r="H7755" s="4" t="s">
        <v>10</v>
      </c>
      <c r="I7755" s="4" t="s">
        <v>13</v>
      </c>
    </row>
    <row r="7756" spans="1:7">
      <c r="A7756" t="n">
        <v>70108</v>
      </c>
      <c r="B7756" s="59" t="n">
        <v>45</v>
      </c>
      <c r="C7756" s="7" t="n">
        <v>4</v>
      </c>
      <c r="D7756" s="7" t="n">
        <v>3</v>
      </c>
      <c r="E7756" s="7" t="n">
        <v>347.809997558594</v>
      </c>
      <c r="F7756" s="7" t="n">
        <v>7.17999982833862</v>
      </c>
      <c r="G7756" s="7" t="n">
        <v>0</v>
      </c>
      <c r="H7756" s="7" t="n">
        <v>0</v>
      </c>
      <c r="I7756" s="7" t="n">
        <v>0</v>
      </c>
    </row>
    <row r="7757" spans="1:7">
      <c r="A7757" t="s">
        <v>4</v>
      </c>
      <c r="B7757" s="4" t="s">
        <v>5</v>
      </c>
      <c r="C7757" s="4" t="s">
        <v>13</v>
      </c>
      <c r="D7757" s="4" t="s">
        <v>13</v>
      </c>
      <c r="E7757" s="4" t="s">
        <v>30</v>
      </c>
      <c r="F7757" s="4" t="s">
        <v>10</v>
      </c>
    </row>
    <row r="7758" spans="1:7">
      <c r="A7758" t="n">
        <v>70126</v>
      </c>
      <c r="B7758" s="59" t="n">
        <v>45</v>
      </c>
      <c r="C7758" s="7" t="n">
        <v>11</v>
      </c>
      <c r="D7758" s="7" t="n">
        <v>3</v>
      </c>
      <c r="E7758" s="7" t="n">
        <v>34</v>
      </c>
      <c r="F7758" s="7" t="n">
        <v>0</v>
      </c>
    </row>
    <row r="7759" spans="1:7">
      <c r="A7759" t="s">
        <v>4</v>
      </c>
      <c r="B7759" s="4" t="s">
        <v>5</v>
      </c>
      <c r="C7759" s="4" t="s">
        <v>13</v>
      </c>
      <c r="D7759" s="4" t="s">
        <v>13</v>
      </c>
      <c r="E7759" s="4" t="s">
        <v>30</v>
      </c>
      <c r="F7759" s="4" t="s">
        <v>10</v>
      </c>
    </row>
    <row r="7760" spans="1:7">
      <c r="A7760" t="n">
        <v>70135</v>
      </c>
      <c r="B7760" s="59" t="n">
        <v>45</v>
      </c>
      <c r="C7760" s="7" t="n">
        <v>5</v>
      </c>
      <c r="D7760" s="7" t="n">
        <v>3</v>
      </c>
      <c r="E7760" s="7" t="n">
        <v>4.5</v>
      </c>
      <c r="F7760" s="7" t="n">
        <v>0</v>
      </c>
    </row>
    <row r="7761" spans="1:9">
      <c r="A7761" t="s">
        <v>4</v>
      </c>
      <c r="B7761" s="4" t="s">
        <v>5</v>
      </c>
      <c r="C7761" s="4" t="s">
        <v>13</v>
      </c>
      <c r="D7761" s="4" t="s">
        <v>13</v>
      </c>
      <c r="E7761" s="4" t="s">
        <v>30</v>
      </c>
      <c r="F7761" s="4" t="s">
        <v>10</v>
      </c>
    </row>
    <row r="7762" spans="1:9">
      <c r="A7762" t="n">
        <v>70144</v>
      </c>
      <c r="B7762" s="59" t="n">
        <v>45</v>
      </c>
      <c r="C7762" s="7" t="n">
        <v>5</v>
      </c>
      <c r="D7762" s="7" t="n">
        <v>3</v>
      </c>
      <c r="E7762" s="7" t="n">
        <v>3.5</v>
      </c>
      <c r="F7762" s="7" t="n">
        <v>2000</v>
      </c>
    </row>
    <row r="7763" spans="1:9">
      <c r="A7763" t="s">
        <v>4</v>
      </c>
      <c r="B7763" s="4" t="s">
        <v>5</v>
      </c>
      <c r="C7763" s="4" t="s">
        <v>13</v>
      </c>
      <c r="D7763" s="4" t="s">
        <v>10</v>
      </c>
      <c r="E7763" s="4" t="s">
        <v>30</v>
      </c>
    </row>
    <row r="7764" spans="1:9">
      <c r="A7764" t="n">
        <v>70153</v>
      </c>
      <c r="B7764" s="27" t="n">
        <v>58</v>
      </c>
      <c r="C7764" s="7" t="n">
        <v>100</v>
      </c>
      <c r="D7764" s="7" t="n">
        <v>800</v>
      </c>
      <c r="E7764" s="7" t="n">
        <v>1</v>
      </c>
    </row>
    <row r="7765" spans="1:9">
      <c r="A7765" t="s">
        <v>4</v>
      </c>
      <c r="B7765" s="4" t="s">
        <v>5</v>
      </c>
      <c r="C7765" s="4" t="s">
        <v>10</v>
      </c>
    </row>
    <row r="7766" spans="1:9">
      <c r="A7766" t="n">
        <v>70161</v>
      </c>
      <c r="B7766" s="25" t="n">
        <v>16</v>
      </c>
      <c r="C7766" s="7" t="n">
        <v>2000</v>
      </c>
    </row>
    <row r="7767" spans="1:9">
      <c r="A7767" t="s">
        <v>4</v>
      </c>
      <c r="B7767" s="4" t="s">
        <v>5</v>
      </c>
      <c r="C7767" s="4" t="s">
        <v>13</v>
      </c>
      <c r="D7767" s="4" t="s">
        <v>13</v>
      </c>
      <c r="E7767" s="4" t="s">
        <v>13</v>
      </c>
      <c r="F7767" s="4" t="s">
        <v>9</v>
      </c>
      <c r="G7767" s="4" t="s">
        <v>13</v>
      </c>
      <c r="H7767" s="4" t="s">
        <v>13</v>
      </c>
      <c r="I7767" s="4" t="s">
        <v>29</v>
      </c>
    </row>
    <row r="7768" spans="1:9">
      <c r="A7768" t="n">
        <v>70164</v>
      </c>
      <c r="B7768" s="14" t="n">
        <v>5</v>
      </c>
      <c r="C7768" s="7" t="n">
        <v>35</v>
      </c>
      <c r="D7768" s="7" t="n">
        <v>1</v>
      </c>
      <c r="E7768" s="7" t="n">
        <v>0</v>
      </c>
      <c r="F7768" s="7" t="n">
        <v>1</v>
      </c>
      <c r="G7768" s="7" t="n">
        <v>2</v>
      </c>
      <c r="H7768" s="7" t="n">
        <v>1</v>
      </c>
      <c r="I7768" s="15" t="n">
        <f t="normal" ca="1">A7774</f>
        <v>0</v>
      </c>
    </row>
    <row r="7769" spans="1:9">
      <c r="A7769" t="s">
        <v>4</v>
      </c>
      <c r="B7769" s="4" t="s">
        <v>5</v>
      </c>
      <c r="C7769" s="4" t="s">
        <v>13</v>
      </c>
      <c r="D7769" s="4" t="s">
        <v>9</v>
      </c>
      <c r="E7769" s="4" t="s">
        <v>13</v>
      </c>
      <c r="F7769" s="4" t="s">
        <v>13</v>
      </c>
      <c r="G7769" s="4" t="s">
        <v>9</v>
      </c>
      <c r="H7769" s="4" t="s">
        <v>13</v>
      </c>
      <c r="I7769" s="4" t="s">
        <v>9</v>
      </c>
      <c r="J7769" s="4" t="s">
        <v>13</v>
      </c>
    </row>
    <row r="7770" spans="1:9">
      <c r="A7770" t="n">
        <v>70178</v>
      </c>
      <c r="B7770" s="73" t="n">
        <v>33</v>
      </c>
      <c r="C7770" s="7" t="n">
        <v>0</v>
      </c>
      <c r="D7770" s="7" t="n">
        <v>11</v>
      </c>
      <c r="E7770" s="7" t="n">
        <v>0</v>
      </c>
      <c r="F7770" s="7" t="n">
        <v>0</v>
      </c>
      <c r="G7770" s="7" t="n">
        <v>-1</v>
      </c>
      <c r="H7770" s="7" t="n">
        <v>0</v>
      </c>
      <c r="I7770" s="7" t="n">
        <v>-1</v>
      </c>
      <c r="J7770" s="7" t="n">
        <v>0</v>
      </c>
    </row>
    <row r="7771" spans="1:9">
      <c r="A7771" t="s">
        <v>4</v>
      </c>
      <c r="B7771" s="4" t="s">
        <v>5</v>
      </c>
      <c r="C7771" s="4" t="s">
        <v>29</v>
      </c>
    </row>
    <row r="7772" spans="1:9">
      <c r="A7772" t="n">
        <v>70196</v>
      </c>
      <c r="B7772" s="18" t="n">
        <v>3</v>
      </c>
      <c r="C7772" s="15" t="n">
        <f t="normal" ca="1">A7782</f>
        <v>0</v>
      </c>
    </row>
    <row r="7773" spans="1:9">
      <c r="A7773" t="s">
        <v>4</v>
      </c>
      <c r="B7773" s="4" t="s">
        <v>5</v>
      </c>
      <c r="C7773" s="4" t="s">
        <v>13</v>
      </c>
      <c r="D7773" s="4" t="s">
        <v>13</v>
      </c>
      <c r="E7773" s="4" t="s">
        <v>13</v>
      </c>
      <c r="F7773" s="4" t="s">
        <v>9</v>
      </c>
      <c r="G7773" s="4" t="s">
        <v>13</v>
      </c>
      <c r="H7773" s="4" t="s">
        <v>13</v>
      </c>
      <c r="I7773" s="4" t="s">
        <v>29</v>
      </c>
    </row>
    <row r="7774" spans="1:9">
      <c r="A7774" t="n">
        <v>70201</v>
      </c>
      <c r="B7774" s="14" t="n">
        <v>5</v>
      </c>
      <c r="C7774" s="7" t="n">
        <v>35</v>
      </c>
      <c r="D7774" s="7" t="n">
        <v>1</v>
      </c>
      <c r="E7774" s="7" t="n">
        <v>0</v>
      </c>
      <c r="F7774" s="7" t="n">
        <v>2</v>
      </c>
      <c r="G7774" s="7" t="n">
        <v>2</v>
      </c>
      <c r="H7774" s="7" t="n">
        <v>1</v>
      </c>
      <c r="I7774" s="15" t="n">
        <f t="normal" ca="1">A7780</f>
        <v>0</v>
      </c>
    </row>
    <row r="7775" spans="1:9">
      <c r="A7775" t="s">
        <v>4</v>
      </c>
      <c r="B7775" s="4" t="s">
        <v>5</v>
      </c>
      <c r="C7775" s="4" t="s">
        <v>13</v>
      </c>
      <c r="D7775" s="4" t="s">
        <v>9</v>
      </c>
      <c r="E7775" s="4" t="s">
        <v>13</v>
      </c>
      <c r="F7775" s="4" t="s">
        <v>13</v>
      </c>
      <c r="G7775" s="4" t="s">
        <v>9</v>
      </c>
      <c r="H7775" s="4" t="s">
        <v>13</v>
      </c>
      <c r="I7775" s="4" t="s">
        <v>9</v>
      </c>
      <c r="J7775" s="4" t="s">
        <v>13</v>
      </c>
    </row>
    <row r="7776" spans="1:9">
      <c r="A7776" t="n">
        <v>70215</v>
      </c>
      <c r="B7776" s="73" t="n">
        <v>33</v>
      </c>
      <c r="C7776" s="7" t="n">
        <v>0</v>
      </c>
      <c r="D7776" s="7" t="n">
        <v>12</v>
      </c>
      <c r="E7776" s="7" t="n">
        <v>0</v>
      </c>
      <c r="F7776" s="7" t="n">
        <v>0</v>
      </c>
      <c r="G7776" s="7" t="n">
        <v>-1</v>
      </c>
      <c r="H7776" s="7" t="n">
        <v>0</v>
      </c>
      <c r="I7776" s="7" t="n">
        <v>-1</v>
      </c>
      <c r="J7776" s="7" t="n">
        <v>0</v>
      </c>
    </row>
    <row r="7777" spans="1:10">
      <c r="A7777" t="s">
        <v>4</v>
      </c>
      <c r="B7777" s="4" t="s">
        <v>5</v>
      </c>
      <c r="C7777" s="4" t="s">
        <v>29</v>
      </c>
    </row>
    <row r="7778" spans="1:10">
      <c r="A7778" t="n">
        <v>70233</v>
      </c>
      <c r="B7778" s="18" t="n">
        <v>3</v>
      </c>
      <c r="C7778" s="15" t="n">
        <f t="normal" ca="1">A7782</f>
        <v>0</v>
      </c>
    </row>
    <row r="7779" spans="1:10">
      <c r="A7779" t="s">
        <v>4</v>
      </c>
      <c r="B7779" s="4" t="s">
        <v>5</v>
      </c>
      <c r="C7779" s="4" t="s">
        <v>13</v>
      </c>
      <c r="D7779" s="4" t="s">
        <v>9</v>
      </c>
      <c r="E7779" s="4" t="s">
        <v>13</v>
      </c>
      <c r="F7779" s="4" t="s">
        <v>13</v>
      </c>
      <c r="G7779" s="4" t="s">
        <v>9</v>
      </c>
      <c r="H7779" s="4" t="s">
        <v>13</v>
      </c>
      <c r="I7779" s="4" t="s">
        <v>9</v>
      </c>
      <c r="J7779" s="4" t="s">
        <v>13</v>
      </c>
    </row>
    <row r="7780" spans="1:10">
      <c r="A7780" t="n">
        <v>70238</v>
      </c>
      <c r="B7780" s="73" t="n">
        <v>33</v>
      </c>
      <c r="C7780" s="7" t="n">
        <v>0</v>
      </c>
      <c r="D7780" s="7" t="n">
        <v>13</v>
      </c>
      <c r="E7780" s="7" t="n">
        <v>0</v>
      </c>
      <c r="F7780" s="7" t="n">
        <v>0</v>
      </c>
      <c r="G7780" s="7" t="n">
        <v>-1</v>
      </c>
      <c r="H7780" s="7" t="n">
        <v>0</v>
      </c>
      <c r="I7780" s="7" t="n">
        <v>-1</v>
      </c>
      <c r="J7780" s="7" t="n">
        <v>0</v>
      </c>
    </row>
    <row r="7781" spans="1:10">
      <c r="A7781" t="s">
        <v>4</v>
      </c>
      <c r="B7781" s="4" t="s">
        <v>5</v>
      </c>
    </row>
    <row r="7782" spans="1:10">
      <c r="A7782" t="n">
        <v>70256</v>
      </c>
      <c r="B7782" s="5" t="n">
        <v>1</v>
      </c>
    </row>
    <row r="7783" spans="1:10" s="3" customFormat="1" customHeight="0">
      <c r="A7783" s="3" t="s">
        <v>2</v>
      </c>
      <c r="B7783" s="3" t="s">
        <v>722</v>
      </c>
    </row>
    <row r="7784" spans="1:10">
      <c r="A7784" t="s">
        <v>4</v>
      </c>
      <c r="B7784" s="4" t="s">
        <v>5</v>
      </c>
      <c r="C7784" s="4" t="s">
        <v>13</v>
      </c>
      <c r="D7784" s="4" t="s">
        <v>13</v>
      </c>
      <c r="E7784" s="4" t="s">
        <v>13</v>
      </c>
      <c r="F7784" s="4" t="s">
        <v>13</v>
      </c>
    </row>
    <row r="7785" spans="1:10">
      <c r="A7785" t="n">
        <v>70260</v>
      </c>
      <c r="B7785" s="11" t="n">
        <v>14</v>
      </c>
      <c r="C7785" s="7" t="n">
        <v>2</v>
      </c>
      <c r="D7785" s="7" t="n">
        <v>0</v>
      </c>
      <c r="E7785" s="7" t="n">
        <v>0</v>
      </c>
      <c r="F7785" s="7" t="n">
        <v>0</v>
      </c>
    </row>
    <row r="7786" spans="1:10">
      <c r="A7786" t="s">
        <v>4</v>
      </c>
      <c r="B7786" s="4" t="s">
        <v>5</v>
      </c>
      <c r="C7786" s="4" t="s">
        <v>13</v>
      </c>
      <c r="D7786" s="54" t="s">
        <v>225</v>
      </c>
      <c r="E7786" s="4" t="s">
        <v>5</v>
      </c>
      <c r="F7786" s="4" t="s">
        <v>13</v>
      </c>
      <c r="G7786" s="4" t="s">
        <v>10</v>
      </c>
      <c r="H7786" s="54" t="s">
        <v>226</v>
      </c>
      <c r="I7786" s="4" t="s">
        <v>13</v>
      </c>
      <c r="J7786" s="4" t="s">
        <v>9</v>
      </c>
      <c r="K7786" s="4" t="s">
        <v>13</v>
      </c>
      <c r="L7786" s="4" t="s">
        <v>13</v>
      </c>
      <c r="M7786" s="54" t="s">
        <v>225</v>
      </c>
      <c r="N7786" s="4" t="s">
        <v>5</v>
      </c>
      <c r="O7786" s="4" t="s">
        <v>13</v>
      </c>
      <c r="P7786" s="4" t="s">
        <v>10</v>
      </c>
      <c r="Q7786" s="54" t="s">
        <v>226</v>
      </c>
      <c r="R7786" s="4" t="s">
        <v>13</v>
      </c>
      <c r="S7786" s="4" t="s">
        <v>9</v>
      </c>
      <c r="T7786" s="4" t="s">
        <v>13</v>
      </c>
      <c r="U7786" s="4" t="s">
        <v>13</v>
      </c>
      <c r="V7786" s="4" t="s">
        <v>13</v>
      </c>
      <c r="W7786" s="4" t="s">
        <v>29</v>
      </c>
    </row>
    <row r="7787" spans="1:10">
      <c r="A7787" t="n">
        <v>70265</v>
      </c>
      <c r="B7787" s="14" t="n">
        <v>5</v>
      </c>
      <c r="C7787" s="7" t="n">
        <v>28</v>
      </c>
      <c r="D7787" s="54" t="s">
        <v>3</v>
      </c>
      <c r="E7787" s="10" t="n">
        <v>162</v>
      </c>
      <c r="F7787" s="7" t="n">
        <v>3</v>
      </c>
      <c r="G7787" s="7" t="n">
        <v>33188</v>
      </c>
      <c r="H7787" s="54" t="s">
        <v>3</v>
      </c>
      <c r="I7787" s="7" t="n">
        <v>0</v>
      </c>
      <c r="J7787" s="7" t="n">
        <v>1</v>
      </c>
      <c r="K7787" s="7" t="n">
        <v>2</v>
      </c>
      <c r="L7787" s="7" t="n">
        <v>28</v>
      </c>
      <c r="M7787" s="54" t="s">
        <v>3</v>
      </c>
      <c r="N7787" s="10" t="n">
        <v>162</v>
      </c>
      <c r="O7787" s="7" t="n">
        <v>3</v>
      </c>
      <c r="P7787" s="7" t="n">
        <v>33188</v>
      </c>
      <c r="Q7787" s="54" t="s">
        <v>3</v>
      </c>
      <c r="R7787" s="7" t="n">
        <v>0</v>
      </c>
      <c r="S7787" s="7" t="n">
        <v>2</v>
      </c>
      <c r="T7787" s="7" t="n">
        <v>2</v>
      </c>
      <c r="U7787" s="7" t="n">
        <v>11</v>
      </c>
      <c r="V7787" s="7" t="n">
        <v>1</v>
      </c>
      <c r="W7787" s="15" t="n">
        <f t="normal" ca="1">A7791</f>
        <v>0</v>
      </c>
    </row>
    <row r="7788" spans="1:10">
      <c r="A7788" t="s">
        <v>4</v>
      </c>
      <c r="B7788" s="4" t="s">
        <v>5</v>
      </c>
      <c r="C7788" s="4" t="s">
        <v>13</v>
      </c>
      <c r="D7788" s="4" t="s">
        <v>10</v>
      </c>
      <c r="E7788" s="4" t="s">
        <v>30</v>
      </c>
    </row>
    <row r="7789" spans="1:10">
      <c r="A7789" t="n">
        <v>70294</v>
      </c>
      <c r="B7789" s="27" t="n">
        <v>58</v>
      </c>
      <c r="C7789" s="7" t="n">
        <v>0</v>
      </c>
      <c r="D7789" s="7" t="n">
        <v>0</v>
      </c>
      <c r="E7789" s="7" t="n">
        <v>1</v>
      </c>
    </row>
    <row r="7790" spans="1:10">
      <c r="A7790" t="s">
        <v>4</v>
      </c>
      <c r="B7790" s="4" t="s">
        <v>5</v>
      </c>
      <c r="C7790" s="4" t="s">
        <v>13</v>
      </c>
      <c r="D7790" s="54" t="s">
        <v>225</v>
      </c>
      <c r="E7790" s="4" t="s">
        <v>5</v>
      </c>
      <c r="F7790" s="4" t="s">
        <v>13</v>
      </c>
      <c r="G7790" s="4" t="s">
        <v>10</v>
      </c>
      <c r="H7790" s="54" t="s">
        <v>226</v>
      </c>
      <c r="I7790" s="4" t="s">
        <v>13</v>
      </c>
      <c r="J7790" s="4" t="s">
        <v>9</v>
      </c>
      <c r="K7790" s="4" t="s">
        <v>13</v>
      </c>
      <c r="L7790" s="4" t="s">
        <v>13</v>
      </c>
      <c r="M7790" s="54" t="s">
        <v>225</v>
      </c>
      <c r="N7790" s="4" t="s">
        <v>5</v>
      </c>
      <c r="O7790" s="4" t="s">
        <v>13</v>
      </c>
      <c r="P7790" s="4" t="s">
        <v>10</v>
      </c>
      <c r="Q7790" s="54" t="s">
        <v>226</v>
      </c>
      <c r="R7790" s="4" t="s">
        <v>13</v>
      </c>
      <c r="S7790" s="4" t="s">
        <v>9</v>
      </c>
      <c r="T7790" s="4" t="s">
        <v>13</v>
      </c>
      <c r="U7790" s="4" t="s">
        <v>13</v>
      </c>
      <c r="V7790" s="4" t="s">
        <v>13</v>
      </c>
      <c r="W7790" s="4" t="s">
        <v>29</v>
      </c>
    </row>
    <row r="7791" spans="1:10">
      <c r="A7791" t="n">
        <v>70302</v>
      </c>
      <c r="B7791" s="14" t="n">
        <v>5</v>
      </c>
      <c r="C7791" s="7" t="n">
        <v>28</v>
      </c>
      <c r="D7791" s="54" t="s">
        <v>3</v>
      </c>
      <c r="E7791" s="10" t="n">
        <v>162</v>
      </c>
      <c r="F7791" s="7" t="n">
        <v>3</v>
      </c>
      <c r="G7791" s="7" t="n">
        <v>33188</v>
      </c>
      <c r="H7791" s="54" t="s">
        <v>3</v>
      </c>
      <c r="I7791" s="7" t="n">
        <v>0</v>
      </c>
      <c r="J7791" s="7" t="n">
        <v>1</v>
      </c>
      <c r="K7791" s="7" t="n">
        <v>3</v>
      </c>
      <c r="L7791" s="7" t="n">
        <v>28</v>
      </c>
      <c r="M7791" s="54" t="s">
        <v>3</v>
      </c>
      <c r="N7791" s="10" t="n">
        <v>162</v>
      </c>
      <c r="O7791" s="7" t="n">
        <v>3</v>
      </c>
      <c r="P7791" s="7" t="n">
        <v>33188</v>
      </c>
      <c r="Q7791" s="54" t="s">
        <v>3</v>
      </c>
      <c r="R7791" s="7" t="n">
        <v>0</v>
      </c>
      <c r="S7791" s="7" t="n">
        <v>2</v>
      </c>
      <c r="T7791" s="7" t="n">
        <v>3</v>
      </c>
      <c r="U7791" s="7" t="n">
        <v>9</v>
      </c>
      <c r="V7791" s="7" t="n">
        <v>1</v>
      </c>
      <c r="W7791" s="15" t="n">
        <f t="normal" ca="1">A7801</f>
        <v>0</v>
      </c>
    </row>
    <row r="7792" spans="1:10">
      <c r="A7792" t="s">
        <v>4</v>
      </c>
      <c r="B7792" s="4" t="s">
        <v>5</v>
      </c>
      <c r="C7792" s="4" t="s">
        <v>13</v>
      </c>
      <c r="D7792" s="54" t="s">
        <v>225</v>
      </c>
      <c r="E7792" s="4" t="s">
        <v>5</v>
      </c>
      <c r="F7792" s="4" t="s">
        <v>10</v>
      </c>
      <c r="G7792" s="4" t="s">
        <v>13</v>
      </c>
      <c r="H7792" s="4" t="s">
        <v>13</v>
      </c>
      <c r="I7792" s="4" t="s">
        <v>6</v>
      </c>
      <c r="J7792" s="54" t="s">
        <v>226</v>
      </c>
      <c r="K7792" s="4" t="s">
        <v>13</v>
      </c>
      <c r="L7792" s="4" t="s">
        <v>13</v>
      </c>
      <c r="M7792" s="54" t="s">
        <v>225</v>
      </c>
      <c r="N7792" s="4" t="s">
        <v>5</v>
      </c>
      <c r="O7792" s="4" t="s">
        <v>13</v>
      </c>
      <c r="P7792" s="54" t="s">
        <v>226</v>
      </c>
      <c r="Q7792" s="4" t="s">
        <v>13</v>
      </c>
      <c r="R7792" s="4" t="s">
        <v>9</v>
      </c>
      <c r="S7792" s="4" t="s">
        <v>13</v>
      </c>
      <c r="T7792" s="4" t="s">
        <v>13</v>
      </c>
      <c r="U7792" s="4" t="s">
        <v>13</v>
      </c>
      <c r="V7792" s="54" t="s">
        <v>225</v>
      </c>
      <c r="W7792" s="4" t="s">
        <v>5</v>
      </c>
      <c r="X7792" s="4" t="s">
        <v>13</v>
      </c>
      <c r="Y7792" s="54" t="s">
        <v>226</v>
      </c>
      <c r="Z7792" s="4" t="s">
        <v>13</v>
      </c>
      <c r="AA7792" s="4" t="s">
        <v>9</v>
      </c>
      <c r="AB7792" s="4" t="s">
        <v>13</v>
      </c>
      <c r="AC7792" s="4" t="s">
        <v>13</v>
      </c>
      <c r="AD7792" s="4" t="s">
        <v>13</v>
      </c>
      <c r="AE7792" s="4" t="s">
        <v>29</v>
      </c>
    </row>
    <row r="7793" spans="1:31">
      <c r="A7793" t="n">
        <v>70331</v>
      </c>
      <c r="B7793" s="14" t="n">
        <v>5</v>
      </c>
      <c r="C7793" s="7" t="n">
        <v>28</v>
      </c>
      <c r="D7793" s="54" t="s">
        <v>3</v>
      </c>
      <c r="E7793" s="39" t="n">
        <v>47</v>
      </c>
      <c r="F7793" s="7" t="n">
        <v>61456</v>
      </c>
      <c r="G7793" s="7" t="n">
        <v>2</v>
      </c>
      <c r="H7793" s="7" t="n">
        <v>0</v>
      </c>
      <c r="I7793" s="7" t="s">
        <v>227</v>
      </c>
      <c r="J7793" s="54" t="s">
        <v>3</v>
      </c>
      <c r="K7793" s="7" t="n">
        <v>8</v>
      </c>
      <c r="L7793" s="7" t="n">
        <v>28</v>
      </c>
      <c r="M7793" s="54" t="s">
        <v>3</v>
      </c>
      <c r="N7793" s="48" t="n">
        <v>74</v>
      </c>
      <c r="O7793" s="7" t="n">
        <v>65</v>
      </c>
      <c r="P7793" s="54" t="s">
        <v>3</v>
      </c>
      <c r="Q7793" s="7" t="n">
        <v>0</v>
      </c>
      <c r="R7793" s="7" t="n">
        <v>1</v>
      </c>
      <c r="S7793" s="7" t="n">
        <v>3</v>
      </c>
      <c r="T7793" s="7" t="n">
        <v>9</v>
      </c>
      <c r="U7793" s="7" t="n">
        <v>28</v>
      </c>
      <c r="V7793" s="54" t="s">
        <v>3</v>
      </c>
      <c r="W7793" s="48" t="n">
        <v>74</v>
      </c>
      <c r="X7793" s="7" t="n">
        <v>65</v>
      </c>
      <c r="Y7793" s="54" t="s">
        <v>3</v>
      </c>
      <c r="Z7793" s="7" t="n">
        <v>0</v>
      </c>
      <c r="AA7793" s="7" t="n">
        <v>2</v>
      </c>
      <c r="AB7793" s="7" t="n">
        <v>3</v>
      </c>
      <c r="AC7793" s="7" t="n">
        <v>9</v>
      </c>
      <c r="AD7793" s="7" t="n">
        <v>1</v>
      </c>
      <c r="AE7793" s="15" t="n">
        <f t="normal" ca="1">A7797</f>
        <v>0</v>
      </c>
    </row>
    <row r="7794" spans="1:31">
      <c r="A7794" t="s">
        <v>4</v>
      </c>
      <c r="B7794" s="4" t="s">
        <v>5</v>
      </c>
      <c r="C7794" s="4" t="s">
        <v>10</v>
      </c>
      <c r="D7794" s="4" t="s">
        <v>13</v>
      </c>
      <c r="E7794" s="4" t="s">
        <v>13</v>
      </c>
      <c r="F7794" s="4" t="s">
        <v>6</v>
      </c>
    </row>
    <row r="7795" spans="1:31">
      <c r="A7795" t="n">
        <v>70379</v>
      </c>
      <c r="B7795" s="39" t="n">
        <v>47</v>
      </c>
      <c r="C7795" s="7" t="n">
        <v>61456</v>
      </c>
      <c r="D7795" s="7" t="n">
        <v>0</v>
      </c>
      <c r="E7795" s="7" t="n">
        <v>0</v>
      </c>
      <c r="F7795" s="7" t="s">
        <v>103</v>
      </c>
    </row>
    <row r="7796" spans="1:31">
      <c r="A7796" t="s">
        <v>4</v>
      </c>
      <c r="B7796" s="4" t="s">
        <v>5</v>
      </c>
      <c r="C7796" s="4" t="s">
        <v>13</v>
      </c>
      <c r="D7796" s="4" t="s">
        <v>10</v>
      </c>
      <c r="E7796" s="4" t="s">
        <v>30</v>
      </c>
    </row>
    <row r="7797" spans="1:31">
      <c r="A7797" t="n">
        <v>70392</v>
      </c>
      <c r="B7797" s="27" t="n">
        <v>58</v>
      </c>
      <c r="C7797" s="7" t="n">
        <v>0</v>
      </c>
      <c r="D7797" s="7" t="n">
        <v>300</v>
      </c>
      <c r="E7797" s="7" t="n">
        <v>1</v>
      </c>
    </row>
    <row r="7798" spans="1:31">
      <c r="A7798" t="s">
        <v>4</v>
      </c>
      <c r="B7798" s="4" t="s">
        <v>5</v>
      </c>
      <c r="C7798" s="4" t="s">
        <v>13</v>
      </c>
      <c r="D7798" s="4" t="s">
        <v>10</v>
      </c>
    </row>
    <row r="7799" spans="1:31">
      <c r="A7799" t="n">
        <v>70400</v>
      </c>
      <c r="B7799" s="27" t="n">
        <v>58</v>
      </c>
      <c r="C7799" s="7" t="n">
        <v>255</v>
      </c>
      <c r="D7799" s="7" t="n">
        <v>0</v>
      </c>
    </row>
    <row r="7800" spans="1:31">
      <c r="A7800" t="s">
        <v>4</v>
      </c>
      <c r="B7800" s="4" t="s">
        <v>5</v>
      </c>
      <c r="C7800" s="4" t="s">
        <v>13</v>
      </c>
      <c r="D7800" s="4" t="s">
        <v>13</v>
      </c>
      <c r="E7800" s="4" t="s">
        <v>13</v>
      </c>
      <c r="F7800" s="4" t="s">
        <v>13</v>
      </c>
    </row>
    <row r="7801" spans="1:31">
      <c r="A7801" t="n">
        <v>70404</v>
      </c>
      <c r="B7801" s="11" t="n">
        <v>14</v>
      </c>
      <c r="C7801" s="7" t="n">
        <v>0</v>
      </c>
      <c r="D7801" s="7" t="n">
        <v>0</v>
      </c>
      <c r="E7801" s="7" t="n">
        <v>0</v>
      </c>
      <c r="F7801" s="7" t="n">
        <v>64</v>
      </c>
    </row>
    <row r="7802" spans="1:31">
      <c r="A7802" t="s">
        <v>4</v>
      </c>
      <c r="B7802" s="4" t="s">
        <v>5</v>
      </c>
      <c r="C7802" s="4" t="s">
        <v>13</v>
      </c>
      <c r="D7802" s="4" t="s">
        <v>10</v>
      </c>
    </row>
    <row r="7803" spans="1:31">
      <c r="A7803" t="n">
        <v>70409</v>
      </c>
      <c r="B7803" s="23" t="n">
        <v>22</v>
      </c>
      <c r="C7803" s="7" t="n">
        <v>0</v>
      </c>
      <c r="D7803" s="7" t="n">
        <v>33188</v>
      </c>
    </row>
    <row r="7804" spans="1:31">
      <c r="A7804" t="s">
        <v>4</v>
      </c>
      <c r="B7804" s="4" t="s">
        <v>5</v>
      </c>
      <c r="C7804" s="4" t="s">
        <v>13</v>
      </c>
      <c r="D7804" s="4" t="s">
        <v>10</v>
      </c>
    </row>
    <row r="7805" spans="1:31">
      <c r="A7805" t="n">
        <v>70413</v>
      </c>
      <c r="B7805" s="27" t="n">
        <v>58</v>
      </c>
      <c r="C7805" s="7" t="n">
        <v>5</v>
      </c>
      <c r="D7805" s="7" t="n">
        <v>300</v>
      </c>
    </row>
    <row r="7806" spans="1:31">
      <c r="A7806" t="s">
        <v>4</v>
      </c>
      <c r="B7806" s="4" t="s">
        <v>5</v>
      </c>
      <c r="C7806" s="4" t="s">
        <v>30</v>
      </c>
      <c r="D7806" s="4" t="s">
        <v>10</v>
      </c>
    </row>
    <row r="7807" spans="1:31">
      <c r="A7807" t="n">
        <v>70417</v>
      </c>
      <c r="B7807" s="49" t="n">
        <v>103</v>
      </c>
      <c r="C7807" s="7" t="n">
        <v>0</v>
      </c>
      <c r="D7807" s="7" t="n">
        <v>300</v>
      </c>
    </row>
    <row r="7808" spans="1:31">
      <c r="A7808" t="s">
        <v>4</v>
      </c>
      <c r="B7808" s="4" t="s">
        <v>5</v>
      </c>
      <c r="C7808" s="4" t="s">
        <v>13</v>
      </c>
    </row>
    <row r="7809" spans="1:31">
      <c r="A7809" t="n">
        <v>70424</v>
      </c>
      <c r="B7809" s="50" t="n">
        <v>64</v>
      </c>
      <c r="C7809" s="7" t="n">
        <v>7</v>
      </c>
    </row>
    <row r="7810" spans="1:31">
      <c r="A7810" t="s">
        <v>4</v>
      </c>
      <c r="B7810" s="4" t="s">
        <v>5</v>
      </c>
      <c r="C7810" s="4" t="s">
        <v>13</v>
      </c>
      <c r="D7810" s="4" t="s">
        <v>10</v>
      </c>
    </row>
    <row r="7811" spans="1:31">
      <c r="A7811" t="n">
        <v>70426</v>
      </c>
      <c r="B7811" s="55" t="n">
        <v>72</v>
      </c>
      <c r="C7811" s="7" t="n">
        <v>5</v>
      </c>
      <c r="D7811" s="7" t="n">
        <v>0</v>
      </c>
    </row>
    <row r="7812" spans="1:31">
      <c r="A7812" t="s">
        <v>4</v>
      </c>
      <c r="B7812" s="4" t="s">
        <v>5</v>
      </c>
      <c r="C7812" s="4" t="s">
        <v>13</v>
      </c>
      <c r="D7812" s="54" t="s">
        <v>225</v>
      </c>
      <c r="E7812" s="4" t="s">
        <v>5</v>
      </c>
      <c r="F7812" s="4" t="s">
        <v>13</v>
      </c>
      <c r="G7812" s="4" t="s">
        <v>10</v>
      </c>
      <c r="H7812" s="54" t="s">
        <v>226</v>
      </c>
      <c r="I7812" s="4" t="s">
        <v>13</v>
      </c>
      <c r="J7812" s="4" t="s">
        <v>9</v>
      </c>
      <c r="K7812" s="4" t="s">
        <v>13</v>
      </c>
      <c r="L7812" s="4" t="s">
        <v>13</v>
      </c>
      <c r="M7812" s="4" t="s">
        <v>29</v>
      </c>
    </row>
    <row r="7813" spans="1:31">
      <c r="A7813" t="n">
        <v>70430</v>
      </c>
      <c r="B7813" s="14" t="n">
        <v>5</v>
      </c>
      <c r="C7813" s="7" t="n">
        <v>28</v>
      </c>
      <c r="D7813" s="54" t="s">
        <v>3</v>
      </c>
      <c r="E7813" s="10" t="n">
        <v>162</v>
      </c>
      <c r="F7813" s="7" t="n">
        <v>4</v>
      </c>
      <c r="G7813" s="7" t="n">
        <v>33188</v>
      </c>
      <c r="H7813" s="54" t="s">
        <v>3</v>
      </c>
      <c r="I7813" s="7" t="n">
        <v>0</v>
      </c>
      <c r="J7813" s="7" t="n">
        <v>1</v>
      </c>
      <c r="K7813" s="7" t="n">
        <v>2</v>
      </c>
      <c r="L7813" s="7" t="n">
        <v>1</v>
      </c>
      <c r="M7813" s="15" t="n">
        <f t="normal" ca="1">A7819</f>
        <v>0</v>
      </c>
    </row>
    <row r="7814" spans="1:31">
      <c r="A7814" t="s">
        <v>4</v>
      </c>
      <c r="B7814" s="4" t="s">
        <v>5</v>
      </c>
      <c r="C7814" s="4" t="s">
        <v>13</v>
      </c>
      <c r="D7814" s="4" t="s">
        <v>6</v>
      </c>
    </row>
    <row r="7815" spans="1:31">
      <c r="A7815" t="n">
        <v>70447</v>
      </c>
      <c r="B7815" s="9" t="n">
        <v>2</v>
      </c>
      <c r="C7815" s="7" t="n">
        <v>10</v>
      </c>
      <c r="D7815" s="7" t="s">
        <v>228</v>
      </c>
    </row>
    <row r="7816" spans="1:31">
      <c r="A7816" t="s">
        <v>4</v>
      </c>
      <c r="B7816" s="4" t="s">
        <v>5</v>
      </c>
      <c r="C7816" s="4" t="s">
        <v>10</v>
      </c>
    </row>
    <row r="7817" spans="1:31">
      <c r="A7817" t="n">
        <v>70464</v>
      </c>
      <c r="B7817" s="25" t="n">
        <v>16</v>
      </c>
      <c r="C7817" s="7" t="n">
        <v>0</v>
      </c>
    </row>
    <row r="7818" spans="1:31">
      <c r="A7818" t="s">
        <v>4</v>
      </c>
      <c r="B7818" s="4" t="s">
        <v>5</v>
      </c>
      <c r="C7818" s="4" t="s">
        <v>10</v>
      </c>
      <c r="D7818" s="4" t="s">
        <v>6</v>
      </c>
      <c r="E7818" s="4" t="s">
        <v>6</v>
      </c>
      <c r="F7818" s="4" t="s">
        <v>6</v>
      </c>
      <c r="G7818" s="4" t="s">
        <v>13</v>
      </c>
      <c r="H7818" s="4" t="s">
        <v>9</v>
      </c>
      <c r="I7818" s="4" t="s">
        <v>30</v>
      </c>
      <c r="J7818" s="4" t="s">
        <v>30</v>
      </c>
      <c r="K7818" s="4" t="s">
        <v>30</v>
      </c>
      <c r="L7818" s="4" t="s">
        <v>30</v>
      </c>
      <c r="M7818" s="4" t="s">
        <v>30</v>
      </c>
      <c r="N7818" s="4" t="s">
        <v>30</v>
      </c>
      <c r="O7818" s="4" t="s">
        <v>30</v>
      </c>
      <c r="P7818" s="4" t="s">
        <v>6</v>
      </c>
      <c r="Q7818" s="4" t="s">
        <v>6</v>
      </c>
      <c r="R7818" s="4" t="s">
        <v>9</v>
      </c>
      <c r="S7818" s="4" t="s">
        <v>13</v>
      </c>
      <c r="T7818" s="4" t="s">
        <v>9</v>
      </c>
      <c r="U7818" s="4" t="s">
        <v>9</v>
      </c>
      <c r="V7818" s="4" t="s">
        <v>10</v>
      </c>
    </row>
    <row r="7819" spans="1:31">
      <c r="A7819" t="n">
        <v>70467</v>
      </c>
      <c r="B7819" s="56" t="n">
        <v>19</v>
      </c>
      <c r="C7819" s="7" t="n">
        <v>1000</v>
      </c>
      <c r="D7819" s="7" t="s">
        <v>691</v>
      </c>
      <c r="E7819" s="7" t="s">
        <v>692</v>
      </c>
      <c r="F7819" s="7" t="s">
        <v>12</v>
      </c>
      <c r="G7819" s="7" t="n">
        <v>0</v>
      </c>
      <c r="H7819" s="7" t="n">
        <v>1</v>
      </c>
      <c r="I7819" s="7" t="n">
        <v>0</v>
      </c>
      <c r="J7819" s="7" t="n">
        <v>0</v>
      </c>
      <c r="K7819" s="7" t="n">
        <v>0</v>
      </c>
      <c r="L7819" s="7" t="n">
        <v>0</v>
      </c>
      <c r="M7819" s="7" t="n">
        <v>1</v>
      </c>
      <c r="N7819" s="7" t="n">
        <v>1.60000002384186</v>
      </c>
      <c r="O7819" s="7" t="n">
        <v>0.0900000035762787</v>
      </c>
      <c r="P7819" s="7" t="s">
        <v>11</v>
      </c>
      <c r="Q7819" s="7" t="s">
        <v>12</v>
      </c>
      <c r="R7819" s="7" t="n">
        <v>-1</v>
      </c>
      <c r="S7819" s="7" t="n">
        <v>0</v>
      </c>
      <c r="T7819" s="7" t="n">
        <v>0</v>
      </c>
      <c r="U7819" s="7" t="n">
        <v>0</v>
      </c>
      <c r="V7819" s="7" t="n">
        <v>0</v>
      </c>
    </row>
    <row r="7820" spans="1:31">
      <c r="A7820" t="s">
        <v>4</v>
      </c>
      <c r="B7820" s="4" t="s">
        <v>5</v>
      </c>
      <c r="C7820" s="4" t="s">
        <v>10</v>
      </c>
      <c r="D7820" s="4" t="s">
        <v>6</v>
      </c>
      <c r="E7820" s="4" t="s">
        <v>6</v>
      </c>
      <c r="F7820" s="4" t="s">
        <v>6</v>
      </c>
      <c r="G7820" s="4" t="s">
        <v>13</v>
      </c>
      <c r="H7820" s="4" t="s">
        <v>9</v>
      </c>
      <c r="I7820" s="4" t="s">
        <v>30</v>
      </c>
      <c r="J7820" s="4" t="s">
        <v>30</v>
      </c>
      <c r="K7820" s="4" t="s">
        <v>30</v>
      </c>
      <c r="L7820" s="4" t="s">
        <v>30</v>
      </c>
      <c r="M7820" s="4" t="s">
        <v>30</v>
      </c>
      <c r="N7820" s="4" t="s">
        <v>30</v>
      </c>
      <c r="O7820" s="4" t="s">
        <v>30</v>
      </c>
      <c r="P7820" s="4" t="s">
        <v>6</v>
      </c>
      <c r="Q7820" s="4" t="s">
        <v>6</v>
      </c>
      <c r="R7820" s="4" t="s">
        <v>9</v>
      </c>
      <c r="S7820" s="4" t="s">
        <v>13</v>
      </c>
      <c r="T7820" s="4" t="s">
        <v>9</v>
      </c>
      <c r="U7820" s="4" t="s">
        <v>9</v>
      </c>
      <c r="V7820" s="4" t="s">
        <v>10</v>
      </c>
    </row>
    <row r="7821" spans="1:31">
      <c r="A7821" t="n">
        <v>70559</v>
      </c>
      <c r="B7821" s="56" t="n">
        <v>19</v>
      </c>
      <c r="C7821" s="7" t="n">
        <v>92</v>
      </c>
      <c r="D7821" s="7" t="s">
        <v>723</v>
      </c>
      <c r="E7821" s="7" t="s">
        <v>724</v>
      </c>
      <c r="F7821" s="7" t="s">
        <v>12</v>
      </c>
      <c r="G7821" s="7" t="n">
        <v>0</v>
      </c>
      <c r="H7821" s="7" t="n">
        <v>1</v>
      </c>
      <c r="I7821" s="7" t="n">
        <v>0</v>
      </c>
      <c r="J7821" s="7" t="n">
        <v>0</v>
      </c>
      <c r="K7821" s="7" t="n">
        <v>0</v>
      </c>
      <c r="L7821" s="7" t="n">
        <v>0</v>
      </c>
      <c r="M7821" s="7" t="n">
        <v>1</v>
      </c>
      <c r="N7821" s="7" t="n">
        <v>1.60000002384186</v>
      </c>
      <c r="O7821" s="7" t="n">
        <v>0.0900000035762787</v>
      </c>
      <c r="P7821" s="7" t="s">
        <v>12</v>
      </c>
      <c r="Q7821" s="7" t="s">
        <v>12</v>
      </c>
      <c r="R7821" s="7" t="n">
        <v>-1</v>
      </c>
      <c r="S7821" s="7" t="n">
        <v>0</v>
      </c>
      <c r="T7821" s="7" t="n">
        <v>0</v>
      </c>
      <c r="U7821" s="7" t="n">
        <v>0</v>
      </c>
      <c r="V7821" s="7" t="n">
        <v>0</v>
      </c>
    </row>
    <row r="7822" spans="1:31">
      <c r="A7822" t="s">
        <v>4</v>
      </c>
      <c r="B7822" s="4" t="s">
        <v>5</v>
      </c>
      <c r="C7822" s="4" t="s">
        <v>10</v>
      </c>
      <c r="D7822" s="4" t="s">
        <v>13</v>
      </c>
      <c r="E7822" s="4" t="s">
        <v>13</v>
      </c>
      <c r="F7822" s="4" t="s">
        <v>6</v>
      </c>
    </row>
    <row r="7823" spans="1:31">
      <c r="A7823" t="n">
        <v>70630</v>
      </c>
      <c r="B7823" s="47" t="n">
        <v>20</v>
      </c>
      <c r="C7823" s="7" t="n">
        <v>61440</v>
      </c>
      <c r="D7823" s="7" t="n">
        <v>3</v>
      </c>
      <c r="E7823" s="7" t="n">
        <v>10</v>
      </c>
      <c r="F7823" s="7" t="s">
        <v>266</v>
      </c>
    </row>
    <row r="7824" spans="1:31">
      <c r="A7824" t="s">
        <v>4</v>
      </c>
      <c r="B7824" s="4" t="s">
        <v>5</v>
      </c>
      <c r="C7824" s="4" t="s">
        <v>10</v>
      </c>
    </row>
    <row r="7825" spans="1:22">
      <c r="A7825" t="n">
        <v>70648</v>
      </c>
      <c r="B7825" s="25" t="n">
        <v>16</v>
      </c>
      <c r="C7825" s="7" t="n">
        <v>0</v>
      </c>
    </row>
    <row r="7826" spans="1:22">
      <c r="A7826" t="s">
        <v>4</v>
      </c>
      <c r="B7826" s="4" t="s">
        <v>5</v>
      </c>
      <c r="C7826" s="4" t="s">
        <v>10</v>
      </c>
      <c r="D7826" s="4" t="s">
        <v>13</v>
      </c>
      <c r="E7826" s="4" t="s">
        <v>13</v>
      </c>
      <c r="F7826" s="4" t="s">
        <v>6</v>
      </c>
    </row>
    <row r="7827" spans="1:22">
      <c r="A7827" t="n">
        <v>70651</v>
      </c>
      <c r="B7827" s="47" t="n">
        <v>20</v>
      </c>
      <c r="C7827" s="7" t="n">
        <v>92</v>
      </c>
      <c r="D7827" s="7" t="n">
        <v>3</v>
      </c>
      <c r="E7827" s="7" t="n">
        <v>10</v>
      </c>
      <c r="F7827" s="7" t="s">
        <v>266</v>
      </c>
    </row>
    <row r="7828" spans="1:22">
      <c r="A7828" t="s">
        <v>4</v>
      </c>
      <c r="B7828" s="4" t="s">
        <v>5</v>
      </c>
      <c r="C7828" s="4" t="s">
        <v>10</v>
      </c>
    </row>
    <row r="7829" spans="1:22">
      <c r="A7829" t="n">
        <v>70669</v>
      </c>
      <c r="B7829" s="25" t="n">
        <v>16</v>
      </c>
      <c r="C7829" s="7" t="n">
        <v>0</v>
      </c>
    </row>
    <row r="7830" spans="1:22">
      <c r="A7830" t="s">
        <v>4</v>
      </c>
      <c r="B7830" s="4" t="s">
        <v>5</v>
      </c>
      <c r="C7830" s="4" t="s">
        <v>10</v>
      </c>
      <c r="D7830" s="4" t="s">
        <v>13</v>
      </c>
      <c r="E7830" s="4" t="s">
        <v>13</v>
      </c>
      <c r="F7830" s="4" t="s">
        <v>6</v>
      </c>
    </row>
    <row r="7831" spans="1:22">
      <c r="A7831" t="n">
        <v>70672</v>
      </c>
      <c r="B7831" s="47" t="n">
        <v>20</v>
      </c>
      <c r="C7831" s="7" t="n">
        <v>1000</v>
      </c>
      <c r="D7831" s="7" t="n">
        <v>3</v>
      </c>
      <c r="E7831" s="7" t="n">
        <v>10</v>
      </c>
      <c r="F7831" s="7" t="s">
        <v>266</v>
      </c>
    </row>
    <row r="7832" spans="1:22">
      <c r="A7832" t="s">
        <v>4</v>
      </c>
      <c r="B7832" s="4" t="s">
        <v>5</v>
      </c>
      <c r="C7832" s="4" t="s">
        <v>10</v>
      </c>
    </row>
    <row r="7833" spans="1:22">
      <c r="A7833" t="n">
        <v>70690</v>
      </c>
      <c r="B7833" s="25" t="n">
        <v>16</v>
      </c>
      <c r="C7833" s="7" t="n">
        <v>0</v>
      </c>
    </row>
    <row r="7834" spans="1:22">
      <c r="A7834" t="s">
        <v>4</v>
      </c>
      <c r="B7834" s="4" t="s">
        <v>5</v>
      </c>
      <c r="C7834" s="4" t="s">
        <v>10</v>
      </c>
    </row>
    <row r="7835" spans="1:22">
      <c r="A7835" t="n">
        <v>70693</v>
      </c>
      <c r="B7835" s="16" t="n">
        <v>13</v>
      </c>
      <c r="C7835" s="7" t="n">
        <v>6465</v>
      </c>
    </row>
    <row r="7836" spans="1:22">
      <c r="A7836" t="s">
        <v>4</v>
      </c>
      <c r="B7836" s="4" t="s">
        <v>5</v>
      </c>
      <c r="C7836" s="4" t="s">
        <v>13</v>
      </c>
      <c r="D7836" s="4" t="s">
        <v>6</v>
      </c>
    </row>
    <row r="7837" spans="1:22">
      <c r="A7837" t="n">
        <v>70696</v>
      </c>
      <c r="B7837" s="9" t="n">
        <v>2</v>
      </c>
      <c r="C7837" s="7" t="n">
        <v>10</v>
      </c>
      <c r="D7837" s="7" t="s">
        <v>721</v>
      </c>
    </row>
    <row r="7838" spans="1:22">
      <c r="A7838" t="s">
        <v>4</v>
      </c>
      <c r="B7838" s="4" t="s">
        <v>5</v>
      </c>
      <c r="C7838" s="4" t="s">
        <v>10</v>
      </c>
      <c r="D7838" s="4" t="s">
        <v>30</v>
      </c>
      <c r="E7838" s="4" t="s">
        <v>30</v>
      </c>
      <c r="F7838" s="4" t="s">
        <v>30</v>
      </c>
      <c r="G7838" s="4" t="s">
        <v>30</v>
      </c>
    </row>
    <row r="7839" spans="1:22">
      <c r="A7839" t="n">
        <v>70709</v>
      </c>
      <c r="B7839" s="38" t="n">
        <v>46</v>
      </c>
      <c r="C7839" s="7" t="n">
        <v>61440</v>
      </c>
      <c r="D7839" s="7" t="n">
        <v>0.280000001192093</v>
      </c>
      <c r="E7839" s="7" t="n">
        <v>0</v>
      </c>
      <c r="F7839" s="7" t="n">
        <v>-26.5300006866455</v>
      </c>
      <c r="G7839" s="7" t="n">
        <v>224.600006103516</v>
      </c>
    </row>
    <row r="7840" spans="1:22">
      <c r="A7840" t="s">
        <v>4</v>
      </c>
      <c r="B7840" s="4" t="s">
        <v>5</v>
      </c>
      <c r="C7840" s="4" t="s">
        <v>10</v>
      </c>
      <c r="D7840" s="4" t="s">
        <v>30</v>
      </c>
      <c r="E7840" s="4" t="s">
        <v>30</v>
      </c>
      <c r="F7840" s="4" t="s">
        <v>30</v>
      </c>
      <c r="G7840" s="4" t="s">
        <v>30</v>
      </c>
    </row>
    <row r="7841" spans="1:7">
      <c r="A7841" t="n">
        <v>70728</v>
      </c>
      <c r="B7841" s="38" t="n">
        <v>46</v>
      </c>
      <c r="C7841" s="7" t="n">
        <v>92</v>
      </c>
      <c r="D7841" s="7" t="n">
        <v>-1.46000003814697</v>
      </c>
      <c r="E7841" s="7" t="n">
        <v>0</v>
      </c>
      <c r="F7841" s="7" t="n">
        <v>-28.0900001525879</v>
      </c>
      <c r="G7841" s="7" t="n">
        <v>41.7999992370605</v>
      </c>
    </row>
    <row r="7842" spans="1:7">
      <c r="A7842" t="s">
        <v>4</v>
      </c>
      <c r="B7842" s="4" t="s">
        <v>5</v>
      </c>
      <c r="C7842" s="4" t="s">
        <v>10</v>
      </c>
      <c r="D7842" s="4" t="s">
        <v>30</v>
      </c>
      <c r="E7842" s="4" t="s">
        <v>30</v>
      </c>
      <c r="F7842" s="4" t="s">
        <v>30</v>
      </c>
      <c r="G7842" s="4" t="s">
        <v>30</v>
      </c>
    </row>
    <row r="7843" spans="1:7">
      <c r="A7843" t="n">
        <v>70747</v>
      </c>
      <c r="B7843" s="38" t="n">
        <v>46</v>
      </c>
      <c r="C7843" s="7" t="n">
        <v>1000</v>
      </c>
      <c r="D7843" s="7" t="n">
        <v>0.180000007152557</v>
      </c>
      <c r="E7843" s="7" t="n">
        <v>0</v>
      </c>
      <c r="F7843" s="7" t="n">
        <v>-28.1700000762939</v>
      </c>
      <c r="G7843" s="7" t="n">
        <v>352.200012207031</v>
      </c>
    </row>
    <row r="7844" spans="1:7">
      <c r="A7844" t="s">
        <v>4</v>
      </c>
      <c r="B7844" s="4" t="s">
        <v>5</v>
      </c>
      <c r="C7844" s="4" t="s">
        <v>10</v>
      </c>
      <c r="D7844" s="4" t="s">
        <v>13</v>
      </c>
      <c r="E7844" s="4" t="s">
        <v>13</v>
      </c>
      <c r="F7844" s="4" t="s">
        <v>6</v>
      </c>
    </row>
    <row r="7845" spans="1:7">
      <c r="A7845" t="n">
        <v>70766</v>
      </c>
      <c r="B7845" s="39" t="n">
        <v>47</v>
      </c>
      <c r="C7845" s="7" t="n">
        <v>1000</v>
      </c>
      <c r="D7845" s="7" t="n">
        <v>0</v>
      </c>
      <c r="E7845" s="7" t="n">
        <v>1</v>
      </c>
      <c r="F7845" s="7" t="s">
        <v>103</v>
      </c>
    </row>
    <row r="7846" spans="1:7">
      <c r="A7846" t="s">
        <v>4</v>
      </c>
      <c r="B7846" s="4" t="s">
        <v>5</v>
      </c>
      <c r="C7846" s="4" t="s">
        <v>13</v>
      </c>
    </row>
    <row r="7847" spans="1:7">
      <c r="A7847" t="n">
        <v>70779</v>
      </c>
      <c r="B7847" s="48" t="n">
        <v>74</v>
      </c>
      <c r="C7847" s="7" t="n">
        <v>18</v>
      </c>
    </row>
    <row r="7848" spans="1:7">
      <c r="A7848" t="s">
        <v>4</v>
      </c>
      <c r="B7848" s="4" t="s">
        <v>5</v>
      </c>
      <c r="C7848" s="4" t="s">
        <v>10</v>
      </c>
    </row>
    <row r="7849" spans="1:7">
      <c r="A7849" t="n">
        <v>70781</v>
      </c>
      <c r="B7849" s="25" t="n">
        <v>16</v>
      </c>
      <c r="C7849" s="7" t="n">
        <v>0</v>
      </c>
    </row>
    <row r="7850" spans="1:7">
      <c r="A7850" t="s">
        <v>4</v>
      </c>
      <c r="B7850" s="4" t="s">
        <v>5</v>
      </c>
      <c r="C7850" s="4" t="s">
        <v>13</v>
      </c>
      <c r="D7850" s="4" t="s">
        <v>13</v>
      </c>
      <c r="E7850" s="4" t="s">
        <v>30</v>
      </c>
      <c r="F7850" s="4" t="s">
        <v>30</v>
      </c>
      <c r="G7850" s="4" t="s">
        <v>30</v>
      </c>
      <c r="H7850" s="4" t="s">
        <v>10</v>
      </c>
    </row>
    <row r="7851" spans="1:7">
      <c r="A7851" t="n">
        <v>70784</v>
      </c>
      <c r="B7851" s="59" t="n">
        <v>45</v>
      </c>
      <c r="C7851" s="7" t="n">
        <v>2</v>
      </c>
      <c r="D7851" s="7" t="n">
        <v>3</v>
      </c>
      <c r="E7851" s="7" t="n">
        <v>-0.400000005960464</v>
      </c>
      <c r="F7851" s="7" t="n">
        <v>1.9099999666214</v>
      </c>
      <c r="G7851" s="7" t="n">
        <v>-27.3500003814697</v>
      </c>
      <c r="H7851" s="7" t="n">
        <v>0</v>
      </c>
    </row>
    <row r="7852" spans="1:7">
      <c r="A7852" t="s">
        <v>4</v>
      </c>
      <c r="B7852" s="4" t="s">
        <v>5</v>
      </c>
      <c r="C7852" s="4" t="s">
        <v>13</v>
      </c>
      <c r="D7852" s="4" t="s">
        <v>13</v>
      </c>
      <c r="E7852" s="4" t="s">
        <v>30</v>
      </c>
      <c r="F7852" s="4" t="s">
        <v>30</v>
      </c>
      <c r="G7852" s="4" t="s">
        <v>30</v>
      </c>
      <c r="H7852" s="4" t="s">
        <v>10</v>
      </c>
      <c r="I7852" s="4" t="s">
        <v>13</v>
      </c>
    </row>
    <row r="7853" spans="1:7">
      <c r="A7853" t="n">
        <v>70801</v>
      </c>
      <c r="B7853" s="59" t="n">
        <v>45</v>
      </c>
      <c r="C7853" s="7" t="n">
        <v>4</v>
      </c>
      <c r="D7853" s="7" t="n">
        <v>3</v>
      </c>
      <c r="E7853" s="7" t="n">
        <v>7.71999979019165</v>
      </c>
      <c r="F7853" s="7" t="n">
        <v>4.13000011444092</v>
      </c>
      <c r="G7853" s="7" t="n">
        <v>0</v>
      </c>
      <c r="H7853" s="7" t="n">
        <v>0</v>
      </c>
      <c r="I7853" s="7" t="n">
        <v>0</v>
      </c>
    </row>
    <row r="7854" spans="1:7">
      <c r="A7854" t="s">
        <v>4</v>
      </c>
      <c r="B7854" s="4" t="s">
        <v>5</v>
      </c>
      <c r="C7854" s="4" t="s">
        <v>13</v>
      </c>
      <c r="D7854" s="4" t="s">
        <v>13</v>
      </c>
      <c r="E7854" s="4" t="s">
        <v>30</v>
      </c>
      <c r="F7854" s="4" t="s">
        <v>10</v>
      </c>
    </row>
    <row r="7855" spans="1:7">
      <c r="A7855" t="n">
        <v>70819</v>
      </c>
      <c r="B7855" s="59" t="n">
        <v>45</v>
      </c>
      <c r="C7855" s="7" t="n">
        <v>5</v>
      </c>
      <c r="D7855" s="7" t="n">
        <v>3</v>
      </c>
      <c r="E7855" s="7" t="n">
        <v>3.20000004768372</v>
      </c>
      <c r="F7855" s="7" t="n">
        <v>0</v>
      </c>
    </row>
    <row r="7856" spans="1:7">
      <c r="A7856" t="s">
        <v>4</v>
      </c>
      <c r="B7856" s="4" t="s">
        <v>5</v>
      </c>
      <c r="C7856" s="4" t="s">
        <v>13</v>
      </c>
      <c r="D7856" s="4" t="s">
        <v>13</v>
      </c>
      <c r="E7856" s="4" t="s">
        <v>30</v>
      </c>
      <c r="F7856" s="4" t="s">
        <v>10</v>
      </c>
    </row>
    <row r="7857" spans="1:9">
      <c r="A7857" t="n">
        <v>70828</v>
      </c>
      <c r="B7857" s="59" t="n">
        <v>45</v>
      </c>
      <c r="C7857" s="7" t="n">
        <v>11</v>
      </c>
      <c r="D7857" s="7" t="n">
        <v>3</v>
      </c>
      <c r="E7857" s="7" t="n">
        <v>34</v>
      </c>
      <c r="F7857" s="7" t="n">
        <v>0</v>
      </c>
    </row>
    <row r="7858" spans="1:9">
      <c r="A7858" t="s">
        <v>4</v>
      </c>
      <c r="B7858" s="4" t="s">
        <v>5</v>
      </c>
      <c r="C7858" s="4" t="s">
        <v>10</v>
      </c>
      <c r="D7858" s="4" t="s">
        <v>10</v>
      </c>
      <c r="E7858" s="4" t="s">
        <v>10</v>
      </c>
    </row>
    <row r="7859" spans="1:9">
      <c r="A7859" t="n">
        <v>70837</v>
      </c>
      <c r="B7859" s="43" t="n">
        <v>61</v>
      </c>
      <c r="C7859" s="7" t="n">
        <v>61440</v>
      </c>
      <c r="D7859" s="7" t="n">
        <v>92</v>
      </c>
      <c r="E7859" s="7" t="n">
        <v>0</v>
      </c>
    </row>
    <row r="7860" spans="1:9">
      <c r="A7860" t="s">
        <v>4</v>
      </c>
      <c r="B7860" s="4" t="s">
        <v>5</v>
      </c>
      <c r="C7860" s="4" t="s">
        <v>10</v>
      </c>
      <c r="D7860" s="4" t="s">
        <v>10</v>
      </c>
      <c r="E7860" s="4" t="s">
        <v>10</v>
      </c>
    </row>
    <row r="7861" spans="1:9">
      <c r="A7861" t="n">
        <v>70844</v>
      </c>
      <c r="B7861" s="43" t="n">
        <v>61</v>
      </c>
      <c r="C7861" s="7" t="n">
        <v>92</v>
      </c>
      <c r="D7861" s="7" t="n">
        <v>61440</v>
      </c>
      <c r="E7861" s="7" t="n">
        <v>0</v>
      </c>
    </row>
    <row r="7862" spans="1:9">
      <c r="A7862" t="s">
        <v>4</v>
      </c>
      <c r="B7862" s="4" t="s">
        <v>5</v>
      </c>
      <c r="C7862" s="4" t="s">
        <v>13</v>
      </c>
      <c r="D7862" s="4" t="s">
        <v>13</v>
      </c>
      <c r="E7862" s="4" t="s">
        <v>9</v>
      </c>
      <c r="F7862" s="4" t="s">
        <v>13</v>
      </c>
      <c r="G7862" s="4" t="s">
        <v>13</v>
      </c>
    </row>
    <row r="7863" spans="1:9">
      <c r="A7863" t="n">
        <v>70851</v>
      </c>
      <c r="B7863" s="34" t="n">
        <v>18</v>
      </c>
      <c r="C7863" s="7" t="n">
        <v>1</v>
      </c>
      <c r="D7863" s="7" t="n">
        <v>0</v>
      </c>
      <c r="E7863" s="7" t="n">
        <v>0</v>
      </c>
      <c r="F7863" s="7" t="n">
        <v>19</v>
      </c>
      <c r="G7863" s="7" t="n">
        <v>1</v>
      </c>
    </row>
    <row r="7864" spans="1:9">
      <c r="A7864" t="s">
        <v>4</v>
      </c>
      <c r="B7864" s="4" t="s">
        <v>5</v>
      </c>
      <c r="C7864" s="4" t="s">
        <v>13</v>
      </c>
      <c r="D7864" s="4" t="s">
        <v>13</v>
      </c>
      <c r="E7864" s="4" t="s">
        <v>13</v>
      </c>
      <c r="F7864" s="4" t="s">
        <v>9</v>
      </c>
      <c r="G7864" s="4" t="s">
        <v>13</v>
      </c>
      <c r="H7864" s="4" t="s">
        <v>13</v>
      </c>
      <c r="I7864" s="4" t="s">
        <v>29</v>
      </c>
    </row>
    <row r="7865" spans="1:9">
      <c r="A7865" t="n">
        <v>70860</v>
      </c>
      <c r="B7865" s="14" t="n">
        <v>5</v>
      </c>
      <c r="C7865" s="7" t="n">
        <v>32</v>
      </c>
      <c r="D7865" s="7" t="n">
        <v>3</v>
      </c>
      <c r="E7865" s="7" t="n">
        <v>0</v>
      </c>
      <c r="F7865" s="7" t="n">
        <v>70</v>
      </c>
      <c r="G7865" s="7" t="n">
        <v>2</v>
      </c>
      <c r="H7865" s="7" t="n">
        <v>1</v>
      </c>
      <c r="I7865" s="15" t="n">
        <f t="normal" ca="1">A7895</f>
        <v>0</v>
      </c>
    </row>
    <row r="7866" spans="1:9">
      <c r="A7866" t="s">
        <v>4</v>
      </c>
      <c r="B7866" s="4" t="s">
        <v>5</v>
      </c>
      <c r="C7866" s="4" t="s">
        <v>13</v>
      </c>
      <c r="D7866" s="4" t="s">
        <v>10</v>
      </c>
      <c r="E7866" s="4" t="s">
        <v>13</v>
      </c>
      <c r="F7866" s="4" t="s">
        <v>29</v>
      </c>
    </row>
    <row r="7867" spans="1:9">
      <c r="A7867" t="n">
        <v>70874</v>
      </c>
      <c r="B7867" s="14" t="n">
        <v>5</v>
      </c>
      <c r="C7867" s="7" t="n">
        <v>30</v>
      </c>
      <c r="D7867" s="7" t="n">
        <v>6738</v>
      </c>
      <c r="E7867" s="7" t="n">
        <v>1</v>
      </c>
      <c r="F7867" s="15" t="n">
        <f t="normal" ca="1">A7891</f>
        <v>0</v>
      </c>
    </row>
    <row r="7868" spans="1:9">
      <c r="A7868" t="s">
        <v>4</v>
      </c>
      <c r="B7868" s="4" t="s">
        <v>5</v>
      </c>
      <c r="C7868" s="4" t="s">
        <v>13</v>
      </c>
      <c r="D7868" s="4" t="s">
        <v>10</v>
      </c>
      <c r="E7868" s="4" t="s">
        <v>13</v>
      </c>
      <c r="F7868" s="4" t="s">
        <v>29</v>
      </c>
    </row>
    <row r="7869" spans="1:9">
      <c r="A7869" t="n">
        <v>70883</v>
      </c>
      <c r="B7869" s="14" t="n">
        <v>5</v>
      </c>
      <c r="C7869" s="7" t="n">
        <v>30</v>
      </c>
      <c r="D7869" s="7" t="n">
        <v>10356</v>
      </c>
      <c r="E7869" s="7" t="n">
        <v>1</v>
      </c>
      <c r="F7869" s="15" t="n">
        <f t="normal" ca="1">A7873</f>
        <v>0</v>
      </c>
    </row>
    <row r="7870" spans="1:9">
      <c r="A7870" t="s">
        <v>4</v>
      </c>
      <c r="B7870" s="4" t="s">
        <v>5</v>
      </c>
      <c r="C7870" s="4" t="s">
        <v>13</v>
      </c>
      <c r="D7870" s="4" t="s">
        <v>13</v>
      </c>
      <c r="E7870" s="4" t="s">
        <v>9</v>
      </c>
      <c r="F7870" s="4" t="s">
        <v>13</v>
      </c>
      <c r="G7870" s="4" t="s">
        <v>13</v>
      </c>
    </row>
    <row r="7871" spans="1:9">
      <c r="A7871" t="n">
        <v>70892</v>
      </c>
      <c r="B7871" s="34" t="n">
        <v>18</v>
      </c>
      <c r="C7871" s="7" t="n">
        <v>1</v>
      </c>
      <c r="D7871" s="7" t="n">
        <v>0</v>
      </c>
      <c r="E7871" s="7" t="n">
        <v>1</v>
      </c>
      <c r="F7871" s="7" t="n">
        <v>19</v>
      </c>
      <c r="G7871" s="7" t="n">
        <v>1</v>
      </c>
    </row>
    <row r="7872" spans="1:9">
      <c r="A7872" t="s">
        <v>4</v>
      </c>
      <c r="B7872" s="4" t="s">
        <v>5</v>
      </c>
      <c r="C7872" s="4" t="s">
        <v>10</v>
      </c>
    </row>
    <row r="7873" spans="1:9">
      <c r="A7873" t="n">
        <v>70901</v>
      </c>
      <c r="B7873" s="8" t="n">
        <v>12</v>
      </c>
      <c r="C7873" s="7" t="n">
        <v>10356</v>
      </c>
    </row>
    <row r="7874" spans="1:9">
      <c r="A7874" t="s">
        <v>4</v>
      </c>
      <c r="B7874" s="4" t="s">
        <v>5</v>
      </c>
      <c r="C7874" s="4" t="s">
        <v>13</v>
      </c>
      <c r="D7874" s="4" t="s">
        <v>10</v>
      </c>
      <c r="E7874" s="4" t="s">
        <v>10</v>
      </c>
      <c r="F7874" s="4" t="s">
        <v>10</v>
      </c>
      <c r="G7874" s="4" t="s">
        <v>10</v>
      </c>
      <c r="H7874" s="4" t="s">
        <v>13</v>
      </c>
    </row>
    <row r="7875" spans="1:9">
      <c r="A7875" t="n">
        <v>70904</v>
      </c>
      <c r="B7875" s="30" t="n">
        <v>25</v>
      </c>
      <c r="C7875" s="7" t="n">
        <v>5</v>
      </c>
      <c r="D7875" s="7" t="n">
        <v>65535</v>
      </c>
      <c r="E7875" s="7" t="n">
        <v>65535</v>
      </c>
      <c r="F7875" s="7" t="n">
        <v>65535</v>
      </c>
      <c r="G7875" s="7" t="n">
        <v>65535</v>
      </c>
      <c r="H7875" s="7" t="n">
        <v>0</v>
      </c>
    </row>
    <row r="7876" spans="1:9">
      <c r="A7876" t="s">
        <v>4</v>
      </c>
      <c r="B7876" s="4" t="s">
        <v>5</v>
      </c>
      <c r="C7876" s="4" t="s">
        <v>13</v>
      </c>
      <c r="D7876" s="4" t="s">
        <v>10</v>
      </c>
      <c r="E7876" s="4" t="s">
        <v>30</v>
      </c>
      <c r="F7876" s="4" t="s">
        <v>10</v>
      </c>
      <c r="G7876" s="4" t="s">
        <v>9</v>
      </c>
      <c r="H7876" s="4" t="s">
        <v>9</v>
      </c>
      <c r="I7876" s="4" t="s">
        <v>10</v>
      </c>
      <c r="J7876" s="4" t="s">
        <v>10</v>
      </c>
      <c r="K7876" s="4" t="s">
        <v>9</v>
      </c>
      <c r="L7876" s="4" t="s">
        <v>9</v>
      </c>
      <c r="M7876" s="4" t="s">
        <v>9</v>
      </c>
      <c r="N7876" s="4" t="s">
        <v>9</v>
      </c>
      <c r="O7876" s="4" t="s">
        <v>6</v>
      </c>
    </row>
    <row r="7877" spans="1:9">
      <c r="A7877" t="n">
        <v>70915</v>
      </c>
      <c r="B7877" s="19" t="n">
        <v>50</v>
      </c>
      <c r="C7877" s="7" t="n">
        <v>0</v>
      </c>
      <c r="D7877" s="7" t="n">
        <v>12101</v>
      </c>
      <c r="E7877" s="7" t="n">
        <v>1</v>
      </c>
      <c r="F7877" s="7" t="n">
        <v>0</v>
      </c>
      <c r="G7877" s="7" t="n">
        <v>0</v>
      </c>
      <c r="H7877" s="7" t="n">
        <v>0</v>
      </c>
      <c r="I7877" s="7" t="n">
        <v>0</v>
      </c>
      <c r="J7877" s="7" t="n">
        <v>65533</v>
      </c>
      <c r="K7877" s="7" t="n">
        <v>0</v>
      </c>
      <c r="L7877" s="7" t="n">
        <v>0</v>
      </c>
      <c r="M7877" s="7" t="n">
        <v>0</v>
      </c>
      <c r="N7877" s="7" t="n">
        <v>0</v>
      </c>
      <c r="O7877" s="7" t="s">
        <v>12</v>
      </c>
    </row>
    <row r="7878" spans="1:9">
      <c r="A7878" t="s">
        <v>4</v>
      </c>
      <c r="B7878" s="4" t="s">
        <v>5</v>
      </c>
      <c r="C7878" s="4" t="s">
        <v>10</v>
      </c>
      <c r="D7878" s="4" t="s">
        <v>13</v>
      </c>
      <c r="E7878" s="4" t="s">
        <v>66</v>
      </c>
      <c r="F7878" s="4" t="s">
        <v>13</v>
      </c>
      <c r="G7878" s="4" t="s">
        <v>13</v>
      </c>
    </row>
    <row r="7879" spans="1:9">
      <c r="A7879" t="n">
        <v>70954</v>
      </c>
      <c r="B7879" s="31" t="n">
        <v>24</v>
      </c>
      <c r="C7879" s="7" t="n">
        <v>65533</v>
      </c>
      <c r="D7879" s="7" t="n">
        <v>11</v>
      </c>
      <c r="E7879" s="7" t="s">
        <v>725</v>
      </c>
      <c r="F7879" s="7" t="n">
        <v>2</v>
      </c>
      <c r="G7879" s="7" t="n">
        <v>0</v>
      </c>
    </row>
    <row r="7880" spans="1:9">
      <c r="A7880" t="s">
        <v>4</v>
      </c>
      <c r="B7880" s="4" t="s">
        <v>5</v>
      </c>
    </row>
    <row r="7881" spans="1:9">
      <c r="A7881" t="n">
        <v>70990</v>
      </c>
      <c r="B7881" s="32" t="n">
        <v>28</v>
      </c>
    </row>
    <row r="7882" spans="1:9">
      <c r="A7882" t="s">
        <v>4</v>
      </c>
      <c r="B7882" s="4" t="s">
        <v>5</v>
      </c>
      <c r="C7882" s="4" t="s">
        <v>13</v>
      </c>
    </row>
    <row r="7883" spans="1:9">
      <c r="A7883" t="n">
        <v>70991</v>
      </c>
      <c r="B7883" s="33" t="n">
        <v>27</v>
      </c>
      <c r="C7883" s="7" t="n">
        <v>0</v>
      </c>
    </row>
    <row r="7884" spans="1:9">
      <c r="A7884" t="s">
        <v>4</v>
      </c>
      <c r="B7884" s="4" t="s">
        <v>5</v>
      </c>
      <c r="C7884" s="4" t="s">
        <v>13</v>
      </c>
    </row>
    <row r="7885" spans="1:9">
      <c r="A7885" t="n">
        <v>70993</v>
      </c>
      <c r="B7885" s="33" t="n">
        <v>27</v>
      </c>
      <c r="C7885" s="7" t="n">
        <v>1</v>
      </c>
    </row>
    <row r="7886" spans="1:9">
      <c r="A7886" t="s">
        <v>4</v>
      </c>
      <c r="B7886" s="4" t="s">
        <v>5</v>
      </c>
      <c r="C7886" s="4" t="s">
        <v>13</v>
      </c>
      <c r="D7886" s="4" t="s">
        <v>10</v>
      </c>
      <c r="E7886" s="4" t="s">
        <v>10</v>
      </c>
      <c r="F7886" s="4" t="s">
        <v>10</v>
      </c>
      <c r="G7886" s="4" t="s">
        <v>10</v>
      </c>
      <c r="H7886" s="4" t="s">
        <v>13</v>
      </c>
    </row>
    <row r="7887" spans="1:9">
      <c r="A7887" t="n">
        <v>70995</v>
      </c>
      <c r="B7887" s="30" t="n">
        <v>25</v>
      </c>
      <c r="C7887" s="7" t="n">
        <v>5</v>
      </c>
      <c r="D7887" s="7" t="n">
        <v>65535</v>
      </c>
      <c r="E7887" s="7" t="n">
        <v>65535</v>
      </c>
      <c r="F7887" s="7" t="n">
        <v>65535</v>
      </c>
      <c r="G7887" s="7" t="n">
        <v>65535</v>
      </c>
      <c r="H7887" s="7" t="n">
        <v>0</v>
      </c>
    </row>
    <row r="7888" spans="1:9">
      <c r="A7888" t="s">
        <v>4</v>
      </c>
      <c r="B7888" s="4" t="s">
        <v>5</v>
      </c>
      <c r="C7888" s="4" t="s">
        <v>29</v>
      </c>
    </row>
    <row r="7889" spans="1:15">
      <c r="A7889" t="n">
        <v>71006</v>
      </c>
      <c r="B7889" s="18" t="n">
        <v>3</v>
      </c>
      <c r="C7889" s="15" t="n">
        <f t="normal" ca="1">A7893</f>
        <v>0</v>
      </c>
    </row>
    <row r="7890" spans="1:15">
      <c r="A7890" t="s">
        <v>4</v>
      </c>
      <c r="B7890" s="4" t="s">
        <v>5</v>
      </c>
      <c r="C7890" s="4" t="s">
        <v>13</v>
      </c>
      <c r="D7890" s="4" t="s">
        <v>13</v>
      </c>
      <c r="E7890" s="4" t="s">
        <v>9</v>
      </c>
      <c r="F7890" s="4" t="s">
        <v>13</v>
      </c>
      <c r="G7890" s="4" t="s">
        <v>13</v>
      </c>
    </row>
    <row r="7891" spans="1:15">
      <c r="A7891" t="n">
        <v>71011</v>
      </c>
      <c r="B7891" s="34" t="n">
        <v>18</v>
      </c>
      <c r="C7891" s="7" t="n">
        <v>1</v>
      </c>
      <c r="D7891" s="7" t="n">
        <v>0</v>
      </c>
      <c r="E7891" s="7" t="n">
        <v>2</v>
      </c>
      <c r="F7891" s="7" t="n">
        <v>19</v>
      </c>
      <c r="G7891" s="7" t="n">
        <v>1</v>
      </c>
    </row>
    <row r="7892" spans="1:15">
      <c r="A7892" t="s">
        <v>4</v>
      </c>
      <c r="B7892" s="4" t="s">
        <v>5</v>
      </c>
      <c r="C7892" s="4" t="s">
        <v>29</v>
      </c>
    </row>
    <row r="7893" spans="1:15">
      <c r="A7893" t="n">
        <v>71020</v>
      </c>
      <c r="B7893" s="18" t="n">
        <v>3</v>
      </c>
      <c r="C7893" s="15" t="n">
        <f t="normal" ca="1">A7951</f>
        <v>0</v>
      </c>
    </row>
    <row r="7894" spans="1:15">
      <c r="A7894" t="s">
        <v>4</v>
      </c>
      <c r="B7894" s="4" t="s">
        <v>5</v>
      </c>
      <c r="C7894" s="4" t="s">
        <v>13</v>
      </c>
      <c r="D7894" s="4" t="s">
        <v>13</v>
      </c>
      <c r="E7894" s="4" t="s">
        <v>13</v>
      </c>
      <c r="F7894" s="4" t="s">
        <v>9</v>
      </c>
      <c r="G7894" s="4" t="s">
        <v>13</v>
      </c>
      <c r="H7894" s="4" t="s">
        <v>13</v>
      </c>
      <c r="I7894" s="4" t="s">
        <v>29</v>
      </c>
    </row>
    <row r="7895" spans="1:15">
      <c r="A7895" t="n">
        <v>71025</v>
      </c>
      <c r="B7895" s="14" t="n">
        <v>5</v>
      </c>
      <c r="C7895" s="7" t="n">
        <v>32</v>
      </c>
      <c r="D7895" s="7" t="n">
        <v>3</v>
      </c>
      <c r="E7895" s="7" t="n">
        <v>0</v>
      </c>
      <c r="F7895" s="7" t="n">
        <v>71</v>
      </c>
      <c r="G7895" s="7" t="n">
        <v>2</v>
      </c>
      <c r="H7895" s="7" t="n">
        <v>1</v>
      </c>
      <c r="I7895" s="15" t="n">
        <f t="normal" ca="1">A7925</f>
        <v>0</v>
      </c>
    </row>
    <row r="7896" spans="1:15">
      <c r="A7896" t="s">
        <v>4</v>
      </c>
      <c r="B7896" s="4" t="s">
        <v>5</v>
      </c>
      <c r="C7896" s="4" t="s">
        <v>13</v>
      </c>
      <c r="D7896" s="4" t="s">
        <v>10</v>
      </c>
      <c r="E7896" s="4" t="s">
        <v>13</v>
      </c>
      <c r="F7896" s="4" t="s">
        <v>10</v>
      </c>
      <c r="G7896" s="4" t="s">
        <v>13</v>
      </c>
      <c r="H7896" s="4" t="s">
        <v>13</v>
      </c>
      <c r="I7896" s="4" t="s">
        <v>29</v>
      </c>
    </row>
    <row r="7897" spans="1:15">
      <c r="A7897" t="n">
        <v>71039</v>
      </c>
      <c r="B7897" s="14" t="n">
        <v>5</v>
      </c>
      <c r="C7897" s="7" t="n">
        <v>30</v>
      </c>
      <c r="D7897" s="7" t="n">
        <v>6739</v>
      </c>
      <c r="E7897" s="7" t="n">
        <v>30</v>
      </c>
      <c r="F7897" s="7" t="n">
        <v>6740</v>
      </c>
      <c r="G7897" s="7" t="n">
        <v>9</v>
      </c>
      <c r="H7897" s="7" t="n">
        <v>1</v>
      </c>
      <c r="I7897" s="15" t="n">
        <f t="normal" ca="1">A7921</f>
        <v>0</v>
      </c>
    </row>
    <row r="7898" spans="1:15">
      <c r="A7898" t="s">
        <v>4</v>
      </c>
      <c r="B7898" s="4" t="s">
        <v>5</v>
      </c>
      <c r="C7898" s="4" t="s">
        <v>13</v>
      </c>
      <c r="D7898" s="4" t="s">
        <v>10</v>
      </c>
      <c r="E7898" s="4" t="s">
        <v>13</v>
      </c>
      <c r="F7898" s="4" t="s">
        <v>29</v>
      </c>
    </row>
    <row r="7899" spans="1:15">
      <c r="A7899" t="n">
        <v>71052</v>
      </c>
      <c r="B7899" s="14" t="n">
        <v>5</v>
      </c>
      <c r="C7899" s="7" t="n">
        <v>30</v>
      </c>
      <c r="D7899" s="7" t="n">
        <v>10357</v>
      </c>
      <c r="E7899" s="7" t="n">
        <v>1</v>
      </c>
      <c r="F7899" s="15" t="n">
        <f t="normal" ca="1">A7903</f>
        <v>0</v>
      </c>
    </row>
    <row r="7900" spans="1:15">
      <c r="A7900" t="s">
        <v>4</v>
      </c>
      <c r="B7900" s="4" t="s">
        <v>5</v>
      </c>
      <c r="C7900" s="4" t="s">
        <v>13</v>
      </c>
      <c r="D7900" s="4" t="s">
        <v>13</v>
      </c>
      <c r="E7900" s="4" t="s">
        <v>9</v>
      </c>
      <c r="F7900" s="4" t="s">
        <v>13</v>
      </c>
      <c r="G7900" s="4" t="s">
        <v>13</v>
      </c>
    </row>
    <row r="7901" spans="1:15">
      <c r="A7901" t="n">
        <v>71061</v>
      </c>
      <c r="B7901" s="34" t="n">
        <v>18</v>
      </c>
      <c r="C7901" s="7" t="n">
        <v>1</v>
      </c>
      <c r="D7901" s="7" t="n">
        <v>0</v>
      </c>
      <c r="E7901" s="7" t="n">
        <v>1</v>
      </c>
      <c r="F7901" s="7" t="n">
        <v>19</v>
      </c>
      <c r="G7901" s="7" t="n">
        <v>1</v>
      </c>
    </row>
    <row r="7902" spans="1:15">
      <c r="A7902" t="s">
        <v>4</v>
      </c>
      <c r="B7902" s="4" t="s">
        <v>5</v>
      </c>
      <c r="C7902" s="4" t="s">
        <v>10</v>
      </c>
    </row>
    <row r="7903" spans="1:15">
      <c r="A7903" t="n">
        <v>71070</v>
      </c>
      <c r="B7903" s="8" t="n">
        <v>12</v>
      </c>
      <c r="C7903" s="7" t="n">
        <v>10357</v>
      </c>
    </row>
    <row r="7904" spans="1:15">
      <c r="A7904" t="s">
        <v>4</v>
      </c>
      <c r="B7904" s="4" t="s">
        <v>5</v>
      </c>
      <c r="C7904" s="4" t="s">
        <v>13</v>
      </c>
      <c r="D7904" s="4" t="s">
        <v>10</v>
      </c>
      <c r="E7904" s="4" t="s">
        <v>10</v>
      </c>
      <c r="F7904" s="4" t="s">
        <v>10</v>
      </c>
      <c r="G7904" s="4" t="s">
        <v>10</v>
      </c>
      <c r="H7904" s="4" t="s">
        <v>13</v>
      </c>
    </row>
    <row r="7905" spans="1:9">
      <c r="A7905" t="n">
        <v>71073</v>
      </c>
      <c r="B7905" s="30" t="n">
        <v>25</v>
      </c>
      <c r="C7905" s="7" t="n">
        <v>5</v>
      </c>
      <c r="D7905" s="7" t="n">
        <v>65535</v>
      </c>
      <c r="E7905" s="7" t="n">
        <v>65535</v>
      </c>
      <c r="F7905" s="7" t="n">
        <v>65535</v>
      </c>
      <c r="G7905" s="7" t="n">
        <v>65535</v>
      </c>
      <c r="H7905" s="7" t="n">
        <v>0</v>
      </c>
    </row>
    <row r="7906" spans="1:9">
      <c r="A7906" t="s">
        <v>4</v>
      </c>
      <c r="B7906" s="4" t="s">
        <v>5</v>
      </c>
      <c r="C7906" s="4" t="s">
        <v>13</v>
      </c>
      <c r="D7906" s="4" t="s">
        <v>10</v>
      </c>
      <c r="E7906" s="4" t="s">
        <v>30</v>
      </c>
      <c r="F7906" s="4" t="s">
        <v>10</v>
      </c>
      <c r="G7906" s="4" t="s">
        <v>9</v>
      </c>
      <c r="H7906" s="4" t="s">
        <v>9</v>
      </c>
      <c r="I7906" s="4" t="s">
        <v>10</v>
      </c>
      <c r="J7906" s="4" t="s">
        <v>10</v>
      </c>
      <c r="K7906" s="4" t="s">
        <v>9</v>
      </c>
      <c r="L7906" s="4" t="s">
        <v>9</v>
      </c>
      <c r="M7906" s="4" t="s">
        <v>9</v>
      </c>
      <c r="N7906" s="4" t="s">
        <v>9</v>
      </c>
      <c r="O7906" s="4" t="s">
        <v>6</v>
      </c>
    </row>
    <row r="7907" spans="1:9">
      <c r="A7907" t="n">
        <v>71084</v>
      </c>
      <c r="B7907" s="19" t="n">
        <v>50</v>
      </c>
      <c r="C7907" s="7" t="n">
        <v>0</v>
      </c>
      <c r="D7907" s="7" t="n">
        <v>12101</v>
      </c>
      <c r="E7907" s="7" t="n">
        <v>1</v>
      </c>
      <c r="F7907" s="7" t="n">
        <v>0</v>
      </c>
      <c r="G7907" s="7" t="n">
        <v>0</v>
      </c>
      <c r="H7907" s="7" t="n">
        <v>0</v>
      </c>
      <c r="I7907" s="7" t="n">
        <v>0</v>
      </c>
      <c r="J7907" s="7" t="n">
        <v>65533</v>
      </c>
      <c r="K7907" s="7" t="n">
        <v>0</v>
      </c>
      <c r="L7907" s="7" t="n">
        <v>0</v>
      </c>
      <c r="M7907" s="7" t="n">
        <v>0</v>
      </c>
      <c r="N7907" s="7" t="n">
        <v>0</v>
      </c>
      <c r="O7907" s="7" t="s">
        <v>12</v>
      </c>
    </row>
    <row r="7908" spans="1:9">
      <c r="A7908" t="s">
        <v>4</v>
      </c>
      <c r="B7908" s="4" t="s">
        <v>5</v>
      </c>
      <c r="C7908" s="4" t="s">
        <v>10</v>
      </c>
      <c r="D7908" s="4" t="s">
        <v>13</v>
      </c>
      <c r="E7908" s="4" t="s">
        <v>66</v>
      </c>
      <c r="F7908" s="4" t="s">
        <v>13</v>
      </c>
      <c r="G7908" s="4" t="s">
        <v>13</v>
      </c>
    </row>
    <row r="7909" spans="1:9">
      <c r="A7909" t="n">
        <v>71123</v>
      </c>
      <c r="B7909" s="31" t="n">
        <v>24</v>
      </c>
      <c r="C7909" s="7" t="n">
        <v>65533</v>
      </c>
      <c r="D7909" s="7" t="n">
        <v>11</v>
      </c>
      <c r="E7909" s="7" t="s">
        <v>726</v>
      </c>
      <c r="F7909" s="7" t="n">
        <v>2</v>
      </c>
      <c r="G7909" s="7" t="n">
        <v>0</v>
      </c>
    </row>
    <row r="7910" spans="1:9">
      <c r="A7910" t="s">
        <v>4</v>
      </c>
      <c r="B7910" s="4" t="s">
        <v>5</v>
      </c>
    </row>
    <row r="7911" spans="1:9">
      <c r="A7911" t="n">
        <v>71159</v>
      </c>
      <c r="B7911" s="32" t="n">
        <v>28</v>
      </c>
    </row>
    <row r="7912" spans="1:9">
      <c r="A7912" t="s">
        <v>4</v>
      </c>
      <c r="B7912" s="4" t="s">
        <v>5</v>
      </c>
      <c r="C7912" s="4" t="s">
        <v>13</v>
      </c>
    </row>
    <row r="7913" spans="1:9">
      <c r="A7913" t="n">
        <v>71160</v>
      </c>
      <c r="B7913" s="33" t="n">
        <v>27</v>
      </c>
      <c r="C7913" s="7" t="n">
        <v>0</v>
      </c>
    </row>
    <row r="7914" spans="1:9">
      <c r="A7914" t="s">
        <v>4</v>
      </c>
      <c r="B7914" s="4" t="s">
        <v>5</v>
      </c>
      <c r="C7914" s="4" t="s">
        <v>13</v>
      </c>
    </row>
    <row r="7915" spans="1:9">
      <c r="A7915" t="n">
        <v>71162</v>
      </c>
      <c r="B7915" s="33" t="n">
        <v>27</v>
      </c>
      <c r="C7915" s="7" t="n">
        <v>1</v>
      </c>
    </row>
    <row r="7916" spans="1:9">
      <c r="A7916" t="s">
        <v>4</v>
      </c>
      <c r="B7916" s="4" t="s">
        <v>5</v>
      </c>
      <c r="C7916" s="4" t="s">
        <v>13</v>
      </c>
      <c r="D7916" s="4" t="s">
        <v>10</v>
      </c>
      <c r="E7916" s="4" t="s">
        <v>10</v>
      </c>
      <c r="F7916" s="4" t="s">
        <v>10</v>
      </c>
      <c r="G7916" s="4" t="s">
        <v>10</v>
      </c>
      <c r="H7916" s="4" t="s">
        <v>13</v>
      </c>
    </row>
    <row r="7917" spans="1:9">
      <c r="A7917" t="n">
        <v>71164</v>
      </c>
      <c r="B7917" s="30" t="n">
        <v>25</v>
      </c>
      <c r="C7917" s="7" t="n">
        <v>5</v>
      </c>
      <c r="D7917" s="7" t="n">
        <v>65535</v>
      </c>
      <c r="E7917" s="7" t="n">
        <v>65535</v>
      </c>
      <c r="F7917" s="7" t="n">
        <v>65535</v>
      </c>
      <c r="G7917" s="7" t="n">
        <v>65535</v>
      </c>
      <c r="H7917" s="7" t="n">
        <v>0</v>
      </c>
    </row>
    <row r="7918" spans="1:9">
      <c r="A7918" t="s">
        <v>4</v>
      </c>
      <c r="B7918" s="4" t="s">
        <v>5</v>
      </c>
      <c r="C7918" s="4" t="s">
        <v>29</v>
      </c>
    </row>
    <row r="7919" spans="1:9">
      <c r="A7919" t="n">
        <v>71175</v>
      </c>
      <c r="B7919" s="18" t="n">
        <v>3</v>
      </c>
      <c r="C7919" s="15" t="n">
        <f t="normal" ca="1">A7923</f>
        <v>0</v>
      </c>
    </row>
    <row r="7920" spans="1:9">
      <c r="A7920" t="s">
        <v>4</v>
      </c>
      <c r="B7920" s="4" t="s">
        <v>5</v>
      </c>
      <c r="C7920" s="4" t="s">
        <v>13</v>
      </c>
      <c r="D7920" s="4" t="s">
        <v>13</v>
      </c>
      <c r="E7920" s="4" t="s">
        <v>9</v>
      </c>
      <c r="F7920" s="4" t="s">
        <v>13</v>
      </c>
      <c r="G7920" s="4" t="s">
        <v>13</v>
      </c>
    </row>
    <row r="7921" spans="1:15">
      <c r="A7921" t="n">
        <v>71180</v>
      </c>
      <c r="B7921" s="34" t="n">
        <v>18</v>
      </c>
      <c r="C7921" s="7" t="n">
        <v>1</v>
      </c>
      <c r="D7921" s="7" t="n">
        <v>0</v>
      </c>
      <c r="E7921" s="7" t="n">
        <v>2</v>
      </c>
      <c r="F7921" s="7" t="n">
        <v>19</v>
      </c>
      <c r="G7921" s="7" t="n">
        <v>1</v>
      </c>
    </row>
    <row r="7922" spans="1:15">
      <c r="A7922" t="s">
        <v>4</v>
      </c>
      <c r="B7922" s="4" t="s">
        <v>5</v>
      </c>
      <c r="C7922" s="4" t="s">
        <v>29</v>
      </c>
    </row>
    <row r="7923" spans="1:15">
      <c r="A7923" t="n">
        <v>71189</v>
      </c>
      <c r="B7923" s="18" t="n">
        <v>3</v>
      </c>
      <c r="C7923" s="15" t="n">
        <f t="normal" ca="1">A7951</f>
        <v>0</v>
      </c>
    </row>
    <row r="7924" spans="1:15">
      <c r="A7924" t="s">
        <v>4</v>
      </c>
      <c r="B7924" s="4" t="s">
        <v>5</v>
      </c>
      <c r="C7924" s="4" t="s">
        <v>13</v>
      </c>
      <c r="D7924" s="4" t="s">
        <v>10</v>
      </c>
      <c r="E7924" s="4" t="s">
        <v>13</v>
      </c>
      <c r="F7924" s="4" t="s">
        <v>10</v>
      </c>
      <c r="G7924" s="4" t="s">
        <v>13</v>
      </c>
      <c r="H7924" s="4" t="s">
        <v>13</v>
      </c>
      <c r="I7924" s="4" t="s">
        <v>29</v>
      </c>
    </row>
    <row r="7925" spans="1:15">
      <c r="A7925" t="n">
        <v>71194</v>
      </c>
      <c r="B7925" s="14" t="n">
        <v>5</v>
      </c>
      <c r="C7925" s="7" t="n">
        <v>30</v>
      </c>
      <c r="D7925" s="7" t="n">
        <v>6741</v>
      </c>
      <c r="E7925" s="7" t="n">
        <v>30</v>
      </c>
      <c r="F7925" s="7" t="n">
        <v>6742</v>
      </c>
      <c r="G7925" s="7" t="n">
        <v>9</v>
      </c>
      <c r="H7925" s="7" t="n">
        <v>1</v>
      </c>
      <c r="I7925" s="15" t="n">
        <f t="normal" ca="1">A7949</f>
        <v>0</v>
      </c>
    </row>
    <row r="7926" spans="1:15">
      <c r="A7926" t="s">
        <v>4</v>
      </c>
      <c r="B7926" s="4" t="s">
        <v>5</v>
      </c>
      <c r="C7926" s="4" t="s">
        <v>13</v>
      </c>
      <c r="D7926" s="4" t="s">
        <v>10</v>
      </c>
      <c r="E7926" s="4" t="s">
        <v>13</v>
      </c>
      <c r="F7926" s="4" t="s">
        <v>29</v>
      </c>
    </row>
    <row r="7927" spans="1:15">
      <c r="A7927" t="n">
        <v>71207</v>
      </c>
      <c r="B7927" s="14" t="n">
        <v>5</v>
      </c>
      <c r="C7927" s="7" t="n">
        <v>30</v>
      </c>
      <c r="D7927" s="7" t="n">
        <v>10358</v>
      </c>
      <c r="E7927" s="7" t="n">
        <v>1</v>
      </c>
      <c r="F7927" s="15" t="n">
        <f t="normal" ca="1">A7931</f>
        <v>0</v>
      </c>
    </row>
    <row r="7928" spans="1:15">
      <c r="A7928" t="s">
        <v>4</v>
      </c>
      <c r="B7928" s="4" t="s">
        <v>5</v>
      </c>
      <c r="C7928" s="4" t="s">
        <v>13</v>
      </c>
      <c r="D7928" s="4" t="s">
        <v>13</v>
      </c>
      <c r="E7928" s="4" t="s">
        <v>9</v>
      </c>
      <c r="F7928" s="4" t="s">
        <v>13</v>
      </c>
      <c r="G7928" s="4" t="s">
        <v>13</v>
      </c>
    </row>
    <row r="7929" spans="1:15">
      <c r="A7929" t="n">
        <v>71216</v>
      </c>
      <c r="B7929" s="34" t="n">
        <v>18</v>
      </c>
      <c r="C7929" s="7" t="n">
        <v>1</v>
      </c>
      <c r="D7929" s="7" t="n">
        <v>0</v>
      </c>
      <c r="E7929" s="7" t="n">
        <v>1</v>
      </c>
      <c r="F7929" s="7" t="n">
        <v>19</v>
      </c>
      <c r="G7929" s="7" t="n">
        <v>1</v>
      </c>
    </row>
    <row r="7930" spans="1:15">
      <c r="A7930" t="s">
        <v>4</v>
      </c>
      <c r="B7930" s="4" t="s">
        <v>5</v>
      </c>
      <c r="C7930" s="4" t="s">
        <v>10</v>
      </c>
    </row>
    <row r="7931" spans="1:15">
      <c r="A7931" t="n">
        <v>71225</v>
      </c>
      <c r="B7931" s="8" t="n">
        <v>12</v>
      </c>
      <c r="C7931" s="7" t="n">
        <v>10358</v>
      </c>
    </row>
    <row r="7932" spans="1:15">
      <c r="A7932" t="s">
        <v>4</v>
      </c>
      <c r="B7932" s="4" t="s">
        <v>5</v>
      </c>
      <c r="C7932" s="4" t="s">
        <v>13</v>
      </c>
      <c r="D7932" s="4" t="s">
        <v>10</v>
      </c>
      <c r="E7932" s="4" t="s">
        <v>10</v>
      </c>
      <c r="F7932" s="4" t="s">
        <v>10</v>
      </c>
      <c r="G7932" s="4" t="s">
        <v>10</v>
      </c>
      <c r="H7932" s="4" t="s">
        <v>13</v>
      </c>
    </row>
    <row r="7933" spans="1:15">
      <c r="A7933" t="n">
        <v>71228</v>
      </c>
      <c r="B7933" s="30" t="n">
        <v>25</v>
      </c>
      <c r="C7933" s="7" t="n">
        <v>5</v>
      </c>
      <c r="D7933" s="7" t="n">
        <v>65535</v>
      </c>
      <c r="E7933" s="7" t="n">
        <v>65535</v>
      </c>
      <c r="F7933" s="7" t="n">
        <v>65535</v>
      </c>
      <c r="G7933" s="7" t="n">
        <v>65535</v>
      </c>
      <c r="H7933" s="7" t="n">
        <v>0</v>
      </c>
    </row>
    <row r="7934" spans="1:15">
      <c r="A7934" t="s">
        <v>4</v>
      </c>
      <c r="B7934" s="4" t="s">
        <v>5</v>
      </c>
      <c r="C7934" s="4" t="s">
        <v>13</v>
      </c>
      <c r="D7934" s="4" t="s">
        <v>10</v>
      </c>
      <c r="E7934" s="4" t="s">
        <v>30</v>
      </c>
      <c r="F7934" s="4" t="s">
        <v>10</v>
      </c>
      <c r="G7934" s="4" t="s">
        <v>9</v>
      </c>
      <c r="H7934" s="4" t="s">
        <v>9</v>
      </c>
      <c r="I7934" s="4" t="s">
        <v>10</v>
      </c>
      <c r="J7934" s="4" t="s">
        <v>10</v>
      </c>
      <c r="K7934" s="4" t="s">
        <v>9</v>
      </c>
      <c r="L7934" s="4" t="s">
        <v>9</v>
      </c>
      <c r="M7934" s="4" t="s">
        <v>9</v>
      </c>
      <c r="N7934" s="4" t="s">
        <v>9</v>
      </c>
      <c r="O7934" s="4" t="s">
        <v>6</v>
      </c>
    </row>
    <row r="7935" spans="1:15">
      <c r="A7935" t="n">
        <v>71239</v>
      </c>
      <c r="B7935" s="19" t="n">
        <v>50</v>
      </c>
      <c r="C7935" s="7" t="n">
        <v>0</v>
      </c>
      <c r="D7935" s="7" t="n">
        <v>12101</v>
      </c>
      <c r="E7935" s="7" t="n">
        <v>1</v>
      </c>
      <c r="F7935" s="7" t="n">
        <v>0</v>
      </c>
      <c r="G7935" s="7" t="n">
        <v>0</v>
      </c>
      <c r="H7935" s="7" t="n">
        <v>0</v>
      </c>
      <c r="I7935" s="7" t="n">
        <v>0</v>
      </c>
      <c r="J7935" s="7" t="n">
        <v>65533</v>
      </c>
      <c r="K7935" s="7" t="n">
        <v>0</v>
      </c>
      <c r="L7935" s="7" t="n">
        <v>0</v>
      </c>
      <c r="M7935" s="7" t="n">
        <v>0</v>
      </c>
      <c r="N7935" s="7" t="n">
        <v>0</v>
      </c>
      <c r="O7935" s="7" t="s">
        <v>12</v>
      </c>
    </row>
    <row r="7936" spans="1:15">
      <c r="A7936" t="s">
        <v>4</v>
      </c>
      <c r="B7936" s="4" t="s">
        <v>5</v>
      </c>
      <c r="C7936" s="4" t="s">
        <v>10</v>
      </c>
      <c r="D7936" s="4" t="s">
        <v>13</v>
      </c>
      <c r="E7936" s="4" t="s">
        <v>66</v>
      </c>
      <c r="F7936" s="4" t="s">
        <v>13</v>
      </c>
      <c r="G7936" s="4" t="s">
        <v>13</v>
      </c>
    </row>
    <row r="7937" spans="1:15">
      <c r="A7937" t="n">
        <v>71278</v>
      </c>
      <c r="B7937" s="31" t="n">
        <v>24</v>
      </c>
      <c r="C7937" s="7" t="n">
        <v>65533</v>
      </c>
      <c r="D7937" s="7" t="n">
        <v>11</v>
      </c>
      <c r="E7937" s="7" t="s">
        <v>727</v>
      </c>
      <c r="F7937" s="7" t="n">
        <v>2</v>
      </c>
      <c r="G7937" s="7" t="n">
        <v>0</v>
      </c>
    </row>
    <row r="7938" spans="1:15">
      <c r="A7938" t="s">
        <v>4</v>
      </c>
      <c r="B7938" s="4" t="s">
        <v>5</v>
      </c>
    </row>
    <row r="7939" spans="1:15">
      <c r="A7939" t="n">
        <v>71314</v>
      </c>
      <c r="B7939" s="32" t="n">
        <v>28</v>
      </c>
    </row>
    <row r="7940" spans="1:15">
      <c r="A7940" t="s">
        <v>4</v>
      </c>
      <c r="B7940" s="4" t="s">
        <v>5</v>
      </c>
      <c r="C7940" s="4" t="s">
        <v>13</v>
      </c>
    </row>
    <row r="7941" spans="1:15">
      <c r="A7941" t="n">
        <v>71315</v>
      </c>
      <c r="B7941" s="33" t="n">
        <v>27</v>
      </c>
      <c r="C7941" s="7" t="n">
        <v>0</v>
      </c>
    </row>
    <row r="7942" spans="1:15">
      <c r="A7942" t="s">
        <v>4</v>
      </c>
      <c r="B7942" s="4" t="s">
        <v>5</v>
      </c>
      <c r="C7942" s="4" t="s">
        <v>13</v>
      </c>
    </row>
    <row r="7943" spans="1:15">
      <c r="A7943" t="n">
        <v>71317</v>
      </c>
      <c r="B7943" s="33" t="n">
        <v>27</v>
      </c>
      <c r="C7943" s="7" t="n">
        <v>1</v>
      </c>
    </row>
    <row r="7944" spans="1:15">
      <c r="A7944" t="s">
        <v>4</v>
      </c>
      <c r="B7944" s="4" t="s">
        <v>5</v>
      </c>
      <c r="C7944" s="4" t="s">
        <v>13</v>
      </c>
      <c r="D7944" s="4" t="s">
        <v>10</v>
      </c>
      <c r="E7944" s="4" t="s">
        <v>10</v>
      </c>
      <c r="F7944" s="4" t="s">
        <v>10</v>
      </c>
      <c r="G7944" s="4" t="s">
        <v>10</v>
      </c>
      <c r="H7944" s="4" t="s">
        <v>13</v>
      </c>
    </row>
    <row r="7945" spans="1:15">
      <c r="A7945" t="n">
        <v>71319</v>
      </c>
      <c r="B7945" s="30" t="n">
        <v>25</v>
      </c>
      <c r="C7945" s="7" t="n">
        <v>5</v>
      </c>
      <c r="D7945" s="7" t="n">
        <v>65535</v>
      </c>
      <c r="E7945" s="7" t="n">
        <v>65535</v>
      </c>
      <c r="F7945" s="7" t="n">
        <v>65535</v>
      </c>
      <c r="G7945" s="7" t="n">
        <v>65535</v>
      </c>
      <c r="H7945" s="7" t="n">
        <v>0</v>
      </c>
    </row>
    <row r="7946" spans="1:15">
      <c r="A7946" t="s">
        <v>4</v>
      </c>
      <c r="B7946" s="4" t="s">
        <v>5</v>
      </c>
      <c r="C7946" s="4" t="s">
        <v>29</v>
      </c>
    </row>
    <row r="7947" spans="1:15">
      <c r="A7947" t="n">
        <v>71330</v>
      </c>
      <c r="B7947" s="18" t="n">
        <v>3</v>
      </c>
      <c r="C7947" s="15" t="n">
        <f t="normal" ca="1">A7951</f>
        <v>0</v>
      </c>
    </row>
    <row r="7948" spans="1:15">
      <c r="A7948" t="s">
        <v>4</v>
      </c>
      <c r="B7948" s="4" t="s">
        <v>5</v>
      </c>
      <c r="C7948" s="4" t="s">
        <v>13</v>
      </c>
      <c r="D7948" s="4" t="s">
        <v>13</v>
      </c>
      <c r="E7948" s="4" t="s">
        <v>9</v>
      </c>
      <c r="F7948" s="4" t="s">
        <v>13</v>
      </c>
      <c r="G7948" s="4" t="s">
        <v>13</v>
      </c>
    </row>
    <row r="7949" spans="1:15">
      <c r="A7949" t="n">
        <v>71335</v>
      </c>
      <c r="B7949" s="34" t="n">
        <v>18</v>
      </c>
      <c r="C7949" s="7" t="n">
        <v>1</v>
      </c>
      <c r="D7949" s="7" t="n">
        <v>0</v>
      </c>
      <c r="E7949" s="7" t="n">
        <v>2</v>
      </c>
      <c r="F7949" s="7" t="n">
        <v>19</v>
      </c>
      <c r="G7949" s="7" t="n">
        <v>1</v>
      </c>
    </row>
    <row r="7950" spans="1:15">
      <c r="A7950" t="s">
        <v>4</v>
      </c>
      <c r="B7950" s="4" t="s">
        <v>5</v>
      </c>
      <c r="C7950" s="4" t="s">
        <v>13</v>
      </c>
      <c r="D7950" s="4" t="s">
        <v>13</v>
      </c>
      <c r="E7950" s="4" t="s">
        <v>30</v>
      </c>
      <c r="F7950" s="4" t="s">
        <v>30</v>
      </c>
      <c r="G7950" s="4" t="s">
        <v>30</v>
      </c>
      <c r="H7950" s="4" t="s">
        <v>10</v>
      </c>
    </row>
    <row r="7951" spans="1:15">
      <c r="A7951" t="n">
        <v>71344</v>
      </c>
      <c r="B7951" s="59" t="n">
        <v>45</v>
      </c>
      <c r="C7951" s="7" t="n">
        <v>2</v>
      </c>
      <c r="D7951" s="7" t="n">
        <v>3</v>
      </c>
      <c r="E7951" s="7" t="n">
        <v>-0.400000005960464</v>
      </c>
      <c r="F7951" s="7" t="n">
        <v>1.42999994754791</v>
      </c>
      <c r="G7951" s="7" t="n">
        <v>-27.3500003814697</v>
      </c>
      <c r="H7951" s="7" t="n">
        <v>2000</v>
      </c>
    </row>
    <row r="7952" spans="1:15">
      <c r="A7952" t="s">
        <v>4</v>
      </c>
      <c r="B7952" s="4" t="s">
        <v>5</v>
      </c>
      <c r="C7952" s="4" t="s">
        <v>13</v>
      </c>
      <c r="D7952" s="4" t="s">
        <v>10</v>
      </c>
      <c r="E7952" s="4" t="s">
        <v>30</v>
      </c>
    </row>
    <row r="7953" spans="1:8">
      <c r="A7953" t="n">
        <v>71361</v>
      </c>
      <c r="B7953" s="27" t="n">
        <v>58</v>
      </c>
      <c r="C7953" s="7" t="n">
        <v>100</v>
      </c>
      <c r="D7953" s="7" t="n">
        <v>1000</v>
      </c>
      <c r="E7953" s="7" t="n">
        <v>1</v>
      </c>
    </row>
    <row r="7954" spans="1:8">
      <c r="A7954" t="s">
        <v>4</v>
      </c>
      <c r="B7954" s="4" t="s">
        <v>5</v>
      </c>
      <c r="C7954" s="4" t="s">
        <v>13</v>
      </c>
      <c r="D7954" s="4" t="s">
        <v>10</v>
      </c>
    </row>
    <row r="7955" spans="1:8">
      <c r="A7955" t="n">
        <v>71369</v>
      </c>
      <c r="B7955" s="27" t="n">
        <v>58</v>
      </c>
      <c r="C7955" s="7" t="n">
        <v>255</v>
      </c>
      <c r="D7955" s="7" t="n">
        <v>0</v>
      </c>
    </row>
    <row r="7956" spans="1:8">
      <c r="A7956" t="s">
        <v>4</v>
      </c>
      <c r="B7956" s="4" t="s">
        <v>5</v>
      </c>
      <c r="C7956" s="4" t="s">
        <v>13</v>
      </c>
      <c r="D7956" s="4" t="s">
        <v>10</v>
      </c>
    </row>
    <row r="7957" spans="1:8">
      <c r="A7957" t="n">
        <v>71373</v>
      </c>
      <c r="B7957" s="59" t="n">
        <v>45</v>
      </c>
      <c r="C7957" s="7" t="n">
        <v>7</v>
      </c>
      <c r="D7957" s="7" t="n">
        <v>255</v>
      </c>
    </row>
    <row r="7958" spans="1:8">
      <c r="A7958" t="s">
        <v>4</v>
      </c>
      <c r="B7958" s="4" t="s">
        <v>5</v>
      </c>
      <c r="C7958" s="4" t="s">
        <v>13</v>
      </c>
      <c r="D7958" s="4" t="s">
        <v>13</v>
      </c>
      <c r="E7958" s="4" t="s">
        <v>13</v>
      </c>
      <c r="F7958" s="4" t="s">
        <v>9</v>
      </c>
      <c r="G7958" s="4" t="s">
        <v>13</v>
      </c>
      <c r="H7958" s="4" t="s">
        <v>13</v>
      </c>
      <c r="I7958" s="4" t="s">
        <v>29</v>
      </c>
    </row>
    <row r="7959" spans="1:8">
      <c r="A7959" t="n">
        <v>71377</v>
      </c>
      <c r="B7959" s="14" t="n">
        <v>5</v>
      </c>
      <c r="C7959" s="7" t="n">
        <v>35</v>
      </c>
      <c r="D7959" s="7" t="n">
        <v>1</v>
      </c>
      <c r="E7959" s="7" t="n">
        <v>0</v>
      </c>
      <c r="F7959" s="7" t="n">
        <v>1</v>
      </c>
      <c r="G7959" s="7" t="n">
        <v>2</v>
      </c>
      <c r="H7959" s="7" t="n">
        <v>1</v>
      </c>
      <c r="I7959" s="15" t="n">
        <f t="normal" ca="1">A7973</f>
        <v>0</v>
      </c>
    </row>
    <row r="7960" spans="1:8">
      <c r="A7960" t="s">
        <v>4</v>
      </c>
      <c r="B7960" s="4" t="s">
        <v>5</v>
      </c>
      <c r="C7960" s="4" t="s">
        <v>10</v>
      </c>
      <c r="D7960" s="4" t="s">
        <v>13</v>
      </c>
      <c r="E7960" s="4" t="s">
        <v>13</v>
      </c>
      <c r="F7960" s="4" t="s">
        <v>6</v>
      </c>
    </row>
    <row r="7961" spans="1:8">
      <c r="A7961" t="n">
        <v>71391</v>
      </c>
      <c r="B7961" s="47" t="n">
        <v>20</v>
      </c>
      <c r="C7961" s="7" t="n">
        <v>92</v>
      </c>
      <c r="D7961" s="7" t="n">
        <v>2</v>
      </c>
      <c r="E7961" s="7" t="n">
        <v>10</v>
      </c>
      <c r="F7961" s="7" t="s">
        <v>273</v>
      </c>
    </row>
    <row r="7962" spans="1:8">
      <c r="A7962" t="s">
        <v>4</v>
      </c>
      <c r="B7962" s="4" t="s">
        <v>5</v>
      </c>
      <c r="C7962" s="4" t="s">
        <v>13</v>
      </c>
      <c r="D7962" s="4" t="s">
        <v>10</v>
      </c>
      <c r="E7962" s="4" t="s">
        <v>6</v>
      </c>
    </row>
    <row r="7963" spans="1:8">
      <c r="A7963" t="n">
        <v>71412</v>
      </c>
      <c r="B7963" s="51" t="n">
        <v>51</v>
      </c>
      <c r="C7963" s="7" t="n">
        <v>4</v>
      </c>
      <c r="D7963" s="7" t="n">
        <v>92</v>
      </c>
      <c r="E7963" s="7" t="s">
        <v>174</v>
      </c>
    </row>
    <row r="7964" spans="1:8">
      <c r="A7964" t="s">
        <v>4</v>
      </c>
      <c r="B7964" s="4" t="s">
        <v>5</v>
      </c>
      <c r="C7964" s="4" t="s">
        <v>10</v>
      </c>
    </row>
    <row r="7965" spans="1:8">
      <c r="A7965" t="n">
        <v>71426</v>
      </c>
      <c r="B7965" s="25" t="n">
        <v>16</v>
      </c>
      <c r="C7965" s="7" t="n">
        <v>0</v>
      </c>
    </row>
    <row r="7966" spans="1:8">
      <c r="A7966" t="s">
        <v>4</v>
      </c>
      <c r="B7966" s="4" t="s">
        <v>5</v>
      </c>
      <c r="C7966" s="4" t="s">
        <v>10</v>
      </c>
      <c r="D7966" s="4" t="s">
        <v>66</v>
      </c>
      <c r="E7966" s="4" t="s">
        <v>13</v>
      </c>
      <c r="F7966" s="4" t="s">
        <v>13</v>
      </c>
      <c r="G7966" s="4" t="s">
        <v>66</v>
      </c>
      <c r="H7966" s="4" t="s">
        <v>13</v>
      </c>
      <c r="I7966" s="4" t="s">
        <v>13</v>
      </c>
    </row>
    <row r="7967" spans="1:8">
      <c r="A7967" t="n">
        <v>71429</v>
      </c>
      <c r="B7967" s="52" t="n">
        <v>26</v>
      </c>
      <c r="C7967" s="7" t="n">
        <v>92</v>
      </c>
      <c r="D7967" s="7" t="s">
        <v>728</v>
      </c>
      <c r="E7967" s="7" t="n">
        <v>2</v>
      </c>
      <c r="F7967" s="7" t="n">
        <v>3</v>
      </c>
      <c r="G7967" s="7" t="s">
        <v>729</v>
      </c>
      <c r="H7967" s="7" t="n">
        <v>2</v>
      </c>
      <c r="I7967" s="7" t="n">
        <v>0</v>
      </c>
    </row>
    <row r="7968" spans="1:8">
      <c r="A7968" t="s">
        <v>4</v>
      </c>
      <c r="B7968" s="4" t="s">
        <v>5</v>
      </c>
    </row>
    <row r="7969" spans="1:9">
      <c r="A7969" t="n">
        <v>71627</v>
      </c>
      <c r="B7969" s="32" t="n">
        <v>28</v>
      </c>
    </row>
    <row r="7970" spans="1:9">
      <c r="A7970" t="s">
        <v>4</v>
      </c>
      <c r="B7970" s="4" t="s">
        <v>5</v>
      </c>
      <c r="C7970" s="4" t="s">
        <v>29</v>
      </c>
    </row>
    <row r="7971" spans="1:9">
      <c r="A7971" t="n">
        <v>71628</v>
      </c>
      <c r="B7971" s="18" t="n">
        <v>3</v>
      </c>
      <c r="C7971" s="15" t="n">
        <f t="normal" ca="1">A8165</f>
        <v>0</v>
      </c>
    </row>
    <row r="7972" spans="1:9">
      <c r="A7972" t="s">
        <v>4</v>
      </c>
      <c r="B7972" s="4" t="s">
        <v>5</v>
      </c>
      <c r="C7972" s="4" t="s">
        <v>13</v>
      </c>
      <c r="D7972" s="4" t="s">
        <v>13</v>
      </c>
      <c r="E7972" s="4" t="s">
        <v>13</v>
      </c>
      <c r="F7972" s="4" t="s">
        <v>9</v>
      </c>
      <c r="G7972" s="4" t="s">
        <v>13</v>
      </c>
      <c r="H7972" s="4" t="s">
        <v>13</v>
      </c>
      <c r="I7972" s="4" t="s">
        <v>29</v>
      </c>
    </row>
    <row r="7973" spans="1:9">
      <c r="A7973" t="n">
        <v>71633</v>
      </c>
      <c r="B7973" s="14" t="n">
        <v>5</v>
      </c>
      <c r="C7973" s="7" t="n">
        <v>35</v>
      </c>
      <c r="D7973" s="7" t="n">
        <v>1</v>
      </c>
      <c r="E7973" s="7" t="n">
        <v>0</v>
      </c>
      <c r="F7973" s="7" t="n">
        <v>2</v>
      </c>
      <c r="G7973" s="7" t="n">
        <v>2</v>
      </c>
      <c r="H7973" s="7" t="n">
        <v>1</v>
      </c>
      <c r="I7973" s="15" t="n">
        <f t="normal" ca="1">A7987</f>
        <v>0</v>
      </c>
    </row>
    <row r="7974" spans="1:9">
      <c r="A7974" t="s">
        <v>4</v>
      </c>
      <c r="B7974" s="4" t="s">
        <v>5</v>
      </c>
      <c r="C7974" s="4" t="s">
        <v>10</v>
      </c>
      <c r="D7974" s="4" t="s">
        <v>13</v>
      </c>
      <c r="E7974" s="4" t="s">
        <v>13</v>
      </c>
      <c r="F7974" s="4" t="s">
        <v>6</v>
      </c>
    </row>
    <row r="7975" spans="1:9">
      <c r="A7975" t="n">
        <v>71647</v>
      </c>
      <c r="B7975" s="47" t="n">
        <v>20</v>
      </c>
      <c r="C7975" s="7" t="n">
        <v>92</v>
      </c>
      <c r="D7975" s="7" t="n">
        <v>2</v>
      </c>
      <c r="E7975" s="7" t="n">
        <v>10</v>
      </c>
      <c r="F7975" s="7" t="s">
        <v>322</v>
      </c>
    </row>
    <row r="7976" spans="1:9">
      <c r="A7976" t="s">
        <v>4</v>
      </c>
      <c r="B7976" s="4" t="s">
        <v>5</v>
      </c>
      <c r="C7976" s="4" t="s">
        <v>13</v>
      </c>
      <c r="D7976" s="4" t="s">
        <v>10</v>
      </c>
      <c r="E7976" s="4" t="s">
        <v>6</v>
      </c>
    </row>
    <row r="7977" spans="1:9">
      <c r="A7977" t="n">
        <v>71667</v>
      </c>
      <c r="B7977" s="51" t="n">
        <v>51</v>
      </c>
      <c r="C7977" s="7" t="n">
        <v>4</v>
      </c>
      <c r="D7977" s="7" t="n">
        <v>92</v>
      </c>
      <c r="E7977" s="7" t="s">
        <v>283</v>
      </c>
    </row>
    <row r="7978" spans="1:9">
      <c r="A7978" t="s">
        <v>4</v>
      </c>
      <c r="B7978" s="4" t="s">
        <v>5</v>
      </c>
      <c r="C7978" s="4" t="s">
        <v>10</v>
      </c>
    </row>
    <row r="7979" spans="1:9">
      <c r="A7979" t="n">
        <v>71681</v>
      </c>
      <c r="B7979" s="25" t="n">
        <v>16</v>
      </c>
      <c r="C7979" s="7" t="n">
        <v>0</v>
      </c>
    </row>
    <row r="7980" spans="1:9">
      <c r="A7980" t="s">
        <v>4</v>
      </c>
      <c r="B7980" s="4" t="s">
        <v>5</v>
      </c>
      <c r="C7980" s="4" t="s">
        <v>10</v>
      </c>
      <c r="D7980" s="4" t="s">
        <v>66</v>
      </c>
      <c r="E7980" s="4" t="s">
        <v>13</v>
      </c>
      <c r="F7980" s="4" t="s">
        <v>13</v>
      </c>
      <c r="G7980" s="4" t="s">
        <v>66</v>
      </c>
      <c r="H7980" s="4" t="s">
        <v>13</v>
      </c>
      <c r="I7980" s="4" t="s">
        <v>13</v>
      </c>
    </row>
    <row r="7981" spans="1:9">
      <c r="A7981" t="n">
        <v>71684</v>
      </c>
      <c r="B7981" s="52" t="n">
        <v>26</v>
      </c>
      <c r="C7981" s="7" t="n">
        <v>92</v>
      </c>
      <c r="D7981" s="7" t="s">
        <v>730</v>
      </c>
      <c r="E7981" s="7" t="n">
        <v>2</v>
      </c>
      <c r="F7981" s="7" t="n">
        <v>3</v>
      </c>
      <c r="G7981" s="7" t="s">
        <v>731</v>
      </c>
      <c r="H7981" s="7" t="n">
        <v>2</v>
      </c>
      <c r="I7981" s="7" t="n">
        <v>0</v>
      </c>
    </row>
    <row r="7982" spans="1:9">
      <c r="A7982" t="s">
        <v>4</v>
      </c>
      <c r="B7982" s="4" t="s">
        <v>5</v>
      </c>
    </row>
    <row r="7983" spans="1:9">
      <c r="A7983" t="n">
        <v>71851</v>
      </c>
      <c r="B7983" s="32" t="n">
        <v>28</v>
      </c>
    </row>
    <row r="7984" spans="1:9">
      <c r="A7984" t="s">
        <v>4</v>
      </c>
      <c r="B7984" s="4" t="s">
        <v>5</v>
      </c>
      <c r="C7984" s="4" t="s">
        <v>29</v>
      </c>
    </row>
    <row r="7985" spans="1:9">
      <c r="A7985" t="n">
        <v>71852</v>
      </c>
      <c r="B7985" s="18" t="n">
        <v>3</v>
      </c>
      <c r="C7985" s="15" t="n">
        <f t="normal" ca="1">A8165</f>
        <v>0</v>
      </c>
    </row>
    <row r="7986" spans="1:9">
      <c r="A7986" t="s">
        <v>4</v>
      </c>
      <c r="B7986" s="4" t="s">
        <v>5</v>
      </c>
      <c r="C7986" s="4" t="s">
        <v>13</v>
      </c>
      <c r="D7986" s="4" t="s">
        <v>13</v>
      </c>
      <c r="E7986" s="4" t="s">
        <v>13</v>
      </c>
      <c r="F7986" s="4" t="s">
        <v>9</v>
      </c>
      <c r="G7986" s="4" t="s">
        <v>13</v>
      </c>
      <c r="H7986" s="4" t="s">
        <v>13</v>
      </c>
      <c r="I7986" s="4" t="s">
        <v>29</v>
      </c>
    </row>
    <row r="7987" spans="1:9">
      <c r="A7987" t="n">
        <v>71857</v>
      </c>
      <c r="B7987" s="14" t="n">
        <v>5</v>
      </c>
      <c r="C7987" s="7" t="n">
        <v>32</v>
      </c>
      <c r="D7987" s="7" t="n">
        <v>3</v>
      </c>
      <c r="E7987" s="7" t="n">
        <v>0</v>
      </c>
      <c r="F7987" s="7" t="n">
        <v>70</v>
      </c>
      <c r="G7987" s="7" t="n">
        <v>2</v>
      </c>
      <c r="H7987" s="7" t="n">
        <v>1</v>
      </c>
      <c r="I7987" s="15" t="n">
        <f t="normal" ca="1">A8055</f>
        <v>0</v>
      </c>
    </row>
    <row r="7988" spans="1:9">
      <c r="A7988" t="s">
        <v>4</v>
      </c>
      <c r="B7988" s="4" t="s">
        <v>5</v>
      </c>
      <c r="C7988" s="4" t="s">
        <v>10</v>
      </c>
      <c r="D7988" s="4" t="s">
        <v>13</v>
      </c>
      <c r="E7988" s="4" t="s">
        <v>13</v>
      </c>
      <c r="F7988" s="4" t="s">
        <v>6</v>
      </c>
    </row>
    <row r="7989" spans="1:9">
      <c r="A7989" t="n">
        <v>71871</v>
      </c>
      <c r="B7989" s="47" t="n">
        <v>20</v>
      </c>
      <c r="C7989" s="7" t="n">
        <v>92</v>
      </c>
      <c r="D7989" s="7" t="n">
        <v>2</v>
      </c>
      <c r="E7989" s="7" t="n">
        <v>10</v>
      </c>
      <c r="F7989" s="7" t="s">
        <v>273</v>
      </c>
    </row>
    <row r="7990" spans="1:9">
      <c r="A7990" t="s">
        <v>4</v>
      </c>
      <c r="B7990" s="4" t="s">
        <v>5</v>
      </c>
      <c r="C7990" s="4" t="s">
        <v>13</v>
      </c>
      <c r="D7990" s="4" t="s">
        <v>10</v>
      </c>
      <c r="E7990" s="4" t="s">
        <v>6</v>
      </c>
    </row>
    <row r="7991" spans="1:9">
      <c r="A7991" t="n">
        <v>71892</v>
      </c>
      <c r="B7991" s="51" t="n">
        <v>51</v>
      </c>
      <c r="C7991" s="7" t="n">
        <v>4</v>
      </c>
      <c r="D7991" s="7" t="n">
        <v>92</v>
      </c>
      <c r="E7991" s="7" t="s">
        <v>174</v>
      </c>
    </row>
    <row r="7992" spans="1:9">
      <c r="A7992" t="s">
        <v>4</v>
      </c>
      <c r="B7992" s="4" t="s">
        <v>5</v>
      </c>
      <c r="C7992" s="4" t="s">
        <v>10</v>
      </c>
    </row>
    <row r="7993" spans="1:9">
      <c r="A7993" t="n">
        <v>71906</v>
      </c>
      <c r="B7993" s="25" t="n">
        <v>16</v>
      </c>
      <c r="C7993" s="7" t="n">
        <v>0</v>
      </c>
    </row>
    <row r="7994" spans="1:9">
      <c r="A7994" t="s">
        <v>4</v>
      </c>
      <c r="B7994" s="4" t="s">
        <v>5</v>
      </c>
      <c r="C7994" s="4" t="s">
        <v>10</v>
      </c>
      <c r="D7994" s="4" t="s">
        <v>66</v>
      </c>
      <c r="E7994" s="4" t="s">
        <v>13</v>
      </c>
      <c r="F7994" s="4" t="s">
        <v>13</v>
      </c>
      <c r="G7994" s="4" t="s">
        <v>66</v>
      </c>
      <c r="H7994" s="4" t="s">
        <v>13</v>
      </c>
      <c r="I7994" s="4" t="s">
        <v>13</v>
      </c>
    </row>
    <row r="7995" spans="1:9">
      <c r="A7995" t="n">
        <v>71909</v>
      </c>
      <c r="B7995" s="52" t="n">
        <v>26</v>
      </c>
      <c r="C7995" s="7" t="n">
        <v>92</v>
      </c>
      <c r="D7995" s="7" t="s">
        <v>732</v>
      </c>
      <c r="E7995" s="7" t="n">
        <v>2</v>
      </c>
      <c r="F7995" s="7" t="n">
        <v>3</v>
      </c>
      <c r="G7995" s="7" t="s">
        <v>733</v>
      </c>
      <c r="H7995" s="7" t="n">
        <v>2</v>
      </c>
      <c r="I7995" s="7" t="n">
        <v>0</v>
      </c>
    </row>
    <row r="7996" spans="1:9">
      <c r="A7996" t="s">
        <v>4</v>
      </c>
      <c r="B7996" s="4" t="s">
        <v>5</v>
      </c>
    </row>
    <row r="7997" spans="1:9">
      <c r="A7997" t="n">
        <v>72033</v>
      </c>
      <c r="B7997" s="32" t="n">
        <v>28</v>
      </c>
    </row>
    <row r="7998" spans="1:9">
      <c r="A7998" t="s">
        <v>4</v>
      </c>
      <c r="B7998" s="4" t="s">
        <v>5</v>
      </c>
      <c r="C7998" s="4" t="s">
        <v>13</v>
      </c>
      <c r="D7998" s="4" t="s">
        <v>10</v>
      </c>
      <c r="E7998" s="4" t="s">
        <v>30</v>
      </c>
    </row>
    <row r="7999" spans="1:9">
      <c r="A7999" t="n">
        <v>72034</v>
      </c>
      <c r="B7999" s="27" t="n">
        <v>58</v>
      </c>
      <c r="C7999" s="7" t="n">
        <v>0</v>
      </c>
      <c r="D7999" s="7" t="n">
        <v>300</v>
      </c>
      <c r="E7999" s="7" t="n">
        <v>0.300000011920929</v>
      </c>
    </row>
    <row r="8000" spans="1:9">
      <c r="A8000" t="s">
        <v>4</v>
      </c>
      <c r="B8000" s="4" t="s">
        <v>5</v>
      </c>
      <c r="C8000" s="4" t="s">
        <v>13</v>
      </c>
      <c r="D8000" s="4" t="s">
        <v>10</v>
      </c>
    </row>
    <row r="8001" spans="1:9">
      <c r="A8001" t="n">
        <v>72042</v>
      </c>
      <c r="B8001" s="27" t="n">
        <v>58</v>
      </c>
      <c r="C8001" s="7" t="n">
        <v>255</v>
      </c>
      <c r="D8001" s="7" t="n">
        <v>0</v>
      </c>
    </row>
    <row r="8002" spans="1:9">
      <c r="A8002" t="s">
        <v>4</v>
      </c>
      <c r="B8002" s="4" t="s">
        <v>5</v>
      </c>
      <c r="C8002" s="4" t="s">
        <v>13</v>
      </c>
      <c r="D8002" s="4" t="s">
        <v>10</v>
      </c>
      <c r="E8002" s="4" t="s">
        <v>30</v>
      </c>
      <c r="F8002" s="4" t="s">
        <v>10</v>
      </c>
      <c r="G8002" s="4" t="s">
        <v>9</v>
      </c>
      <c r="H8002" s="4" t="s">
        <v>9</v>
      </c>
      <c r="I8002" s="4" t="s">
        <v>10</v>
      </c>
      <c r="J8002" s="4" t="s">
        <v>10</v>
      </c>
      <c r="K8002" s="4" t="s">
        <v>9</v>
      </c>
      <c r="L8002" s="4" t="s">
        <v>9</v>
      </c>
      <c r="M8002" s="4" t="s">
        <v>9</v>
      </c>
      <c r="N8002" s="4" t="s">
        <v>9</v>
      </c>
      <c r="O8002" s="4" t="s">
        <v>6</v>
      </c>
    </row>
    <row r="8003" spans="1:9">
      <c r="A8003" t="n">
        <v>72046</v>
      </c>
      <c r="B8003" s="19" t="n">
        <v>50</v>
      </c>
      <c r="C8003" s="7" t="n">
        <v>0</v>
      </c>
      <c r="D8003" s="7" t="n">
        <v>12010</v>
      </c>
      <c r="E8003" s="7" t="n">
        <v>1</v>
      </c>
      <c r="F8003" s="7" t="n">
        <v>0</v>
      </c>
      <c r="G8003" s="7" t="n">
        <v>0</v>
      </c>
      <c r="H8003" s="7" t="n">
        <v>0</v>
      </c>
      <c r="I8003" s="7" t="n">
        <v>0</v>
      </c>
      <c r="J8003" s="7" t="n">
        <v>65533</v>
      </c>
      <c r="K8003" s="7" t="n">
        <v>0</v>
      </c>
      <c r="L8003" s="7" t="n">
        <v>0</v>
      </c>
      <c r="M8003" s="7" t="n">
        <v>0</v>
      </c>
      <c r="N8003" s="7" t="n">
        <v>0</v>
      </c>
      <c r="O8003" s="7" t="s">
        <v>12</v>
      </c>
    </row>
    <row r="8004" spans="1:9">
      <c r="A8004" t="s">
        <v>4</v>
      </c>
      <c r="B8004" s="4" t="s">
        <v>5</v>
      </c>
      <c r="C8004" s="4" t="s">
        <v>13</v>
      </c>
      <c r="D8004" s="4" t="s">
        <v>10</v>
      </c>
      <c r="E8004" s="4" t="s">
        <v>10</v>
      </c>
      <c r="F8004" s="4" t="s">
        <v>10</v>
      </c>
      <c r="G8004" s="4" t="s">
        <v>10</v>
      </c>
      <c r="H8004" s="4" t="s">
        <v>13</v>
      </c>
    </row>
    <row r="8005" spans="1:9">
      <c r="A8005" t="n">
        <v>72085</v>
      </c>
      <c r="B8005" s="30" t="n">
        <v>25</v>
      </c>
      <c r="C8005" s="7" t="n">
        <v>5</v>
      </c>
      <c r="D8005" s="7" t="n">
        <v>65535</v>
      </c>
      <c r="E8005" s="7" t="n">
        <v>65535</v>
      </c>
      <c r="F8005" s="7" t="n">
        <v>65535</v>
      </c>
      <c r="G8005" s="7" t="n">
        <v>65535</v>
      </c>
      <c r="H8005" s="7" t="n">
        <v>0</v>
      </c>
    </row>
    <row r="8006" spans="1:9">
      <c r="A8006" t="s">
        <v>4</v>
      </c>
      <c r="B8006" s="4" t="s">
        <v>5</v>
      </c>
      <c r="C8006" s="4" t="s">
        <v>10</v>
      </c>
      <c r="D8006" s="4" t="s">
        <v>66</v>
      </c>
      <c r="E8006" s="4" t="s">
        <v>13</v>
      </c>
      <c r="F8006" s="4" t="s">
        <v>13</v>
      </c>
      <c r="G8006" s="4" t="s">
        <v>10</v>
      </c>
      <c r="H8006" s="4" t="s">
        <v>13</v>
      </c>
      <c r="I8006" s="4" t="s">
        <v>66</v>
      </c>
      <c r="J8006" s="4" t="s">
        <v>13</v>
      </c>
      <c r="K8006" s="4" t="s">
        <v>13</v>
      </c>
      <c r="L8006" s="4" t="s">
        <v>13</v>
      </c>
    </row>
    <row r="8007" spans="1:9">
      <c r="A8007" t="n">
        <v>72096</v>
      </c>
      <c r="B8007" s="31" t="n">
        <v>24</v>
      </c>
      <c r="C8007" s="7" t="n">
        <v>65533</v>
      </c>
      <c r="D8007" s="7" t="s">
        <v>734</v>
      </c>
      <c r="E8007" s="7" t="n">
        <v>12</v>
      </c>
      <c r="F8007" s="7" t="n">
        <v>16</v>
      </c>
      <c r="G8007" s="7" t="n">
        <v>50</v>
      </c>
      <c r="H8007" s="7" t="n">
        <v>7</v>
      </c>
      <c r="I8007" s="7" t="s">
        <v>735</v>
      </c>
      <c r="J8007" s="7" t="n">
        <v>6</v>
      </c>
      <c r="K8007" s="7" t="n">
        <v>2</v>
      </c>
      <c r="L8007" s="7" t="n">
        <v>0</v>
      </c>
    </row>
    <row r="8008" spans="1:9">
      <c r="A8008" t="s">
        <v>4</v>
      </c>
      <c r="B8008" s="4" t="s">
        <v>5</v>
      </c>
    </row>
    <row r="8009" spans="1:9">
      <c r="A8009" t="n">
        <v>72120</v>
      </c>
      <c r="B8009" s="32" t="n">
        <v>28</v>
      </c>
    </row>
    <row r="8010" spans="1:9">
      <c r="A8010" t="s">
        <v>4</v>
      </c>
      <c r="B8010" s="4" t="s">
        <v>5</v>
      </c>
      <c r="C8010" s="4" t="s">
        <v>13</v>
      </c>
    </row>
    <row r="8011" spans="1:9">
      <c r="A8011" t="n">
        <v>72121</v>
      </c>
      <c r="B8011" s="33" t="n">
        <v>27</v>
      </c>
      <c r="C8011" s="7" t="n">
        <v>0</v>
      </c>
    </row>
    <row r="8012" spans="1:9">
      <c r="A8012" t="s">
        <v>4</v>
      </c>
      <c r="B8012" s="4" t="s">
        <v>5</v>
      </c>
      <c r="C8012" s="4" t="s">
        <v>13</v>
      </c>
    </row>
    <row r="8013" spans="1:9">
      <c r="A8013" t="n">
        <v>72123</v>
      </c>
      <c r="B8013" s="33" t="n">
        <v>27</v>
      </c>
      <c r="C8013" s="7" t="n">
        <v>1</v>
      </c>
    </row>
    <row r="8014" spans="1:9">
      <c r="A8014" t="s">
        <v>4</v>
      </c>
      <c r="B8014" s="4" t="s">
        <v>5</v>
      </c>
      <c r="C8014" s="4" t="s">
        <v>13</v>
      </c>
      <c r="D8014" s="4" t="s">
        <v>10</v>
      </c>
      <c r="E8014" s="4" t="s">
        <v>10</v>
      </c>
      <c r="F8014" s="4" t="s">
        <v>10</v>
      </c>
      <c r="G8014" s="4" t="s">
        <v>10</v>
      </c>
      <c r="H8014" s="4" t="s">
        <v>13</v>
      </c>
    </row>
    <row r="8015" spans="1:9">
      <c r="A8015" t="n">
        <v>72125</v>
      </c>
      <c r="B8015" s="30" t="n">
        <v>25</v>
      </c>
      <c r="C8015" s="7" t="n">
        <v>5</v>
      </c>
      <c r="D8015" s="7" t="n">
        <v>65535</v>
      </c>
      <c r="E8015" s="7" t="n">
        <v>65535</v>
      </c>
      <c r="F8015" s="7" t="n">
        <v>65535</v>
      </c>
      <c r="G8015" s="7" t="n">
        <v>65535</v>
      </c>
      <c r="H8015" s="7" t="n">
        <v>0</v>
      </c>
    </row>
    <row r="8016" spans="1:9">
      <c r="A8016" t="s">
        <v>4</v>
      </c>
      <c r="B8016" s="4" t="s">
        <v>5</v>
      </c>
      <c r="C8016" s="4" t="s">
        <v>13</v>
      </c>
      <c r="D8016" s="4" t="s">
        <v>10</v>
      </c>
      <c r="E8016" s="4" t="s">
        <v>9</v>
      </c>
    </row>
    <row r="8017" spans="1:15">
      <c r="A8017" t="n">
        <v>72136</v>
      </c>
      <c r="B8017" s="74" t="n">
        <v>101</v>
      </c>
      <c r="C8017" s="7" t="n">
        <v>0</v>
      </c>
      <c r="D8017" s="7" t="n">
        <v>50</v>
      </c>
      <c r="E8017" s="7" t="n">
        <v>2</v>
      </c>
    </row>
    <row r="8018" spans="1:15">
      <c r="A8018" t="s">
        <v>4</v>
      </c>
      <c r="B8018" s="4" t="s">
        <v>5</v>
      </c>
      <c r="C8018" s="4" t="s">
        <v>13</v>
      </c>
      <c r="D8018" s="4" t="s">
        <v>10</v>
      </c>
      <c r="E8018" s="4" t="s">
        <v>30</v>
      </c>
    </row>
    <row r="8019" spans="1:15">
      <c r="A8019" t="n">
        <v>72144</v>
      </c>
      <c r="B8019" s="27" t="n">
        <v>58</v>
      </c>
      <c r="C8019" s="7" t="n">
        <v>100</v>
      </c>
      <c r="D8019" s="7" t="n">
        <v>300</v>
      </c>
      <c r="E8019" s="7" t="n">
        <v>0.300000011920929</v>
      </c>
    </row>
    <row r="8020" spans="1:15">
      <c r="A8020" t="s">
        <v>4</v>
      </c>
      <c r="B8020" s="4" t="s">
        <v>5</v>
      </c>
      <c r="C8020" s="4" t="s">
        <v>13</v>
      </c>
      <c r="D8020" s="4" t="s">
        <v>10</v>
      </c>
    </row>
    <row r="8021" spans="1:15">
      <c r="A8021" t="n">
        <v>72152</v>
      </c>
      <c r="B8021" s="27" t="n">
        <v>58</v>
      </c>
      <c r="C8021" s="7" t="n">
        <v>255</v>
      </c>
      <c r="D8021" s="7" t="n">
        <v>0</v>
      </c>
    </row>
    <row r="8022" spans="1:15">
      <c r="A8022" t="s">
        <v>4</v>
      </c>
      <c r="B8022" s="4" t="s">
        <v>5</v>
      </c>
      <c r="C8022" s="4" t="s">
        <v>13</v>
      </c>
      <c r="D8022" s="4" t="s">
        <v>10</v>
      </c>
      <c r="E8022" s="4" t="s">
        <v>6</v>
      </c>
    </row>
    <row r="8023" spans="1:15">
      <c r="A8023" t="n">
        <v>72156</v>
      </c>
      <c r="B8023" s="51" t="n">
        <v>51</v>
      </c>
      <c r="C8023" s="7" t="n">
        <v>4</v>
      </c>
      <c r="D8023" s="7" t="n">
        <v>92</v>
      </c>
      <c r="E8023" s="7" t="s">
        <v>151</v>
      </c>
    </row>
    <row r="8024" spans="1:15">
      <c r="A8024" t="s">
        <v>4</v>
      </c>
      <c r="B8024" s="4" t="s">
        <v>5</v>
      </c>
      <c r="C8024" s="4" t="s">
        <v>10</v>
      </c>
    </row>
    <row r="8025" spans="1:15">
      <c r="A8025" t="n">
        <v>72169</v>
      </c>
      <c r="B8025" s="25" t="n">
        <v>16</v>
      </c>
      <c r="C8025" s="7" t="n">
        <v>0</v>
      </c>
    </row>
    <row r="8026" spans="1:15">
      <c r="A8026" t="s">
        <v>4</v>
      </c>
      <c r="B8026" s="4" t="s">
        <v>5</v>
      </c>
      <c r="C8026" s="4" t="s">
        <v>10</v>
      </c>
      <c r="D8026" s="4" t="s">
        <v>66</v>
      </c>
      <c r="E8026" s="4" t="s">
        <v>13</v>
      </c>
      <c r="F8026" s="4" t="s">
        <v>13</v>
      </c>
      <c r="G8026" s="4" t="s">
        <v>66</v>
      </c>
      <c r="H8026" s="4" t="s">
        <v>13</v>
      </c>
      <c r="I8026" s="4" t="s">
        <v>13</v>
      </c>
    </row>
    <row r="8027" spans="1:15">
      <c r="A8027" t="n">
        <v>72172</v>
      </c>
      <c r="B8027" s="52" t="n">
        <v>26</v>
      </c>
      <c r="C8027" s="7" t="n">
        <v>92</v>
      </c>
      <c r="D8027" s="7" t="s">
        <v>736</v>
      </c>
      <c r="E8027" s="7" t="n">
        <v>2</v>
      </c>
      <c r="F8027" s="7" t="n">
        <v>3</v>
      </c>
      <c r="G8027" s="7" t="s">
        <v>737</v>
      </c>
      <c r="H8027" s="7" t="n">
        <v>2</v>
      </c>
      <c r="I8027" s="7" t="n">
        <v>0</v>
      </c>
    </row>
    <row r="8028" spans="1:15">
      <c r="A8028" t="s">
        <v>4</v>
      </c>
      <c r="B8028" s="4" t="s">
        <v>5</v>
      </c>
    </row>
    <row r="8029" spans="1:15">
      <c r="A8029" t="n">
        <v>72315</v>
      </c>
      <c r="B8029" s="32" t="n">
        <v>28</v>
      </c>
    </row>
    <row r="8030" spans="1:15">
      <c r="A8030" t="s">
        <v>4</v>
      </c>
      <c r="B8030" s="4" t="s">
        <v>5</v>
      </c>
      <c r="C8030" s="4" t="s">
        <v>13</v>
      </c>
      <c r="D8030" s="4" t="s">
        <v>10</v>
      </c>
      <c r="E8030" s="4" t="s">
        <v>30</v>
      </c>
    </row>
    <row r="8031" spans="1:15">
      <c r="A8031" t="n">
        <v>72316</v>
      </c>
      <c r="B8031" s="27" t="n">
        <v>58</v>
      </c>
      <c r="C8031" s="7" t="n">
        <v>0</v>
      </c>
      <c r="D8031" s="7" t="n">
        <v>300</v>
      </c>
      <c r="E8031" s="7" t="n">
        <v>0.300000011920929</v>
      </c>
    </row>
    <row r="8032" spans="1:15">
      <c r="A8032" t="s">
        <v>4</v>
      </c>
      <c r="B8032" s="4" t="s">
        <v>5</v>
      </c>
      <c r="C8032" s="4" t="s">
        <v>13</v>
      </c>
      <c r="D8032" s="4" t="s">
        <v>10</v>
      </c>
    </row>
    <row r="8033" spans="1:9">
      <c r="A8033" t="n">
        <v>72324</v>
      </c>
      <c r="B8033" s="27" t="n">
        <v>58</v>
      </c>
      <c r="C8033" s="7" t="n">
        <v>255</v>
      </c>
      <c r="D8033" s="7" t="n">
        <v>0</v>
      </c>
    </row>
    <row r="8034" spans="1:9">
      <c r="A8034" t="s">
        <v>4</v>
      </c>
      <c r="B8034" s="4" t="s">
        <v>5</v>
      </c>
      <c r="C8034" s="4" t="s">
        <v>13</v>
      </c>
      <c r="D8034" s="4" t="s">
        <v>10</v>
      </c>
      <c r="E8034" s="4" t="s">
        <v>30</v>
      </c>
      <c r="F8034" s="4" t="s">
        <v>10</v>
      </c>
      <c r="G8034" s="4" t="s">
        <v>9</v>
      </c>
      <c r="H8034" s="4" t="s">
        <v>9</v>
      </c>
      <c r="I8034" s="4" t="s">
        <v>10</v>
      </c>
      <c r="J8034" s="4" t="s">
        <v>10</v>
      </c>
      <c r="K8034" s="4" t="s">
        <v>9</v>
      </c>
      <c r="L8034" s="4" t="s">
        <v>9</v>
      </c>
      <c r="M8034" s="4" t="s">
        <v>9</v>
      </c>
      <c r="N8034" s="4" t="s">
        <v>9</v>
      </c>
      <c r="O8034" s="4" t="s">
        <v>6</v>
      </c>
    </row>
    <row r="8035" spans="1:9">
      <c r="A8035" t="n">
        <v>72328</v>
      </c>
      <c r="B8035" s="19" t="n">
        <v>50</v>
      </c>
      <c r="C8035" s="7" t="n">
        <v>0</v>
      </c>
      <c r="D8035" s="7" t="n">
        <v>12105</v>
      </c>
      <c r="E8035" s="7" t="n">
        <v>1</v>
      </c>
      <c r="F8035" s="7" t="n">
        <v>0</v>
      </c>
      <c r="G8035" s="7" t="n">
        <v>0</v>
      </c>
      <c r="H8035" s="7" t="n">
        <v>0</v>
      </c>
      <c r="I8035" s="7" t="n">
        <v>0</v>
      </c>
      <c r="J8035" s="7" t="n">
        <v>65533</v>
      </c>
      <c r="K8035" s="7" t="n">
        <v>0</v>
      </c>
      <c r="L8035" s="7" t="n">
        <v>0</v>
      </c>
      <c r="M8035" s="7" t="n">
        <v>0</v>
      </c>
      <c r="N8035" s="7" t="n">
        <v>0</v>
      </c>
      <c r="O8035" s="7" t="s">
        <v>12</v>
      </c>
    </row>
    <row r="8036" spans="1:9">
      <c r="A8036" t="s">
        <v>4</v>
      </c>
      <c r="B8036" s="4" t="s">
        <v>5</v>
      </c>
      <c r="C8036" s="4" t="s">
        <v>13</v>
      </c>
      <c r="D8036" s="4" t="s">
        <v>10</v>
      </c>
      <c r="E8036" s="4" t="s">
        <v>10</v>
      </c>
      <c r="F8036" s="4" t="s">
        <v>10</v>
      </c>
      <c r="G8036" s="4" t="s">
        <v>10</v>
      </c>
      <c r="H8036" s="4" t="s">
        <v>13</v>
      </c>
    </row>
    <row r="8037" spans="1:9">
      <c r="A8037" t="n">
        <v>72367</v>
      </c>
      <c r="B8037" s="30" t="n">
        <v>25</v>
      </c>
      <c r="C8037" s="7" t="n">
        <v>5</v>
      </c>
      <c r="D8037" s="7" t="n">
        <v>65535</v>
      </c>
      <c r="E8037" s="7" t="n">
        <v>65535</v>
      </c>
      <c r="F8037" s="7" t="n">
        <v>65535</v>
      </c>
      <c r="G8037" s="7" t="n">
        <v>65535</v>
      </c>
      <c r="H8037" s="7" t="n">
        <v>0</v>
      </c>
    </row>
    <row r="8038" spans="1:9">
      <c r="A8038" t="s">
        <v>4</v>
      </c>
      <c r="B8038" s="4" t="s">
        <v>5</v>
      </c>
      <c r="C8038" s="4" t="s">
        <v>10</v>
      </c>
      <c r="D8038" s="4" t="s">
        <v>13</v>
      </c>
      <c r="E8038" s="4" t="s">
        <v>66</v>
      </c>
      <c r="F8038" s="4" t="s">
        <v>13</v>
      </c>
      <c r="G8038" s="4" t="s">
        <v>13</v>
      </c>
    </row>
    <row r="8039" spans="1:9">
      <c r="A8039" t="n">
        <v>72378</v>
      </c>
      <c r="B8039" s="31" t="n">
        <v>24</v>
      </c>
      <c r="C8039" s="7" t="n">
        <v>65533</v>
      </c>
      <c r="D8039" s="7" t="n">
        <v>11</v>
      </c>
      <c r="E8039" s="7" t="s">
        <v>738</v>
      </c>
      <c r="F8039" s="7" t="n">
        <v>2</v>
      </c>
      <c r="G8039" s="7" t="n">
        <v>0</v>
      </c>
    </row>
    <row r="8040" spans="1:9">
      <c r="A8040" t="s">
        <v>4</v>
      </c>
      <c r="B8040" s="4" t="s">
        <v>5</v>
      </c>
    </row>
    <row r="8041" spans="1:9">
      <c r="A8041" t="n">
        <v>72428</v>
      </c>
      <c r="B8041" s="32" t="n">
        <v>28</v>
      </c>
    </row>
    <row r="8042" spans="1:9">
      <c r="A8042" t="s">
        <v>4</v>
      </c>
      <c r="B8042" s="4" t="s">
        <v>5</v>
      </c>
      <c r="C8042" s="4" t="s">
        <v>13</v>
      </c>
    </row>
    <row r="8043" spans="1:9">
      <c r="A8043" t="n">
        <v>72429</v>
      </c>
      <c r="B8043" s="33" t="n">
        <v>27</v>
      </c>
      <c r="C8043" s="7" t="n">
        <v>0</v>
      </c>
    </row>
    <row r="8044" spans="1:9">
      <c r="A8044" t="s">
        <v>4</v>
      </c>
      <c r="B8044" s="4" t="s">
        <v>5</v>
      </c>
      <c r="C8044" s="4" t="s">
        <v>13</v>
      </c>
    </row>
    <row r="8045" spans="1:9">
      <c r="A8045" t="n">
        <v>72431</v>
      </c>
      <c r="B8045" s="33" t="n">
        <v>27</v>
      </c>
      <c r="C8045" s="7" t="n">
        <v>1</v>
      </c>
    </row>
    <row r="8046" spans="1:9">
      <c r="A8046" t="s">
        <v>4</v>
      </c>
      <c r="B8046" s="4" t="s">
        <v>5</v>
      </c>
      <c r="C8046" s="4" t="s">
        <v>13</v>
      </c>
      <c r="D8046" s="4" t="s">
        <v>10</v>
      </c>
      <c r="E8046" s="4" t="s">
        <v>10</v>
      </c>
      <c r="F8046" s="4" t="s">
        <v>10</v>
      </c>
      <c r="G8046" s="4" t="s">
        <v>10</v>
      </c>
      <c r="H8046" s="4" t="s">
        <v>13</v>
      </c>
    </row>
    <row r="8047" spans="1:9">
      <c r="A8047" t="n">
        <v>72433</v>
      </c>
      <c r="B8047" s="30" t="n">
        <v>25</v>
      </c>
      <c r="C8047" s="7" t="n">
        <v>5</v>
      </c>
      <c r="D8047" s="7" t="n">
        <v>65535</v>
      </c>
      <c r="E8047" s="7" t="n">
        <v>65535</v>
      </c>
      <c r="F8047" s="7" t="n">
        <v>65535</v>
      </c>
      <c r="G8047" s="7" t="n">
        <v>65535</v>
      </c>
      <c r="H8047" s="7" t="n">
        <v>0</v>
      </c>
    </row>
    <row r="8048" spans="1:9">
      <c r="A8048" t="s">
        <v>4</v>
      </c>
      <c r="B8048" s="4" t="s">
        <v>5</v>
      </c>
      <c r="C8048" s="4" t="s">
        <v>13</v>
      </c>
      <c r="D8048" s="4" t="s">
        <v>10</v>
      </c>
      <c r="E8048" s="4" t="s">
        <v>30</v>
      </c>
    </row>
    <row r="8049" spans="1:15">
      <c r="A8049" t="n">
        <v>72444</v>
      </c>
      <c r="B8049" s="27" t="n">
        <v>58</v>
      </c>
      <c r="C8049" s="7" t="n">
        <v>100</v>
      </c>
      <c r="D8049" s="7" t="n">
        <v>300</v>
      </c>
      <c r="E8049" s="7" t="n">
        <v>0.300000011920929</v>
      </c>
    </row>
    <row r="8050" spans="1:15">
      <c r="A8050" t="s">
        <v>4</v>
      </c>
      <c r="B8050" s="4" t="s">
        <v>5</v>
      </c>
      <c r="C8050" s="4" t="s">
        <v>13</v>
      </c>
      <c r="D8050" s="4" t="s">
        <v>10</v>
      </c>
    </row>
    <row r="8051" spans="1:15">
      <c r="A8051" t="n">
        <v>72452</v>
      </c>
      <c r="B8051" s="27" t="n">
        <v>58</v>
      </c>
      <c r="C8051" s="7" t="n">
        <v>255</v>
      </c>
      <c r="D8051" s="7" t="n">
        <v>0</v>
      </c>
    </row>
    <row r="8052" spans="1:15">
      <c r="A8052" t="s">
        <v>4</v>
      </c>
      <c r="B8052" s="4" t="s">
        <v>5</v>
      </c>
      <c r="C8052" s="4" t="s">
        <v>29</v>
      </c>
    </row>
    <row r="8053" spans="1:15">
      <c r="A8053" t="n">
        <v>72456</v>
      </c>
      <c r="B8053" s="18" t="n">
        <v>3</v>
      </c>
      <c r="C8053" s="15" t="n">
        <f t="normal" ca="1">A8165</f>
        <v>0</v>
      </c>
    </row>
    <row r="8054" spans="1:15">
      <c r="A8054" t="s">
        <v>4</v>
      </c>
      <c r="B8054" s="4" t="s">
        <v>5</v>
      </c>
      <c r="C8054" s="4" t="s">
        <v>13</v>
      </c>
      <c r="D8054" s="4" t="s">
        <v>13</v>
      </c>
      <c r="E8054" s="4" t="s">
        <v>13</v>
      </c>
      <c r="F8054" s="4" t="s">
        <v>9</v>
      </c>
      <c r="G8054" s="4" t="s">
        <v>13</v>
      </c>
      <c r="H8054" s="4" t="s">
        <v>13</v>
      </c>
      <c r="I8054" s="4" t="s">
        <v>29</v>
      </c>
    </row>
    <row r="8055" spans="1:15">
      <c r="A8055" t="n">
        <v>72461</v>
      </c>
      <c r="B8055" s="14" t="n">
        <v>5</v>
      </c>
      <c r="C8055" s="7" t="n">
        <v>32</v>
      </c>
      <c r="D8055" s="7" t="n">
        <v>3</v>
      </c>
      <c r="E8055" s="7" t="n">
        <v>0</v>
      </c>
      <c r="F8055" s="7" t="n">
        <v>71</v>
      </c>
      <c r="G8055" s="7" t="n">
        <v>2</v>
      </c>
      <c r="H8055" s="7" t="n">
        <v>1</v>
      </c>
      <c r="I8055" s="15" t="n">
        <f t="normal" ca="1">A8123</f>
        <v>0</v>
      </c>
    </row>
    <row r="8056" spans="1:15">
      <c r="A8056" t="s">
        <v>4</v>
      </c>
      <c r="B8056" s="4" t="s">
        <v>5</v>
      </c>
      <c r="C8056" s="4" t="s">
        <v>10</v>
      </c>
      <c r="D8056" s="4" t="s">
        <v>13</v>
      </c>
      <c r="E8056" s="4" t="s">
        <v>13</v>
      </c>
      <c r="F8056" s="4" t="s">
        <v>6</v>
      </c>
    </row>
    <row r="8057" spans="1:15">
      <c r="A8057" t="n">
        <v>72475</v>
      </c>
      <c r="B8057" s="47" t="n">
        <v>20</v>
      </c>
      <c r="C8057" s="7" t="n">
        <v>92</v>
      </c>
      <c r="D8057" s="7" t="n">
        <v>2</v>
      </c>
      <c r="E8057" s="7" t="n">
        <v>10</v>
      </c>
      <c r="F8057" s="7" t="s">
        <v>273</v>
      </c>
    </row>
    <row r="8058" spans="1:15">
      <c r="A8058" t="s">
        <v>4</v>
      </c>
      <c r="B8058" s="4" t="s">
        <v>5</v>
      </c>
      <c r="C8058" s="4" t="s">
        <v>13</v>
      </c>
      <c r="D8058" s="4" t="s">
        <v>10</v>
      </c>
      <c r="E8058" s="4" t="s">
        <v>6</v>
      </c>
    </row>
    <row r="8059" spans="1:15">
      <c r="A8059" t="n">
        <v>72496</v>
      </c>
      <c r="B8059" s="51" t="n">
        <v>51</v>
      </c>
      <c r="C8059" s="7" t="n">
        <v>4</v>
      </c>
      <c r="D8059" s="7" t="n">
        <v>92</v>
      </c>
      <c r="E8059" s="7" t="s">
        <v>174</v>
      </c>
    </row>
    <row r="8060" spans="1:15">
      <c r="A8060" t="s">
        <v>4</v>
      </c>
      <c r="B8060" s="4" t="s">
        <v>5</v>
      </c>
      <c r="C8060" s="4" t="s">
        <v>10</v>
      </c>
    </row>
    <row r="8061" spans="1:15">
      <c r="A8061" t="n">
        <v>72510</v>
      </c>
      <c r="B8061" s="25" t="n">
        <v>16</v>
      </c>
      <c r="C8061" s="7" t="n">
        <v>0</v>
      </c>
    </row>
    <row r="8062" spans="1:15">
      <c r="A8062" t="s">
        <v>4</v>
      </c>
      <c r="B8062" s="4" t="s">
        <v>5</v>
      </c>
      <c r="C8062" s="4" t="s">
        <v>10</v>
      </c>
      <c r="D8062" s="4" t="s">
        <v>66</v>
      </c>
      <c r="E8062" s="4" t="s">
        <v>13</v>
      </c>
      <c r="F8062" s="4" t="s">
        <v>13</v>
      </c>
      <c r="G8062" s="4" t="s">
        <v>66</v>
      </c>
      <c r="H8062" s="4" t="s">
        <v>13</v>
      </c>
      <c r="I8062" s="4" t="s">
        <v>13</v>
      </c>
    </row>
    <row r="8063" spans="1:15">
      <c r="A8063" t="n">
        <v>72513</v>
      </c>
      <c r="B8063" s="52" t="n">
        <v>26</v>
      </c>
      <c r="C8063" s="7" t="n">
        <v>92</v>
      </c>
      <c r="D8063" s="7" t="s">
        <v>739</v>
      </c>
      <c r="E8063" s="7" t="n">
        <v>2</v>
      </c>
      <c r="F8063" s="7" t="n">
        <v>3</v>
      </c>
      <c r="G8063" s="7" t="s">
        <v>740</v>
      </c>
      <c r="H8063" s="7" t="n">
        <v>2</v>
      </c>
      <c r="I8063" s="7" t="n">
        <v>0</v>
      </c>
    </row>
    <row r="8064" spans="1:15">
      <c r="A8064" t="s">
        <v>4</v>
      </c>
      <c r="B8064" s="4" t="s">
        <v>5</v>
      </c>
    </row>
    <row r="8065" spans="1:9">
      <c r="A8065" t="n">
        <v>72685</v>
      </c>
      <c r="B8065" s="32" t="n">
        <v>28</v>
      </c>
    </row>
    <row r="8066" spans="1:9">
      <c r="A8066" t="s">
        <v>4</v>
      </c>
      <c r="B8066" s="4" t="s">
        <v>5</v>
      </c>
      <c r="C8066" s="4" t="s">
        <v>13</v>
      </c>
      <c r="D8066" s="4" t="s">
        <v>10</v>
      </c>
      <c r="E8066" s="4" t="s">
        <v>30</v>
      </c>
    </row>
    <row r="8067" spans="1:9">
      <c r="A8067" t="n">
        <v>72686</v>
      </c>
      <c r="B8067" s="27" t="n">
        <v>58</v>
      </c>
      <c r="C8067" s="7" t="n">
        <v>0</v>
      </c>
      <c r="D8067" s="7" t="n">
        <v>300</v>
      </c>
      <c r="E8067" s="7" t="n">
        <v>0.300000011920929</v>
      </c>
    </row>
    <row r="8068" spans="1:9">
      <c r="A8068" t="s">
        <v>4</v>
      </c>
      <c r="B8068" s="4" t="s">
        <v>5</v>
      </c>
      <c r="C8068" s="4" t="s">
        <v>13</v>
      </c>
      <c r="D8068" s="4" t="s">
        <v>10</v>
      </c>
    </row>
    <row r="8069" spans="1:9">
      <c r="A8069" t="n">
        <v>72694</v>
      </c>
      <c r="B8069" s="27" t="n">
        <v>58</v>
      </c>
      <c r="C8069" s="7" t="n">
        <v>255</v>
      </c>
      <c r="D8069" s="7" t="n">
        <v>0</v>
      </c>
    </row>
    <row r="8070" spans="1:9">
      <c r="A8070" t="s">
        <v>4</v>
      </c>
      <c r="B8070" s="4" t="s">
        <v>5</v>
      </c>
      <c r="C8070" s="4" t="s">
        <v>13</v>
      </c>
      <c r="D8070" s="4" t="s">
        <v>10</v>
      </c>
      <c r="E8070" s="4" t="s">
        <v>30</v>
      </c>
      <c r="F8070" s="4" t="s">
        <v>10</v>
      </c>
      <c r="G8070" s="4" t="s">
        <v>9</v>
      </c>
      <c r="H8070" s="4" t="s">
        <v>9</v>
      </c>
      <c r="I8070" s="4" t="s">
        <v>10</v>
      </c>
      <c r="J8070" s="4" t="s">
        <v>10</v>
      </c>
      <c r="K8070" s="4" t="s">
        <v>9</v>
      </c>
      <c r="L8070" s="4" t="s">
        <v>9</v>
      </c>
      <c r="M8070" s="4" t="s">
        <v>9</v>
      </c>
      <c r="N8070" s="4" t="s">
        <v>9</v>
      </c>
      <c r="O8070" s="4" t="s">
        <v>6</v>
      </c>
    </row>
    <row r="8071" spans="1:9">
      <c r="A8071" t="n">
        <v>72698</v>
      </c>
      <c r="B8071" s="19" t="n">
        <v>50</v>
      </c>
      <c r="C8071" s="7" t="n">
        <v>0</v>
      </c>
      <c r="D8071" s="7" t="n">
        <v>12010</v>
      </c>
      <c r="E8071" s="7" t="n">
        <v>1</v>
      </c>
      <c r="F8071" s="7" t="n">
        <v>0</v>
      </c>
      <c r="G8071" s="7" t="n">
        <v>0</v>
      </c>
      <c r="H8071" s="7" t="n">
        <v>0</v>
      </c>
      <c r="I8071" s="7" t="n">
        <v>0</v>
      </c>
      <c r="J8071" s="7" t="n">
        <v>65533</v>
      </c>
      <c r="K8071" s="7" t="n">
        <v>0</v>
      </c>
      <c r="L8071" s="7" t="n">
        <v>0</v>
      </c>
      <c r="M8071" s="7" t="n">
        <v>0</v>
      </c>
      <c r="N8071" s="7" t="n">
        <v>0</v>
      </c>
      <c r="O8071" s="7" t="s">
        <v>12</v>
      </c>
    </row>
    <row r="8072" spans="1:9">
      <c r="A8072" t="s">
        <v>4</v>
      </c>
      <c r="B8072" s="4" t="s">
        <v>5</v>
      </c>
      <c r="C8072" s="4" t="s">
        <v>13</v>
      </c>
      <c r="D8072" s="4" t="s">
        <v>10</v>
      </c>
      <c r="E8072" s="4" t="s">
        <v>10</v>
      </c>
      <c r="F8072" s="4" t="s">
        <v>10</v>
      </c>
      <c r="G8072" s="4" t="s">
        <v>10</v>
      </c>
      <c r="H8072" s="4" t="s">
        <v>13</v>
      </c>
    </row>
    <row r="8073" spans="1:9">
      <c r="A8073" t="n">
        <v>72737</v>
      </c>
      <c r="B8073" s="30" t="n">
        <v>25</v>
      </c>
      <c r="C8073" s="7" t="n">
        <v>5</v>
      </c>
      <c r="D8073" s="7" t="n">
        <v>65535</v>
      </c>
      <c r="E8073" s="7" t="n">
        <v>65535</v>
      </c>
      <c r="F8073" s="7" t="n">
        <v>65535</v>
      </c>
      <c r="G8073" s="7" t="n">
        <v>65535</v>
      </c>
      <c r="H8073" s="7" t="n">
        <v>0</v>
      </c>
    </row>
    <row r="8074" spans="1:9">
      <c r="A8074" t="s">
        <v>4</v>
      </c>
      <c r="B8074" s="4" t="s">
        <v>5</v>
      </c>
      <c r="C8074" s="4" t="s">
        <v>10</v>
      </c>
      <c r="D8074" s="4" t="s">
        <v>66</v>
      </c>
      <c r="E8074" s="4" t="s">
        <v>13</v>
      </c>
      <c r="F8074" s="4" t="s">
        <v>13</v>
      </c>
      <c r="G8074" s="4" t="s">
        <v>10</v>
      </c>
      <c r="H8074" s="4" t="s">
        <v>13</v>
      </c>
      <c r="I8074" s="4" t="s">
        <v>66</v>
      </c>
      <c r="J8074" s="4" t="s">
        <v>13</v>
      </c>
      <c r="K8074" s="4" t="s">
        <v>13</v>
      </c>
      <c r="L8074" s="4" t="s">
        <v>13</v>
      </c>
    </row>
    <row r="8075" spans="1:9">
      <c r="A8075" t="n">
        <v>72748</v>
      </c>
      <c r="B8075" s="31" t="n">
        <v>24</v>
      </c>
      <c r="C8075" s="7" t="n">
        <v>65533</v>
      </c>
      <c r="D8075" s="7" t="s">
        <v>734</v>
      </c>
      <c r="E8075" s="7" t="n">
        <v>12</v>
      </c>
      <c r="F8075" s="7" t="n">
        <v>16</v>
      </c>
      <c r="G8075" s="7" t="n">
        <v>50</v>
      </c>
      <c r="H8075" s="7" t="n">
        <v>7</v>
      </c>
      <c r="I8075" s="7" t="s">
        <v>741</v>
      </c>
      <c r="J8075" s="7" t="n">
        <v>6</v>
      </c>
      <c r="K8075" s="7" t="n">
        <v>2</v>
      </c>
      <c r="L8075" s="7" t="n">
        <v>0</v>
      </c>
    </row>
    <row r="8076" spans="1:9">
      <c r="A8076" t="s">
        <v>4</v>
      </c>
      <c r="B8076" s="4" t="s">
        <v>5</v>
      </c>
    </row>
    <row r="8077" spans="1:9">
      <c r="A8077" t="n">
        <v>72772</v>
      </c>
      <c r="B8077" s="32" t="n">
        <v>28</v>
      </c>
    </row>
    <row r="8078" spans="1:9">
      <c r="A8078" t="s">
        <v>4</v>
      </c>
      <c r="B8078" s="4" t="s">
        <v>5</v>
      </c>
      <c r="C8078" s="4" t="s">
        <v>13</v>
      </c>
    </row>
    <row r="8079" spans="1:9">
      <c r="A8079" t="n">
        <v>72773</v>
      </c>
      <c r="B8079" s="33" t="n">
        <v>27</v>
      </c>
      <c r="C8079" s="7" t="n">
        <v>0</v>
      </c>
    </row>
    <row r="8080" spans="1:9">
      <c r="A8080" t="s">
        <v>4</v>
      </c>
      <c r="B8080" s="4" t="s">
        <v>5</v>
      </c>
      <c r="C8080" s="4" t="s">
        <v>13</v>
      </c>
    </row>
    <row r="8081" spans="1:15">
      <c r="A8081" t="n">
        <v>72775</v>
      </c>
      <c r="B8081" s="33" t="n">
        <v>27</v>
      </c>
      <c r="C8081" s="7" t="n">
        <v>1</v>
      </c>
    </row>
    <row r="8082" spans="1:15">
      <c r="A8082" t="s">
        <v>4</v>
      </c>
      <c r="B8082" s="4" t="s">
        <v>5</v>
      </c>
      <c r="C8082" s="4" t="s">
        <v>13</v>
      </c>
      <c r="D8082" s="4" t="s">
        <v>10</v>
      </c>
      <c r="E8082" s="4" t="s">
        <v>10</v>
      </c>
      <c r="F8082" s="4" t="s">
        <v>10</v>
      </c>
      <c r="G8082" s="4" t="s">
        <v>10</v>
      </c>
      <c r="H8082" s="4" t="s">
        <v>13</v>
      </c>
    </row>
    <row r="8083" spans="1:15">
      <c r="A8083" t="n">
        <v>72777</v>
      </c>
      <c r="B8083" s="30" t="n">
        <v>25</v>
      </c>
      <c r="C8083" s="7" t="n">
        <v>5</v>
      </c>
      <c r="D8083" s="7" t="n">
        <v>65535</v>
      </c>
      <c r="E8083" s="7" t="n">
        <v>65535</v>
      </c>
      <c r="F8083" s="7" t="n">
        <v>65535</v>
      </c>
      <c r="G8083" s="7" t="n">
        <v>65535</v>
      </c>
      <c r="H8083" s="7" t="n">
        <v>0</v>
      </c>
    </row>
    <row r="8084" spans="1:15">
      <c r="A8084" t="s">
        <v>4</v>
      </c>
      <c r="B8084" s="4" t="s">
        <v>5</v>
      </c>
      <c r="C8084" s="4" t="s">
        <v>13</v>
      </c>
      <c r="D8084" s="4" t="s">
        <v>10</v>
      </c>
      <c r="E8084" s="4" t="s">
        <v>9</v>
      </c>
    </row>
    <row r="8085" spans="1:15">
      <c r="A8085" t="n">
        <v>72788</v>
      </c>
      <c r="B8085" s="74" t="n">
        <v>101</v>
      </c>
      <c r="C8085" s="7" t="n">
        <v>0</v>
      </c>
      <c r="D8085" s="7" t="n">
        <v>50</v>
      </c>
      <c r="E8085" s="7" t="n">
        <v>4</v>
      </c>
    </row>
    <row r="8086" spans="1:15">
      <c r="A8086" t="s">
        <v>4</v>
      </c>
      <c r="B8086" s="4" t="s">
        <v>5</v>
      </c>
      <c r="C8086" s="4" t="s">
        <v>13</v>
      </c>
      <c r="D8086" s="4" t="s">
        <v>10</v>
      </c>
      <c r="E8086" s="4" t="s">
        <v>30</v>
      </c>
    </row>
    <row r="8087" spans="1:15">
      <c r="A8087" t="n">
        <v>72796</v>
      </c>
      <c r="B8087" s="27" t="n">
        <v>58</v>
      </c>
      <c r="C8087" s="7" t="n">
        <v>100</v>
      </c>
      <c r="D8087" s="7" t="n">
        <v>300</v>
      </c>
      <c r="E8087" s="7" t="n">
        <v>0.300000011920929</v>
      </c>
    </row>
    <row r="8088" spans="1:15">
      <c r="A8088" t="s">
        <v>4</v>
      </c>
      <c r="B8088" s="4" t="s">
        <v>5</v>
      </c>
      <c r="C8088" s="4" t="s">
        <v>13</v>
      </c>
      <c r="D8088" s="4" t="s">
        <v>10</v>
      </c>
    </row>
    <row r="8089" spans="1:15">
      <c r="A8089" t="n">
        <v>72804</v>
      </c>
      <c r="B8089" s="27" t="n">
        <v>58</v>
      </c>
      <c r="C8089" s="7" t="n">
        <v>255</v>
      </c>
      <c r="D8089" s="7" t="n">
        <v>0</v>
      </c>
    </row>
    <row r="8090" spans="1:15">
      <c r="A8090" t="s">
        <v>4</v>
      </c>
      <c r="B8090" s="4" t="s">
        <v>5</v>
      </c>
      <c r="C8090" s="4" t="s">
        <v>13</v>
      </c>
      <c r="D8090" s="4" t="s">
        <v>10</v>
      </c>
      <c r="E8090" s="4" t="s">
        <v>6</v>
      </c>
    </row>
    <row r="8091" spans="1:15">
      <c r="A8091" t="n">
        <v>72808</v>
      </c>
      <c r="B8091" s="51" t="n">
        <v>51</v>
      </c>
      <c r="C8091" s="7" t="n">
        <v>4</v>
      </c>
      <c r="D8091" s="7" t="n">
        <v>92</v>
      </c>
      <c r="E8091" s="7" t="s">
        <v>143</v>
      </c>
    </row>
    <row r="8092" spans="1:15">
      <c r="A8092" t="s">
        <v>4</v>
      </c>
      <c r="B8092" s="4" t="s">
        <v>5</v>
      </c>
      <c r="C8092" s="4" t="s">
        <v>10</v>
      </c>
    </row>
    <row r="8093" spans="1:15">
      <c r="A8093" t="n">
        <v>72822</v>
      </c>
      <c r="B8093" s="25" t="n">
        <v>16</v>
      </c>
      <c r="C8093" s="7" t="n">
        <v>0</v>
      </c>
    </row>
    <row r="8094" spans="1:15">
      <c r="A8094" t="s">
        <v>4</v>
      </c>
      <c r="B8094" s="4" t="s">
        <v>5</v>
      </c>
      <c r="C8094" s="4" t="s">
        <v>10</v>
      </c>
      <c r="D8094" s="4" t="s">
        <v>66</v>
      </c>
      <c r="E8094" s="4" t="s">
        <v>13</v>
      </c>
      <c r="F8094" s="4" t="s">
        <v>13</v>
      </c>
      <c r="G8094" s="4" t="s">
        <v>66</v>
      </c>
      <c r="H8094" s="4" t="s">
        <v>13</v>
      </c>
      <c r="I8094" s="4" t="s">
        <v>13</v>
      </c>
    </row>
    <row r="8095" spans="1:15">
      <c r="A8095" t="n">
        <v>72825</v>
      </c>
      <c r="B8095" s="52" t="n">
        <v>26</v>
      </c>
      <c r="C8095" s="7" t="n">
        <v>92</v>
      </c>
      <c r="D8095" s="7" t="s">
        <v>742</v>
      </c>
      <c r="E8095" s="7" t="n">
        <v>2</v>
      </c>
      <c r="F8095" s="7" t="n">
        <v>3</v>
      </c>
      <c r="G8095" s="7" t="s">
        <v>743</v>
      </c>
      <c r="H8095" s="7" t="n">
        <v>2</v>
      </c>
      <c r="I8095" s="7" t="n">
        <v>0</v>
      </c>
    </row>
    <row r="8096" spans="1:15">
      <c r="A8096" t="s">
        <v>4</v>
      </c>
      <c r="B8096" s="4" t="s">
        <v>5</v>
      </c>
    </row>
    <row r="8097" spans="1:9">
      <c r="A8097" t="n">
        <v>72948</v>
      </c>
      <c r="B8097" s="32" t="n">
        <v>28</v>
      </c>
    </row>
    <row r="8098" spans="1:9">
      <c r="A8098" t="s">
        <v>4</v>
      </c>
      <c r="B8098" s="4" t="s">
        <v>5</v>
      </c>
      <c r="C8098" s="4" t="s">
        <v>13</v>
      </c>
      <c r="D8098" s="4" t="s">
        <v>10</v>
      </c>
      <c r="E8098" s="4" t="s">
        <v>30</v>
      </c>
    </row>
    <row r="8099" spans="1:9">
      <c r="A8099" t="n">
        <v>72949</v>
      </c>
      <c r="B8099" s="27" t="n">
        <v>58</v>
      </c>
      <c r="C8099" s="7" t="n">
        <v>0</v>
      </c>
      <c r="D8099" s="7" t="n">
        <v>300</v>
      </c>
      <c r="E8099" s="7" t="n">
        <v>0.300000011920929</v>
      </c>
    </row>
    <row r="8100" spans="1:9">
      <c r="A8100" t="s">
        <v>4</v>
      </c>
      <c r="B8100" s="4" t="s">
        <v>5</v>
      </c>
      <c r="C8100" s="4" t="s">
        <v>13</v>
      </c>
      <c r="D8100" s="4" t="s">
        <v>10</v>
      </c>
    </row>
    <row r="8101" spans="1:9">
      <c r="A8101" t="n">
        <v>72957</v>
      </c>
      <c r="B8101" s="27" t="n">
        <v>58</v>
      </c>
      <c r="C8101" s="7" t="n">
        <v>255</v>
      </c>
      <c r="D8101" s="7" t="n">
        <v>0</v>
      </c>
    </row>
    <row r="8102" spans="1:9">
      <c r="A8102" t="s">
        <v>4</v>
      </c>
      <c r="B8102" s="4" t="s">
        <v>5</v>
      </c>
      <c r="C8102" s="4" t="s">
        <v>13</v>
      </c>
      <c r="D8102" s="4" t="s">
        <v>10</v>
      </c>
      <c r="E8102" s="4" t="s">
        <v>30</v>
      </c>
      <c r="F8102" s="4" t="s">
        <v>10</v>
      </c>
      <c r="G8102" s="4" t="s">
        <v>9</v>
      </c>
      <c r="H8102" s="4" t="s">
        <v>9</v>
      </c>
      <c r="I8102" s="4" t="s">
        <v>10</v>
      </c>
      <c r="J8102" s="4" t="s">
        <v>10</v>
      </c>
      <c r="K8102" s="4" t="s">
        <v>9</v>
      </c>
      <c r="L8102" s="4" t="s">
        <v>9</v>
      </c>
      <c r="M8102" s="4" t="s">
        <v>9</v>
      </c>
      <c r="N8102" s="4" t="s">
        <v>9</v>
      </c>
      <c r="O8102" s="4" t="s">
        <v>6</v>
      </c>
    </row>
    <row r="8103" spans="1:9">
      <c r="A8103" t="n">
        <v>72961</v>
      </c>
      <c r="B8103" s="19" t="n">
        <v>50</v>
      </c>
      <c r="C8103" s="7" t="n">
        <v>0</v>
      </c>
      <c r="D8103" s="7" t="n">
        <v>12105</v>
      </c>
      <c r="E8103" s="7" t="n">
        <v>1</v>
      </c>
      <c r="F8103" s="7" t="n">
        <v>0</v>
      </c>
      <c r="G8103" s="7" t="n">
        <v>0</v>
      </c>
      <c r="H8103" s="7" t="n">
        <v>0</v>
      </c>
      <c r="I8103" s="7" t="n">
        <v>0</v>
      </c>
      <c r="J8103" s="7" t="n">
        <v>65533</v>
      </c>
      <c r="K8103" s="7" t="n">
        <v>0</v>
      </c>
      <c r="L8103" s="7" t="n">
        <v>0</v>
      </c>
      <c r="M8103" s="7" t="n">
        <v>0</v>
      </c>
      <c r="N8103" s="7" t="n">
        <v>0</v>
      </c>
      <c r="O8103" s="7" t="s">
        <v>12</v>
      </c>
    </row>
    <row r="8104" spans="1:9">
      <c r="A8104" t="s">
        <v>4</v>
      </c>
      <c r="B8104" s="4" t="s">
        <v>5</v>
      </c>
      <c r="C8104" s="4" t="s">
        <v>13</v>
      </c>
      <c r="D8104" s="4" t="s">
        <v>10</v>
      </c>
      <c r="E8104" s="4" t="s">
        <v>10</v>
      </c>
      <c r="F8104" s="4" t="s">
        <v>10</v>
      </c>
      <c r="G8104" s="4" t="s">
        <v>10</v>
      </c>
      <c r="H8104" s="4" t="s">
        <v>13</v>
      </c>
    </row>
    <row r="8105" spans="1:9">
      <c r="A8105" t="n">
        <v>73000</v>
      </c>
      <c r="B8105" s="30" t="n">
        <v>25</v>
      </c>
      <c r="C8105" s="7" t="n">
        <v>5</v>
      </c>
      <c r="D8105" s="7" t="n">
        <v>65535</v>
      </c>
      <c r="E8105" s="7" t="n">
        <v>65535</v>
      </c>
      <c r="F8105" s="7" t="n">
        <v>65535</v>
      </c>
      <c r="G8105" s="7" t="n">
        <v>65535</v>
      </c>
      <c r="H8105" s="7" t="n">
        <v>0</v>
      </c>
    </row>
    <row r="8106" spans="1:9">
      <c r="A8106" t="s">
        <v>4</v>
      </c>
      <c r="B8106" s="4" t="s">
        <v>5</v>
      </c>
      <c r="C8106" s="4" t="s">
        <v>10</v>
      </c>
      <c r="D8106" s="4" t="s">
        <v>13</v>
      </c>
      <c r="E8106" s="4" t="s">
        <v>66</v>
      </c>
      <c r="F8106" s="4" t="s">
        <v>13</v>
      </c>
      <c r="G8106" s="4" t="s">
        <v>13</v>
      </c>
    </row>
    <row r="8107" spans="1:9">
      <c r="A8107" t="n">
        <v>73011</v>
      </c>
      <c r="B8107" s="31" t="n">
        <v>24</v>
      </c>
      <c r="C8107" s="7" t="n">
        <v>65533</v>
      </c>
      <c r="D8107" s="7" t="n">
        <v>11</v>
      </c>
      <c r="E8107" s="7" t="s">
        <v>744</v>
      </c>
      <c r="F8107" s="7" t="n">
        <v>2</v>
      </c>
      <c r="G8107" s="7" t="n">
        <v>0</v>
      </c>
    </row>
    <row r="8108" spans="1:9">
      <c r="A8108" t="s">
        <v>4</v>
      </c>
      <c r="B8108" s="4" t="s">
        <v>5</v>
      </c>
    </row>
    <row r="8109" spans="1:9">
      <c r="A8109" t="n">
        <v>73061</v>
      </c>
      <c r="B8109" s="32" t="n">
        <v>28</v>
      </c>
    </row>
    <row r="8110" spans="1:9">
      <c r="A8110" t="s">
        <v>4</v>
      </c>
      <c r="B8110" s="4" t="s">
        <v>5</v>
      </c>
      <c r="C8110" s="4" t="s">
        <v>13</v>
      </c>
    </row>
    <row r="8111" spans="1:9">
      <c r="A8111" t="n">
        <v>73062</v>
      </c>
      <c r="B8111" s="33" t="n">
        <v>27</v>
      </c>
      <c r="C8111" s="7" t="n">
        <v>0</v>
      </c>
    </row>
    <row r="8112" spans="1:9">
      <c r="A8112" t="s">
        <v>4</v>
      </c>
      <c r="B8112" s="4" t="s">
        <v>5</v>
      </c>
      <c r="C8112" s="4" t="s">
        <v>13</v>
      </c>
    </row>
    <row r="8113" spans="1:15">
      <c r="A8113" t="n">
        <v>73064</v>
      </c>
      <c r="B8113" s="33" t="n">
        <v>27</v>
      </c>
      <c r="C8113" s="7" t="n">
        <v>1</v>
      </c>
    </row>
    <row r="8114" spans="1:15">
      <c r="A8114" t="s">
        <v>4</v>
      </c>
      <c r="B8114" s="4" t="s">
        <v>5</v>
      </c>
      <c r="C8114" s="4" t="s">
        <v>13</v>
      </c>
      <c r="D8114" s="4" t="s">
        <v>10</v>
      </c>
      <c r="E8114" s="4" t="s">
        <v>10</v>
      </c>
      <c r="F8114" s="4" t="s">
        <v>10</v>
      </c>
      <c r="G8114" s="4" t="s">
        <v>10</v>
      </c>
      <c r="H8114" s="4" t="s">
        <v>13</v>
      </c>
    </row>
    <row r="8115" spans="1:15">
      <c r="A8115" t="n">
        <v>73066</v>
      </c>
      <c r="B8115" s="30" t="n">
        <v>25</v>
      </c>
      <c r="C8115" s="7" t="n">
        <v>5</v>
      </c>
      <c r="D8115" s="7" t="n">
        <v>65535</v>
      </c>
      <c r="E8115" s="7" t="n">
        <v>65535</v>
      </c>
      <c r="F8115" s="7" t="n">
        <v>65535</v>
      </c>
      <c r="G8115" s="7" t="n">
        <v>65535</v>
      </c>
      <c r="H8115" s="7" t="n">
        <v>0</v>
      </c>
    </row>
    <row r="8116" spans="1:15">
      <c r="A8116" t="s">
        <v>4</v>
      </c>
      <c r="B8116" s="4" t="s">
        <v>5</v>
      </c>
      <c r="C8116" s="4" t="s">
        <v>13</v>
      </c>
      <c r="D8116" s="4" t="s">
        <v>10</v>
      </c>
      <c r="E8116" s="4" t="s">
        <v>30</v>
      </c>
    </row>
    <row r="8117" spans="1:15">
      <c r="A8117" t="n">
        <v>73077</v>
      </c>
      <c r="B8117" s="27" t="n">
        <v>58</v>
      </c>
      <c r="C8117" s="7" t="n">
        <v>100</v>
      </c>
      <c r="D8117" s="7" t="n">
        <v>300</v>
      </c>
      <c r="E8117" s="7" t="n">
        <v>0.300000011920929</v>
      </c>
    </row>
    <row r="8118" spans="1:15">
      <c r="A8118" t="s">
        <v>4</v>
      </c>
      <c r="B8118" s="4" t="s">
        <v>5</v>
      </c>
      <c r="C8118" s="4" t="s">
        <v>13</v>
      </c>
      <c r="D8118" s="4" t="s">
        <v>10</v>
      </c>
    </row>
    <row r="8119" spans="1:15">
      <c r="A8119" t="n">
        <v>73085</v>
      </c>
      <c r="B8119" s="27" t="n">
        <v>58</v>
      </c>
      <c r="C8119" s="7" t="n">
        <v>255</v>
      </c>
      <c r="D8119" s="7" t="n">
        <v>0</v>
      </c>
    </row>
    <row r="8120" spans="1:15">
      <c r="A8120" t="s">
        <v>4</v>
      </c>
      <c r="B8120" s="4" t="s">
        <v>5</v>
      </c>
      <c r="C8120" s="4" t="s">
        <v>29</v>
      </c>
    </row>
    <row r="8121" spans="1:15">
      <c r="A8121" t="n">
        <v>73089</v>
      </c>
      <c r="B8121" s="18" t="n">
        <v>3</v>
      </c>
      <c r="C8121" s="15" t="n">
        <f t="normal" ca="1">A8165</f>
        <v>0</v>
      </c>
    </row>
    <row r="8122" spans="1:15">
      <c r="A8122" t="s">
        <v>4</v>
      </c>
      <c r="B8122" s="4" t="s">
        <v>5</v>
      </c>
      <c r="C8122" s="4" t="s">
        <v>10</v>
      </c>
      <c r="D8122" s="4" t="s">
        <v>13</v>
      </c>
      <c r="E8122" s="4" t="s">
        <v>13</v>
      </c>
      <c r="F8122" s="4" t="s">
        <v>6</v>
      </c>
    </row>
    <row r="8123" spans="1:15">
      <c r="A8123" t="n">
        <v>73094</v>
      </c>
      <c r="B8123" s="47" t="n">
        <v>20</v>
      </c>
      <c r="C8123" s="7" t="n">
        <v>92</v>
      </c>
      <c r="D8123" s="7" t="n">
        <v>2</v>
      </c>
      <c r="E8123" s="7" t="n">
        <v>10</v>
      </c>
      <c r="F8123" s="7" t="s">
        <v>273</v>
      </c>
    </row>
    <row r="8124" spans="1:15">
      <c r="A8124" t="s">
        <v>4</v>
      </c>
      <c r="B8124" s="4" t="s">
        <v>5</v>
      </c>
      <c r="C8124" s="4" t="s">
        <v>13</v>
      </c>
      <c r="D8124" s="4" t="s">
        <v>10</v>
      </c>
      <c r="E8124" s="4" t="s">
        <v>6</v>
      </c>
    </row>
    <row r="8125" spans="1:15">
      <c r="A8125" t="n">
        <v>73115</v>
      </c>
      <c r="B8125" s="51" t="n">
        <v>51</v>
      </c>
      <c r="C8125" s="7" t="n">
        <v>4</v>
      </c>
      <c r="D8125" s="7" t="n">
        <v>92</v>
      </c>
      <c r="E8125" s="7" t="s">
        <v>174</v>
      </c>
    </row>
    <row r="8126" spans="1:15">
      <c r="A8126" t="s">
        <v>4</v>
      </c>
      <c r="B8126" s="4" t="s">
        <v>5</v>
      </c>
      <c r="C8126" s="4" t="s">
        <v>10</v>
      </c>
    </row>
    <row r="8127" spans="1:15">
      <c r="A8127" t="n">
        <v>73129</v>
      </c>
      <c r="B8127" s="25" t="n">
        <v>16</v>
      </c>
      <c r="C8127" s="7" t="n">
        <v>0</v>
      </c>
    </row>
    <row r="8128" spans="1:15">
      <c r="A8128" t="s">
        <v>4</v>
      </c>
      <c r="B8128" s="4" t="s">
        <v>5</v>
      </c>
      <c r="C8128" s="4" t="s">
        <v>10</v>
      </c>
      <c r="D8128" s="4" t="s">
        <v>66</v>
      </c>
      <c r="E8128" s="4" t="s">
        <v>13</v>
      </c>
      <c r="F8128" s="4" t="s">
        <v>13</v>
      </c>
      <c r="G8128" s="4" t="s">
        <v>66</v>
      </c>
      <c r="H8128" s="4" t="s">
        <v>13</v>
      </c>
      <c r="I8128" s="4" t="s">
        <v>13</v>
      </c>
      <c r="J8128" s="4" t="s">
        <v>66</v>
      </c>
      <c r="K8128" s="4" t="s">
        <v>13</v>
      </c>
      <c r="L8128" s="4" t="s">
        <v>13</v>
      </c>
    </row>
    <row r="8129" spans="1:12">
      <c r="A8129" t="n">
        <v>73132</v>
      </c>
      <c r="B8129" s="52" t="n">
        <v>26</v>
      </c>
      <c r="C8129" s="7" t="n">
        <v>92</v>
      </c>
      <c r="D8129" s="7" t="s">
        <v>745</v>
      </c>
      <c r="E8129" s="7" t="n">
        <v>2</v>
      </c>
      <c r="F8129" s="7" t="n">
        <v>3</v>
      </c>
      <c r="G8129" s="7" t="s">
        <v>746</v>
      </c>
      <c r="H8129" s="7" t="n">
        <v>2</v>
      </c>
      <c r="I8129" s="7" t="n">
        <v>3</v>
      </c>
      <c r="J8129" s="7" t="s">
        <v>747</v>
      </c>
      <c r="K8129" s="7" t="n">
        <v>2</v>
      </c>
      <c r="L8129" s="7" t="n">
        <v>0</v>
      </c>
    </row>
    <row r="8130" spans="1:12">
      <c r="A8130" t="s">
        <v>4</v>
      </c>
      <c r="B8130" s="4" t="s">
        <v>5</v>
      </c>
    </row>
    <row r="8131" spans="1:12">
      <c r="A8131" t="n">
        <v>73386</v>
      </c>
      <c r="B8131" s="32" t="n">
        <v>28</v>
      </c>
    </row>
    <row r="8132" spans="1:12">
      <c r="A8132" t="s">
        <v>4</v>
      </c>
      <c r="B8132" s="4" t="s">
        <v>5</v>
      </c>
      <c r="C8132" s="4" t="s">
        <v>13</v>
      </c>
      <c r="D8132" s="4" t="s">
        <v>10</v>
      </c>
      <c r="E8132" s="4" t="s">
        <v>30</v>
      </c>
    </row>
    <row r="8133" spans="1:12">
      <c r="A8133" t="n">
        <v>73387</v>
      </c>
      <c r="B8133" s="27" t="n">
        <v>58</v>
      </c>
      <c r="C8133" s="7" t="n">
        <v>0</v>
      </c>
      <c r="D8133" s="7" t="n">
        <v>300</v>
      </c>
      <c r="E8133" s="7" t="n">
        <v>0.300000011920929</v>
      </c>
    </row>
    <row r="8134" spans="1:12">
      <c r="A8134" t="s">
        <v>4</v>
      </c>
      <c r="B8134" s="4" t="s">
        <v>5</v>
      </c>
      <c r="C8134" s="4" t="s">
        <v>13</v>
      </c>
      <c r="D8134" s="4" t="s">
        <v>10</v>
      </c>
    </row>
    <row r="8135" spans="1:12">
      <c r="A8135" t="n">
        <v>73395</v>
      </c>
      <c r="B8135" s="27" t="n">
        <v>58</v>
      </c>
      <c r="C8135" s="7" t="n">
        <v>255</v>
      </c>
      <c r="D8135" s="7" t="n">
        <v>0</v>
      </c>
    </row>
    <row r="8136" spans="1:12">
      <c r="A8136" t="s">
        <v>4</v>
      </c>
      <c r="B8136" s="4" t="s">
        <v>5</v>
      </c>
      <c r="C8136" s="4" t="s">
        <v>13</v>
      </c>
      <c r="D8136" s="4" t="s">
        <v>10</v>
      </c>
      <c r="E8136" s="4" t="s">
        <v>30</v>
      </c>
      <c r="F8136" s="4" t="s">
        <v>10</v>
      </c>
      <c r="G8136" s="4" t="s">
        <v>9</v>
      </c>
      <c r="H8136" s="4" t="s">
        <v>9</v>
      </c>
      <c r="I8136" s="4" t="s">
        <v>10</v>
      </c>
      <c r="J8136" s="4" t="s">
        <v>10</v>
      </c>
      <c r="K8136" s="4" t="s">
        <v>9</v>
      </c>
      <c r="L8136" s="4" t="s">
        <v>9</v>
      </c>
      <c r="M8136" s="4" t="s">
        <v>9</v>
      </c>
      <c r="N8136" s="4" t="s">
        <v>9</v>
      </c>
      <c r="O8136" s="4" t="s">
        <v>6</v>
      </c>
    </row>
    <row r="8137" spans="1:12">
      <c r="A8137" t="n">
        <v>73399</v>
      </c>
      <c r="B8137" s="19" t="n">
        <v>50</v>
      </c>
      <c r="C8137" s="7" t="n">
        <v>0</v>
      </c>
      <c r="D8137" s="7" t="n">
        <v>12010</v>
      </c>
      <c r="E8137" s="7" t="n">
        <v>1</v>
      </c>
      <c r="F8137" s="7" t="n">
        <v>0</v>
      </c>
      <c r="G8137" s="7" t="n">
        <v>0</v>
      </c>
      <c r="H8137" s="7" t="n">
        <v>0</v>
      </c>
      <c r="I8137" s="7" t="n">
        <v>0</v>
      </c>
      <c r="J8137" s="7" t="n">
        <v>65533</v>
      </c>
      <c r="K8137" s="7" t="n">
        <v>0</v>
      </c>
      <c r="L8137" s="7" t="n">
        <v>0</v>
      </c>
      <c r="M8137" s="7" t="n">
        <v>0</v>
      </c>
      <c r="N8137" s="7" t="n">
        <v>0</v>
      </c>
      <c r="O8137" s="7" t="s">
        <v>12</v>
      </c>
    </row>
    <row r="8138" spans="1:12">
      <c r="A8138" t="s">
        <v>4</v>
      </c>
      <c r="B8138" s="4" t="s">
        <v>5</v>
      </c>
      <c r="C8138" s="4" t="s">
        <v>13</v>
      </c>
      <c r="D8138" s="4" t="s">
        <v>10</v>
      </c>
      <c r="E8138" s="4" t="s">
        <v>10</v>
      </c>
      <c r="F8138" s="4" t="s">
        <v>10</v>
      </c>
      <c r="G8138" s="4" t="s">
        <v>10</v>
      </c>
      <c r="H8138" s="4" t="s">
        <v>13</v>
      </c>
    </row>
    <row r="8139" spans="1:12">
      <c r="A8139" t="n">
        <v>73438</v>
      </c>
      <c r="B8139" s="30" t="n">
        <v>25</v>
      </c>
      <c r="C8139" s="7" t="n">
        <v>5</v>
      </c>
      <c r="D8139" s="7" t="n">
        <v>65535</v>
      </c>
      <c r="E8139" s="7" t="n">
        <v>65535</v>
      </c>
      <c r="F8139" s="7" t="n">
        <v>65535</v>
      </c>
      <c r="G8139" s="7" t="n">
        <v>65535</v>
      </c>
      <c r="H8139" s="7" t="n">
        <v>0</v>
      </c>
    </row>
    <row r="8140" spans="1:12">
      <c r="A8140" t="s">
        <v>4</v>
      </c>
      <c r="B8140" s="4" t="s">
        <v>5</v>
      </c>
      <c r="C8140" s="4" t="s">
        <v>10</v>
      </c>
      <c r="D8140" s="4" t="s">
        <v>66</v>
      </c>
      <c r="E8140" s="4" t="s">
        <v>13</v>
      </c>
      <c r="F8140" s="4" t="s">
        <v>13</v>
      </c>
      <c r="G8140" s="4" t="s">
        <v>10</v>
      </c>
      <c r="H8140" s="4" t="s">
        <v>13</v>
      </c>
      <c r="I8140" s="4" t="s">
        <v>66</v>
      </c>
      <c r="J8140" s="4" t="s">
        <v>13</v>
      </c>
      <c r="K8140" s="4" t="s">
        <v>13</v>
      </c>
      <c r="L8140" s="4" t="s">
        <v>13</v>
      </c>
    </row>
    <row r="8141" spans="1:12">
      <c r="A8141" t="n">
        <v>73449</v>
      </c>
      <c r="B8141" s="31" t="n">
        <v>24</v>
      </c>
      <c r="C8141" s="7" t="n">
        <v>65533</v>
      </c>
      <c r="D8141" s="7" t="s">
        <v>734</v>
      </c>
      <c r="E8141" s="7" t="n">
        <v>12</v>
      </c>
      <c r="F8141" s="7" t="n">
        <v>16</v>
      </c>
      <c r="G8141" s="7" t="n">
        <v>50</v>
      </c>
      <c r="H8141" s="7" t="n">
        <v>7</v>
      </c>
      <c r="I8141" s="7" t="s">
        <v>748</v>
      </c>
      <c r="J8141" s="7" t="n">
        <v>6</v>
      </c>
      <c r="K8141" s="7" t="n">
        <v>2</v>
      </c>
      <c r="L8141" s="7" t="n">
        <v>0</v>
      </c>
    </row>
    <row r="8142" spans="1:12">
      <c r="A8142" t="s">
        <v>4</v>
      </c>
      <c r="B8142" s="4" t="s">
        <v>5</v>
      </c>
    </row>
    <row r="8143" spans="1:12">
      <c r="A8143" t="n">
        <v>73473</v>
      </c>
      <c r="B8143" s="32" t="n">
        <v>28</v>
      </c>
    </row>
    <row r="8144" spans="1:12">
      <c r="A8144" t="s">
        <v>4</v>
      </c>
      <c r="B8144" s="4" t="s">
        <v>5</v>
      </c>
      <c r="C8144" s="4" t="s">
        <v>13</v>
      </c>
    </row>
    <row r="8145" spans="1:15">
      <c r="A8145" t="n">
        <v>73474</v>
      </c>
      <c r="B8145" s="33" t="n">
        <v>27</v>
      </c>
      <c r="C8145" s="7" t="n">
        <v>0</v>
      </c>
    </row>
    <row r="8146" spans="1:15">
      <c r="A8146" t="s">
        <v>4</v>
      </c>
      <c r="B8146" s="4" t="s">
        <v>5</v>
      </c>
      <c r="C8146" s="4" t="s">
        <v>13</v>
      </c>
    </row>
    <row r="8147" spans="1:15">
      <c r="A8147" t="n">
        <v>73476</v>
      </c>
      <c r="B8147" s="33" t="n">
        <v>27</v>
      </c>
      <c r="C8147" s="7" t="n">
        <v>1</v>
      </c>
    </row>
    <row r="8148" spans="1:15">
      <c r="A8148" t="s">
        <v>4</v>
      </c>
      <c r="B8148" s="4" t="s">
        <v>5</v>
      </c>
      <c r="C8148" s="4" t="s">
        <v>13</v>
      </c>
      <c r="D8148" s="4" t="s">
        <v>10</v>
      </c>
      <c r="E8148" s="4" t="s">
        <v>10</v>
      </c>
      <c r="F8148" s="4" t="s">
        <v>10</v>
      </c>
      <c r="G8148" s="4" t="s">
        <v>10</v>
      </c>
      <c r="H8148" s="4" t="s">
        <v>13</v>
      </c>
    </row>
    <row r="8149" spans="1:15">
      <c r="A8149" t="n">
        <v>73478</v>
      </c>
      <c r="B8149" s="30" t="n">
        <v>25</v>
      </c>
      <c r="C8149" s="7" t="n">
        <v>5</v>
      </c>
      <c r="D8149" s="7" t="n">
        <v>65535</v>
      </c>
      <c r="E8149" s="7" t="n">
        <v>65535</v>
      </c>
      <c r="F8149" s="7" t="n">
        <v>65535</v>
      </c>
      <c r="G8149" s="7" t="n">
        <v>65535</v>
      </c>
      <c r="H8149" s="7" t="n">
        <v>0</v>
      </c>
    </row>
    <row r="8150" spans="1:15">
      <c r="A8150" t="s">
        <v>4</v>
      </c>
      <c r="B8150" s="4" t="s">
        <v>5</v>
      </c>
      <c r="C8150" s="4" t="s">
        <v>13</v>
      </c>
      <c r="D8150" s="4" t="s">
        <v>10</v>
      </c>
      <c r="E8150" s="4" t="s">
        <v>9</v>
      </c>
    </row>
    <row r="8151" spans="1:15">
      <c r="A8151" t="n">
        <v>73489</v>
      </c>
      <c r="B8151" s="74" t="n">
        <v>101</v>
      </c>
      <c r="C8151" s="7" t="n">
        <v>0</v>
      </c>
      <c r="D8151" s="7" t="n">
        <v>50</v>
      </c>
      <c r="E8151" s="7" t="n">
        <v>6</v>
      </c>
    </row>
    <row r="8152" spans="1:15">
      <c r="A8152" t="s">
        <v>4</v>
      </c>
      <c r="B8152" s="4" t="s">
        <v>5</v>
      </c>
      <c r="C8152" s="4" t="s">
        <v>13</v>
      </c>
      <c r="D8152" s="4" t="s">
        <v>10</v>
      </c>
      <c r="E8152" s="4" t="s">
        <v>30</v>
      </c>
    </row>
    <row r="8153" spans="1:15">
      <c r="A8153" t="n">
        <v>73497</v>
      </c>
      <c r="B8153" s="27" t="n">
        <v>58</v>
      </c>
      <c r="C8153" s="7" t="n">
        <v>100</v>
      </c>
      <c r="D8153" s="7" t="n">
        <v>300</v>
      </c>
      <c r="E8153" s="7" t="n">
        <v>0.300000011920929</v>
      </c>
    </row>
    <row r="8154" spans="1:15">
      <c r="A8154" t="s">
        <v>4</v>
      </c>
      <c r="B8154" s="4" t="s">
        <v>5</v>
      </c>
      <c r="C8154" s="4" t="s">
        <v>13</v>
      </c>
      <c r="D8154" s="4" t="s">
        <v>10</v>
      </c>
    </row>
    <row r="8155" spans="1:15">
      <c r="A8155" t="n">
        <v>73505</v>
      </c>
      <c r="B8155" s="27" t="n">
        <v>58</v>
      </c>
      <c r="C8155" s="7" t="n">
        <v>255</v>
      </c>
      <c r="D8155" s="7" t="n">
        <v>0</v>
      </c>
    </row>
    <row r="8156" spans="1:15">
      <c r="A8156" t="s">
        <v>4</v>
      </c>
      <c r="B8156" s="4" t="s">
        <v>5</v>
      </c>
      <c r="C8156" s="4" t="s">
        <v>13</v>
      </c>
      <c r="D8156" s="4" t="s">
        <v>10</v>
      </c>
      <c r="E8156" s="4" t="s">
        <v>6</v>
      </c>
    </row>
    <row r="8157" spans="1:15">
      <c r="A8157" t="n">
        <v>73509</v>
      </c>
      <c r="B8157" s="51" t="n">
        <v>51</v>
      </c>
      <c r="C8157" s="7" t="n">
        <v>4</v>
      </c>
      <c r="D8157" s="7" t="n">
        <v>92</v>
      </c>
      <c r="E8157" s="7" t="s">
        <v>749</v>
      </c>
    </row>
    <row r="8158" spans="1:15">
      <c r="A8158" t="s">
        <v>4</v>
      </c>
      <c r="B8158" s="4" t="s">
        <v>5</v>
      </c>
      <c r="C8158" s="4" t="s">
        <v>10</v>
      </c>
    </row>
    <row r="8159" spans="1:15">
      <c r="A8159" t="n">
        <v>73523</v>
      </c>
      <c r="B8159" s="25" t="n">
        <v>16</v>
      </c>
      <c r="C8159" s="7" t="n">
        <v>0</v>
      </c>
    </row>
    <row r="8160" spans="1:15">
      <c r="A8160" t="s">
        <v>4</v>
      </c>
      <c r="B8160" s="4" t="s">
        <v>5</v>
      </c>
      <c r="C8160" s="4" t="s">
        <v>10</v>
      </c>
      <c r="D8160" s="4" t="s">
        <v>66</v>
      </c>
      <c r="E8160" s="4" t="s">
        <v>13</v>
      </c>
      <c r="F8160" s="4" t="s">
        <v>13</v>
      </c>
      <c r="G8160" s="4" t="s">
        <v>66</v>
      </c>
      <c r="H8160" s="4" t="s">
        <v>13</v>
      </c>
      <c r="I8160" s="4" t="s">
        <v>13</v>
      </c>
    </row>
    <row r="8161" spans="1:9">
      <c r="A8161" t="n">
        <v>73526</v>
      </c>
      <c r="B8161" s="52" t="n">
        <v>26</v>
      </c>
      <c r="C8161" s="7" t="n">
        <v>92</v>
      </c>
      <c r="D8161" s="7" t="s">
        <v>750</v>
      </c>
      <c r="E8161" s="7" t="n">
        <v>2</v>
      </c>
      <c r="F8161" s="7" t="n">
        <v>3</v>
      </c>
      <c r="G8161" s="7" t="s">
        <v>751</v>
      </c>
      <c r="H8161" s="7" t="n">
        <v>2</v>
      </c>
      <c r="I8161" s="7" t="n">
        <v>0</v>
      </c>
    </row>
    <row r="8162" spans="1:9">
      <c r="A8162" t="s">
        <v>4</v>
      </c>
      <c r="B8162" s="4" t="s">
        <v>5</v>
      </c>
    </row>
    <row r="8163" spans="1:9">
      <c r="A8163" t="n">
        <v>73754</v>
      </c>
      <c r="B8163" s="32" t="n">
        <v>28</v>
      </c>
    </row>
    <row r="8164" spans="1:9">
      <c r="A8164" t="s">
        <v>4</v>
      </c>
      <c r="B8164" s="4" t="s">
        <v>5</v>
      </c>
      <c r="C8164" s="4" t="s">
        <v>13</v>
      </c>
      <c r="D8164" s="4" t="s">
        <v>10</v>
      </c>
      <c r="E8164" s="4" t="s">
        <v>13</v>
      </c>
      <c r="F8164" s="4" t="s">
        <v>13</v>
      </c>
      <c r="G8164" s="4" t="s">
        <v>10</v>
      </c>
      <c r="H8164" s="4" t="s">
        <v>13</v>
      </c>
      <c r="I8164" s="4" t="s">
        <v>13</v>
      </c>
      <c r="J8164" s="4" t="s">
        <v>10</v>
      </c>
      <c r="K8164" s="4" t="s">
        <v>13</v>
      </c>
      <c r="L8164" s="4" t="s">
        <v>13</v>
      </c>
      <c r="M8164" s="4" t="s">
        <v>10</v>
      </c>
      <c r="N8164" s="4" t="s">
        <v>13</v>
      </c>
      <c r="O8164" s="4" t="s">
        <v>13</v>
      </c>
      <c r="P8164" s="4" t="s">
        <v>10</v>
      </c>
      <c r="Q8164" s="4" t="s">
        <v>13</v>
      </c>
      <c r="R8164" s="4" t="s">
        <v>13</v>
      </c>
      <c r="S8164" s="4" t="s">
        <v>10</v>
      </c>
      <c r="T8164" s="4" t="s">
        <v>13</v>
      </c>
      <c r="U8164" s="4" t="s">
        <v>13</v>
      </c>
      <c r="V8164" s="4" t="s">
        <v>29</v>
      </c>
    </row>
    <row r="8165" spans="1:9">
      <c r="A8165" t="n">
        <v>73755</v>
      </c>
      <c r="B8165" s="14" t="n">
        <v>5</v>
      </c>
      <c r="C8165" s="7" t="n">
        <v>30</v>
      </c>
      <c r="D8165" s="7" t="n">
        <v>10361</v>
      </c>
      <c r="E8165" s="7" t="n">
        <v>8</v>
      </c>
      <c r="F8165" s="7" t="n">
        <v>30</v>
      </c>
      <c r="G8165" s="7" t="n">
        <v>10356</v>
      </c>
      <c r="H8165" s="7" t="n">
        <v>9</v>
      </c>
      <c r="I8165" s="7" t="n">
        <v>30</v>
      </c>
      <c r="J8165" s="7" t="n">
        <v>10357</v>
      </c>
      <c r="K8165" s="7" t="n">
        <v>9</v>
      </c>
      <c r="L8165" s="7" t="n">
        <v>30</v>
      </c>
      <c r="M8165" s="7" t="n">
        <v>10358</v>
      </c>
      <c r="N8165" s="7" t="n">
        <v>9</v>
      </c>
      <c r="O8165" s="7" t="n">
        <v>30</v>
      </c>
      <c r="P8165" s="7" t="n">
        <v>10359</v>
      </c>
      <c r="Q8165" s="7" t="n">
        <v>9</v>
      </c>
      <c r="R8165" s="7" t="n">
        <v>30</v>
      </c>
      <c r="S8165" s="7" t="n">
        <v>10360</v>
      </c>
      <c r="T8165" s="7" t="n">
        <v>9</v>
      </c>
      <c r="U8165" s="7" t="n">
        <v>1</v>
      </c>
      <c r="V8165" s="15" t="n">
        <f t="normal" ca="1">A8187</f>
        <v>0</v>
      </c>
    </row>
    <row r="8166" spans="1:9">
      <c r="A8166" t="s">
        <v>4</v>
      </c>
      <c r="B8166" s="4" t="s">
        <v>5</v>
      </c>
      <c r="C8166" s="4" t="s">
        <v>13</v>
      </c>
      <c r="D8166" s="4" t="s">
        <v>10</v>
      </c>
      <c r="E8166" s="4" t="s">
        <v>30</v>
      </c>
    </row>
    <row r="8167" spans="1:9">
      <c r="A8167" t="n">
        <v>73785</v>
      </c>
      <c r="B8167" s="27" t="n">
        <v>58</v>
      </c>
      <c r="C8167" s="7" t="n">
        <v>0</v>
      </c>
      <c r="D8167" s="7" t="n">
        <v>1000</v>
      </c>
      <c r="E8167" s="7" t="n">
        <v>1</v>
      </c>
    </row>
    <row r="8168" spans="1:9">
      <c r="A8168" t="s">
        <v>4</v>
      </c>
      <c r="B8168" s="4" t="s">
        <v>5</v>
      </c>
      <c r="C8168" s="4" t="s">
        <v>13</v>
      </c>
      <c r="D8168" s="4" t="s">
        <v>10</v>
      </c>
    </row>
    <row r="8169" spans="1:9">
      <c r="A8169" t="n">
        <v>73793</v>
      </c>
      <c r="B8169" s="27" t="n">
        <v>58</v>
      </c>
      <c r="C8169" s="7" t="n">
        <v>255</v>
      </c>
      <c r="D8169" s="7" t="n">
        <v>0</v>
      </c>
    </row>
    <row r="8170" spans="1:9">
      <c r="A8170" t="s">
        <v>4</v>
      </c>
      <c r="B8170" s="4" t="s">
        <v>5</v>
      </c>
      <c r="C8170" s="4" t="s">
        <v>13</v>
      </c>
      <c r="D8170" s="4" t="s">
        <v>13</v>
      </c>
      <c r="E8170" s="4" t="s">
        <v>9</v>
      </c>
      <c r="F8170" s="4" t="s">
        <v>13</v>
      </c>
      <c r="G8170" s="4" t="s">
        <v>13</v>
      </c>
    </row>
    <row r="8171" spans="1:9">
      <c r="A8171" t="n">
        <v>73797</v>
      </c>
      <c r="B8171" s="34" t="n">
        <v>18</v>
      </c>
      <c r="C8171" s="7" t="n">
        <v>1</v>
      </c>
      <c r="D8171" s="7" t="n">
        <v>0</v>
      </c>
      <c r="E8171" s="7" t="n">
        <v>0</v>
      </c>
      <c r="F8171" s="7" t="n">
        <v>19</v>
      </c>
      <c r="G8171" s="7" t="n">
        <v>1</v>
      </c>
    </row>
    <row r="8172" spans="1:9">
      <c r="A8172" t="s">
        <v>4</v>
      </c>
      <c r="B8172" s="4" t="s">
        <v>5</v>
      </c>
      <c r="C8172" s="4" t="s">
        <v>13</v>
      </c>
      <c r="D8172" s="4" t="s">
        <v>6</v>
      </c>
    </row>
    <row r="8173" spans="1:9">
      <c r="A8173" t="n">
        <v>73806</v>
      </c>
      <c r="B8173" s="9" t="n">
        <v>2</v>
      </c>
      <c r="C8173" s="7" t="n">
        <v>11</v>
      </c>
      <c r="D8173" s="7" t="s">
        <v>752</v>
      </c>
    </row>
    <row r="8174" spans="1:9">
      <c r="A8174" t="s">
        <v>4</v>
      </c>
      <c r="B8174" s="4" t="s">
        <v>5</v>
      </c>
      <c r="C8174" s="4" t="s">
        <v>13</v>
      </c>
      <c r="D8174" s="4" t="s">
        <v>10</v>
      </c>
      <c r="E8174" s="4" t="s">
        <v>30</v>
      </c>
    </row>
    <row r="8175" spans="1:9">
      <c r="A8175" t="n">
        <v>73817</v>
      </c>
      <c r="B8175" s="27" t="n">
        <v>58</v>
      </c>
      <c r="C8175" s="7" t="n">
        <v>0</v>
      </c>
      <c r="D8175" s="7" t="n">
        <v>2000</v>
      </c>
      <c r="E8175" s="7" t="n">
        <v>1</v>
      </c>
    </row>
    <row r="8176" spans="1:9">
      <c r="A8176" t="s">
        <v>4</v>
      </c>
      <c r="B8176" s="4" t="s">
        <v>5</v>
      </c>
      <c r="C8176" s="4" t="s">
        <v>13</v>
      </c>
      <c r="D8176" s="4" t="s">
        <v>10</v>
      </c>
    </row>
    <row r="8177" spans="1:22">
      <c r="A8177" t="n">
        <v>73825</v>
      </c>
      <c r="B8177" s="27" t="n">
        <v>58</v>
      </c>
      <c r="C8177" s="7" t="n">
        <v>255</v>
      </c>
      <c r="D8177" s="7" t="n">
        <v>0</v>
      </c>
    </row>
    <row r="8178" spans="1:22">
      <c r="A8178" t="s">
        <v>4</v>
      </c>
      <c r="B8178" s="4" t="s">
        <v>5</v>
      </c>
      <c r="C8178" s="4" t="s">
        <v>13</v>
      </c>
      <c r="D8178" s="4" t="s">
        <v>30</v>
      </c>
      <c r="E8178" s="4" t="s">
        <v>10</v>
      </c>
      <c r="F8178" s="4" t="s">
        <v>13</v>
      </c>
    </row>
    <row r="8179" spans="1:22">
      <c r="A8179" t="n">
        <v>73829</v>
      </c>
      <c r="B8179" s="17" t="n">
        <v>49</v>
      </c>
      <c r="C8179" s="7" t="n">
        <v>3</v>
      </c>
      <c r="D8179" s="7" t="n">
        <v>1</v>
      </c>
      <c r="E8179" s="7" t="n">
        <v>500</v>
      </c>
      <c r="F8179" s="7" t="n">
        <v>0</v>
      </c>
    </row>
    <row r="8180" spans="1:22">
      <c r="A8180" t="s">
        <v>4</v>
      </c>
      <c r="B8180" s="4" t="s">
        <v>5</v>
      </c>
      <c r="C8180" s="4" t="s">
        <v>13</v>
      </c>
      <c r="D8180" s="4" t="s">
        <v>10</v>
      </c>
    </row>
    <row r="8181" spans="1:22">
      <c r="A8181" t="n">
        <v>73838</v>
      </c>
      <c r="B8181" s="27" t="n">
        <v>58</v>
      </c>
      <c r="C8181" s="7" t="n">
        <v>11</v>
      </c>
      <c r="D8181" s="7" t="n">
        <v>300</v>
      </c>
    </row>
    <row r="8182" spans="1:22">
      <c r="A8182" t="s">
        <v>4</v>
      </c>
      <c r="B8182" s="4" t="s">
        <v>5</v>
      </c>
      <c r="C8182" s="4" t="s">
        <v>13</v>
      </c>
      <c r="D8182" s="4" t="s">
        <v>10</v>
      </c>
    </row>
    <row r="8183" spans="1:22">
      <c r="A8183" t="n">
        <v>73842</v>
      </c>
      <c r="B8183" s="27" t="n">
        <v>58</v>
      </c>
      <c r="C8183" s="7" t="n">
        <v>12</v>
      </c>
      <c r="D8183" s="7" t="n">
        <v>0</v>
      </c>
    </row>
    <row r="8184" spans="1:22">
      <c r="A8184" t="s">
        <v>4</v>
      </c>
      <c r="B8184" s="4" t="s">
        <v>5</v>
      </c>
      <c r="C8184" s="4" t="s">
        <v>29</v>
      </c>
    </row>
    <row r="8185" spans="1:22">
      <c r="A8185" t="n">
        <v>73846</v>
      </c>
      <c r="B8185" s="18" t="n">
        <v>3</v>
      </c>
      <c r="C8185" s="15" t="n">
        <f t="normal" ca="1">A8191</f>
        <v>0</v>
      </c>
    </row>
    <row r="8186" spans="1:22">
      <c r="A8186" t="s">
        <v>4</v>
      </c>
      <c r="B8186" s="4" t="s">
        <v>5</v>
      </c>
      <c r="C8186" s="4" t="s">
        <v>13</v>
      </c>
      <c r="D8186" s="4" t="s">
        <v>10</v>
      </c>
      <c r="E8186" s="4" t="s">
        <v>30</v>
      </c>
    </row>
    <row r="8187" spans="1:22">
      <c r="A8187" t="n">
        <v>73851</v>
      </c>
      <c r="B8187" s="27" t="n">
        <v>58</v>
      </c>
      <c r="C8187" s="7" t="n">
        <v>0</v>
      </c>
      <c r="D8187" s="7" t="n">
        <v>2000</v>
      </c>
      <c r="E8187" s="7" t="n">
        <v>1</v>
      </c>
    </row>
    <row r="8188" spans="1:22">
      <c r="A8188" t="s">
        <v>4</v>
      </c>
      <c r="B8188" s="4" t="s">
        <v>5</v>
      </c>
      <c r="C8188" s="4" t="s">
        <v>13</v>
      </c>
      <c r="D8188" s="4" t="s">
        <v>10</v>
      </c>
    </row>
    <row r="8189" spans="1:22">
      <c r="A8189" t="n">
        <v>73859</v>
      </c>
      <c r="B8189" s="27" t="n">
        <v>58</v>
      </c>
      <c r="C8189" s="7" t="n">
        <v>255</v>
      </c>
      <c r="D8189" s="7" t="n">
        <v>0</v>
      </c>
    </row>
    <row r="8190" spans="1:22">
      <c r="A8190" t="s">
        <v>4</v>
      </c>
      <c r="B8190" s="4" t="s">
        <v>5</v>
      </c>
      <c r="C8190" s="4" t="s">
        <v>13</v>
      </c>
      <c r="D8190" s="4" t="s">
        <v>10</v>
      </c>
      <c r="E8190" s="4" t="s">
        <v>30</v>
      </c>
    </row>
    <row r="8191" spans="1:22">
      <c r="A8191" t="n">
        <v>73863</v>
      </c>
      <c r="B8191" s="27" t="n">
        <v>58</v>
      </c>
      <c r="C8191" s="7" t="n">
        <v>0</v>
      </c>
      <c r="D8191" s="7" t="n">
        <v>2000</v>
      </c>
      <c r="E8191" s="7" t="n">
        <v>1</v>
      </c>
    </row>
    <row r="8192" spans="1:22">
      <c r="A8192" t="s">
        <v>4</v>
      </c>
      <c r="B8192" s="4" t="s">
        <v>5</v>
      </c>
      <c r="C8192" s="4" t="s">
        <v>13</v>
      </c>
      <c r="D8192" s="4" t="s">
        <v>10</v>
      </c>
    </row>
    <row r="8193" spans="1:6">
      <c r="A8193" t="n">
        <v>73871</v>
      </c>
      <c r="B8193" s="27" t="n">
        <v>58</v>
      </c>
      <c r="C8193" s="7" t="n">
        <v>255</v>
      </c>
      <c r="D8193" s="7" t="n">
        <v>0</v>
      </c>
    </row>
    <row r="8194" spans="1:6">
      <c r="A8194" t="s">
        <v>4</v>
      </c>
      <c r="B8194" s="4" t="s">
        <v>5</v>
      </c>
      <c r="C8194" s="4" t="s">
        <v>10</v>
      </c>
      <c r="D8194" s="4" t="s">
        <v>30</v>
      </c>
      <c r="E8194" s="4" t="s">
        <v>30</v>
      </c>
      <c r="F8194" s="4" t="s">
        <v>30</v>
      </c>
      <c r="G8194" s="4" t="s">
        <v>30</v>
      </c>
    </row>
    <row r="8195" spans="1:6">
      <c r="A8195" t="n">
        <v>73875</v>
      </c>
      <c r="B8195" s="38" t="n">
        <v>46</v>
      </c>
      <c r="C8195" s="7" t="n">
        <v>61456</v>
      </c>
      <c r="D8195" s="7" t="n">
        <v>-0.720000028610229</v>
      </c>
      <c r="E8195" s="7" t="n">
        <v>0</v>
      </c>
      <c r="F8195" s="7" t="n">
        <v>-26.8199996948242</v>
      </c>
      <c r="G8195" s="7" t="n">
        <v>177.300003051758</v>
      </c>
    </row>
    <row r="8196" spans="1:6">
      <c r="A8196" t="s">
        <v>4</v>
      </c>
      <c r="B8196" s="4" t="s">
        <v>5</v>
      </c>
      <c r="C8196" s="4" t="s">
        <v>13</v>
      </c>
      <c r="D8196" s="4" t="s">
        <v>13</v>
      </c>
      <c r="E8196" s="4" t="s">
        <v>30</v>
      </c>
      <c r="F8196" s="4" t="s">
        <v>30</v>
      </c>
      <c r="G8196" s="4" t="s">
        <v>30</v>
      </c>
      <c r="H8196" s="4" t="s">
        <v>10</v>
      </c>
      <c r="I8196" s="4" t="s">
        <v>13</v>
      </c>
    </row>
    <row r="8197" spans="1:6">
      <c r="A8197" t="n">
        <v>73894</v>
      </c>
      <c r="B8197" s="59" t="n">
        <v>45</v>
      </c>
      <c r="C8197" s="7" t="n">
        <v>4</v>
      </c>
      <c r="D8197" s="7" t="n">
        <v>3</v>
      </c>
      <c r="E8197" s="7" t="n">
        <v>11.460000038147</v>
      </c>
      <c r="F8197" s="7" t="n">
        <v>1.33000004291534</v>
      </c>
      <c r="G8197" s="7" t="n">
        <v>0</v>
      </c>
      <c r="H8197" s="7" t="n">
        <v>0</v>
      </c>
      <c r="I8197" s="7" t="n">
        <v>0</v>
      </c>
    </row>
    <row r="8198" spans="1:6">
      <c r="A8198" t="s">
        <v>4</v>
      </c>
      <c r="B8198" s="4" t="s">
        <v>5</v>
      </c>
      <c r="C8198" s="4" t="s">
        <v>13</v>
      </c>
      <c r="D8198" s="4" t="s">
        <v>6</v>
      </c>
    </row>
    <row r="8199" spans="1:6">
      <c r="A8199" t="n">
        <v>73912</v>
      </c>
      <c r="B8199" s="9" t="n">
        <v>2</v>
      </c>
      <c r="C8199" s="7" t="n">
        <v>10</v>
      </c>
      <c r="D8199" s="7" t="s">
        <v>713</v>
      </c>
    </row>
    <row r="8200" spans="1:6">
      <c r="A8200" t="s">
        <v>4</v>
      </c>
      <c r="B8200" s="4" t="s">
        <v>5</v>
      </c>
      <c r="C8200" s="4" t="s">
        <v>10</v>
      </c>
    </row>
    <row r="8201" spans="1:6">
      <c r="A8201" t="n">
        <v>73927</v>
      </c>
      <c r="B8201" s="25" t="n">
        <v>16</v>
      </c>
      <c r="C8201" s="7" t="n">
        <v>0</v>
      </c>
    </row>
    <row r="8202" spans="1:6">
      <c r="A8202" t="s">
        <v>4</v>
      </c>
      <c r="B8202" s="4" t="s">
        <v>5</v>
      </c>
      <c r="C8202" s="4" t="s">
        <v>13</v>
      </c>
      <c r="D8202" s="4" t="s">
        <v>10</v>
      </c>
    </row>
    <row r="8203" spans="1:6">
      <c r="A8203" t="n">
        <v>73930</v>
      </c>
      <c r="B8203" s="27" t="n">
        <v>58</v>
      </c>
      <c r="C8203" s="7" t="n">
        <v>105</v>
      </c>
      <c r="D8203" s="7" t="n">
        <v>300</v>
      </c>
    </row>
    <row r="8204" spans="1:6">
      <c r="A8204" t="s">
        <v>4</v>
      </c>
      <c r="B8204" s="4" t="s">
        <v>5</v>
      </c>
      <c r="C8204" s="4" t="s">
        <v>30</v>
      </c>
      <c r="D8204" s="4" t="s">
        <v>10</v>
      </c>
    </row>
    <row r="8205" spans="1:6">
      <c r="A8205" t="n">
        <v>73934</v>
      </c>
      <c r="B8205" s="49" t="n">
        <v>103</v>
      </c>
      <c r="C8205" s="7" t="n">
        <v>1</v>
      </c>
      <c r="D8205" s="7" t="n">
        <v>300</v>
      </c>
    </row>
    <row r="8206" spans="1:6">
      <c r="A8206" t="s">
        <v>4</v>
      </c>
      <c r="B8206" s="4" t="s">
        <v>5</v>
      </c>
      <c r="C8206" s="4" t="s">
        <v>13</v>
      </c>
      <c r="D8206" s="4" t="s">
        <v>10</v>
      </c>
    </row>
    <row r="8207" spans="1:6">
      <c r="A8207" t="n">
        <v>73941</v>
      </c>
      <c r="B8207" s="55" t="n">
        <v>72</v>
      </c>
      <c r="C8207" s="7" t="n">
        <v>4</v>
      </c>
      <c r="D8207" s="7" t="n">
        <v>0</v>
      </c>
    </row>
    <row r="8208" spans="1:6">
      <c r="A8208" t="s">
        <v>4</v>
      </c>
      <c r="B8208" s="4" t="s">
        <v>5</v>
      </c>
      <c r="C8208" s="4" t="s">
        <v>9</v>
      </c>
    </row>
    <row r="8209" spans="1:9">
      <c r="A8209" t="n">
        <v>73945</v>
      </c>
      <c r="B8209" s="53" t="n">
        <v>15</v>
      </c>
      <c r="C8209" s="7" t="n">
        <v>1073741824</v>
      </c>
    </row>
    <row r="8210" spans="1:9">
      <c r="A8210" t="s">
        <v>4</v>
      </c>
      <c r="B8210" s="4" t="s">
        <v>5</v>
      </c>
      <c r="C8210" s="4" t="s">
        <v>13</v>
      </c>
    </row>
    <row r="8211" spans="1:9">
      <c r="A8211" t="n">
        <v>73950</v>
      </c>
      <c r="B8211" s="50" t="n">
        <v>64</v>
      </c>
      <c r="C8211" s="7" t="n">
        <v>3</v>
      </c>
    </row>
    <row r="8212" spans="1:9">
      <c r="A8212" t="s">
        <v>4</v>
      </c>
      <c r="B8212" s="4" t="s">
        <v>5</v>
      </c>
      <c r="C8212" s="4" t="s">
        <v>13</v>
      </c>
    </row>
    <row r="8213" spans="1:9">
      <c r="A8213" t="n">
        <v>73952</v>
      </c>
      <c r="B8213" s="48" t="n">
        <v>74</v>
      </c>
      <c r="C8213" s="7" t="n">
        <v>67</v>
      </c>
    </row>
    <row r="8214" spans="1:9">
      <c r="A8214" t="s">
        <v>4</v>
      </c>
      <c r="B8214" s="4" t="s">
        <v>5</v>
      </c>
      <c r="C8214" s="4" t="s">
        <v>13</v>
      </c>
      <c r="D8214" s="4" t="s">
        <v>13</v>
      </c>
      <c r="E8214" s="4" t="s">
        <v>10</v>
      </c>
    </row>
    <row r="8215" spans="1:9">
      <c r="A8215" t="n">
        <v>73954</v>
      </c>
      <c r="B8215" s="59" t="n">
        <v>45</v>
      </c>
      <c r="C8215" s="7" t="n">
        <v>8</v>
      </c>
      <c r="D8215" s="7" t="n">
        <v>1</v>
      </c>
      <c r="E8215" s="7" t="n">
        <v>0</v>
      </c>
    </row>
    <row r="8216" spans="1:9">
      <c r="A8216" t="s">
        <v>4</v>
      </c>
      <c r="B8216" s="4" t="s">
        <v>5</v>
      </c>
      <c r="C8216" s="4" t="s">
        <v>10</v>
      </c>
    </row>
    <row r="8217" spans="1:9">
      <c r="A8217" t="n">
        <v>73959</v>
      </c>
      <c r="B8217" s="16" t="n">
        <v>13</v>
      </c>
      <c r="C8217" s="7" t="n">
        <v>6409</v>
      </c>
    </row>
    <row r="8218" spans="1:9">
      <c r="A8218" t="s">
        <v>4</v>
      </c>
      <c r="B8218" s="4" t="s">
        <v>5</v>
      </c>
      <c r="C8218" s="4" t="s">
        <v>10</v>
      </c>
    </row>
    <row r="8219" spans="1:9">
      <c r="A8219" t="n">
        <v>73962</v>
      </c>
      <c r="B8219" s="16" t="n">
        <v>13</v>
      </c>
      <c r="C8219" s="7" t="n">
        <v>6408</v>
      </c>
    </row>
    <row r="8220" spans="1:9">
      <c r="A8220" t="s">
        <v>4</v>
      </c>
      <c r="B8220" s="4" t="s">
        <v>5</v>
      </c>
      <c r="C8220" s="4" t="s">
        <v>10</v>
      </c>
    </row>
    <row r="8221" spans="1:9">
      <c r="A8221" t="n">
        <v>73965</v>
      </c>
      <c r="B8221" s="8" t="n">
        <v>12</v>
      </c>
      <c r="C8221" s="7" t="n">
        <v>6464</v>
      </c>
    </row>
    <row r="8222" spans="1:9">
      <c r="A8222" t="s">
        <v>4</v>
      </c>
      <c r="B8222" s="4" t="s">
        <v>5</v>
      </c>
      <c r="C8222" s="4" t="s">
        <v>10</v>
      </c>
    </row>
    <row r="8223" spans="1:9">
      <c r="A8223" t="n">
        <v>73968</v>
      </c>
      <c r="B8223" s="16" t="n">
        <v>13</v>
      </c>
      <c r="C8223" s="7" t="n">
        <v>6465</v>
      </c>
    </row>
    <row r="8224" spans="1:9">
      <c r="A8224" t="s">
        <v>4</v>
      </c>
      <c r="B8224" s="4" t="s">
        <v>5</v>
      </c>
      <c r="C8224" s="4" t="s">
        <v>10</v>
      </c>
    </row>
    <row r="8225" spans="1:5">
      <c r="A8225" t="n">
        <v>73971</v>
      </c>
      <c r="B8225" s="16" t="n">
        <v>13</v>
      </c>
      <c r="C8225" s="7" t="n">
        <v>6466</v>
      </c>
    </row>
    <row r="8226" spans="1:5">
      <c r="A8226" t="s">
        <v>4</v>
      </c>
      <c r="B8226" s="4" t="s">
        <v>5</v>
      </c>
      <c r="C8226" s="4" t="s">
        <v>10</v>
      </c>
    </row>
    <row r="8227" spans="1:5">
      <c r="A8227" t="n">
        <v>73974</v>
      </c>
      <c r="B8227" s="16" t="n">
        <v>13</v>
      </c>
      <c r="C8227" s="7" t="n">
        <v>6467</v>
      </c>
    </row>
    <row r="8228" spans="1:5">
      <c r="A8228" t="s">
        <v>4</v>
      </c>
      <c r="B8228" s="4" t="s">
        <v>5</v>
      </c>
      <c r="C8228" s="4" t="s">
        <v>10</v>
      </c>
    </row>
    <row r="8229" spans="1:5">
      <c r="A8229" t="n">
        <v>73977</v>
      </c>
      <c r="B8229" s="16" t="n">
        <v>13</v>
      </c>
      <c r="C8229" s="7" t="n">
        <v>6468</v>
      </c>
    </row>
    <row r="8230" spans="1:5">
      <c r="A8230" t="s">
        <v>4</v>
      </c>
      <c r="B8230" s="4" t="s">
        <v>5</v>
      </c>
      <c r="C8230" s="4" t="s">
        <v>10</v>
      </c>
    </row>
    <row r="8231" spans="1:5">
      <c r="A8231" t="n">
        <v>73980</v>
      </c>
      <c r="B8231" s="16" t="n">
        <v>13</v>
      </c>
      <c r="C8231" s="7" t="n">
        <v>6469</v>
      </c>
    </row>
    <row r="8232" spans="1:5">
      <c r="A8232" t="s">
        <v>4</v>
      </c>
      <c r="B8232" s="4" t="s">
        <v>5</v>
      </c>
      <c r="C8232" s="4" t="s">
        <v>10</v>
      </c>
    </row>
    <row r="8233" spans="1:5">
      <c r="A8233" t="n">
        <v>73983</v>
      </c>
      <c r="B8233" s="16" t="n">
        <v>13</v>
      </c>
      <c r="C8233" s="7" t="n">
        <v>6470</v>
      </c>
    </row>
    <row r="8234" spans="1:5">
      <c r="A8234" t="s">
        <v>4</v>
      </c>
      <c r="B8234" s="4" t="s">
        <v>5</v>
      </c>
      <c r="C8234" s="4" t="s">
        <v>10</v>
      </c>
    </row>
    <row r="8235" spans="1:5">
      <c r="A8235" t="n">
        <v>73986</v>
      </c>
      <c r="B8235" s="16" t="n">
        <v>13</v>
      </c>
      <c r="C8235" s="7" t="n">
        <v>6471</v>
      </c>
    </row>
    <row r="8236" spans="1:5">
      <c r="A8236" t="s">
        <v>4</v>
      </c>
      <c r="B8236" s="4" t="s">
        <v>5</v>
      </c>
      <c r="C8236" s="4" t="s">
        <v>13</v>
      </c>
    </row>
    <row r="8237" spans="1:5">
      <c r="A8237" t="n">
        <v>73989</v>
      </c>
      <c r="B8237" s="48" t="n">
        <v>74</v>
      </c>
      <c r="C8237" s="7" t="n">
        <v>18</v>
      </c>
    </row>
    <row r="8238" spans="1:5">
      <c r="A8238" t="s">
        <v>4</v>
      </c>
      <c r="B8238" s="4" t="s">
        <v>5</v>
      </c>
      <c r="C8238" s="4" t="s">
        <v>13</v>
      </c>
    </row>
    <row r="8239" spans="1:5">
      <c r="A8239" t="n">
        <v>73991</v>
      </c>
      <c r="B8239" s="48" t="n">
        <v>74</v>
      </c>
      <c r="C8239" s="7" t="n">
        <v>45</v>
      </c>
    </row>
    <row r="8240" spans="1:5">
      <c r="A8240" t="s">
        <v>4</v>
      </c>
      <c r="B8240" s="4" t="s">
        <v>5</v>
      </c>
      <c r="C8240" s="4" t="s">
        <v>10</v>
      </c>
    </row>
    <row r="8241" spans="1:3">
      <c r="A8241" t="n">
        <v>73993</v>
      </c>
      <c r="B8241" s="25" t="n">
        <v>16</v>
      </c>
      <c r="C8241" s="7" t="n">
        <v>0</v>
      </c>
    </row>
    <row r="8242" spans="1:3">
      <c r="A8242" t="s">
        <v>4</v>
      </c>
      <c r="B8242" s="4" t="s">
        <v>5</v>
      </c>
      <c r="C8242" s="4" t="s">
        <v>13</v>
      </c>
      <c r="D8242" s="4" t="s">
        <v>13</v>
      </c>
      <c r="E8242" s="4" t="s">
        <v>13</v>
      </c>
      <c r="F8242" s="4" t="s">
        <v>13</v>
      </c>
    </row>
    <row r="8243" spans="1:3">
      <c r="A8243" t="n">
        <v>73996</v>
      </c>
      <c r="B8243" s="11" t="n">
        <v>14</v>
      </c>
      <c r="C8243" s="7" t="n">
        <v>0</v>
      </c>
      <c r="D8243" s="7" t="n">
        <v>8</v>
      </c>
      <c r="E8243" s="7" t="n">
        <v>0</v>
      </c>
      <c r="F8243" s="7" t="n">
        <v>0</v>
      </c>
    </row>
    <row r="8244" spans="1:3">
      <c r="A8244" t="s">
        <v>4</v>
      </c>
      <c r="B8244" s="4" t="s">
        <v>5</v>
      </c>
      <c r="C8244" s="4" t="s">
        <v>13</v>
      </c>
      <c r="D8244" s="4" t="s">
        <v>6</v>
      </c>
    </row>
    <row r="8245" spans="1:3">
      <c r="A8245" t="n">
        <v>74001</v>
      </c>
      <c r="B8245" s="9" t="n">
        <v>2</v>
      </c>
      <c r="C8245" s="7" t="n">
        <v>11</v>
      </c>
      <c r="D8245" s="7" t="s">
        <v>31</v>
      </c>
    </row>
    <row r="8246" spans="1:3">
      <c r="A8246" t="s">
        <v>4</v>
      </c>
      <c r="B8246" s="4" t="s">
        <v>5</v>
      </c>
      <c r="C8246" s="4" t="s">
        <v>10</v>
      </c>
    </row>
    <row r="8247" spans="1:3">
      <c r="A8247" t="n">
        <v>74015</v>
      </c>
      <c r="B8247" s="25" t="n">
        <v>16</v>
      </c>
      <c r="C8247" s="7" t="n">
        <v>0</v>
      </c>
    </row>
    <row r="8248" spans="1:3">
      <c r="A8248" t="s">
        <v>4</v>
      </c>
      <c r="B8248" s="4" t="s">
        <v>5</v>
      </c>
      <c r="C8248" s="4" t="s">
        <v>13</v>
      </c>
      <c r="D8248" s="4" t="s">
        <v>6</v>
      </c>
    </row>
    <row r="8249" spans="1:3">
      <c r="A8249" t="n">
        <v>74018</v>
      </c>
      <c r="B8249" s="9" t="n">
        <v>2</v>
      </c>
      <c r="C8249" s="7" t="n">
        <v>11</v>
      </c>
      <c r="D8249" s="7" t="s">
        <v>714</v>
      </c>
    </row>
    <row r="8250" spans="1:3">
      <c r="A8250" t="s">
        <v>4</v>
      </c>
      <c r="B8250" s="4" t="s">
        <v>5</v>
      </c>
      <c r="C8250" s="4" t="s">
        <v>10</v>
      </c>
    </row>
    <row r="8251" spans="1:3">
      <c r="A8251" t="n">
        <v>74027</v>
      </c>
      <c r="B8251" s="25" t="n">
        <v>16</v>
      </c>
      <c r="C8251" s="7" t="n">
        <v>0</v>
      </c>
    </row>
    <row r="8252" spans="1:3">
      <c r="A8252" t="s">
        <v>4</v>
      </c>
      <c r="B8252" s="4" t="s">
        <v>5</v>
      </c>
      <c r="C8252" s="4" t="s">
        <v>9</v>
      </c>
    </row>
    <row r="8253" spans="1:3">
      <c r="A8253" t="n">
        <v>74030</v>
      </c>
      <c r="B8253" s="53" t="n">
        <v>15</v>
      </c>
      <c r="C8253" s="7" t="n">
        <v>2048</v>
      </c>
    </row>
    <row r="8254" spans="1:3">
      <c r="A8254" t="s">
        <v>4</v>
      </c>
      <c r="B8254" s="4" t="s">
        <v>5</v>
      </c>
      <c r="C8254" s="4" t="s">
        <v>13</v>
      </c>
      <c r="D8254" s="4" t="s">
        <v>6</v>
      </c>
    </row>
    <row r="8255" spans="1:3">
      <c r="A8255" t="n">
        <v>74035</v>
      </c>
      <c r="B8255" s="9" t="n">
        <v>2</v>
      </c>
      <c r="C8255" s="7" t="n">
        <v>10</v>
      </c>
      <c r="D8255" s="7" t="s">
        <v>63</v>
      </c>
    </row>
    <row r="8256" spans="1:3">
      <c r="A8256" t="s">
        <v>4</v>
      </c>
      <c r="B8256" s="4" t="s">
        <v>5</v>
      </c>
      <c r="C8256" s="4" t="s">
        <v>10</v>
      </c>
    </row>
    <row r="8257" spans="1:6">
      <c r="A8257" t="n">
        <v>74053</v>
      </c>
      <c r="B8257" s="25" t="n">
        <v>16</v>
      </c>
      <c r="C8257" s="7" t="n">
        <v>0</v>
      </c>
    </row>
    <row r="8258" spans="1:6">
      <c r="A8258" t="s">
        <v>4</v>
      </c>
      <c r="B8258" s="4" t="s">
        <v>5</v>
      </c>
      <c r="C8258" s="4" t="s">
        <v>13</v>
      </c>
      <c r="D8258" s="4" t="s">
        <v>6</v>
      </c>
    </row>
    <row r="8259" spans="1:6">
      <c r="A8259" t="n">
        <v>74056</v>
      </c>
      <c r="B8259" s="9" t="n">
        <v>2</v>
      </c>
      <c r="C8259" s="7" t="n">
        <v>10</v>
      </c>
      <c r="D8259" s="7" t="s">
        <v>64</v>
      </c>
    </row>
    <row r="8260" spans="1:6">
      <c r="A8260" t="s">
        <v>4</v>
      </c>
      <c r="B8260" s="4" t="s">
        <v>5</v>
      </c>
      <c r="C8260" s="4" t="s">
        <v>10</v>
      </c>
    </row>
    <row r="8261" spans="1:6">
      <c r="A8261" t="n">
        <v>74075</v>
      </c>
      <c r="B8261" s="25" t="n">
        <v>16</v>
      </c>
      <c r="C8261" s="7" t="n">
        <v>0</v>
      </c>
    </row>
    <row r="8262" spans="1:6">
      <c r="A8262" t="s">
        <v>4</v>
      </c>
      <c r="B8262" s="4" t="s">
        <v>5</v>
      </c>
      <c r="C8262" s="4" t="s">
        <v>13</v>
      </c>
      <c r="D8262" s="4" t="s">
        <v>10</v>
      </c>
      <c r="E8262" s="4" t="s">
        <v>30</v>
      </c>
    </row>
    <row r="8263" spans="1:6">
      <c r="A8263" t="n">
        <v>74078</v>
      </c>
      <c r="B8263" s="27" t="n">
        <v>58</v>
      </c>
      <c r="C8263" s="7" t="n">
        <v>100</v>
      </c>
      <c r="D8263" s="7" t="n">
        <v>300</v>
      </c>
      <c r="E8263" s="7" t="n">
        <v>1</v>
      </c>
    </row>
    <row r="8264" spans="1:6">
      <c r="A8264" t="s">
        <v>4</v>
      </c>
      <c r="B8264" s="4" t="s">
        <v>5</v>
      </c>
      <c r="C8264" s="4" t="s">
        <v>13</v>
      </c>
      <c r="D8264" s="4" t="s">
        <v>10</v>
      </c>
    </row>
    <row r="8265" spans="1:6">
      <c r="A8265" t="n">
        <v>74086</v>
      </c>
      <c r="B8265" s="27" t="n">
        <v>58</v>
      </c>
      <c r="C8265" s="7" t="n">
        <v>255</v>
      </c>
      <c r="D8265" s="7" t="n">
        <v>0</v>
      </c>
    </row>
    <row r="8266" spans="1:6">
      <c r="A8266" t="s">
        <v>4</v>
      </c>
      <c r="B8266" s="4" t="s">
        <v>5</v>
      </c>
      <c r="C8266" s="4" t="s">
        <v>13</v>
      </c>
    </row>
    <row r="8267" spans="1:6">
      <c r="A8267" t="n">
        <v>74090</v>
      </c>
      <c r="B8267" s="29" t="n">
        <v>23</v>
      </c>
      <c r="C8267" s="7" t="n">
        <v>0</v>
      </c>
    </row>
    <row r="8268" spans="1:6">
      <c r="A8268" t="s">
        <v>4</v>
      </c>
      <c r="B8268" s="4" t="s">
        <v>5</v>
      </c>
    </row>
    <row r="8269" spans="1:6">
      <c r="A8269" t="n">
        <v>74092</v>
      </c>
      <c r="B8269" s="5" t="n">
        <v>1</v>
      </c>
    </row>
    <row r="8270" spans="1:6" s="3" customFormat="1" customHeight="0">
      <c r="A8270" s="3" t="s">
        <v>2</v>
      </c>
      <c r="B8270" s="3" t="s">
        <v>753</v>
      </c>
    </row>
    <row r="8271" spans="1:6">
      <c r="A8271" t="s">
        <v>4</v>
      </c>
      <c r="B8271" s="4" t="s">
        <v>5</v>
      </c>
      <c r="C8271" s="4" t="s">
        <v>13</v>
      </c>
      <c r="D8271" s="4" t="s">
        <v>13</v>
      </c>
      <c r="E8271" s="4" t="s">
        <v>13</v>
      </c>
      <c r="F8271" s="4" t="s">
        <v>9</v>
      </c>
      <c r="G8271" s="4" t="s">
        <v>13</v>
      </c>
      <c r="H8271" s="4" t="s">
        <v>13</v>
      </c>
      <c r="I8271" s="4" t="s">
        <v>29</v>
      </c>
    </row>
    <row r="8272" spans="1:6">
      <c r="A8272" t="n">
        <v>74096</v>
      </c>
      <c r="B8272" s="14" t="n">
        <v>5</v>
      </c>
      <c r="C8272" s="7" t="n">
        <v>35</v>
      </c>
      <c r="D8272" s="7" t="n">
        <v>0</v>
      </c>
      <c r="E8272" s="7" t="n">
        <v>0</v>
      </c>
      <c r="F8272" s="7" t="n">
        <v>1</v>
      </c>
      <c r="G8272" s="7" t="n">
        <v>2</v>
      </c>
      <c r="H8272" s="7" t="n">
        <v>1</v>
      </c>
      <c r="I8272" s="15" t="n">
        <f t="normal" ca="1">A8286</f>
        <v>0</v>
      </c>
    </row>
    <row r="8273" spans="1:9">
      <c r="A8273" t="s">
        <v>4</v>
      </c>
      <c r="B8273" s="4" t="s">
        <v>5</v>
      </c>
      <c r="C8273" s="4" t="s">
        <v>13</v>
      </c>
      <c r="D8273" s="4" t="s">
        <v>10</v>
      </c>
      <c r="E8273" s="4" t="s">
        <v>6</v>
      </c>
    </row>
    <row r="8274" spans="1:9">
      <c r="A8274" t="n">
        <v>74110</v>
      </c>
      <c r="B8274" s="51" t="n">
        <v>51</v>
      </c>
      <c r="C8274" s="7" t="n">
        <v>4</v>
      </c>
      <c r="D8274" s="7" t="n">
        <v>120</v>
      </c>
      <c r="E8274" s="7" t="s">
        <v>151</v>
      </c>
    </row>
    <row r="8275" spans="1:9">
      <c r="A8275" t="s">
        <v>4</v>
      </c>
      <c r="B8275" s="4" t="s">
        <v>5</v>
      </c>
      <c r="C8275" s="4" t="s">
        <v>10</v>
      </c>
    </row>
    <row r="8276" spans="1:9">
      <c r="A8276" t="n">
        <v>74123</v>
      </c>
      <c r="B8276" s="25" t="n">
        <v>16</v>
      </c>
      <c r="C8276" s="7" t="n">
        <v>0</v>
      </c>
    </row>
    <row r="8277" spans="1:9">
      <c r="A8277" t="s">
        <v>4</v>
      </c>
      <c r="B8277" s="4" t="s">
        <v>5</v>
      </c>
      <c r="C8277" s="4" t="s">
        <v>10</v>
      </c>
      <c r="D8277" s="4" t="s">
        <v>66</v>
      </c>
      <c r="E8277" s="4" t="s">
        <v>13</v>
      </c>
      <c r="F8277" s="4" t="s">
        <v>13</v>
      </c>
    </row>
    <row r="8278" spans="1:9">
      <c r="A8278" t="n">
        <v>74126</v>
      </c>
      <c r="B8278" s="52" t="n">
        <v>26</v>
      </c>
      <c r="C8278" s="7" t="n">
        <v>120</v>
      </c>
      <c r="D8278" s="7" t="s">
        <v>754</v>
      </c>
      <c r="E8278" s="7" t="n">
        <v>2</v>
      </c>
      <c r="F8278" s="7" t="n">
        <v>0</v>
      </c>
    </row>
    <row r="8279" spans="1:9">
      <c r="A8279" t="s">
        <v>4</v>
      </c>
      <c r="B8279" s="4" t="s">
        <v>5</v>
      </c>
    </row>
    <row r="8280" spans="1:9">
      <c r="A8280" t="n">
        <v>74228</v>
      </c>
      <c r="B8280" s="32" t="n">
        <v>28</v>
      </c>
    </row>
    <row r="8281" spans="1:9">
      <c r="A8281" t="s">
        <v>4</v>
      </c>
      <c r="B8281" s="4" t="s">
        <v>5</v>
      </c>
      <c r="C8281" s="4" t="s">
        <v>13</v>
      </c>
      <c r="D8281" s="4" t="s">
        <v>13</v>
      </c>
      <c r="E8281" s="4" t="s">
        <v>9</v>
      </c>
      <c r="F8281" s="4" t="s">
        <v>13</v>
      </c>
      <c r="G8281" s="4" t="s">
        <v>13</v>
      </c>
    </row>
    <row r="8282" spans="1:9">
      <c r="A8282" t="n">
        <v>74229</v>
      </c>
      <c r="B8282" s="34" t="n">
        <v>18</v>
      </c>
      <c r="C8282" s="7" t="n">
        <v>1</v>
      </c>
      <c r="D8282" s="7" t="n">
        <v>0</v>
      </c>
      <c r="E8282" s="7" t="n">
        <v>4</v>
      </c>
      <c r="F8282" s="7" t="n">
        <v>19</v>
      </c>
      <c r="G8282" s="7" t="n">
        <v>1</v>
      </c>
    </row>
    <row r="8283" spans="1:9">
      <c r="A8283" t="s">
        <v>4</v>
      </c>
      <c r="B8283" s="4" t="s">
        <v>5</v>
      </c>
      <c r="C8283" s="4" t="s">
        <v>29</v>
      </c>
    </row>
    <row r="8284" spans="1:9">
      <c r="A8284" t="n">
        <v>74238</v>
      </c>
      <c r="B8284" s="18" t="n">
        <v>3</v>
      </c>
      <c r="C8284" s="15" t="n">
        <f t="normal" ca="1">A8296</f>
        <v>0</v>
      </c>
    </row>
    <row r="8285" spans="1:9">
      <c r="A8285" t="s">
        <v>4</v>
      </c>
      <c r="B8285" s="4" t="s">
        <v>5</v>
      </c>
      <c r="C8285" s="4" t="s">
        <v>13</v>
      </c>
      <c r="D8285" s="4" t="s">
        <v>10</v>
      </c>
      <c r="E8285" s="4" t="s">
        <v>6</v>
      </c>
    </row>
    <row r="8286" spans="1:9">
      <c r="A8286" t="n">
        <v>74243</v>
      </c>
      <c r="B8286" s="51" t="n">
        <v>51</v>
      </c>
      <c r="C8286" s="7" t="n">
        <v>4</v>
      </c>
      <c r="D8286" s="7" t="n">
        <v>120</v>
      </c>
      <c r="E8286" s="7" t="s">
        <v>151</v>
      </c>
    </row>
    <row r="8287" spans="1:9">
      <c r="A8287" t="s">
        <v>4</v>
      </c>
      <c r="B8287" s="4" t="s">
        <v>5</v>
      </c>
      <c r="C8287" s="4" t="s">
        <v>10</v>
      </c>
    </row>
    <row r="8288" spans="1:9">
      <c r="A8288" t="n">
        <v>74256</v>
      </c>
      <c r="B8288" s="25" t="n">
        <v>16</v>
      </c>
      <c r="C8288" s="7" t="n">
        <v>0</v>
      </c>
    </row>
    <row r="8289" spans="1:7">
      <c r="A8289" t="s">
        <v>4</v>
      </c>
      <c r="B8289" s="4" t="s">
        <v>5</v>
      </c>
      <c r="C8289" s="4" t="s">
        <v>10</v>
      </c>
      <c r="D8289" s="4" t="s">
        <v>66</v>
      </c>
      <c r="E8289" s="4" t="s">
        <v>13</v>
      </c>
      <c r="F8289" s="4" t="s">
        <v>13</v>
      </c>
    </row>
    <row r="8290" spans="1:7">
      <c r="A8290" t="n">
        <v>74259</v>
      </c>
      <c r="B8290" s="52" t="n">
        <v>26</v>
      </c>
      <c r="C8290" s="7" t="n">
        <v>120</v>
      </c>
      <c r="D8290" s="7" t="s">
        <v>755</v>
      </c>
      <c r="E8290" s="7" t="n">
        <v>2</v>
      </c>
      <c r="F8290" s="7" t="n">
        <v>0</v>
      </c>
    </row>
    <row r="8291" spans="1:7">
      <c r="A8291" t="s">
        <v>4</v>
      </c>
      <c r="B8291" s="4" t="s">
        <v>5</v>
      </c>
    </row>
    <row r="8292" spans="1:7">
      <c r="A8292" t="n">
        <v>74326</v>
      </c>
      <c r="B8292" s="32" t="n">
        <v>28</v>
      </c>
    </row>
    <row r="8293" spans="1:7">
      <c r="A8293" t="s">
        <v>4</v>
      </c>
      <c r="B8293" s="4" t="s">
        <v>5</v>
      </c>
      <c r="C8293" s="4" t="s">
        <v>13</v>
      </c>
      <c r="D8293" s="4" t="s">
        <v>13</v>
      </c>
      <c r="E8293" s="4" t="s">
        <v>9</v>
      </c>
      <c r="F8293" s="4" t="s">
        <v>13</v>
      </c>
      <c r="G8293" s="4" t="s">
        <v>13</v>
      </c>
    </row>
    <row r="8294" spans="1:7">
      <c r="A8294" t="n">
        <v>74327</v>
      </c>
      <c r="B8294" s="34" t="n">
        <v>18</v>
      </c>
      <c r="C8294" s="7" t="n">
        <v>1</v>
      </c>
      <c r="D8294" s="7" t="n">
        <v>0</v>
      </c>
      <c r="E8294" s="7" t="n">
        <v>5</v>
      </c>
      <c r="F8294" s="7" t="n">
        <v>19</v>
      </c>
      <c r="G8294" s="7" t="n">
        <v>1</v>
      </c>
    </row>
    <row r="8295" spans="1:7">
      <c r="A8295" t="s">
        <v>4</v>
      </c>
      <c r="B8295" s="4" t="s">
        <v>5</v>
      </c>
      <c r="C8295" s="4" t="s">
        <v>13</v>
      </c>
      <c r="D8295" s="4" t="s">
        <v>13</v>
      </c>
      <c r="E8295" s="4" t="s">
        <v>10</v>
      </c>
      <c r="F8295" s="4" t="s">
        <v>30</v>
      </c>
    </row>
    <row r="8296" spans="1:7">
      <c r="A8296" t="n">
        <v>74336</v>
      </c>
      <c r="B8296" s="24" t="n">
        <v>107</v>
      </c>
      <c r="C8296" s="7" t="n">
        <v>0</v>
      </c>
      <c r="D8296" s="7" t="n">
        <v>0</v>
      </c>
      <c r="E8296" s="7" t="n">
        <v>0</v>
      </c>
      <c r="F8296" s="7" t="n">
        <v>32</v>
      </c>
    </row>
    <row r="8297" spans="1:7">
      <c r="A8297" t="s">
        <v>4</v>
      </c>
      <c r="B8297" s="4" t="s">
        <v>5</v>
      </c>
      <c r="C8297" s="4" t="s">
        <v>13</v>
      </c>
      <c r="D8297" s="4" t="s">
        <v>13</v>
      </c>
      <c r="E8297" s="4" t="s">
        <v>6</v>
      </c>
      <c r="F8297" s="4" t="s">
        <v>10</v>
      </c>
    </row>
    <row r="8298" spans="1:7">
      <c r="A8298" t="n">
        <v>74345</v>
      </c>
      <c r="B8298" s="24" t="n">
        <v>107</v>
      </c>
      <c r="C8298" s="7" t="n">
        <v>1</v>
      </c>
      <c r="D8298" s="7" t="n">
        <v>0</v>
      </c>
      <c r="E8298" s="7" t="s">
        <v>719</v>
      </c>
      <c r="F8298" s="7" t="n">
        <v>0</v>
      </c>
    </row>
    <row r="8299" spans="1:7">
      <c r="A8299" t="s">
        <v>4</v>
      </c>
      <c r="B8299" s="4" t="s">
        <v>5</v>
      </c>
      <c r="C8299" s="4" t="s">
        <v>13</v>
      </c>
      <c r="D8299" s="4" t="s">
        <v>13</v>
      </c>
      <c r="E8299" s="4" t="s">
        <v>6</v>
      </c>
      <c r="F8299" s="4" t="s">
        <v>10</v>
      </c>
    </row>
    <row r="8300" spans="1:7">
      <c r="A8300" t="n">
        <v>74356</v>
      </c>
      <c r="B8300" s="24" t="n">
        <v>107</v>
      </c>
      <c r="C8300" s="7" t="n">
        <v>1</v>
      </c>
      <c r="D8300" s="7" t="n">
        <v>0</v>
      </c>
      <c r="E8300" s="7" t="s">
        <v>720</v>
      </c>
      <c r="F8300" s="7" t="n">
        <v>1</v>
      </c>
    </row>
    <row r="8301" spans="1:7">
      <c r="A8301" t="s">
        <v>4</v>
      </c>
      <c r="B8301" s="4" t="s">
        <v>5</v>
      </c>
      <c r="C8301" s="4" t="s">
        <v>13</v>
      </c>
      <c r="D8301" s="4" t="s">
        <v>13</v>
      </c>
      <c r="E8301" s="4" t="s">
        <v>13</v>
      </c>
      <c r="F8301" s="4" t="s">
        <v>10</v>
      </c>
      <c r="G8301" s="4" t="s">
        <v>10</v>
      </c>
      <c r="H8301" s="4" t="s">
        <v>13</v>
      </c>
    </row>
    <row r="8302" spans="1:7">
      <c r="A8302" t="n">
        <v>74373</v>
      </c>
      <c r="B8302" s="24" t="n">
        <v>107</v>
      </c>
      <c r="C8302" s="7" t="n">
        <v>2</v>
      </c>
      <c r="D8302" s="7" t="n">
        <v>0</v>
      </c>
      <c r="E8302" s="7" t="n">
        <v>1</v>
      </c>
      <c r="F8302" s="7" t="n">
        <v>65535</v>
      </c>
      <c r="G8302" s="7" t="n">
        <v>65535</v>
      </c>
      <c r="H8302" s="7" t="n">
        <v>0</v>
      </c>
    </row>
    <row r="8303" spans="1:7">
      <c r="A8303" t="s">
        <v>4</v>
      </c>
      <c r="B8303" s="4" t="s">
        <v>5</v>
      </c>
      <c r="C8303" s="4" t="s">
        <v>13</v>
      </c>
      <c r="D8303" s="4" t="s">
        <v>13</v>
      </c>
      <c r="E8303" s="4" t="s">
        <v>13</v>
      </c>
    </row>
    <row r="8304" spans="1:7">
      <c r="A8304" t="n">
        <v>74382</v>
      </c>
      <c r="B8304" s="24" t="n">
        <v>107</v>
      </c>
      <c r="C8304" s="7" t="n">
        <v>4</v>
      </c>
      <c r="D8304" s="7" t="n">
        <v>0</v>
      </c>
      <c r="E8304" s="7" t="n">
        <v>0</v>
      </c>
    </row>
    <row r="8305" spans="1:8">
      <c r="A8305" t="s">
        <v>4</v>
      </c>
      <c r="B8305" s="4" t="s">
        <v>5</v>
      </c>
      <c r="C8305" s="4" t="s">
        <v>13</v>
      </c>
      <c r="D8305" s="4" t="s">
        <v>13</v>
      </c>
    </row>
    <row r="8306" spans="1:8">
      <c r="A8306" t="n">
        <v>74386</v>
      </c>
      <c r="B8306" s="24" t="n">
        <v>107</v>
      </c>
      <c r="C8306" s="7" t="n">
        <v>3</v>
      </c>
      <c r="D8306" s="7" t="n">
        <v>0</v>
      </c>
    </row>
    <row r="8307" spans="1:8">
      <c r="A8307" t="s">
        <v>4</v>
      </c>
      <c r="B8307" s="4" t="s">
        <v>5</v>
      </c>
      <c r="C8307" s="4" t="s">
        <v>13</v>
      </c>
      <c r="D8307" s="4" t="s">
        <v>13</v>
      </c>
      <c r="E8307" s="4" t="s">
        <v>13</v>
      </c>
      <c r="F8307" s="4" t="s">
        <v>9</v>
      </c>
      <c r="G8307" s="4" t="s">
        <v>13</v>
      </c>
      <c r="H8307" s="4" t="s">
        <v>13</v>
      </c>
      <c r="I8307" s="4" t="s">
        <v>29</v>
      </c>
    </row>
    <row r="8308" spans="1:8">
      <c r="A8308" t="n">
        <v>74389</v>
      </c>
      <c r="B8308" s="14" t="n">
        <v>5</v>
      </c>
      <c r="C8308" s="7" t="n">
        <v>35</v>
      </c>
      <c r="D8308" s="7" t="n">
        <v>0</v>
      </c>
      <c r="E8308" s="7" t="n">
        <v>0</v>
      </c>
      <c r="F8308" s="7" t="n">
        <v>0</v>
      </c>
      <c r="G8308" s="7" t="n">
        <v>3</v>
      </c>
      <c r="H8308" s="7" t="n">
        <v>1</v>
      </c>
      <c r="I8308" s="15" t="n">
        <f t="normal" ca="1">A8314</f>
        <v>0</v>
      </c>
    </row>
    <row r="8309" spans="1:8">
      <c r="A8309" t="s">
        <v>4</v>
      </c>
      <c r="B8309" s="4" t="s">
        <v>5</v>
      </c>
      <c r="C8309" s="4" t="s">
        <v>13</v>
      </c>
      <c r="D8309" s="4" t="s">
        <v>13</v>
      </c>
      <c r="E8309" s="4" t="s">
        <v>9</v>
      </c>
      <c r="F8309" s="4" t="s">
        <v>13</v>
      </c>
      <c r="G8309" s="4" t="s">
        <v>13</v>
      </c>
      <c r="H8309" s="4" t="s">
        <v>13</v>
      </c>
    </row>
    <row r="8310" spans="1:8">
      <c r="A8310" t="n">
        <v>74403</v>
      </c>
      <c r="B8310" s="34" t="n">
        <v>18</v>
      </c>
      <c r="C8310" s="7" t="n">
        <v>0</v>
      </c>
      <c r="D8310" s="7" t="n">
        <v>0</v>
      </c>
      <c r="E8310" s="7" t="n">
        <v>2</v>
      </c>
      <c r="F8310" s="7" t="n">
        <v>14</v>
      </c>
      <c r="G8310" s="7" t="n">
        <v>19</v>
      </c>
      <c r="H8310" s="7" t="n">
        <v>1</v>
      </c>
    </row>
    <row r="8311" spans="1:8">
      <c r="A8311" t="s">
        <v>4</v>
      </c>
      <c r="B8311" s="4" t="s">
        <v>5</v>
      </c>
    </row>
    <row r="8312" spans="1:8">
      <c r="A8312" t="n">
        <v>74413</v>
      </c>
      <c r="B8312" s="5" t="n">
        <v>1</v>
      </c>
    </row>
    <row r="8313" spans="1:8">
      <c r="A8313" t="s">
        <v>4</v>
      </c>
      <c r="B8313" s="4" t="s">
        <v>5</v>
      </c>
      <c r="C8313" s="4" t="s">
        <v>13</v>
      </c>
      <c r="D8313" s="4" t="s">
        <v>10</v>
      </c>
      <c r="E8313" s="4" t="s">
        <v>30</v>
      </c>
    </row>
    <row r="8314" spans="1:8">
      <c r="A8314" t="n">
        <v>74414</v>
      </c>
      <c r="B8314" s="27" t="n">
        <v>58</v>
      </c>
      <c r="C8314" s="7" t="n">
        <v>0</v>
      </c>
      <c r="D8314" s="7" t="n">
        <v>500</v>
      </c>
      <c r="E8314" s="7" t="n">
        <v>1</v>
      </c>
    </row>
    <row r="8315" spans="1:8">
      <c r="A8315" t="s">
        <v>4</v>
      </c>
      <c r="B8315" s="4" t="s">
        <v>5</v>
      </c>
      <c r="C8315" s="4" t="s">
        <v>13</v>
      </c>
      <c r="D8315" s="4" t="s">
        <v>10</v>
      </c>
    </row>
    <row r="8316" spans="1:8">
      <c r="A8316" t="n">
        <v>74422</v>
      </c>
      <c r="B8316" s="27" t="n">
        <v>58</v>
      </c>
      <c r="C8316" s="7" t="n">
        <v>255</v>
      </c>
      <c r="D8316" s="7" t="n">
        <v>0</v>
      </c>
    </row>
    <row r="8317" spans="1:8">
      <c r="A8317" t="s">
        <v>4</v>
      </c>
      <c r="B8317" s="4" t="s">
        <v>5</v>
      </c>
      <c r="C8317" s="4" t="s">
        <v>13</v>
      </c>
      <c r="D8317" s="4" t="s">
        <v>13</v>
      </c>
      <c r="E8317" s="4" t="s">
        <v>13</v>
      </c>
      <c r="F8317" s="4" t="s">
        <v>13</v>
      </c>
      <c r="G8317" s="4" t="s">
        <v>13</v>
      </c>
    </row>
    <row r="8318" spans="1:8">
      <c r="A8318" t="n">
        <v>74426</v>
      </c>
      <c r="B8318" s="34" t="n">
        <v>18</v>
      </c>
      <c r="C8318" s="7" t="n">
        <v>2</v>
      </c>
      <c r="D8318" s="7" t="n">
        <v>35</v>
      </c>
      <c r="E8318" s="7" t="n">
        <v>6</v>
      </c>
      <c r="F8318" s="7" t="n">
        <v>19</v>
      </c>
      <c r="G8318" s="7" t="n">
        <v>1</v>
      </c>
    </row>
    <row r="8319" spans="1:8">
      <c r="A8319" t="s">
        <v>4</v>
      </c>
      <c r="B8319" s="4" t="s">
        <v>5</v>
      </c>
      <c r="C8319" s="4" t="s">
        <v>13</v>
      </c>
      <c r="D8319" s="4" t="s">
        <v>10</v>
      </c>
      <c r="E8319" s="4" t="s">
        <v>9</v>
      </c>
    </row>
    <row r="8320" spans="1:8">
      <c r="A8320" t="n">
        <v>74432</v>
      </c>
      <c r="B8320" s="71" t="n">
        <v>167</v>
      </c>
      <c r="C8320" s="7" t="n">
        <v>3</v>
      </c>
      <c r="D8320" s="7" t="n">
        <v>0</v>
      </c>
      <c r="E8320" s="7" t="n">
        <v>0</v>
      </c>
    </row>
    <row r="8321" spans="1:9">
      <c r="A8321" t="s">
        <v>4</v>
      </c>
      <c r="B8321" s="4" t="s">
        <v>5</v>
      </c>
      <c r="C8321" s="4" t="s">
        <v>10</v>
      </c>
    </row>
    <row r="8322" spans="1:9">
      <c r="A8322" t="n">
        <v>74440</v>
      </c>
      <c r="B8322" s="16" t="n">
        <v>13</v>
      </c>
      <c r="C8322" s="7" t="n">
        <v>6484</v>
      </c>
    </row>
    <row r="8323" spans="1:9">
      <c r="A8323" t="s">
        <v>4</v>
      </c>
      <c r="B8323" s="4" t="s">
        <v>5</v>
      </c>
      <c r="C8323" s="4" t="s">
        <v>13</v>
      </c>
      <c r="D8323" s="4" t="s">
        <v>10</v>
      </c>
      <c r="E8323" s="4" t="s">
        <v>9</v>
      </c>
    </row>
    <row r="8324" spans="1:9">
      <c r="A8324" t="n">
        <v>74443</v>
      </c>
      <c r="B8324" s="71" t="n">
        <v>167</v>
      </c>
      <c r="C8324" s="7" t="n">
        <v>1</v>
      </c>
      <c r="D8324" s="7" t="n">
        <v>0</v>
      </c>
      <c r="E8324" s="7" t="n">
        <v>256</v>
      </c>
    </row>
    <row r="8325" spans="1:9">
      <c r="A8325" t="s">
        <v>4</v>
      </c>
      <c r="B8325" s="4" t="s">
        <v>5</v>
      </c>
      <c r="C8325" s="4" t="s">
        <v>13</v>
      </c>
      <c r="D8325" s="4" t="s">
        <v>10</v>
      </c>
      <c r="E8325" s="4" t="s">
        <v>9</v>
      </c>
    </row>
    <row r="8326" spans="1:9">
      <c r="A8326" t="n">
        <v>74451</v>
      </c>
      <c r="B8326" s="71" t="n">
        <v>167</v>
      </c>
      <c r="C8326" s="7" t="n">
        <v>1</v>
      </c>
      <c r="D8326" s="7" t="n">
        <v>0</v>
      </c>
      <c r="E8326" s="7" t="n">
        <v>176</v>
      </c>
    </row>
    <row r="8327" spans="1:9">
      <c r="A8327" t="s">
        <v>4</v>
      </c>
      <c r="B8327" s="4" t="s">
        <v>5</v>
      </c>
      <c r="C8327" s="4" t="s">
        <v>13</v>
      </c>
      <c r="D8327" s="4" t="s">
        <v>10</v>
      </c>
      <c r="E8327" s="4" t="s">
        <v>9</v>
      </c>
    </row>
    <row r="8328" spans="1:9">
      <c r="A8328" t="n">
        <v>74459</v>
      </c>
      <c r="B8328" s="71" t="n">
        <v>167</v>
      </c>
      <c r="C8328" s="7" t="n">
        <v>1</v>
      </c>
      <c r="D8328" s="7" t="n">
        <v>1</v>
      </c>
      <c r="E8328" s="7" t="n">
        <v>176</v>
      </c>
    </row>
    <row r="8329" spans="1:9">
      <c r="A8329" t="s">
        <v>4</v>
      </c>
      <c r="B8329" s="4" t="s">
        <v>5</v>
      </c>
      <c r="C8329" s="4" t="s">
        <v>13</v>
      </c>
      <c r="D8329" s="4" t="s">
        <v>10</v>
      </c>
      <c r="E8329" s="4" t="s">
        <v>9</v>
      </c>
    </row>
    <row r="8330" spans="1:9">
      <c r="A8330" t="n">
        <v>74467</v>
      </c>
      <c r="B8330" s="71" t="n">
        <v>167</v>
      </c>
      <c r="C8330" s="7" t="n">
        <v>1</v>
      </c>
      <c r="D8330" s="7" t="n">
        <v>2</v>
      </c>
      <c r="E8330" s="7" t="n">
        <v>176</v>
      </c>
    </row>
    <row r="8331" spans="1:9">
      <c r="A8331" t="s">
        <v>4</v>
      </c>
      <c r="B8331" s="4" t="s">
        <v>5</v>
      </c>
      <c r="C8331" s="4" t="s">
        <v>13</v>
      </c>
      <c r="D8331" s="4" t="s">
        <v>10</v>
      </c>
      <c r="E8331" s="4" t="s">
        <v>9</v>
      </c>
    </row>
    <row r="8332" spans="1:9">
      <c r="A8332" t="n">
        <v>74475</v>
      </c>
      <c r="B8332" s="71" t="n">
        <v>167</v>
      </c>
      <c r="C8332" s="7" t="n">
        <v>1</v>
      </c>
      <c r="D8332" s="7" t="n">
        <v>3</v>
      </c>
      <c r="E8332" s="7" t="n">
        <v>176</v>
      </c>
    </row>
    <row r="8333" spans="1:9">
      <c r="A8333" t="s">
        <v>4</v>
      </c>
      <c r="B8333" s="4" t="s">
        <v>5</v>
      </c>
      <c r="C8333" s="4" t="s">
        <v>13</v>
      </c>
      <c r="D8333" s="4" t="s">
        <v>10</v>
      </c>
      <c r="E8333" s="4" t="s">
        <v>9</v>
      </c>
    </row>
    <row r="8334" spans="1:9">
      <c r="A8334" t="n">
        <v>74483</v>
      </c>
      <c r="B8334" s="71" t="n">
        <v>167</v>
      </c>
      <c r="C8334" s="7" t="n">
        <v>1</v>
      </c>
      <c r="D8334" s="7" t="n">
        <v>4</v>
      </c>
      <c r="E8334" s="7" t="n">
        <v>176</v>
      </c>
    </row>
    <row r="8335" spans="1:9">
      <c r="A8335" t="s">
        <v>4</v>
      </c>
      <c r="B8335" s="4" t="s">
        <v>5</v>
      </c>
      <c r="C8335" s="4" t="s">
        <v>13</v>
      </c>
      <c r="D8335" s="4" t="s">
        <v>10</v>
      </c>
      <c r="E8335" s="4" t="s">
        <v>9</v>
      </c>
    </row>
    <row r="8336" spans="1:9">
      <c r="A8336" t="n">
        <v>74491</v>
      </c>
      <c r="B8336" s="71" t="n">
        <v>167</v>
      </c>
      <c r="C8336" s="7" t="n">
        <v>1</v>
      </c>
      <c r="D8336" s="7" t="n">
        <v>5</v>
      </c>
      <c r="E8336" s="7" t="n">
        <v>176</v>
      </c>
    </row>
    <row r="8337" spans="1:5">
      <c r="A8337" t="s">
        <v>4</v>
      </c>
      <c r="B8337" s="4" t="s">
        <v>5</v>
      </c>
      <c r="C8337" s="4" t="s">
        <v>13</v>
      </c>
      <c r="D8337" s="4" t="s">
        <v>10</v>
      </c>
      <c r="E8337" s="4" t="s">
        <v>9</v>
      </c>
    </row>
    <row r="8338" spans="1:5">
      <c r="A8338" t="n">
        <v>74499</v>
      </c>
      <c r="B8338" s="71" t="n">
        <v>167</v>
      </c>
      <c r="C8338" s="7" t="n">
        <v>1</v>
      </c>
      <c r="D8338" s="7" t="n">
        <v>6</v>
      </c>
      <c r="E8338" s="7" t="n">
        <v>176</v>
      </c>
    </row>
    <row r="8339" spans="1:5">
      <c r="A8339" t="s">
        <v>4</v>
      </c>
      <c r="B8339" s="4" t="s">
        <v>5</v>
      </c>
      <c r="C8339" s="4" t="s">
        <v>13</v>
      </c>
      <c r="D8339" s="4" t="s">
        <v>10</v>
      </c>
      <c r="E8339" s="4" t="s">
        <v>9</v>
      </c>
    </row>
    <row r="8340" spans="1:5">
      <c r="A8340" t="n">
        <v>74507</v>
      </c>
      <c r="B8340" s="71" t="n">
        <v>167</v>
      </c>
      <c r="C8340" s="7" t="n">
        <v>1</v>
      </c>
      <c r="D8340" s="7" t="n">
        <v>7</v>
      </c>
      <c r="E8340" s="7" t="n">
        <v>176</v>
      </c>
    </row>
    <row r="8341" spans="1:5">
      <c r="A8341" t="s">
        <v>4</v>
      </c>
      <c r="B8341" s="4" t="s">
        <v>5</v>
      </c>
      <c r="C8341" s="4" t="s">
        <v>13</v>
      </c>
      <c r="D8341" s="4" t="s">
        <v>10</v>
      </c>
      <c r="E8341" s="4" t="s">
        <v>9</v>
      </c>
    </row>
    <row r="8342" spans="1:5">
      <c r="A8342" t="n">
        <v>74515</v>
      </c>
      <c r="B8342" s="71" t="n">
        <v>167</v>
      </c>
      <c r="C8342" s="7" t="n">
        <v>1</v>
      </c>
      <c r="D8342" s="7" t="n">
        <v>8</v>
      </c>
      <c r="E8342" s="7" t="n">
        <v>176</v>
      </c>
    </row>
    <row r="8343" spans="1:5">
      <c r="A8343" t="s">
        <v>4</v>
      </c>
      <c r="B8343" s="4" t="s">
        <v>5</v>
      </c>
      <c r="C8343" s="4" t="s">
        <v>13</v>
      </c>
      <c r="D8343" s="4" t="s">
        <v>10</v>
      </c>
      <c r="E8343" s="4" t="s">
        <v>9</v>
      </c>
    </row>
    <row r="8344" spans="1:5">
      <c r="A8344" t="n">
        <v>74523</v>
      </c>
      <c r="B8344" s="71" t="n">
        <v>167</v>
      </c>
      <c r="C8344" s="7" t="n">
        <v>1</v>
      </c>
      <c r="D8344" s="7" t="n">
        <v>9</v>
      </c>
      <c r="E8344" s="7" t="n">
        <v>176</v>
      </c>
    </row>
    <row r="8345" spans="1:5">
      <c r="A8345" t="s">
        <v>4</v>
      </c>
      <c r="B8345" s="4" t="s">
        <v>5</v>
      </c>
      <c r="C8345" s="4" t="s">
        <v>13</v>
      </c>
      <c r="D8345" s="4" t="s">
        <v>10</v>
      </c>
      <c r="E8345" s="4" t="s">
        <v>9</v>
      </c>
    </row>
    <row r="8346" spans="1:5">
      <c r="A8346" t="n">
        <v>74531</v>
      </c>
      <c r="B8346" s="71" t="n">
        <v>167</v>
      </c>
      <c r="C8346" s="7" t="n">
        <v>1</v>
      </c>
      <c r="D8346" s="7" t="n">
        <v>11</v>
      </c>
      <c r="E8346" s="7" t="n">
        <v>176</v>
      </c>
    </row>
    <row r="8347" spans="1:5">
      <c r="A8347" t="s">
        <v>4</v>
      </c>
      <c r="B8347" s="4" t="s">
        <v>5</v>
      </c>
      <c r="C8347" s="4" t="s">
        <v>13</v>
      </c>
      <c r="D8347" s="4" t="s">
        <v>13</v>
      </c>
      <c r="E8347" s="4" t="s">
        <v>9</v>
      </c>
      <c r="F8347" s="4" t="s">
        <v>13</v>
      </c>
      <c r="G8347" s="4" t="s">
        <v>13</v>
      </c>
    </row>
    <row r="8348" spans="1:5">
      <c r="A8348" t="n">
        <v>74539</v>
      </c>
      <c r="B8348" s="34" t="n">
        <v>18</v>
      </c>
      <c r="C8348" s="7" t="n">
        <v>6</v>
      </c>
      <c r="D8348" s="7" t="n">
        <v>0</v>
      </c>
      <c r="E8348" s="7" t="n">
        <v>4</v>
      </c>
      <c r="F8348" s="7" t="n">
        <v>19</v>
      </c>
      <c r="G8348" s="7" t="n">
        <v>1</v>
      </c>
    </row>
    <row r="8349" spans="1:5">
      <c r="A8349" t="s">
        <v>4</v>
      </c>
      <c r="B8349" s="4" t="s">
        <v>5</v>
      </c>
      <c r="C8349" s="4" t="s">
        <v>13</v>
      </c>
      <c r="D8349" s="4" t="s">
        <v>10</v>
      </c>
      <c r="E8349" s="4" t="s">
        <v>9</v>
      </c>
    </row>
    <row r="8350" spans="1:5">
      <c r="A8350" t="n">
        <v>74548</v>
      </c>
      <c r="B8350" s="71" t="n">
        <v>167</v>
      </c>
      <c r="C8350" s="7" t="n">
        <v>0</v>
      </c>
      <c r="D8350" s="7" t="n">
        <v>0</v>
      </c>
      <c r="E8350" s="7" t="n">
        <v>16</v>
      </c>
    </row>
    <row r="8351" spans="1:5">
      <c r="A8351" t="s">
        <v>4</v>
      </c>
      <c r="B8351" s="4" t="s">
        <v>5</v>
      </c>
      <c r="C8351" s="4" t="s">
        <v>13</v>
      </c>
      <c r="D8351" s="4" t="s">
        <v>10</v>
      </c>
      <c r="E8351" s="4" t="s">
        <v>9</v>
      </c>
    </row>
    <row r="8352" spans="1:5">
      <c r="A8352" t="n">
        <v>74556</v>
      </c>
      <c r="B8352" s="71" t="n">
        <v>167</v>
      </c>
      <c r="C8352" s="7" t="n">
        <v>0</v>
      </c>
      <c r="D8352" s="7" t="n">
        <v>2</v>
      </c>
      <c r="E8352" s="7" t="n">
        <v>16</v>
      </c>
    </row>
    <row r="8353" spans="1:7">
      <c r="A8353" t="s">
        <v>4</v>
      </c>
      <c r="B8353" s="4" t="s">
        <v>5</v>
      </c>
      <c r="C8353" s="4" t="s">
        <v>13</v>
      </c>
      <c r="D8353" s="4" t="s">
        <v>10</v>
      </c>
      <c r="E8353" s="4" t="s">
        <v>9</v>
      </c>
    </row>
    <row r="8354" spans="1:7">
      <c r="A8354" t="n">
        <v>74564</v>
      </c>
      <c r="B8354" s="71" t="n">
        <v>167</v>
      </c>
      <c r="C8354" s="7" t="n">
        <v>0</v>
      </c>
      <c r="D8354" s="7" t="n">
        <v>4</v>
      </c>
      <c r="E8354" s="7" t="n">
        <v>16</v>
      </c>
    </row>
    <row r="8355" spans="1:7">
      <c r="A8355" t="s">
        <v>4</v>
      </c>
      <c r="B8355" s="4" t="s">
        <v>5</v>
      </c>
      <c r="C8355" s="4" t="s">
        <v>13</v>
      </c>
      <c r="D8355" s="4" t="s">
        <v>10</v>
      </c>
      <c r="E8355" s="4" t="s">
        <v>9</v>
      </c>
    </row>
    <row r="8356" spans="1:7">
      <c r="A8356" t="n">
        <v>74572</v>
      </c>
      <c r="B8356" s="71" t="n">
        <v>167</v>
      </c>
      <c r="C8356" s="7" t="n">
        <v>0</v>
      </c>
      <c r="D8356" s="7" t="n">
        <v>8</v>
      </c>
      <c r="E8356" s="7" t="n">
        <v>16</v>
      </c>
    </row>
    <row r="8357" spans="1:7">
      <c r="A8357" t="s">
        <v>4</v>
      </c>
      <c r="B8357" s="4" t="s">
        <v>5</v>
      </c>
      <c r="C8357" s="4" t="s">
        <v>13</v>
      </c>
      <c r="D8357" s="4" t="s">
        <v>10</v>
      </c>
      <c r="E8357" s="4" t="s">
        <v>9</v>
      </c>
    </row>
    <row r="8358" spans="1:7">
      <c r="A8358" t="n">
        <v>74580</v>
      </c>
      <c r="B8358" s="71" t="n">
        <v>167</v>
      </c>
      <c r="C8358" s="7" t="n">
        <v>0</v>
      </c>
      <c r="D8358" s="7" t="n">
        <v>6</v>
      </c>
      <c r="E8358" s="7" t="n">
        <v>16</v>
      </c>
    </row>
    <row r="8359" spans="1:7">
      <c r="A8359" t="s">
        <v>4</v>
      </c>
      <c r="B8359" s="4" t="s">
        <v>5</v>
      </c>
      <c r="C8359" s="4" t="s">
        <v>13</v>
      </c>
      <c r="D8359" s="4" t="s">
        <v>10</v>
      </c>
      <c r="E8359" s="4" t="s">
        <v>9</v>
      </c>
    </row>
    <row r="8360" spans="1:7">
      <c r="A8360" t="n">
        <v>74588</v>
      </c>
      <c r="B8360" s="71" t="n">
        <v>167</v>
      </c>
      <c r="C8360" s="7" t="n">
        <v>0</v>
      </c>
      <c r="D8360" s="7" t="n">
        <v>1</v>
      </c>
      <c r="E8360" s="7" t="n">
        <v>16</v>
      </c>
    </row>
    <row r="8361" spans="1:7">
      <c r="A8361" t="s">
        <v>4</v>
      </c>
      <c r="B8361" s="4" t="s">
        <v>5</v>
      </c>
      <c r="C8361" s="4" t="s">
        <v>13</v>
      </c>
      <c r="D8361" s="4" t="s">
        <v>10</v>
      </c>
      <c r="E8361" s="4" t="s">
        <v>9</v>
      </c>
    </row>
    <row r="8362" spans="1:7">
      <c r="A8362" t="n">
        <v>74596</v>
      </c>
      <c r="B8362" s="71" t="n">
        <v>167</v>
      </c>
      <c r="C8362" s="7" t="n">
        <v>0</v>
      </c>
      <c r="D8362" s="7" t="n">
        <v>3</v>
      </c>
      <c r="E8362" s="7" t="n">
        <v>16</v>
      </c>
    </row>
    <row r="8363" spans="1:7">
      <c r="A8363" t="s">
        <v>4</v>
      </c>
      <c r="B8363" s="4" t="s">
        <v>5</v>
      </c>
      <c r="C8363" s="4" t="s">
        <v>13</v>
      </c>
      <c r="D8363" s="4" t="s">
        <v>10</v>
      </c>
      <c r="E8363" s="4" t="s">
        <v>9</v>
      </c>
    </row>
    <row r="8364" spans="1:7">
      <c r="A8364" t="n">
        <v>74604</v>
      </c>
      <c r="B8364" s="71" t="n">
        <v>167</v>
      </c>
      <c r="C8364" s="7" t="n">
        <v>0</v>
      </c>
      <c r="D8364" s="7" t="n">
        <v>5</v>
      </c>
      <c r="E8364" s="7" t="n">
        <v>16</v>
      </c>
    </row>
    <row r="8365" spans="1:7">
      <c r="A8365" t="s">
        <v>4</v>
      </c>
      <c r="B8365" s="4" t="s">
        <v>5</v>
      </c>
      <c r="C8365" s="4" t="s">
        <v>13</v>
      </c>
      <c r="D8365" s="4" t="s">
        <v>10</v>
      </c>
      <c r="E8365" s="4" t="s">
        <v>9</v>
      </c>
    </row>
    <row r="8366" spans="1:7">
      <c r="A8366" t="n">
        <v>74612</v>
      </c>
      <c r="B8366" s="71" t="n">
        <v>167</v>
      </c>
      <c r="C8366" s="7" t="n">
        <v>0</v>
      </c>
      <c r="D8366" s="7" t="n">
        <v>7</v>
      </c>
      <c r="E8366" s="7" t="n">
        <v>16</v>
      </c>
    </row>
    <row r="8367" spans="1:7">
      <c r="A8367" t="s">
        <v>4</v>
      </c>
      <c r="B8367" s="4" t="s">
        <v>5</v>
      </c>
      <c r="C8367" s="4" t="s">
        <v>13</v>
      </c>
      <c r="D8367" s="4" t="s">
        <v>10</v>
      </c>
      <c r="E8367" s="4" t="s">
        <v>9</v>
      </c>
    </row>
    <row r="8368" spans="1:7">
      <c r="A8368" t="n">
        <v>74620</v>
      </c>
      <c r="B8368" s="71" t="n">
        <v>167</v>
      </c>
      <c r="C8368" s="7" t="n">
        <v>0</v>
      </c>
      <c r="D8368" s="7" t="n">
        <v>9</v>
      </c>
      <c r="E8368" s="7" t="n">
        <v>16</v>
      </c>
    </row>
    <row r="8369" spans="1:5">
      <c r="A8369" t="s">
        <v>4</v>
      </c>
      <c r="B8369" s="4" t="s">
        <v>5</v>
      </c>
      <c r="C8369" s="4" t="s">
        <v>13</v>
      </c>
      <c r="D8369" s="4" t="s">
        <v>10</v>
      </c>
      <c r="E8369" s="4" t="s">
        <v>9</v>
      </c>
    </row>
    <row r="8370" spans="1:5">
      <c r="A8370" t="n">
        <v>74628</v>
      </c>
      <c r="B8370" s="71" t="n">
        <v>167</v>
      </c>
      <c r="C8370" s="7" t="n">
        <v>0</v>
      </c>
      <c r="D8370" s="7" t="n">
        <v>11</v>
      </c>
      <c r="E8370" s="7" t="n">
        <v>16</v>
      </c>
    </row>
    <row r="8371" spans="1:5">
      <c r="A8371" t="s">
        <v>4</v>
      </c>
      <c r="B8371" s="4" t="s">
        <v>5</v>
      </c>
      <c r="C8371" s="4" t="s">
        <v>13</v>
      </c>
    </row>
    <row r="8372" spans="1:5">
      <c r="A8372" t="n">
        <v>74636</v>
      </c>
      <c r="B8372" s="50" t="n">
        <v>64</v>
      </c>
      <c r="C8372" s="7" t="n">
        <v>14</v>
      </c>
    </row>
    <row r="8373" spans="1:5">
      <c r="A8373" t="s">
        <v>4</v>
      </c>
      <c r="B8373" s="4" t="s">
        <v>5</v>
      </c>
    </row>
    <row r="8374" spans="1:5">
      <c r="A8374" t="n">
        <v>74638</v>
      </c>
      <c r="B8374" s="5" t="n">
        <v>1</v>
      </c>
    </row>
    <row r="8375" spans="1:5">
      <c r="A8375" t="s">
        <v>4</v>
      </c>
      <c r="B8375" s="4" t="s">
        <v>5</v>
      </c>
      <c r="C8375" s="4" t="s">
        <v>10</v>
      </c>
    </row>
    <row r="8376" spans="1:5">
      <c r="A8376" t="n">
        <v>74639</v>
      </c>
      <c r="B8376" s="8" t="n">
        <v>12</v>
      </c>
      <c r="C8376" s="7" t="n">
        <v>6488</v>
      </c>
    </row>
    <row r="8377" spans="1:5">
      <c r="A8377" t="s">
        <v>4</v>
      </c>
      <c r="B8377" s="4" t="s">
        <v>5</v>
      </c>
      <c r="C8377" s="4" t="s">
        <v>13</v>
      </c>
    </row>
    <row r="8378" spans="1:5">
      <c r="A8378" t="n">
        <v>74642</v>
      </c>
      <c r="B8378" s="72" t="n">
        <v>117</v>
      </c>
      <c r="C8378" s="7" t="n">
        <v>2</v>
      </c>
    </row>
    <row r="8379" spans="1:5">
      <c r="A8379" t="s">
        <v>4</v>
      </c>
      <c r="B8379" s="4" t="s">
        <v>5</v>
      </c>
      <c r="C8379" s="4" t="s">
        <v>13</v>
      </c>
      <c r="D8379" s="4" t="s">
        <v>13</v>
      </c>
    </row>
    <row r="8380" spans="1:5">
      <c r="A8380" t="n">
        <v>74644</v>
      </c>
      <c r="B8380" s="72" t="n">
        <v>117</v>
      </c>
      <c r="C8380" s="7" t="n">
        <v>0</v>
      </c>
      <c r="D8380" s="7" t="n">
        <v>0</v>
      </c>
    </row>
    <row r="8381" spans="1:5">
      <c r="A8381" t="s">
        <v>4</v>
      </c>
      <c r="B8381" s="4" t="s">
        <v>5</v>
      </c>
      <c r="C8381" s="4" t="s">
        <v>13</v>
      </c>
    </row>
    <row r="8382" spans="1:5">
      <c r="A8382" t="n">
        <v>74647</v>
      </c>
      <c r="B8382" s="72" t="n">
        <v>117</v>
      </c>
      <c r="C8382" s="7" t="n">
        <v>1</v>
      </c>
    </row>
    <row r="8383" spans="1:5">
      <c r="A8383" t="s">
        <v>4</v>
      </c>
      <c r="B8383" s="4" t="s">
        <v>5</v>
      </c>
      <c r="C8383" s="4" t="s">
        <v>10</v>
      </c>
    </row>
    <row r="8384" spans="1:5">
      <c r="A8384" t="n">
        <v>74649</v>
      </c>
      <c r="B8384" s="16" t="n">
        <v>13</v>
      </c>
      <c r="C8384" s="7" t="n">
        <v>6488</v>
      </c>
    </row>
    <row r="8385" spans="1:5">
      <c r="A8385" t="s">
        <v>4</v>
      </c>
      <c r="B8385" s="4" t="s">
        <v>5</v>
      </c>
      <c r="C8385" s="4" t="s">
        <v>13</v>
      </c>
      <c r="D8385" s="4" t="s">
        <v>13</v>
      </c>
      <c r="E8385" s="4" t="s">
        <v>13</v>
      </c>
      <c r="F8385" s="4" t="s">
        <v>13</v>
      </c>
      <c r="G8385" s="4" t="s">
        <v>13</v>
      </c>
    </row>
    <row r="8386" spans="1:5">
      <c r="A8386" t="n">
        <v>74652</v>
      </c>
      <c r="B8386" s="34" t="n">
        <v>18</v>
      </c>
      <c r="C8386" s="7" t="n">
        <v>6</v>
      </c>
      <c r="D8386" s="7" t="n">
        <v>35</v>
      </c>
      <c r="E8386" s="7" t="n">
        <v>2</v>
      </c>
      <c r="F8386" s="7" t="n">
        <v>19</v>
      </c>
      <c r="G8386" s="7" t="n">
        <v>1</v>
      </c>
    </row>
    <row r="8387" spans="1:5">
      <c r="A8387" t="s">
        <v>4</v>
      </c>
      <c r="B8387" s="4" t="s">
        <v>5</v>
      </c>
      <c r="C8387" s="4" t="s">
        <v>13</v>
      </c>
      <c r="D8387" s="4" t="s">
        <v>10</v>
      </c>
      <c r="E8387" s="4" t="s">
        <v>9</v>
      </c>
    </row>
    <row r="8388" spans="1:5">
      <c r="A8388" t="n">
        <v>74658</v>
      </c>
      <c r="B8388" s="71" t="n">
        <v>167</v>
      </c>
      <c r="C8388" s="7" t="n">
        <v>4</v>
      </c>
      <c r="D8388" s="7" t="n">
        <v>0</v>
      </c>
      <c r="E8388" s="7" t="n">
        <v>0</v>
      </c>
    </row>
    <row r="8389" spans="1:5">
      <c r="A8389" t="s">
        <v>4</v>
      </c>
      <c r="B8389" s="4" t="s">
        <v>5</v>
      </c>
      <c r="C8389" s="4" t="s">
        <v>10</v>
      </c>
    </row>
    <row r="8390" spans="1:5">
      <c r="A8390" t="n">
        <v>74666</v>
      </c>
      <c r="B8390" s="8" t="n">
        <v>12</v>
      </c>
      <c r="C8390" s="7" t="n">
        <v>6466</v>
      </c>
    </row>
    <row r="8391" spans="1:5">
      <c r="A8391" t="s">
        <v>4</v>
      </c>
      <c r="B8391" s="4" t="s">
        <v>5</v>
      </c>
      <c r="C8391" s="4" t="s">
        <v>13</v>
      </c>
      <c r="D8391" s="4" t="s">
        <v>13</v>
      </c>
      <c r="E8391" s="4" t="s">
        <v>30</v>
      </c>
      <c r="F8391" s="4" t="s">
        <v>30</v>
      </c>
      <c r="G8391" s="4" t="s">
        <v>30</v>
      </c>
      <c r="H8391" s="4" t="s">
        <v>10</v>
      </c>
    </row>
    <row r="8392" spans="1:5">
      <c r="A8392" t="n">
        <v>74669</v>
      </c>
      <c r="B8392" s="59" t="n">
        <v>45</v>
      </c>
      <c r="C8392" s="7" t="n">
        <v>2</v>
      </c>
      <c r="D8392" s="7" t="n">
        <v>3</v>
      </c>
      <c r="E8392" s="7" t="n">
        <v>-0.670000016689301</v>
      </c>
      <c r="F8392" s="7" t="n">
        <v>1.47000002861023</v>
      </c>
      <c r="G8392" s="7" t="n">
        <v>-27.9200000762939</v>
      </c>
      <c r="H8392" s="7" t="n">
        <v>0</v>
      </c>
    </row>
    <row r="8393" spans="1:5">
      <c r="A8393" t="s">
        <v>4</v>
      </c>
      <c r="B8393" s="4" t="s">
        <v>5</v>
      </c>
      <c r="C8393" s="4" t="s">
        <v>13</v>
      </c>
      <c r="D8393" s="4" t="s">
        <v>13</v>
      </c>
      <c r="E8393" s="4" t="s">
        <v>30</v>
      </c>
      <c r="F8393" s="4" t="s">
        <v>30</v>
      </c>
      <c r="G8393" s="4" t="s">
        <v>30</v>
      </c>
      <c r="H8393" s="4" t="s">
        <v>10</v>
      </c>
      <c r="I8393" s="4" t="s">
        <v>13</v>
      </c>
    </row>
    <row r="8394" spans="1:5">
      <c r="A8394" t="n">
        <v>74686</v>
      </c>
      <c r="B8394" s="59" t="n">
        <v>45</v>
      </c>
      <c r="C8394" s="7" t="n">
        <v>4</v>
      </c>
      <c r="D8394" s="7" t="n">
        <v>3</v>
      </c>
      <c r="E8394" s="7" t="n">
        <v>9.77999973297119</v>
      </c>
      <c r="F8394" s="7" t="n">
        <v>339.790008544922</v>
      </c>
      <c r="G8394" s="7" t="n">
        <v>0</v>
      </c>
      <c r="H8394" s="7" t="n">
        <v>0</v>
      </c>
      <c r="I8394" s="7" t="n">
        <v>0</v>
      </c>
    </row>
    <row r="8395" spans="1:5">
      <c r="A8395" t="s">
        <v>4</v>
      </c>
      <c r="B8395" s="4" t="s">
        <v>5</v>
      </c>
      <c r="C8395" s="4" t="s">
        <v>13</v>
      </c>
      <c r="D8395" s="4" t="s">
        <v>13</v>
      </c>
      <c r="E8395" s="4" t="s">
        <v>30</v>
      </c>
      <c r="F8395" s="4" t="s">
        <v>10</v>
      </c>
    </row>
    <row r="8396" spans="1:5">
      <c r="A8396" t="n">
        <v>74704</v>
      </c>
      <c r="B8396" s="59" t="n">
        <v>45</v>
      </c>
      <c r="C8396" s="7" t="n">
        <v>5</v>
      </c>
      <c r="D8396" s="7" t="n">
        <v>3</v>
      </c>
      <c r="E8396" s="7" t="n">
        <v>3</v>
      </c>
      <c r="F8396" s="7" t="n">
        <v>0</v>
      </c>
    </row>
    <row r="8397" spans="1:5">
      <c r="A8397" t="s">
        <v>4</v>
      </c>
      <c r="B8397" s="4" t="s">
        <v>5</v>
      </c>
      <c r="C8397" s="4" t="s">
        <v>13</v>
      </c>
      <c r="D8397" s="4" t="s">
        <v>13</v>
      </c>
      <c r="E8397" s="4" t="s">
        <v>30</v>
      </c>
      <c r="F8397" s="4" t="s">
        <v>10</v>
      </c>
    </row>
    <row r="8398" spans="1:5">
      <c r="A8398" t="n">
        <v>74713</v>
      </c>
      <c r="B8398" s="59" t="n">
        <v>45</v>
      </c>
      <c r="C8398" s="7" t="n">
        <v>11</v>
      </c>
      <c r="D8398" s="7" t="n">
        <v>3</v>
      </c>
      <c r="E8398" s="7" t="n">
        <v>34</v>
      </c>
      <c r="F8398" s="7" t="n">
        <v>0</v>
      </c>
    </row>
    <row r="8399" spans="1:5">
      <c r="A8399" t="s">
        <v>4</v>
      </c>
      <c r="B8399" s="4" t="s">
        <v>5</v>
      </c>
      <c r="C8399" s="4" t="s">
        <v>13</v>
      </c>
      <c r="D8399" s="4" t="s">
        <v>6</v>
      </c>
    </row>
    <row r="8400" spans="1:5">
      <c r="A8400" t="n">
        <v>74722</v>
      </c>
      <c r="B8400" s="9" t="n">
        <v>2</v>
      </c>
      <c r="C8400" s="7" t="n">
        <v>10</v>
      </c>
      <c r="D8400" s="7" t="s">
        <v>721</v>
      </c>
    </row>
    <row r="8401" spans="1:9">
      <c r="A8401" t="s">
        <v>4</v>
      </c>
      <c r="B8401" s="4" t="s">
        <v>5</v>
      </c>
      <c r="C8401" s="4" t="s">
        <v>13</v>
      </c>
      <c r="D8401" s="4" t="s">
        <v>6</v>
      </c>
    </row>
    <row r="8402" spans="1:9">
      <c r="A8402" t="n">
        <v>74735</v>
      </c>
      <c r="B8402" s="9" t="n">
        <v>2</v>
      </c>
      <c r="C8402" s="7" t="n">
        <v>11</v>
      </c>
      <c r="D8402" s="7" t="s">
        <v>690</v>
      </c>
    </row>
    <row r="8403" spans="1:9">
      <c r="A8403" t="s">
        <v>4</v>
      </c>
      <c r="B8403" s="4" t="s">
        <v>5</v>
      </c>
      <c r="C8403" s="4" t="s">
        <v>10</v>
      </c>
      <c r="D8403" s="4" t="s">
        <v>30</v>
      </c>
      <c r="E8403" s="4" t="s">
        <v>30</v>
      </c>
      <c r="F8403" s="4" t="s">
        <v>30</v>
      </c>
      <c r="G8403" s="4" t="s">
        <v>30</v>
      </c>
    </row>
    <row r="8404" spans="1:9">
      <c r="A8404" t="n">
        <v>74757</v>
      </c>
      <c r="B8404" s="38" t="n">
        <v>46</v>
      </c>
      <c r="C8404" s="7" t="n">
        <v>120</v>
      </c>
      <c r="D8404" s="7" t="n">
        <v>-0.709999978542328</v>
      </c>
      <c r="E8404" s="7" t="n">
        <v>0</v>
      </c>
      <c r="F8404" s="7" t="n">
        <v>-30.7199993133545</v>
      </c>
      <c r="G8404" s="7" t="n">
        <v>340.899993896484</v>
      </c>
    </row>
    <row r="8405" spans="1:9">
      <c r="A8405" t="s">
        <v>4</v>
      </c>
      <c r="B8405" s="4" t="s">
        <v>5</v>
      </c>
      <c r="C8405" s="4" t="s">
        <v>10</v>
      </c>
      <c r="D8405" s="4" t="s">
        <v>30</v>
      </c>
      <c r="E8405" s="4" t="s">
        <v>30</v>
      </c>
      <c r="F8405" s="4" t="s">
        <v>30</v>
      </c>
      <c r="G8405" s="4" t="s">
        <v>30</v>
      </c>
    </row>
    <row r="8406" spans="1:9">
      <c r="A8406" t="n">
        <v>74776</v>
      </c>
      <c r="B8406" s="38" t="n">
        <v>46</v>
      </c>
      <c r="C8406" s="7" t="n">
        <v>61440</v>
      </c>
      <c r="D8406" s="7" t="n">
        <v>-0.479999989271164</v>
      </c>
      <c r="E8406" s="7" t="n">
        <v>0</v>
      </c>
      <c r="F8406" s="7" t="n">
        <v>-27.4799995422363</v>
      </c>
      <c r="G8406" s="7" t="n">
        <v>182.5</v>
      </c>
    </row>
    <row r="8407" spans="1:9">
      <c r="A8407" t="s">
        <v>4</v>
      </c>
      <c r="B8407" s="4" t="s">
        <v>5</v>
      </c>
      <c r="C8407" s="4" t="s">
        <v>10</v>
      </c>
      <c r="D8407" s="4" t="s">
        <v>9</v>
      </c>
    </row>
    <row r="8408" spans="1:9">
      <c r="A8408" t="n">
        <v>74795</v>
      </c>
      <c r="B8408" s="37" t="n">
        <v>43</v>
      </c>
      <c r="C8408" s="7" t="n">
        <v>61440</v>
      </c>
      <c r="D8408" s="7" t="n">
        <v>128</v>
      </c>
    </row>
    <row r="8409" spans="1:9">
      <c r="A8409" t="s">
        <v>4</v>
      </c>
      <c r="B8409" s="4" t="s">
        <v>5</v>
      </c>
      <c r="C8409" s="4" t="s">
        <v>10</v>
      </c>
      <c r="D8409" s="4" t="s">
        <v>9</v>
      </c>
    </row>
    <row r="8410" spans="1:9">
      <c r="A8410" t="n">
        <v>74802</v>
      </c>
      <c r="B8410" s="37" t="n">
        <v>43</v>
      </c>
      <c r="C8410" s="7" t="n">
        <v>61440</v>
      </c>
      <c r="D8410" s="7" t="n">
        <v>32</v>
      </c>
    </row>
    <row r="8411" spans="1:9">
      <c r="A8411" t="s">
        <v>4</v>
      </c>
      <c r="B8411" s="4" t="s">
        <v>5</v>
      </c>
      <c r="C8411" s="4" t="s">
        <v>10</v>
      </c>
      <c r="D8411" s="4" t="s">
        <v>9</v>
      </c>
    </row>
    <row r="8412" spans="1:9">
      <c r="A8412" t="n">
        <v>74809</v>
      </c>
      <c r="B8412" s="37" t="n">
        <v>43</v>
      </c>
      <c r="C8412" s="7" t="n">
        <v>120</v>
      </c>
      <c r="D8412" s="7" t="n">
        <v>128</v>
      </c>
    </row>
    <row r="8413" spans="1:9">
      <c r="A8413" t="s">
        <v>4</v>
      </c>
      <c r="B8413" s="4" t="s">
        <v>5</v>
      </c>
      <c r="C8413" s="4" t="s">
        <v>10</v>
      </c>
      <c r="D8413" s="4" t="s">
        <v>9</v>
      </c>
    </row>
    <row r="8414" spans="1:9">
      <c r="A8414" t="n">
        <v>74816</v>
      </c>
      <c r="B8414" s="37" t="n">
        <v>43</v>
      </c>
      <c r="C8414" s="7" t="n">
        <v>120</v>
      </c>
      <c r="D8414" s="7" t="n">
        <v>32</v>
      </c>
    </row>
    <row r="8415" spans="1:9">
      <c r="A8415" t="s">
        <v>4</v>
      </c>
      <c r="B8415" s="4" t="s">
        <v>5</v>
      </c>
      <c r="C8415" s="4" t="s">
        <v>10</v>
      </c>
      <c r="D8415" s="4" t="s">
        <v>9</v>
      </c>
    </row>
    <row r="8416" spans="1:9">
      <c r="A8416" t="n">
        <v>74823</v>
      </c>
      <c r="B8416" s="57" t="n">
        <v>44</v>
      </c>
      <c r="C8416" s="7" t="n">
        <v>6516</v>
      </c>
      <c r="D8416" s="7" t="n">
        <v>128</v>
      </c>
    </row>
    <row r="8417" spans="1:7">
      <c r="A8417" t="s">
        <v>4</v>
      </c>
      <c r="B8417" s="4" t="s">
        <v>5</v>
      </c>
      <c r="C8417" s="4" t="s">
        <v>10</v>
      </c>
      <c r="D8417" s="4" t="s">
        <v>9</v>
      </c>
    </row>
    <row r="8418" spans="1:7">
      <c r="A8418" t="n">
        <v>74830</v>
      </c>
      <c r="B8418" s="57" t="n">
        <v>44</v>
      </c>
      <c r="C8418" s="7" t="n">
        <v>6516</v>
      </c>
      <c r="D8418" s="7" t="n">
        <v>32</v>
      </c>
    </row>
    <row r="8419" spans="1:7">
      <c r="A8419" t="s">
        <v>4</v>
      </c>
      <c r="B8419" s="4" t="s">
        <v>5</v>
      </c>
      <c r="C8419" s="4" t="s">
        <v>10</v>
      </c>
    </row>
    <row r="8420" spans="1:7">
      <c r="A8420" t="n">
        <v>74837</v>
      </c>
      <c r="B8420" s="25" t="n">
        <v>16</v>
      </c>
      <c r="C8420" s="7" t="n">
        <v>100</v>
      </c>
    </row>
    <row r="8421" spans="1:7">
      <c r="A8421" t="s">
        <v>4</v>
      </c>
      <c r="B8421" s="4" t="s">
        <v>5</v>
      </c>
      <c r="C8421" s="4" t="s">
        <v>13</v>
      </c>
      <c r="D8421" s="4" t="s">
        <v>10</v>
      </c>
    </row>
    <row r="8422" spans="1:7">
      <c r="A8422" t="n">
        <v>74840</v>
      </c>
      <c r="B8422" s="23" t="n">
        <v>22</v>
      </c>
      <c r="C8422" s="7" t="n">
        <v>0</v>
      </c>
      <c r="D8422" s="7" t="n">
        <v>0</v>
      </c>
    </row>
    <row r="8423" spans="1:7">
      <c r="A8423" t="s">
        <v>4</v>
      </c>
      <c r="B8423" s="4" t="s">
        <v>5</v>
      </c>
      <c r="C8423" s="4" t="s">
        <v>13</v>
      </c>
      <c r="D8423" s="4" t="s">
        <v>13</v>
      </c>
      <c r="E8423" s="4" t="s">
        <v>30</v>
      </c>
      <c r="F8423" s="4" t="s">
        <v>30</v>
      </c>
      <c r="G8423" s="4" t="s">
        <v>30</v>
      </c>
      <c r="H8423" s="4" t="s">
        <v>10</v>
      </c>
    </row>
    <row r="8424" spans="1:7">
      <c r="A8424" t="n">
        <v>74844</v>
      </c>
      <c r="B8424" s="59" t="n">
        <v>45</v>
      </c>
      <c r="C8424" s="7" t="n">
        <v>2</v>
      </c>
      <c r="D8424" s="7" t="n">
        <v>3</v>
      </c>
      <c r="E8424" s="7" t="n">
        <v>-0.660000026226044</v>
      </c>
      <c r="F8424" s="7" t="n">
        <v>1.10000002384186</v>
      </c>
      <c r="G8424" s="7" t="n">
        <v>-29.4599990844727</v>
      </c>
      <c r="H8424" s="7" t="n">
        <v>0</v>
      </c>
    </row>
    <row r="8425" spans="1:7">
      <c r="A8425" t="s">
        <v>4</v>
      </c>
      <c r="B8425" s="4" t="s">
        <v>5</v>
      </c>
      <c r="C8425" s="4" t="s">
        <v>13</v>
      </c>
      <c r="D8425" s="4" t="s">
        <v>13</v>
      </c>
      <c r="E8425" s="4" t="s">
        <v>30</v>
      </c>
      <c r="F8425" s="4" t="s">
        <v>30</v>
      </c>
      <c r="G8425" s="4" t="s">
        <v>30</v>
      </c>
      <c r="H8425" s="4" t="s">
        <v>10</v>
      </c>
      <c r="I8425" s="4" t="s">
        <v>13</v>
      </c>
    </row>
    <row r="8426" spans="1:7">
      <c r="A8426" t="n">
        <v>74861</v>
      </c>
      <c r="B8426" s="59" t="n">
        <v>45</v>
      </c>
      <c r="C8426" s="7" t="n">
        <v>4</v>
      </c>
      <c r="D8426" s="7" t="n">
        <v>3</v>
      </c>
      <c r="E8426" s="7" t="n">
        <v>347.809997558594</v>
      </c>
      <c r="F8426" s="7" t="n">
        <v>7.17999982833862</v>
      </c>
      <c r="G8426" s="7" t="n">
        <v>0</v>
      </c>
      <c r="H8426" s="7" t="n">
        <v>0</v>
      </c>
      <c r="I8426" s="7" t="n">
        <v>0</v>
      </c>
    </row>
    <row r="8427" spans="1:7">
      <c r="A8427" t="s">
        <v>4</v>
      </c>
      <c r="B8427" s="4" t="s">
        <v>5</v>
      </c>
      <c r="C8427" s="4" t="s">
        <v>13</v>
      </c>
      <c r="D8427" s="4" t="s">
        <v>13</v>
      </c>
      <c r="E8427" s="4" t="s">
        <v>30</v>
      </c>
      <c r="F8427" s="4" t="s">
        <v>10</v>
      </c>
    </row>
    <row r="8428" spans="1:7">
      <c r="A8428" t="n">
        <v>74879</v>
      </c>
      <c r="B8428" s="59" t="n">
        <v>45</v>
      </c>
      <c r="C8428" s="7" t="n">
        <v>11</v>
      </c>
      <c r="D8428" s="7" t="n">
        <v>3</v>
      </c>
      <c r="E8428" s="7" t="n">
        <v>34</v>
      </c>
      <c r="F8428" s="7" t="n">
        <v>0</v>
      </c>
    </row>
    <row r="8429" spans="1:7">
      <c r="A8429" t="s">
        <v>4</v>
      </c>
      <c r="B8429" s="4" t="s">
        <v>5</v>
      </c>
      <c r="C8429" s="4" t="s">
        <v>13</v>
      </c>
      <c r="D8429" s="4" t="s">
        <v>13</v>
      </c>
      <c r="E8429" s="4" t="s">
        <v>30</v>
      </c>
      <c r="F8429" s="4" t="s">
        <v>10</v>
      </c>
    </row>
    <row r="8430" spans="1:7">
      <c r="A8430" t="n">
        <v>74888</v>
      </c>
      <c r="B8430" s="59" t="n">
        <v>45</v>
      </c>
      <c r="C8430" s="7" t="n">
        <v>5</v>
      </c>
      <c r="D8430" s="7" t="n">
        <v>3</v>
      </c>
      <c r="E8430" s="7" t="n">
        <v>4.5</v>
      </c>
      <c r="F8430" s="7" t="n">
        <v>0</v>
      </c>
    </row>
    <row r="8431" spans="1:7">
      <c r="A8431" t="s">
        <v>4</v>
      </c>
      <c r="B8431" s="4" t="s">
        <v>5</v>
      </c>
      <c r="C8431" s="4" t="s">
        <v>13</v>
      </c>
      <c r="D8431" s="4" t="s">
        <v>13</v>
      </c>
      <c r="E8431" s="4" t="s">
        <v>30</v>
      </c>
      <c r="F8431" s="4" t="s">
        <v>10</v>
      </c>
    </row>
    <row r="8432" spans="1:7">
      <c r="A8432" t="n">
        <v>74897</v>
      </c>
      <c r="B8432" s="59" t="n">
        <v>45</v>
      </c>
      <c r="C8432" s="7" t="n">
        <v>5</v>
      </c>
      <c r="D8432" s="7" t="n">
        <v>3</v>
      </c>
      <c r="E8432" s="7" t="n">
        <v>3.5</v>
      </c>
      <c r="F8432" s="7" t="n">
        <v>2000</v>
      </c>
    </row>
    <row r="8433" spans="1:9">
      <c r="A8433" t="s">
        <v>4</v>
      </c>
      <c r="B8433" s="4" t="s">
        <v>5</v>
      </c>
      <c r="C8433" s="4" t="s">
        <v>13</v>
      </c>
      <c r="D8433" s="4" t="s">
        <v>10</v>
      </c>
      <c r="E8433" s="4" t="s">
        <v>30</v>
      </c>
    </row>
    <row r="8434" spans="1:9">
      <c r="A8434" t="n">
        <v>74906</v>
      </c>
      <c r="B8434" s="27" t="n">
        <v>58</v>
      </c>
      <c r="C8434" s="7" t="n">
        <v>100</v>
      </c>
      <c r="D8434" s="7" t="n">
        <v>800</v>
      </c>
      <c r="E8434" s="7" t="n">
        <v>1</v>
      </c>
    </row>
    <row r="8435" spans="1:9">
      <c r="A8435" t="s">
        <v>4</v>
      </c>
      <c r="B8435" s="4" t="s">
        <v>5</v>
      </c>
      <c r="C8435" s="4" t="s">
        <v>10</v>
      </c>
    </row>
    <row r="8436" spans="1:9">
      <c r="A8436" t="n">
        <v>74914</v>
      </c>
      <c r="B8436" s="25" t="n">
        <v>16</v>
      </c>
      <c r="C8436" s="7" t="n">
        <v>2000</v>
      </c>
    </row>
    <row r="8437" spans="1:9">
      <c r="A8437" t="s">
        <v>4</v>
      </c>
      <c r="B8437" s="4" t="s">
        <v>5</v>
      </c>
      <c r="C8437" s="4" t="s">
        <v>13</v>
      </c>
      <c r="D8437" s="4" t="s">
        <v>13</v>
      </c>
      <c r="E8437" s="4" t="s">
        <v>13</v>
      </c>
      <c r="F8437" s="4" t="s">
        <v>9</v>
      </c>
      <c r="G8437" s="4" t="s">
        <v>13</v>
      </c>
      <c r="H8437" s="4" t="s">
        <v>13</v>
      </c>
      <c r="I8437" s="4" t="s">
        <v>29</v>
      </c>
    </row>
    <row r="8438" spans="1:9">
      <c r="A8438" t="n">
        <v>74917</v>
      </c>
      <c r="B8438" s="14" t="n">
        <v>5</v>
      </c>
      <c r="C8438" s="7" t="n">
        <v>35</v>
      </c>
      <c r="D8438" s="7" t="n">
        <v>1</v>
      </c>
      <c r="E8438" s="7" t="n">
        <v>0</v>
      </c>
      <c r="F8438" s="7" t="n">
        <v>4</v>
      </c>
      <c r="G8438" s="7" t="n">
        <v>2</v>
      </c>
      <c r="H8438" s="7" t="n">
        <v>1</v>
      </c>
      <c r="I8438" s="15" t="n">
        <f t="normal" ca="1">A8444</f>
        <v>0</v>
      </c>
    </row>
    <row r="8439" spans="1:9">
      <c r="A8439" t="s">
        <v>4</v>
      </c>
      <c r="B8439" s="4" t="s">
        <v>5</v>
      </c>
      <c r="C8439" s="4" t="s">
        <v>13</v>
      </c>
      <c r="D8439" s="4" t="s">
        <v>9</v>
      </c>
      <c r="E8439" s="4" t="s">
        <v>13</v>
      </c>
      <c r="F8439" s="4" t="s">
        <v>13</v>
      </c>
      <c r="G8439" s="4" t="s">
        <v>9</v>
      </c>
      <c r="H8439" s="4" t="s">
        <v>13</v>
      </c>
      <c r="I8439" s="4" t="s">
        <v>9</v>
      </c>
      <c r="J8439" s="4" t="s">
        <v>13</v>
      </c>
    </row>
    <row r="8440" spans="1:9">
      <c r="A8440" t="n">
        <v>74931</v>
      </c>
      <c r="B8440" s="73" t="n">
        <v>33</v>
      </c>
      <c r="C8440" s="7" t="n">
        <v>0</v>
      </c>
      <c r="D8440" s="7" t="n">
        <v>14</v>
      </c>
      <c r="E8440" s="7" t="n">
        <v>0</v>
      </c>
      <c r="F8440" s="7" t="n">
        <v>0</v>
      </c>
      <c r="G8440" s="7" t="n">
        <v>-1</v>
      </c>
      <c r="H8440" s="7" t="n">
        <v>0</v>
      </c>
      <c r="I8440" s="7" t="n">
        <v>-1</v>
      </c>
      <c r="J8440" s="7" t="n">
        <v>0</v>
      </c>
    </row>
    <row r="8441" spans="1:9">
      <c r="A8441" t="s">
        <v>4</v>
      </c>
      <c r="B8441" s="4" t="s">
        <v>5</v>
      </c>
      <c r="C8441" s="4" t="s">
        <v>29</v>
      </c>
    </row>
    <row r="8442" spans="1:9">
      <c r="A8442" t="n">
        <v>74949</v>
      </c>
      <c r="B8442" s="18" t="n">
        <v>3</v>
      </c>
      <c r="C8442" s="15" t="n">
        <f t="normal" ca="1">A8446</f>
        <v>0</v>
      </c>
    </row>
    <row r="8443" spans="1:9">
      <c r="A8443" t="s">
        <v>4</v>
      </c>
      <c r="B8443" s="4" t="s">
        <v>5</v>
      </c>
      <c r="C8443" s="4" t="s">
        <v>13</v>
      </c>
      <c r="D8443" s="4" t="s">
        <v>9</v>
      </c>
      <c r="E8443" s="4" t="s">
        <v>13</v>
      </c>
      <c r="F8443" s="4" t="s">
        <v>13</v>
      </c>
      <c r="G8443" s="4" t="s">
        <v>9</v>
      </c>
      <c r="H8443" s="4" t="s">
        <v>13</v>
      </c>
      <c r="I8443" s="4" t="s">
        <v>9</v>
      </c>
      <c r="J8443" s="4" t="s">
        <v>13</v>
      </c>
    </row>
    <row r="8444" spans="1:9">
      <c r="A8444" t="n">
        <v>74954</v>
      </c>
      <c r="B8444" s="73" t="n">
        <v>33</v>
      </c>
      <c r="C8444" s="7" t="n">
        <v>0</v>
      </c>
      <c r="D8444" s="7" t="n">
        <v>15</v>
      </c>
      <c r="E8444" s="7" t="n">
        <v>0</v>
      </c>
      <c r="F8444" s="7" t="n">
        <v>0</v>
      </c>
      <c r="G8444" s="7" t="n">
        <v>-1</v>
      </c>
      <c r="H8444" s="7" t="n">
        <v>0</v>
      </c>
      <c r="I8444" s="7" t="n">
        <v>-1</v>
      </c>
      <c r="J8444" s="7" t="n">
        <v>0</v>
      </c>
    </row>
    <row r="8445" spans="1:9">
      <c r="A8445" t="s">
        <v>4</v>
      </c>
      <c r="B8445" s="4" t="s">
        <v>5</v>
      </c>
    </row>
    <row r="8446" spans="1:9">
      <c r="A8446" t="n">
        <v>74972</v>
      </c>
      <c r="B8446" s="5" t="n">
        <v>1</v>
      </c>
    </row>
    <row r="8447" spans="1:9" s="3" customFormat="1" customHeight="0">
      <c r="A8447" s="3" t="s">
        <v>2</v>
      </c>
      <c r="B8447" s="3" t="s">
        <v>756</v>
      </c>
    </row>
    <row r="8448" spans="1:9">
      <c r="A8448" t="s">
        <v>4</v>
      </c>
      <c r="B8448" s="4" t="s">
        <v>5</v>
      </c>
      <c r="C8448" s="4" t="s">
        <v>13</v>
      </c>
      <c r="D8448" s="4" t="s">
        <v>13</v>
      </c>
      <c r="E8448" s="4" t="s">
        <v>13</v>
      </c>
      <c r="F8448" s="4" t="s">
        <v>13</v>
      </c>
    </row>
    <row r="8449" spans="1:10">
      <c r="A8449" t="n">
        <v>74976</v>
      </c>
      <c r="B8449" s="11" t="n">
        <v>14</v>
      </c>
      <c r="C8449" s="7" t="n">
        <v>2</v>
      </c>
      <c r="D8449" s="7" t="n">
        <v>0</v>
      </c>
      <c r="E8449" s="7" t="n">
        <v>0</v>
      </c>
      <c r="F8449" s="7" t="n">
        <v>0</v>
      </c>
    </row>
    <row r="8450" spans="1:10">
      <c r="A8450" t="s">
        <v>4</v>
      </c>
      <c r="B8450" s="4" t="s">
        <v>5</v>
      </c>
      <c r="C8450" s="4" t="s">
        <v>13</v>
      </c>
      <c r="D8450" s="54" t="s">
        <v>225</v>
      </c>
      <c r="E8450" s="4" t="s">
        <v>5</v>
      </c>
      <c r="F8450" s="4" t="s">
        <v>13</v>
      </c>
      <c r="G8450" s="4" t="s">
        <v>10</v>
      </c>
      <c r="H8450" s="54" t="s">
        <v>226</v>
      </c>
      <c r="I8450" s="4" t="s">
        <v>13</v>
      </c>
      <c r="J8450" s="4" t="s">
        <v>9</v>
      </c>
      <c r="K8450" s="4" t="s">
        <v>13</v>
      </c>
      <c r="L8450" s="4" t="s">
        <v>13</v>
      </c>
      <c r="M8450" s="54" t="s">
        <v>225</v>
      </c>
      <c r="N8450" s="4" t="s">
        <v>5</v>
      </c>
      <c r="O8450" s="4" t="s">
        <v>13</v>
      </c>
      <c r="P8450" s="4" t="s">
        <v>10</v>
      </c>
      <c r="Q8450" s="54" t="s">
        <v>226</v>
      </c>
      <c r="R8450" s="4" t="s">
        <v>13</v>
      </c>
      <c r="S8450" s="4" t="s">
        <v>9</v>
      </c>
      <c r="T8450" s="4" t="s">
        <v>13</v>
      </c>
      <c r="U8450" s="4" t="s">
        <v>13</v>
      </c>
      <c r="V8450" s="4" t="s">
        <v>13</v>
      </c>
      <c r="W8450" s="4" t="s">
        <v>29</v>
      </c>
    </row>
    <row r="8451" spans="1:10">
      <c r="A8451" t="n">
        <v>74981</v>
      </c>
      <c r="B8451" s="14" t="n">
        <v>5</v>
      </c>
      <c r="C8451" s="7" t="n">
        <v>28</v>
      </c>
      <c r="D8451" s="54" t="s">
        <v>3</v>
      </c>
      <c r="E8451" s="10" t="n">
        <v>162</v>
      </c>
      <c r="F8451" s="7" t="n">
        <v>3</v>
      </c>
      <c r="G8451" s="7" t="n">
        <v>33189</v>
      </c>
      <c r="H8451" s="54" t="s">
        <v>3</v>
      </c>
      <c r="I8451" s="7" t="n">
        <v>0</v>
      </c>
      <c r="J8451" s="7" t="n">
        <v>1</v>
      </c>
      <c r="K8451" s="7" t="n">
        <v>2</v>
      </c>
      <c r="L8451" s="7" t="n">
        <v>28</v>
      </c>
      <c r="M8451" s="54" t="s">
        <v>3</v>
      </c>
      <c r="N8451" s="10" t="n">
        <v>162</v>
      </c>
      <c r="O8451" s="7" t="n">
        <v>3</v>
      </c>
      <c r="P8451" s="7" t="n">
        <v>33189</v>
      </c>
      <c r="Q8451" s="54" t="s">
        <v>3</v>
      </c>
      <c r="R8451" s="7" t="n">
        <v>0</v>
      </c>
      <c r="S8451" s="7" t="n">
        <v>2</v>
      </c>
      <c r="T8451" s="7" t="n">
        <v>2</v>
      </c>
      <c r="U8451" s="7" t="n">
        <v>11</v>
      </c>
      <c r="V8451" s="7" t="n">
        <v>1</v>
      </c>
      <c r="W8451" s="15" t="n">
        <f t="normal" ca="1">A8455</f>
        <v>0</v>
      </c>
    </row>
    <row r="8452" spans="1:10">
      <c r="A8452" t="s">
        <v>4</v>
      </c>
      <c r="B8452" s="4" t="s">
        <v>5</v>
      </c>
      <c r="C8452" s="4" t="s">
        <v>13</v>
      </c>
      <c r="D8452" s="4" t="s">
        <v>10</v>
      </c>
      <c r="E8452" s="4" t="s">
        <v>30</v>
      </c>
    </row>
    <row r="8453" spans="1:10">
      <c r="A8453" t="n">
        <v>75010</v>
      </c>
      <c r="B8453" s="27" t="n">
        <v>58</v>
      </c>
      <c r="C8453" s="7" t="n">
        <v>0</v>
      </c>
      <c r="D8453" s="7" t="n">
        <v>0</v>
      </c>
      <c r="E8453" s="7" t="n">
        <v>1</v>
      </c>
    </row>
    <row r="8454" spans="1:10">
      <c r="A8454" t="s">
        <v>4</v>
      </c>
      <c r="B8454" s="4" t="s">
        <v>5</v>
      </c>
      <c r="C8454" s="4" t="s">
        <v>13</v>
      </c>
      <c r="D8454" s="54" t="s">
        <v>225</v>
      </c>
      <c r="E8454" s="4" t="s">
        <v>5</v>
      </c>
      <c r="F8454" s="4" t="s">
        <v>13</v>
      </c>
      <c r="G8454" s="4" t="s">
        <v>10</v>
      </c>
      <c r="H8454" s="54" t="s">
        <v>226</v>
      </c>
      <c r="I8454" s="4" t="s">
        <v>13</v>
      </c>
      <c r="J8454" s="4" t="s">
        <v>9</v>
      </c>
      <c r="K8454" s="4" t="s">
        <v>13</v>
      </c>
      <c r="L8454" s="4" t="s">
        <v>13</v>
      </c>
      <c r="M8454" s="54" t="s">
        <v>225</v>
      </c>
      <c r="N8454" s="4" t="s">
        <v>5</v>
      </c>
      <c r="O8454" s="4" t="s">
        <v>13</v>
      </c>
      <c r="P8454" s="4" t="s">
        <v>10</v>
      </c>
      <c r="Q8454" s="54" t="s">
        <v>226</v>
      </c>
      <c r="R8454" s="4" t="s">
        <v>13</v>
      </c>
      <c r="S8454" s="4" t="s">
        <v>9</v>
      </c>
      <c r="T8454" s="4" t="s">
        <v>13</v>
      </c>
      <c r="U8454" s="4" t="s">
        <v>13</v>
      </c>
      <c r="V8454" s="4" t="s">
        <v>13</v>
      </c>
      <c r="W8454" s="4" t="s">
        <v>29</v>
      </c>
    </row>
    <row r="8455" spans="1:10">
      <c r="A8455" t="n">
        <v>75018</v>
      </c>
      <c r="B8455" s="14" t="n">
        <v>5</v>
      </c>
      <c r="C8455" s="7" t="n">
        <v>28</v>
      </c>
      <c r="D8455" s="54" t="s">
        <v>3</v>
      </c>
      <c r="E8455" s="10" t="n">
        <v>162</v>
      </c>
      <c r="F8455" s="7" t="n">
        <v>3</v>
      </c>
      <c r="G8455" s="7" t="n">
        <v>33189</v>
      </c>
      <c r="H8455" s="54" t="s">
        <v>3</v>
      </c>
      <c r="I8455" s="7" t="n">
        <v>0</v>
      </c>
      <c r="J8455" s="7" t="n">
        <v>1</v>
      </c>
      <c r="K8455" s="7" t="n">
        <v>3</v>
      </c>
      <c r="L8455" s="7" t="n">
        <v>28</v>
      </c>
      <c r="M8455" s="54" t="s">
        <v>3</v>
      </c>
      <c r="N8455" s="10" t="n">
        <v>162</v>
      </c>
      <c r="O8455" s="7" t="n">
        <v>3</v>
      </c>
      <c r="P8455" s="7" t="n">
        <v>33189</v>
      </c>
      <c r="Q8455" s="54" t="s">
        <v>3</v>
      </c>
      <c r="R8455" s="7" t="n">
        <v>0</v>
      </c>
      <c r="S8455" s="7" t="n">
        <v>2</v>
      </c>
      <c r="T8455" s="7" t="n">
        <v>3</v>
      </c>
      <c r="U8455" s="7" t="n">
        <v>9</v>
      </c>
      <c r="V8455" s="7" t="n">
        <v>1</v>
      </c>
      <c r="W8455" s="15" t="n">
        <f t="normal" ca="1">A8465</f>
        <v>0</v>
      </c>
    </row>
    <row r="8456" spans="1:10">
      <c r="A8456" t="s">
        <v>4</v>
      </c>
      <c r="B8456" s="4" t="s">
        <v>5</v>
      </c>
      <c r="C8456" s="4" t="s">
        <v>13</v>
      </c>
      <c r="D8456" s="54" t="s">
        <v>225</v>
      </c>
      <c r="E8456" s="4" t="s">
        <v>5</v>
      </c>
      <c r="F8456" s="4" t="s">
        <v>10</v>
      </c>
      <c r="G8456" s="4" t="s">
        <v>13</v>
      </c>
      <c r="H8456" s="4" t="s">
        <v>13</v>
      </c>
      <c r="I8456" s="4" t="s">
        <v>6</v>
      </c>
      <c r="J8456" s="54" t="s">
        <v>226</v>
      </c>
      <c r="K8456" s="4" t="s">
        <v>13</v>
      </c>
      <c r="L8456" s="4" t="s">
        <v>13</v>
      </c>
      <c r="M8456" s="54" t="s">
        <v>225</v>
      </c>
      <c r="N8456" s="4" t="s">
        <v>5</v>
      </c>
      <c r="O8456" s="4" t="s">
        <v>13</v>
      </c>
      <c r="P8456" s="54" t="s">
        <v>226</v>
      </c>
      <c r="Q8456" s="4" t="s">
        <v>13</v>
      </c>
      <c r="R8456" s="4" t="s">
        <v>9</v>
      </c>
      <c r="S8456" s="4" t="s">
        <v>13</v>
      </c>
      <c r="T8456" s="4" t="s">
        <v>13</v>
      </c>
      <c r="U8456" s="4" t="s">
        <v>13</v>
      </c>
      <c r="V8456" s="54" t="s">
        <v>225</v>
      </c>
      <c r="W8456" s="4" t="s">
        <v>5</v>
      </c>
      <c r="X8456" s="4" t="s">
        <v>13</v>
      </c>
      <c r="Y8456" s="54" t="s">
        <v>226</v>
      </c>
      <c r="Z8456" s="4" t="s">
        <v>13</v>
      </c>
      <c r="AA8456" s="4" t="s">
        <v>9</v>
      </c>
      <c r="AB8456" s="4" t="s">
        <v>13</v>
      </c>
      <c r="AC8456" s="4" t="s">
        <v>13</v>
      </c>
      <c r="AD8456" s="4" t="s">
        <v>13</v>
      </c>
      <c r="AE8456" s="4" t="s">
        <v>29</v>
      </c>
    </row>
    <row r="8457" spans="1:10">
      <c r="A8457" t="n">
        <v>75047</v>
      </c>
      <c r="B8457" s="14" t="n">
        <v>5</v>
      </c>
      <c r="C8457" s="7" t="n">
        <v>28</v>
      </c>
      <c r="D8457" s="54" t="s">
        <v>3</v>
      </c>
      <c r="E8457" s="39" t="n">
        <v>47</v>
      </c>
      <c r="F8457" s="7" t="n">
        <v>61456</v>
      </c>
      <c r="G8457" s="7" t="n">
        <v>2</v>
      </c>
      <c r="H8457" s="7" t="n">
        <v>0</v>
      </c>
      <c r="I8457" s="7" t="s">
        <v>227</v>
      </c>
      <c r="J8457" s="54" t="s">
        <v>3</v>
      </c>
      <c r="K8457" s="7" t="n">
        <v>8</v>
      </c>
      <c r="L8457" s="7" t="n">
        <v>28</v>
      </c>
      <c r="M8457" s="54" t="s">
        <v>3</v>
      </c>
      <c r="N8457" s="48" t="n">
        <v>74</v>
      </c>
      <c r="O8457" s="7" t="n">
        <v>65</v>
      </c>
      <c r="P8457" s="54" t="s">
        <v>3</v>
      </c>
      <c r="Q8457" s="7" t="n">
        <v>0</v>
      </c>
      <c r="R8457" s="7" t="n">
        <v>1</v>
      </c>
      <c r="S8457" s="7" t="n">
        <v>3</v>
      </c>
      <c r="T8457" s="7" t="n">
        <v>9</v>
      </c>
      <c r="U8457" s="7" t="n">
        <v>28</v>
      </c>
      <c r="V8457" s="54" t="s">
        <v>3</v>
      </c>
      <c r="W8457" s="48" t="n">
        <v>74</v>
      </c>
      <c r="X8457" s="7" t="n">
        <v>65</v>
      </c>
      <c r="Y8457" s="54" t="s">
        <v>3</v>
      </c>
      <c r="Z8457" s="7" t="n">
        <v>0</v>
      </c>
      <c r="AA8457" s="7" t="n">
        <v>2</v>
      </c>
      <c r="AB8457" s="7" t="n">
        <v>3</v>
      </c>
      <c r="AC8457" s="7" t="n">
        <v>9</v>
      </c>
      <c r="AD8457" s="7" t="n">
        <v>1</v>
      </c>
      <c r="AE8457" s="15" t="n">
        <f t="normal" ca="1">A8461</f>
        <v>0</v>
      </c>
    </row>
    <row r="8458" spans="1:10">
      <c r="A8458" t="s">
        <v>4</v>
      </c>
      <c r="B8458" s="4" t="s">
        <v>5</v>
      </c>
      <c r="C8458" s="4" t="s">
        <v>10</v>
      </c>
      <c r="D8458" s="4" t="s">
        <v>13</v>
      </c>
      <c r="E8458" s="4" t="s">
        <v>13</v>
      </c>
      <c r="F8458" s="4" t="s">
        <v>6</v>
      </c>
    </row>
    <row r="8459" spans="1:10">
      <c r="A8459" t="n">
        <v>75095</v>
      </c>
      <c r="B8459" s="39" t="n">
        <v>47</v>
      </c>
      <c r="C8459" s="7" t="n">
        <v>61456</v>
      </c>
      <c r="D8459" s="7" t="n">
        <v>0</v>
      </c>
      <c r="E8459" s="7" t="n">
        <v>0</v>
      </c>
      <c r="F8459" s="7" t="s">
        <v>103</v>
      </c>
    </row>
    <row r="8460" spans="1:10">
      <c r="A8460" t="s">
        <v>4</v>
      </c>
      <c r="B8460" s="4" t="s">
        <v>5</v>
      </c>
      <c r="C8460" s="4" t="s">
        <v>13</v>
      </c>
      <c r="D8460" s="4" t="s">
        <v>10</v>
      </c>
      <c r="E8460" s="4" t="s">
        <v>30</v>
      </c>
    </row>
    <row r="8461" spans="1:10">
      <c r="A8461" t="n">
        <v>75108</v>
      </c>
      <c r="B8461" s="27" t="n">
        <v>58</v>
      </c>
      <c r="C8461" s="7" t="n">
        <v>0</v>
      </c>
      <c r="D8461" s="7" t="n">
        <v>300</v>
      </c>
      <c r="E8461" s="7" t="n">
        <v>1</v>
      </c>
    </row>
    <row r="8462" spans="1:10">
      <c r="A8462" t="s">
        <v>4</v>
      </c>
      <c r="B8462" s="4" t="s">
        <v>5</v>
      </c>
      <c r="C8462" s="4" t="s">
        <v>13</v>
      </c>
      <c r="D8462" s="4" t="s">
        <v>10</v>
      </c>
    </row>
    <row r="8463" spans="1:10">
      <c r="A8463" t="n">
        <v>75116</v>
      </c>
      <c r="B8463" s="27" t="n">
        <v>58</v>
      </c>
      <c r="C8463" s="7" t="n">
        <v>255</v>
      </c>
      <c r="D8463" s="7" t="n">
        <v>0</v>
      </c>
    </row>
    <row r="8464" spans="1:10">
      <c r="A8464" t="s">
        <v>4</v>
      </c>
      <c r="B8464" s="4" t="s">
        <v>5</v>
      </c>
      <c r="C8464" s="4" t="s">
        <v>13</v>
      </c>
      <c r="D8464" s="4" t="s">
        <v>13</v>
      </c>
      <c r="E8464" s="4" t="s">
        <v>13</v>
      </c>
      <c r="F8464" s="4" t="s">
        <v>13</v>
      </c>
    </row>
    <row r="8465" spans="1:31">
      <c r="A8465" t="n">
        <v>75120</v>
      </c>
      <c r="B8465" s="11" t="n">
        <v>14</v>
      </c>
      <c r="C8465" s="7" t="n">
        <v>0</v>
      </c>
      <c r="D8465" s="7" t="n">
        <v>0</v>
      </c>
      <c r="E8465" s="7" t="n">
        <v>0</v>
      </c>
      <c r="F8465" s="7" t="n">
        <v>64</v>
      </c>
    </row>
    <row r="8466" spans="1:31">
      <c r="A8466" t="s">
        <v>4</v>
      </c>
      <c r="B8466" s="4" t="s">
        <v>5</v>
      </c>
      <c r="C8466" s="4" t="s">
        <v>13</v>
      </c>
      <c r="D8466" s="4" t="s">
        <v>10</v>
      </c>
    </row>
    <row r="8467" spans="1:31">
      <c r="A8467" t="n">
        <v>75125</v>
      </c>
      <c r="B8467" s="23" t="n">
        <v>22</v>
      </c>
      <c r="C8467" s="7" t="n">
        <v>0</v>
      </c>
      <c r="D8467" s="7" t="n">
        <v>33189</v>
      </c>
    </row>
    <row r="8468" spans="1:31">
      <c r="A8468" t="s">
        <v>4</v>
      </c>
      <c r="B8468" s="4" t="s">
        <v>5</v>
      </c>
      <c r="C8468" s="4" t="s">
        <v>13</v>
      </c>
      <c r="D8468" s="4" t="s">
        <v>10</v>
      </c>
    </row>
    <row r="8469" spans="1:31">
      <c r="A8469" t="n">
        <v>75129</v>
      </c>
      <c r="B8469" s="27" t="n">
        <v>58</v>
      </c>
      <c r="C8469" s="7" t="n">
        <v>5</v>
      </c>
      <c r="D8469" s="7" t="n">
        <v>300</v>
      </c>
    </row>
    <row r="8470" spans="1:31">
      <c r="A8470" t="s">
        <v>4</v>
      </c>
      <c r="B8470" s="4" t="s">
        <v>5</v>
      </c>
      <c r="C8470" s="4" t="s">
        <v>30</v>
      </c>
      <c r="D8470" s="4" t="s">
        <v>10</v>
      </c>
    </row>
    <row r="8471" spans="1:31">
      <c r="A8471" t="n">
        <v>75133</v>
      </c>
      <c r="B8471" s="49" t="n">
        <v>103</v>
      </c>
      <c r="C8471" s="7" t="n">
        <v>0</v>
      </c>
      <c r="D8471" s="7" t="n">
        <v>300</v>
      </c>
    </row>
    <row r="8472" spans="1:31">
      <c r="A8472" t="s">
        <v>4</v>
      </c>
      <c r="B8472" s="4" t="s">
        <v>5</v>
      </c>
      <c r="C8472" s="4" t="s">
        <v>13</v>
      </c>
    </row>
    <row r="8473" spans="1:31">
      <c r="A8473" t="n">
        <v>75140</v>
      </c>
      <c r="B8473" s="50" t="n">
        <v>64</v>
      </c>
      <c r="C8473" s="7" t="n">
        <v>7</v>
      </c>
    </row>
    <row r="8474" spans="1:31">
      <c r="A8474" t="s">
        <v>4</v>
      </c>
      <c r="B8474" s="4" t="s">
        <v>5</v>
      </c>
      <c r="C8474" s="4" t="s">
        <v>13</v>
      </c>
      <c r="D8474" s="4" t="s">
        <v>10</v>
      </c>
    </row>
    <row r="8475" spans="1:31">
      <c r="A8475" t="n">
        <v>75142</v>
      </c>
      <c r="B8475" s="55" t="n">
        <v>72</v>
      </c>
      <c r="C8475" s="7" t="n">
        <v>5</v>
      </c>
      <c r="D8475" s="7" t="n">
        <v>0</v>
      </c>
    </row>
    <row r="8476" spans="1:31">
      <c r="A8476" t="s">
        <v>4</v>
      </c>
      <c r="B8476" s="4" t="s">
        <v>5</v>
      </c>
      <c r="C8476" s="4" t="s">
        <v>13</v>
      </c>
      <c r="D8476" s="54" t="s">
        <v>225</v>
      </c>
      <c r="E8476" s="4" t="s">
        <v>5</v>
      </c>
      <c r="F8476" s="4" t="s">
        <v>13</v>
      </c>
      <c r="G8476" s="4" t="s">
        <v>10</v>
      </c>
      <c r="H8476" s="54" t="s">
        <v>226</v>
      </c>
      <c r="I8476" s="4" t="s">
        <v>13</v>
      </c>
      <c r="J8476" s="4" t="s">
        <v>9</v>
      </c>
      <c r="K8476" s="4" t="s">
        <v>13</v>
      </c>
      <c r="L8476" s="4" t="s">
        <v>13</v>
      </c>
      <c r="M8476" s="4" t="s">
        <v>29</v>
      </c>
    </row>
    <row r="8477" spans="1:31">
      <c r="A8477" t="n">
        <v>75146</v>
      </c>
      <c r="B8477" s="14" t="n">
        <v>5</v>
      </c>
      <c r="C8477" s="7" t="n">
        <v>28</v>
      </c>
      <c r="D8477" s="54" t="s">
        <v>3</v>
      </c>
      <c r="E8477" s="10" t="n">
        <v>162</v>
      </c>
      <c r="F8477" s="7" t="n">
        <v>4</v>
      </c>
      <c r="G8477" s="7" t="n">
        <v>33189</v>
      </c>
      <c r="H8477" s="54" t="s">
        <v>3</v>
      </c>
      <c r="I8477" s="7" t="n">
        <v>0</v>
      </c>
      <c r="J8477" s="7" t="n">
        <v>1</v>
      </c>
      <c r="K8477" s="7" t="n">
        <v>2</v>
      </c>
      <c r="L8477" s="7" t="n">
        <v>1</v>
      </c>
      <c r="M8477" s="15" t="n">
        <f t="normal" ca="1">A8483</f>
        <v>0</v>
      </c>
    </row>
    <row r="8478" spans="1:31">
      <c r="A8478" t="s">
        <v>4</v>
      </c>
      <c r="B8478" s="4" t="s">
        <v>5</v>
      </c>
      <c r="C8478" s="4" t="s">
        <v>13</v>
      </c>
      <c r="D8478" s="4" t="s">
        <v>6</v>
      </c>
    </row>
    <row r="8479" spans="1:31">
      <c r="A8479" t="n">
        <v>75163</v>
      </c>
      <c r="B8479" s="9" t="n">
        <v>2</v>
      </c>
      <c r="C8479" s="7" t="n">
        <v>10</v>
      </c>
      <c r="D8479" s="7" t="s">
        <v>228</v>
      </c>
    </row>
    <row r="8480" spans="1:31">
      <c r="A8480" t="s">
        <v>4</v>
      </c>
      <c r="B8480" s="4" t="s">
        <v>5</v>
      </c>
      <c r="C8480" s="4" t="s">
        <v>10</v>
      </c>
    </row>
    <row r="8481" spans="1:13">
      <c r="A8481" t="n">
        <v>75180</v>
      </c>
      <c r="B8481" s="25" t="n">
        <v>16</v>
      </c>
      <c r="C8481" s="7" t="n">
        <v>0</v>
      </c>
    </row>
    <row r="8482" spans="1:13">
      <c r="A8482" t="s">
        <v>4</v>
      </c>
      <c r="B8482" s="4" t="s">
        <v>5</v>
      </c>
      <c r="C8482" s="4" t="s">
        <v>10</v>
      </c>
      <c r="D8482" s="4" t="s">
        <v>6</v>
      </c>
      <c r="E8482" s="4" t="s">
        <v>6</v>
      </c>
      <c r="F8482" s="4" t="s">
        <v>6</v>
      </c>
      <c r="G8482" s="4" t="s">
        <v>13</v>
      </c>
      <c r="H8482" s="4" t="s">
        <v>9</v>
      </c>
      <c r="I8482" s="4" t="s">
        <v>30</v>
      </c>
      <c r="J8482" s="4" t="s">
        <v>30</v>
      </c>
      <c r="K8482" s="4" t="s">
        <v>30</v>
      </c>
      <c r="L8482" s="4" t="s">
        <v>30</v>
      </c>
      <c r="M8482" s="4" t="s">
        <v>30</v>
      </c>
      <c r="N8482" s="4" t="s">
        <v>30</v>
      </c>
      <c r="O8482" s="4" t="s">
        <v>30</v>
      </c>
      <c r="P8482" s="4" t="s">
        <v>6</v>
      </c>
      <c r="Q8482" s="4" t="s">
        <v>6</v>
      </c>
      <c r="R8482" s="4" t="s">
        <v>9</v>
      </c>
      <c r="S8482" s="4" t="s">
        <v>13</v>
      </c>
      <c r="T8482" s="4" t="s">
        <v>9</v>
      </c>
      <c r="U8482" s="4" t="s">
        <v>9</v>
      </c>
      <c r="V8482" s="4" t="s">
        <v>10</v>
      </c>
    </row>
    <row r="8483" spans="1:13">
      <c r="A8483" t="n">
        <v>75183</v>
      </c>
      <c r="B8483" s="56" t="n">
        <v>19</v>
      </c>
      <c r="C8483" s="7" t="n">
        <v>1000</v>
      </c>
      <c r="D8483" s="7" t="s">
        <v>691</v>
      </c>
      <c r="E8483" s="7" t="s">
        <v>692</v>
      </c>
      <c r="F8483" s="7" t="s">
        <v>12</v>
      </c>
      <c r="G8483" s="7" t="n">
        <v>0</v>
      </c>
      <c r="H8483" s="7" t="n">
        <v>1</v>
      </c>
      <c r="I8483" s="7" t="n">
        <v>0</v>
      </c>
      <c r="J8483" s="7" t="n">
        <v>0</v>
      </c>
      <c r="K8483" s="7" t="n">
        <v>0</v>
      </c>
      <c r="L8483" s="7" t="n">
        <v>0</v>
      </c>
      <c r="M8483" s="7" t="n">
        <v>1</v>
      </c>
      <c r="N8483" s="7" t="n">
        <v>1.60000002384186</v>
      </c>
      <c r="O8483" s="7" t="n">
        <v>0.0900000035762787</v>
      </c>
      <c r="P8483" s="7" t="s">
        <v>11</v>
      </c>
      <c r="Q8483" s="7" t="s">
        <v>12</v>
      </c>
      <c r="R8483" s="7" t="n">
        <v>-1</v>
      </c>
      <c r="S8483" s="7" t="n">
        <v>0</v>
      </c>
      <c r="T8483" s="7" t="n">
        <v>0</v>
      </c>
      <c r="U8483" s="7" t="n">
        <v>0</v>
      </c>
      <c r="V8483" s="7" t="n">
        <v>0</v>
      </c>
    </row>
    <row r="8484" spans="1:13">
      <c r="A8484" t="s">
        <v>4</v>
      </c>
      <c r="B8484" s="4" t="s">
        <v>5</v>
      </c>
      <c r="C8484" s="4" t="s">
        <v>10</v>
      </c>
      <c r="D8484" s="4" t="s">
        <v>6</v>
      </c>
      <c r="E8484" s="4" t="s">
        <v>6</v>
      </c>
      <c r="F8484" s="4" t="s">
        <v>6</v>
      </c>
      <c r="G8484" s="4" t="s">
        <v>13</v>
      </c>
      <c r="H8484" s="4" t="s">
        <v>9</v>
      </c>
      <c r="I8484" s="4" t="s">
        <v>30</v>
      </c>
      <c r="J8484" s="4" t="s">
        <v>30</v>
      </c>
      <c r="K8484" s="4" t="s">
        <v>30</v>
      </c>
      <c r="L8484" s="4" t="s">
        <v>30</v>
      </c>
      <c r="M8484" s="4" t="s">
        <v>30</v>
      </c>
      <c r="N8484" s="4" t="s">
        <v>30</v>
      </c>
      <c r="O8484" s="4" t="s">
        <v>30</v>
      </c>
      <c r="P8484" s="4" t="s">
        <v>6</v>
      </c>
      <c r="Q8484" s="4" t="s">
        <v>6</v>
      </c>
      <c r="R8484" s="4" t="s">
        <v>9</v>
      </c>
      <c r="S8484" s="4" t="s">
        <v>13</v>
      </c>
      <c r="T8484" s="4" t="s">
        <v>9</v>
      </c>
      <c r="U8484" s="4" t="s">
        <v>9</v>
      </c>
      <c r="V8484" s="4" t="s">
        <v>10</v>
      </c>
    </row>
    <row r="8485" spans="1:13">
      <c r="A8485" t="n">
        <v>75275</v>
      </c>
      <c r="B8485" s="56" t="n">
        <v>19</v>
      </c>
      <c r="C8485" s="7" t="n">
        <v>120</v>
      </c>
      <c r="D8485" s="7" t="s">
        <v>757</v>
      </c>
      <c r="E8485" s="7" t="s">
        <v>758</v>
      </c>
      <c r="F8485" s="7" t="s">
        <v>12</v>
      </c>
      <c r="G8485" s="7" t="n">
        <v>0</v>
      </c>
      <c r="H8485" s="7" t="n">
        <v>1</v>
      </c>
      <c r="I8485" s="7" t="n">
        <v>0</v>
      </c>
      <c r="J8485" s="7" t="n">
        <v>0</v>
      </c>
      <c r="K8485" s="7" t="n">
        <v>0</v>
      </c>
      <c r="L8485" s="7" t="n">
        <v>0</v>
      </c>
      <c r="M8485" s="7" t="n">
        <v>1</v>
      </c>
      <c r="N8485" s="7" t="n">
        <v>1.60000002384186</v>
      </c>
      <c r="O8485" s="7" t="n">
        <v>0.0900000035762787</v>
      </c>
      <c r="P8485" s="7" t="s">
        <v>12</v>
      </c>
      <c r="Q8485" s="7" t="s">
        <v>12</v>
      </c>
      <c r="R8485" s="7" t="n">
        <v>-1</v>
      </c>
      <c r="S8485" s="7" t="n">
        <v>0</v>
      </c>
      <c r="T8485" s="7" t="n">
        <v>0</v>
      </c>
      <c r="U8485" s="7" t="n">
        <v>0</v>
      </c>
      <c r="V8485" s="7" t="n">
        <v>0</v>
      </c>
    </row>
    <row r="8486" spans="1:13">
      <c r="A8486" t="s">
        <v>4</v>
      </c>
      <c r="B8486" s="4" t="s">
        <v>5</v>
      </c>
      <c r="C8486" s="4" t="s">
        <v>10</v>
      </c>
      <c r="D8486" s="4" t="s">
        <v>13</v>
      </c>
      <c r="E8486" s="4" t="s">
        <v>13</v>
      </c>
      <c r="F8486" s="4" t="s">
        <v>6</v>
      </c>
    </row>
    <row r="8487" spans="1:13">
      <c r="A8487" t="n">
        <v>75343</v>
      </c>
      <c r="B8487" s="47" t="n">
        <v>20</v>
      </c>
      <c r="C8487" s="7" t="n">
        <v>61440</v>
      </c>
      <c r="D8487" s="7" t="n">
        <v>3</v>
      </c>
      <c r="E8487" s="7" t="n">
        <v>10</v>
      </c>
      <c r="F8487" s="7" t="s">
        <v>266</v>
      </c>
    </row>
    <row r="8488" spans="1:13">
      <c r="A8488" t="s">
        <v>4</v>
      </c>
      <c r="B8488" s="4" t="s">
        <v>5</v>
      </c>
      <c r="C8488" s="4" t="s">
        <v>10</v>
      </c>
    </row>
    <row r="8489" spans="1:13">
      <c r="A8489" t="n">
        <v>75361</v>
      </c>
      <c r="B8489" s="25" t="n">
        <v>16</v>
      </c>
      <c r="C8489" s="7" t="n">
        <v>0</v>
      </c>
    </row>
    <row r="8490" spans="1:13">
      <c r="A8490" t="s">
        <v>4</v>
      </c>
      <c r="B8490" s="4" t="s">
        <v>5</v>
      </c>
      <c r="C8490" s="4" t="s">
        <v>10</v>
      </c>
      <c r="D8490" s="4" t="s">
        <v>13</v>
      </c>
      <c r="E8490" s="4" t="s">
        <v>13</v>
      </c>
      <c r="F8490" s="4" t="s">
        <v>6</v>
      </c>
    </row>
    <row r="8491" spans="1:13">
      <c r="A8491" t="n">
        <v>75364</v>
      </c>
      <c r="B8491" s="47" t="n">
        <v>20</v>
      </c>
      <c r="C8491" s="7" t="n">
        <v>120</v>
      </c>
      <c r="D8491" s="7" t="n">
        <v>3</v>
      </c>
      <c r="E8491" s="7" t="n">
        <v>10</v>
      </c>
      <c r="F8491" s="7" t="s">
        <v>266</v>
      </c>
    </row>
    <row r="8492" spans="1:13">
      <c r="A8492" t="s">
        <v>4</v>
      </c>
      <c r="B8492" s="4" t="s">
        <v>5</v>
      </c>
      <c r="C8492" s="4" t="s">
        <v>10</v>
      </c>
    </row>
    <row r="8493" spans="1:13">
      <c r="A8493" t="n">
        <v>75382</v>
      </c>
      <c r="B8493" s="25" t="n">
        <v>16</v>
      </c>
      <c r="C8493" s="7" t="n">
        <v>0</v>
      </c>
    </row>
    <row r="8494" spans="1:13">
      <c r="A8494" t="s">
        <v>4</v>
      </c>
      <c r="B8494" s="4" t="s">
        <v>5</v>
      </c>
      <c r="C8494" s="4" t="s">
        <v>10</v>
      </c>
      <c r="D8494" s="4" t="s">
        <v>13</v>
      </c>
      <c r="E8494" s="4" t="s">
        <v>13</v>
      </c>
      <c r="F8494" s="4" t="s">
        <v>6</v>
      </c>
    </row>
    <row r="8495" spans="1:13">
      <c r="A8495" t="n">
        <v>75385</v>
      </c>
      <c r="B8495" s="47" t="n">
        <v>20</v>
      </c>
      <c r="C8495" s="7" t="n">
        <v>1000</v>
      </c>
      <c r="D8495" s="7" t="n">
        <v>3</v>
      </c>
      <c r="E8495" s="7" t="n">
        <v>10</v>
      </c>
      <c r="F8495" s="7" t="s">
        <v>266</v>
      </c>
    </row>
    <row r="8496" spans="1:13">
      <c r="A8496" t="s">
        <v>4</v>
      </c>
      <c r="B8496" s="4" t="s">
        <v>5</v>
      </c>
      <c r="C8496" s="4" t="s">
        <v>10</v>
      </c>
    </row>
    <row r="8497" spans="1:22">
      <c r="A8497" t="n">
        <v>75403</v>
      </c>
      <c r="B8497" s="25" t="n">
        <v>16</v>
      </c>
      <c r="C8497" s="7" t="n">
        <v>0</v>
      </c>
    </row>
    <row r="8498" spans="1:22">
      <c r="A8498" t="s">
        <v>4</v>
      </c>
      <c r="B8498" s="4" t="s">
        <v>5</v>
      </c>
      <c r="C8498" s="4" t="s">
        <v>10</v>
      </c>
    </row>
    <row r="8499" spans="1:22">
      <c r="A8499" t="n">
        <v>75406</v>
      </c>
      <c r="B8499" s="16" t="n">
        <v>13</v>
      </c>
      <c r="C8499" s="7" t="n">
        <v>6466</v>
      </c>
    </row>
    <row r="8500" spans="1:22">
      <c r="A8500" t="s">
        <v>4</v>
      </c>
      <c r="B8500" s="4" t="s">
        <v>5</v>
      </c>
      <c r="C8500" s="4" t="s">
        <v>13</v>
      </c>
      <c r="D8500" s="4" t="s">
        <v>6</v>
      </c>
    </row>
    <row r="8501" spans="1:22">
      <c r="A8501" t="n">
        <v>75409</v>
      </c>
      <c r="B8501" s="9" t="n">
        <v>2</v>
      </c>
      <c r="C8501" s="7" t="n">
        <v>10</v>
      </c>
      <c r="D8501" s="7" t="s">
        <v>721</v>
      </c>
    </row>
    <row r="8502" spans="1:22">
      <c r="A8502" t="s">
        <v>4</v>
      </c>
      <c r="B8502" s="4" t="s">
        <v>5</v>
      </c>
      <c r="C8502" s="4" t="s">
        <v>10</v>
      </c>
      <c r="D8502" s="4" t="s">
        <v>30</v>
      </c>
      <c r="E8502" s="4" t="s">
        <v>30</v>
      </c>
      <c r="F8502" s="4" t="s">
        <v>30</v>
      </c>
      <c r="G8502" s="4" t="s">
        <v>30</v>
      </c>
    </row>
    <row r="8503" spans="1:22">
      <c r="A8503" t="n">
        <v>75422</v>
      </c>
      <c r="B8503" s="38" t="n">
        <v>46</v>
      </c>
      <c r="C8503" s="7" t="n">
        <v>61440</v>
      </c>
      <c r="D8503" s="7" t="n">
        <v>0.280000001192093</v>
      </c>
      <c r="E8503" s="7" t="n">
        <v>0</v>
      </c>
      <c r="F8503" s="7" t="n">
        <v>-26.5300006866455</v>
      </c>
      <c r="G8503" s="7" t="n">
        <v>224.600006103516</v>
      </c>
    </row>
    <row r="8504" spans="1:22">
      <c r="A8504" t="s">
        <v>4</v>
      </c>
      <c r="B8504" s="4" t="s">
        <v>5</v>
      </c>
      <c r="C8504" s="4" t="s">
        <v>10</v>
      </c>
      <c r="D8504" s="4" t="s">
        <v>30</v>
      </c>
      <c r="E8504" s="4" t="s">
        <v>30</v>
      </c>
      <c r="F8504" s="4" t="s">
        <v>30</v>
      </c>
      <c r="G8504" s="4" t="s">
        <v>30</v>
      </c>
    </row>
    <row r="8505" spans="1:22">
      <c r="A8505" t="n">
        <v>75441</v>
      </c>
      <c r="B8505" s="38" t="n">
        <v>46</v>
      </c>
      <c r="C8505" s="7" t="n">
        <v>120</v>
      </c>
      <c r="D8505" s="7" t="n">
        <v>-1.46000003814697</v>
      </c>
      <c r="E8505" s="7" t="n">
        <v>0</v>
      </c>
      <c r="F8505" s="7" t="n">
        <v>-28.0900001525879</v>
      </c>
      <c r="G8505" s="7" t="n">
        <v>41.7999992370605</v>
      </c>
    </row>
    <row r="8506" spans="1:22">
      <c r="A8506" t="s">
        <v>4</v>
      </c>
      <c r="B8506" s="4" t="s">
        <v>5</v>
      </c>
      <c r="C8506" s="4" t="s">
        <v>10</v>
      </c>
      <c r="D8506" s="4" t="s">
        <v>30</v>
      </c>
      <c r="E8506" s="4" t="s">
        <v>30</v>
      </c>
      <c r="F8506" s="4" t="s">
        <v>30</v>
      </c>
      <c r="G8506" s="4" t="s">
        <v>30</v>
      </c>
    </row>
    <row r="8507" spans="1:22">
      <c r="A8507" t="n">
        <v>75460</v>
      </c>
      <c r="B8507" s="38" t="n">
        <v>46</v>
      </c>
      <c r="C8507" s="7" t="n">
        <v>1000</v>
      </c>
      <c r="D8507" s="7" t="n">
        <v>0.180000007152557</v>
      </c>
      <c r="E8507" s="7" t="n">
        <v>0</v>
      </c>
      <c r="F8507" s="7" t="n">
        <v>-28.1700000762939</v>
      </c>
      <c r="G8507" s="7" t="n">
        <v>352.200012207031</v>
      </c>
    </row>
    <row r="8508" spans="1:22">
      <c r="A8508" t="s">
        <v>4</v>
      </c>
      <c r="B8508" s="4" t="s">
        <v>5</v>
      </c>
      <c r="C8508" s="4" t="s">
        <v>10</v>
      </c>
      <c r="D8508" s="4" t="s">
        <v>13</v>
      </c>
      <c r="E8508" s="4" t="s">
        <v>13</v>
      </c>
      <c r="F8508" s="4" t="s">
        <v>6</v>
      </c>
    </row>
    <row r="8509" spans="1:22">
      <c r="A8509" t="n">
        <v>75479</v>
      </c>
      <c r="B8509" s="39" t="n">
        <v>47</v>
      </c>
      <c r="C8509" s="7" t="n">
        <v>1000</v>
      </c>
      <c r="D8509" s="7" t="n">
        <v>0</v>
      </c>
      <c r="E8509" s="7" t="n">
        <v>1</v>
      </c>
      <c r="F8509" s="7" t="s">
        <v>103</v>
      </c>
    </row>
    <row r="8510" spans="1:22">
      <c r="A8510" t="s">
        <v>4</v>
      </c>
      <c r="B8510" s="4" t="s">
        <v>5</v>
      </c>
      <c r="C8510" s="4" t="s">
        <v>13</v>
      </c>
    </row>
    <row r="8511" spans="1:22">
      <c r="A8511" t="n">
        <v>75492</v>
      </c>
      <c r="B8511" s="48" t="n">
        <v>74</v>
      </c>
      <c r="C8511" s="7" t="n">
        <v>18</v>
      </c>
    </row>
    <row r="8512" spans="1:22">
      <c r="A8512" t="s">
        <v>4</v>
      </c>
      <c r="B8512" s="4" t="s">
        <v>5</v>
      </c>
      <c r="C8512" s="4" t="s">
        <v>10</v>
      </c>
    </row>
    <row r="8513" spans="1:7">
      <c r="A8513" t="n">
        <v>75494</v>
      </c>
      <c r="B8513" s="25" t="n">
        <v>16</v>
      </c>
      <c r="C8513" s="7" t="n">
        <v>0</v>
      </c>
    </row>
    <row r="8514" spans="1:7">
      <c r="A8514" t="s">
        <v>4</v>
      </c>
      <c r="B8514" s="4" t="s">
        <v>5</v>
      </c>
      <c r="C8514" s="4" t="s">
        <v>13</v>
      </c>
      <c r="D8514" s="4" t="s">
        <v>13</v>
      </c>
      <c r="E8514" s="4" t="s">
        <v>30</v>
      </c>
      <c r="F8514" s="4" t="s">
        <v>30</v>
      </c>
      <c r="G8514" s="4" t="s">
        <v>30</v>
      </c>
      <c r="H8514" s="4" t="s">
        <v>10</v>
      </c>
    </row>
    <row r="8515" spans="1:7">
      <c r="A8515" t="n">
        <v>75497</v>
      </c>
      <c r="B8515" s="59" t="n">
        <v>45</v>
      </c>
      <c r="C8515" s="7" t="n">
        <v>2</v>
      </c>
      <c r="D8515" s="7" t="n">
        <v>3</v>
      </c>
      <c r="E8515" s="7" t="n">
        <v>-0.400000005960464</v>
      </c>
      <c r="F8515" s="7" t="n">
        <v>1.9099999666214</v>
      </c>
      <c r="G8515" s="7" t="n">
        <v>-27.3500003814697</v>
      </c>
      <c r="H8515" s="7" t="n">
        <v>0</v>
      </c>
    </row>
    <row r="8516" spans="1:7">
      <c r="A8516" t="s">
        <v>4</v>
      </c>
      <c r="B8516" s="4" t="s">
        <v>5</v>
      </c>
      <c r="C8516" s="4" t="s">
        <v>13</v>
      </c>
      <c r="D8516" s="4" t="s">
        <v>13</v>
      </c>
      <c r="E8516" s="4" t="s">
        <v>30</v>
      </c>
      <c r="F8516" s="4" t="s">
        <v>30</v>
      </c>
      <c r="G8516" s="4" t="s">
        <v>30</v>
      </c>
      <c r="H8516" s="4" t="s">
        <v>10</v>
      </c>
      <c r="I8516" s="4" t="s">
        <v>13</v>
      </c>
    </row>
    <row r="8517" spans="1:7">
      <c r="A8517" t="n">
        <v>75514</v>
      </c>
      <c r="B8517" s="59" t="n">
        <v>45</v>
      </c>
      <c r="C8517" s="7" t="n">
        <v>4</v>
      </c>
      <c r="D8517" s="7" t="n">
        <v>3</v>
      </c>
      <c r="E8517" s="7" t="n">
        <v>7.71999979019165</v>
      </c>
      <c r="F8517" s="7" t="n">
        <v>4.13000011444092</v>
      </c>
      <c r="G8517" s="7" t="n">
        <v>0</v>
      </c>
      <c r="H8517" s="7" t="n">
        <v>0</v>
      </c>
      <c r="I8517" s="7" t="n">
        <v>0</v>
      </c>
    </row>
    <row r="8518" spans="1:7">
      <c r="A8518" t="s">
        <v>4</v>
      </c>
      <c r="B8518" s="4" t="s">
        <v>5</v>
      </c>
      <c r="C8518" s="4" t="s">
        <v>13</v>
      </c>
      <c r="D8518" s="4" t="s">
        <v>13</v>
      </c>
      <c r="E8518" s="4" t="s">
        <v>30</v>
      </c>
      <c r="F8518" s="4" t="s">
        <v>10</v>
      </c>
    </row>
    <row r="8519" spans="1:7">
      <c r="A8519" t="n">
        <v>75532</v>
      </c>
      <c r="B8519" s="59" t="n">
        <v>45</v>
      </c>
      <c r="C8519" s="7" t="n">
        <v>5</v>
      </c>
      <c r="D8519" s="7" t="n">
        <v>3</v>
      </c>
      <c r="E8519" s="7" t="n">
        <v>3.20000004768372</v>
      </c>
      <c r="F8519" s="7" t="n">
        <v>0</v>
      </c>
    </row>
    <row r="8520" spans="1:7">
      <c r="A8520" t="s">
        <v>4</v>
      </c>
      <c r="B8520" s="4" t="s">
        <v>5</v>
      </c>
      <c r="C8520" s="4" t="s">
        <v>13</v>
      </c>
      <c r="D8520" s="4" t="s">
        <v>13</v>
      </c>
      <c r="E8520" s="4" t="s">
        <v>30</v>
      </c>
      <c r="F8520" s="4" t="s">
        <v>10</v>
      </c>
    </row>
    <row r="8521" spans="1:7">
      <c r="A8521" t="n">
        <v>75541</v>
      </c>
      <c r="B8521" s="59" t="n">
        <v>45</v>
      </c>
      <c r="C8521" s="7" t="n">
        <v>11</v>
      </c>
      <c r="D8521" s="7" t="n">
        <v>3</v>
      </c>
      <c r="E8521" s="7" t="n">
        <v>34</v>
      </c>
      <c r="F8521" s="7" t="n">
        <v>0</v>
      </c>
    </row>
    <row r="8522" spans="1:7">
      <c r="A8522" t="s">
        <v>4</v>
      </c>
      <c r="B8522" s="4" t="s">
        <v>5</v>
      </c>
      <c r="C8522" s="4" t="s">
        <v>10</v>
      </c>
      <c r="D8522" s="4" t="s">
        <v>10</v>
      </c>
      <c r="E8522" s="4" t="s">
        <v>10</v>
      </c>
    </row>
    <row r="8523" spans="1:7">
      <c r="A8523" t="n">
        <v>75550</v>
      </c>
      <c r="B8523" s="43" t="n">
        <v>61</v>
      </c>
      <c r="C8523" s="7" t="n">
        <v>61440</v>
      </c>
      <c r="D8523" s="7" t="n">
        <v>120</v>
      </c>
      <c r="E8523" s="7" t="n">
        <v>0</v>
      </c>
    </row>
    <row r="8524" spans="1:7">
      <c r="A8524" t="s">
        <v>4</v>
      </c>
      <c r="B8524" s="4" t="s">
        <v>5</v>
      </c>
      <c r="C8524" s="4" t="s">
        <v>10</v>
      </c>
      <c r="D8524" s="4" t="s">
        <v>10</v>
      </c>
      <c r="E8524" s="4" t="s">
        <v>10</v>
      </c>
    </row>
    <row r="8525" spans="1:7">
      <c r="A8525" t="n">
        <v>75557</v>
      </c>
      <c r="B8525" s="43" t="n">
        <v>61</v>
      </c>
      <c r="C8525" s="7" t="n">
        <v>120</v>
      </c>
      <c r="D8525" s="7" t="n">
        <v>61440</v>
      </c>
      <c r="E8525" s="7" t="n">
        <v>0</v>
      </c>
    </row>
    <row r="8526" spans="1:7">
      <c r="A8526" t="s">
        <v>4</v>
      </c>
      <c r="B8526" s="4" t="s">
        <v>5</v>
      </c>
      <c r="C8526" s="4" t="s">
        <v>13</v>
      </c>
      <c r="D8526" s="4" t="s">
        <v>13</v>
      </c>
      <c r="E8526" s="4" t="s">
        <v>9</v>
      </c>
      <c r="F8526" s="4" t="s">
        <v>13</v>
      </c>
      <c r="G8526" s="4" t="s">
        <v>13</v>
      </c>
    </row>
    <row r="8527" spans="1:7">
      <c r="A8527" t="n">
        <v>75564</v>
      </c>
      <c r="B8527" s="34" t="n">
        <v>18</v>
      </c>
      <c r="C8527" s="7" t="n">
        <v>1</v>
      </c>
      <c r="D8527" s="7" t="n">
        <v>0</v>
      </c>
      <c r="E8527" s="7" t="n">
        <v>0</v>
      </c>
      <c r="F8527" s="7" t="n">
        <v>19</v>
      </c>
      <c r="G8527" s="7" t="n">
        <v>1</v>
      </c>
    </row>
    <row r="8528" spans="1:7">
      <c r="A8528" t="s">
        <v>4</v>
      </c>
      <c r="B8528" s="4" t="s">
        <v>5</v>
      </c>
      <c r="C8528" s="4" t="s">
        <v>13</v>
      </c>
      <c r="D8528" s="4" t="s">
        <v>13</v>
      </c>
      <c r="E8528" s="4" t="s">
        <v>13</v>
      </c>
      <c r="F8528" s="4" t="s">
        <v>9</v>
      </c>
      <c r="G8528" s="4" t="s">
        <v>13</v>
      </c>
      <c r="H8528" s="4" t="s">
        <v>13</v>
      </c>
      <c r="I8528" s="4" t="s">
        <v>29</v>
      </c>
    </row>
    <row r="8529" spans="1:9">
      <c r="A8529" t="n">
        <v>75573</v>
      </c>
      <c r="B8529" s="14" t="n">
        <v>5</v>
      </c>
      <c r="C8529" s="7" t="n">
        <v>32</v>
      </c>
      <c r="D8529" s="7" t="n">
        <v>3</v>
      </c>
      <c r="E8529" s="7" t="n">
        <v>0</v>
      </c>
      <c r="F8529" s="7" t="n">
        <v>73</v>
      </c>
      <c r="G8529" s="7" t="n">
        <v>2</v>
      </c>
      <c r="H8529" s="7" t="n">
        <v>1</v>
      </c>
      <c r="I8529" s="15" t="n">
        <f t="normal" ca="1">A8559</f>
        <v>0</v>
      </c>
    </row>
    <row r="8530" spans="1:9">
      <c r="A8530" t="s">
        <v>4</v>
      </c>
      <c r="B8530" s="4" t="s">
        <v>5</v>
      </c>
      <c r="C8530" s="4" t="s">
        <v>13</v>
      </c>
      <c r="D8530" s="4" t="s">
        <v>10</v>
      </c>
      <c r="E8530" s="4" t="s">
        <v>13</v>
      </c>
      <c r="F8530" s="4" t="s">
        <v>10</v>
      </c>
      <c r="G8530" s="4" t="s">
        <v>13</v>
      </c>
      <c r="H8530" s="4" t="s">
        <v>13</v>
      </c>
      <c r="I8530" s="4" t="s">
        <v>29</v>
      </c>
    </row>
    <row r="8531" spans="1:9">
      <c r="A8531" t="n">
        <v>75587</v>
      </c>
      <c r="B8531" s="14" t="n">
        <v>5</v>
      </c>
      <c r="C8531" s="7" t="n">
        <v>30</v>
      </c>
      <c r="D8531" s="7" t="n">
        <v>6743</v>
      </c>
      <c r="E8531" s="7" t="n">
        <v>30</v>
      </c>
      <c r="F8531" s="7" t="n">
        <v>6744</v>
      </c>
      <c r="G8531" s="7" t="n">
        <v>9</v>
      </c>
      <c r="H8531" s="7" t="n">
        <v>1</v>
      </c>
      <c r="I8531" s="15" t="n">
        <f t="normal" ca="1">A8555</f>
        <v>0</v>
      </c>
    </row>
    <row r="8532" spans="1:9">
      <c r="A8532" t="s">
        <v>4</v>
      </c>
      <c r="B8532" s="4" t="s">
        <v>5</v>
      </c>
      <c r="C8532" s="4" t="s">
        <v>13</v>
      </c>
      <c r="D8532" s="4" t="s">
        <v>10</v>
      </c>
      <c r="E8532" s="4" t="s">
        <v>13</v>
      </c>
      <c r="F8532" s="4" t="s">
        <v>29</v>
      </c>
    </row>
    <row r="8533" spans="1:9">
      <c r="A8533" t="n">
        <v>75600</v>
      </c>
      <c r="B8533" s="14" t="n">
        <v>5</v>
      </c>
      <c r="C8533" s="7" t="n">
        <v>30</v>
      </c>
      <c r="D8533" s="7" t="n">
        <v>10359</v>
      </c>
      <c r="E8533" s="7" t="n">
        <v>1</v>
      </c>
      <c r="F8533" s="15" t="n">
        <f t="normal" ca="1">A8537</f>
        <v>0</v>
      </c>
    </row>
    <row r="8534" spans="1:9">
      <c r="A8534" t="s">
        <v>4</v>
      </c>
      <c r="B8534" s="4" t="s">
        <v>5</v>
      </c>
      <c r="C8534" s="4" t="s">
        <v>13</v>
      </c>
      <c r="D8534" s="4" t="s">
        <v>13</v>
      </c>
      <c r="E8534" s="4" t="s">
        <v>9</v>
      </c>
      <c r="F8534" s="4" t="s">
        <v>13</v>
      </c>
      <c r="G8534" s="4" t="s">
        <v>13</v>
      </c>
    </row>
    <row r="8535" spans="1:9">
      <c r="A8535" t="n">
        <v>75609</v>
      </c>
      <c r="B8535" s="34" t="n">
        <v>18</v>
      </c>
      <c r="C8535" s="7" t="n">
        <v>1</v>
      </c>
      <c r="D8535" s="7" t="n">
        <v>0</v>
      </c>
      <c r="E8535" s="7" t="n">
        <v>1</v>
      </c>
      <c r="F8535" s="7" t="n">
        <v>19</v>
      </c>
      <c r="G8535" s="7" t="n">
        <v>1</v>
      </c>
    </row>
    <row r="8536" spans="1:9">
      <c r="A8536" t="s">
        <v>4</v>
      </c>
      <c r="B8536" s="4" t="s">
        <v>5</v>
      </c>
      <c r="C8536" s="4" t="s">
        <v>10</v>
      </c>
    </row>
    <row r="8537" spans="1:9">
      <c r="A8537" t="n">
        <v>75618</v>
      </c>
      <c r="B8537" s="8" t="n">
        <v>12</v>
      </c>
      <c r="C8537" s="7" t="n">
        <v>10359</v>
      </c>
    </row>
    <row r="8538" spans="1:9">
      <c r="A8538" t="s">
        <v>4</v>
      </c>
      <c r="B8538" s="4" t="s">
        <v>5</v>
      </c>
      <c r="C8538" s="4" t="s">
        <v>13</v>
      </c>
      <c r="D8538" s="4" t="s">
        <v>10</v>
      </c>
      <c r="E8538" s="4" t="s">
        <v>10</v>
      </c>
      <c r="F8538" s="4" t="s">
        <v>10</v>
      </c>
      <c r="G8538" s="4" t="s">
        <v>10</v>
      </c>
      <c r="H8538" s="4" t="s">
        <v>13</v>
      </c>
    </row>
    <row r="8539" spans="1:9">
      <c r="A8539" t="n">
        <v>75621</v>
      </c>
      <c r="B8539" s="30" t="n">
        <v>25</v>
      </c>
      <c r="C8539" s="7" t="n">
        <v>5</v>
      </c>
      <c r="D8539" s="7" t="n">
        <v>65535</v>
      </c>
      <c r="E8539" s="7" t="n">
        <v>65535</v>
      </c>
      <c r="F8539" s="7" t="n">
        <v>65535</v>
      </c>
      <c r="G8539" s="7" t="n">
        <v>65535</v>
      </c>
      <c r="H8539" s="7" t="n">
        <v>0</v>
      </c>
    </row>
    <row r="8540" spans="1:9">
      <c r="A8540" t="s">
        <v>4</v>
      </c>
      <c r="B8540" s="4" t="s">
        <v>5</v>
      </c>
      <c r="C8540" s="4" t="s">
        <v>13</v>
      </c>
      <c r="D8540" s="4" t="s">
        <v>10</v>
      </c>
      <c r="E8540" s="4" t="s">
        <v>30</v>
      </c>
      <c r="F8540" s="4" t="s">
        <v>10</v>
      </c>
      <c r="G8540" s="4" t="s">
        <v>9</v>
      </c>
      <c r="H8540" s="4" t="s">
        <v>9</v>
      </c>
      <c r="I8540" s="4" t="s">
        <v>10</v>
      </c>
      <c r="J8540" s="4" t="s">
        <v>10</v>
      </c>
      <c r="K8540" s="4" t="s">
        <v>9</v>
      </c>
      <c r="L8540" s="4" t="s">
        <v>9</v>
      </c>
      <c r="M8540" s="4" t="s">
        <v>9</v>
      </c>
      <c r="N8540" s="4" t="s">
        <v>9</v>
      </c>
      <c r="O8540" s="4" t="s">
        <v>6</v>
      </c>
    </row>
    <row r="8541" spans="1:9">
      <c r="A8541" t="n">
        <v>75632</v>
      </c>
      <c r="B8541" s="19" t="n">
        <v>50</v>
      </c>
      <c r="C8541" s="7" t="n">
        <v>0</v>
      </c>
      <c r="D8541" s="7" t="n">
        <v>12101</v>
      </c>
      <c r="E8541" s="7" t="n">
        <v>1</v>
      </c>
      <c r="F8541" s="7" t="n">
        <v>0</v>
      </c>
      <c r="G8541" s="7" t="n">
        <v>0</v>
      </c>
      <c r="H8541" s="7" t="n">
        <v>0</v>
      </c>
      <c r="I8541" s="7" t="n">
        <v>0</v>
      </c>
      <c r="J8541" s="7" t="n">
        <v>65533</v>
      </c>
      <c r="K8541" s="7" t="n">
        <v>0</v>
      </c>
      <c r="L8541" s="7" t="n">
        <v>0</v>
      </c>
      <c r="M8541" s="7" t="n">
        <v>0</v>
      </c>
      <c r="N8541" s="7" t="n">
        <v>0</v>
      </c>
      <c r="O8541" s="7" t="s">
        <v>12</v>
      </c>
    </row>
    <row r="8542" spans="1:9">
      <c r="A8542" t="s">
        <v>4</v>
      </c>
      <c r="B8542" s="4" t="s">
        <v>5</v>
      </c>
      <c r="C8542" s="4" t="s">
        <v>10</v>
      </c>
      <c r="D8542" s="4" t="s">
        <v>13</v>
      </c>
      <c r="E8542" s="4" t="s">
        <v>66</v>
      </c>
      <c r="F8542" s="4" t="s">
        <v>13</v>
      </c>
      <c r="G8542" s="4" t="s">
        <v>13</v>
      </c>
    </row>
    <row r="8543" spans="1:9">
      <c r="A8543" t="n">
        <v>75671</v>
      </c>
      <c r="B8543" s="31" t="n">
        <v>24</v>
      </c>
      <c r="C8543" s="7" t="n">
        <v>65533</v>
      </c>
      <c r="D8543" s="7" t="n">
        <v>11</v>
      </c>
      <c r="E8543" s="7" t="s">
        <v>759</v>
      </c>
      <c r="F8543" s="7" t="n">
        <v>2</v>
      </c>
      <c r="G8543" s="7" t="n">
        <v>0</v>
      </c>
    </row>
    <row r="8544" spans="1:9">
      <c r="A8544" t="s">
        <v>4</v>
      </c>
      <c r="B8544" s="4" t="s">
        <v>5</v>
      </c>
    </row>
    <row r="8545" spans="1:15">
      <c r="A8545" t="n">
        <v>75707</v>
      </c>
      <c r="B8545" s="32" t="n">
        <v>28</v>
      </c>
    </row>
    <row r="8546" spans="1:15">
      <c r="A8546" t="s">
        <v>4</v>
      </c>
      <c r="B8546" s="4" t="s">
        <v>5</v>
      </c>
      <c r="C8546" s="4" t="s">
        <v>13</v>
      </c>
    </row>
    <row r="8547" spans="1:15">
      <c r="A8547" t="n">
        <v>75708</v>
      </c>
      <c r="B8547" s="33" t="n">
        <v>27</v>
      </c>
      <c r="C8547" s="7" t="n">
        <v>0</v>
      </c>
    </row>
    <row r="8548" spans="1:15">
      <c r="A8548" t="s">
        <v>4</v>
      </c>
      <c r="B8548" s="4" t="s">
        <v>5</v>
      </c>
      <c r="C8548" s="4" t="s">
        <v>13</v>
      </c>
    </row>
    <row r="8549" spans="1:15">
      <c r="A8549" t="n">
        <v>75710</v>
      </c>
      <c r="B8549" s="33" t="n">
        <v>27</v>
      </c>
      <c r="C8549" s="7" t="n">
        <v>1</v>
      </c>
    </row>
    <row r="8550" spans="1:15">
      <c r="A8550" t="s">
        <v>4</v>
      </c>
      <c r="B8550" s="4" t="s">
        <v>5</v>
      </c>
      <c r="C8550" s="4" t="s">
        <v>13</v>
      </c>
      <c r="D8550" s="4" t="s">
        <v>10</v>
      </c>
      <c r="E8550" s="4" t="s">
        <v>10</v>
      </c>
      <c r="F8550" s="4" t="s">
        <v>10</v>
      </c>
      <c r="G8550" s="4" t="s">
        <v>10</v>
      </c>
      <c r="H8550" s="4" t="s">
        <v>13</v>
      </c>
    </row>
    <row r="8551" spans="1:15">
      <c r="A8551" t="n">
        <v>75712</v>
      </c>
      <c r="B8551" s="30" t="n">
        <v>25</v>
      </c>
      <c r="C8551" s="7" t="n">
        <v>5</v>
      </c>
      <c r="D8551" s="7" t="n">
        <v>65535</v>
      </c>
      <c r="E8551" s="7" t="n">
        <v>65535</v>
      </c>
      <c r="F8551" s="7" t="n">
        <v>65535</v>
      </c>
      <c r="G8551" s="7" t="n">
        <v>65535</v>
      </c>
      <c r="H8551" s="7" t="n">
        <v>0</v>
      </c>
    </row>
    <row r="8552" spans="1:15">
      <c r="A8552" t="s">
        <v>4</v>
      </c>
      <c r="B8552" s="4" t="s">
        <v>5</v>
      </c>
      <c r="C8552" s="4" t="s">
        <v>29</v>
      </c>
    </row>
    <row r="8553" spans="1:15">
      <c r="A8553" t="n">
        <v>75723</v>
      </c>
      <c r="B8553" s="18" t="n">
        <v>3</v>
      </c>
      <c r="C8553" s="15" t="n">
        <f t="normal" ca="1">A8557</f>
        <v>0</v>
      </c>
    </row>
    <row r="8554" spans="1:15">
      <c r="A8554" t="s">
        <v>4</v>
      </c>
      <c r="B8554" s="4" t="s">
        <v>5</v>
      </c>
      <c r="C8554" s="4" t="s">
        <v>13</v>
      </c>
      <c r="D8554" s="4" t="s">
        <v>13</v>
      </c>
      <c r="E8554" s="4" t="s">
        <v>9</v>
      </c>
      <c r="F8554" s="4" t="s">
        <v>13</v>
      </c>
      <c r="G8554" s="4" t="s">
        <v>13</v>
      </c>
    </row>
    <row r="8555" spans="1:15">
      <c r="A8555" t="n">
        <v>75728</v>
      </c>
      <c r="B8555" s="34" t="n">
        <v>18</v>
      </c>
      <c r="C8555" s="7" t="n">
        <v>1</v>
      </c>
      <c r="D8555" s="7" t="n">
        <v>0</v>
      </c>
      <c r="E8555" s="7" t="n">
        <v>2</v>
      </c>
      <c r="F8555" s="7" t="n">
        <v>19</v>
      </c>
      <c r="G8555" s="7" t="n">
        <v>1</v>
      </c>
    </row>
    <row r="8556" spans="1:15">
      <c r="A8556" t="s">
        <v>4</v>
      </c>
      <c r="B8556" s="4" t="s">
        <v>5</v>
      </c>
      <c r="C8556" s="4" t="s">
        <v>29</v>
      </c>
    </row>
    <row r="8557" spans="1:15">
      <c r="A8557" t="n">
        <v>75737</v>
      </c>
      <c r="B8557" s="18" t="n">
        <v>3</v>
      </c>
      <c r="C8557" s="15" t="n">
        <f t="normal" ca="1">A8585</f>
        <v>0</v>
      </c>
    </row>
    <row r="8558" spans="1:15">
      <c r="A8558" t="s">
        <v>4</v>
      </c>
      <c r="B8558" s="4" t="s">
        <v>5</v>
      </c>
      <c r="C8558" s="4" t="s">
        <v>13</v>
      </c>
      <c r="D8558" s="4" t="s">
        <v>10</v>
      </c>
      <c r="E8558" s="4" t="s">
        <v>13</v>
      </c>
      <c r="F8558" s="4" t="s">
        <v>10</v>
      </c>
      <c r="G8558" s="4" t="s">
        <v>13</v>
      </c>
      <c r="H8558" s="4" t="s">
        <v>13</v>
      </c>
      <c r="I8558" s="4" t="s">
        <v>29</v>
      </c>
    </row>
    <row r="8559" spans="1:15">
      <c r="A8559" t="n">
        <v>75742</v>
      </c>
      <c r="B8559" s="14" t="n">
        <v>5</v>
      </c>
      <c r="C8559" s="7" t="n">
        <v>30</v>
      </c>
      <c r="D8559" s="7" t="n">
        <v>6745</v>
      </c>
      <c r="E8559" s="7" t="n">
        <v>30</v>
      </c>
      <c r="F8559" s="7" t="n">
        <v>6746</v>
      </c>
      <c r="G8559" s="7" t="n">
        <v>9</v>
      </c>
      <c r="H8559" s="7" t="n">
        <v>1</v>
      </c>
      <c r="I8559" s="15" t="n">
        <f t="normal" ca="1">A8583</f>
        <v>0</v>
      </c>
    </row>
    <row r="8560" spans="1:15">
      <c r="A8560" t="s">
        <v>4</v>
      </c>
      <c r="B8560" s="4" t="s">
        <v>5</v>
      </c>
      <c r="C8560" s="4" t="s">
        <v>13</v>
      </c>
      <c r="D8560" s="4" t="s">
        <v>10</v>
      </c>
      <c r="E8560" s="4" t="s">
        <v>13</v>
      </c>
      <c r="F8560" s="4" t="s">
        <v>29</v>
      </c>
    </row>
    <row r="8561" spans="1:9">
      <c r="A8561" t="n">
        <v>75755</v>
      </c>
      <c r="B8561" s="14" t="n">
        <v>5</v>
      </c>
      <c r="C8561" s="7" t="n">
        <v>30</v>
      </c>
      <c r="D8561" s="7" t="n">
        <v>10360</v>
      </c>
      <c r="E8561" s="7" t="n">
        <v>1</v>
      </c>
      <c r="F8561" s="15" t="n">
        <f t="normal" ca="1">A8565</f>
        <v>0</v>
      </c>
    </row>
    <row r="8562" spans="1:9">
      <c r="A8562" t="s">
        <v>4</v>
      </c>
      <c r="B8562" s="4" t="s">
        <v>5</v>
      </c>
      <c r="C8562" s="4" t="s">
        <v>13</v>
      </c>
      <c r="D8562" s="4" t="s">
        <v>13</v>
      </c>
      <c r="E8562" s="4" t="s">
        <v>9</v>
      </c>
      <c r="F8562" s="4" t="s">
        <v>13</v>
      </c>
      <c r="G8562" s="4" t="s">
        <v>13</v>
      </c>
    </row>
    <row r="8563" spans="1:9">
      <c r="A8563" t="n">
        <v>75764</v>
      </c>
      <c r="B8563" s="34" t="n">
        <v>18</v>
      </c>
      <c r="C8563" s="7" t="n">
        <v>1</v>
      </c>
      <c r="D8563" s="7" t="n">
        <v>0</v>
      </c>
      <c r="E8563" s="7" t="n">
        <v>1</v>
      </c>
      <c r="F8563" s="7" t="n">
        <v>19</v>
      </c>
      <c r="G8563" s="7" t="n">
        <v>1</v>
      </c>
    </row>
    <row r="8564" spans="1:9">
      <c r="A8564" t="s">
        <v>4</v>
      </c>
      <c r="B8564" s="4" t="s">
        <v>5</v>
      </c>
      <c r="C8564" s="4" t="s">
        <v>10</v>
      </c>
    </row>
    <row r="8565" spans="1:9">
      <c r="A8565" t="n">
        <v>75773</v>
      </c>
      <c r="B8565" s="8" t="n">
        <v>12</v>
      </c>
      <c r="C8565" s="7" t="n">
        <v>10360</v>
      </c>
    </row>
    <row r="8566" spans="1:9">
      <c r="A8566" t="s">
        <v>4</v>
      </c>
      <c r="B8566" s="4" t="s">
        <v>5</v>
      </c>
      <c r="C8566" s="4" t="s">
        <v>13</v>
      </c>
      <c r="D8566" s="4" t="s">
        <v>10</v>
      </c>
      <c r="E8566" s="4" t="s">
        <v>10</v>
      </c>
      <c r="F8566" s="4" t="s">
        <v>10</v>
      </c>
      <c r="G8566" s="4" t="s">
        <v>10</v>
      </c>
      <c r="H8566" s="4" t="s">
        <v>13</v>
      </c>
    </row>
    <row r="8567" spans="1:9">
      <c r="A8567" t="n">
        <v>75776</v>
      </c>
      <c r="B8567" s="30" t="n">
        <v>25</v>
      </c>
      <c r="C8567" s="7" t="n">
        <v>5</v>
      </c>
      <c r="D8567" s="7" t="n">
        <v>65535</v>
      </c>
      <c r="E8567" s="7" t="n">
        <v>65535</v>
      </c>
      <c r="F8567" s="7" t="n">
        <v>65535</v>
      </c>
      <c r="G8567" s="7" t="n">
        <v>65535</v>
      </c>
      <c r="H8567" s="7" t="n">
        <v>0</v>
      </c>
    </row>
    <row r="8568" spans="1:9">
      <c r="A8568" t="s">
        <v>4</v>
      </c>
      <c r="B8568" s="4" t="s">
        <v>5</v>
      </c>
      <c r="C8568" s="4" t="s">
        <v>13</v>
      </c>
      <c r="D8568" s="4" t="s">
        <v>10</v>
      </c>
      <c r="E8568" s="4" t="s">
        <v>30</v>
      </c>
      <c r="F8568" s="4" t="s">
        <v>10</v>
      </c>
      <c r="G8568" s="4" t="s">
        <v>9</v>
      </c>
      <c r="H8568" s="4" t="s">
        <v>9</v>
      </c>
      <c r="I8568" s="4" t="s">
        <v>10</v>
      </c>
      <c r="J8568" s="4" t="s">
        <v>10</v>
      </c>
      <c r="K8568" s="4" t="s">
        <v>9</v>
      </c>
      <c r="L8568" s="4" t="s">
        <v>9</v>
      </c>
      <c r="M8568" s="4" t="s">
        <v>9</v>
      </c>
      <c r="N8568" s="4" t="s">
        <v>9</v>
      </c>
      <c r="O8568" s="4" t="s">
        <v>6</v>
      </c>
    </row>
    <row r="8569" spans="1:9">
      <c r="A8569" t="n">
        <v>75787</v>
      </c>
      <c r="B8569" s="19" t="n">
        <v>50</v>
      </c>
      <c r="C8569" s="7" t="n">
        <v>0</v>
      </c>
      <c r="D8569" s="7" t="n">
        <v>12101</v>
      </c>
      <c r="E8569" s="7" t="n">
        <v>1</v>
      </c>
      <c r="F8569" s="7" t="n">
        <v>0</v>
      </c>
      <c r="G8569" s="7" t="n">
        <v>0</v>
      </c>
      <c r="H8569" s="7" t="n">
        <v>0</v>
      </c>
      <c r="I8569" s="7" t="n">
        <v>0</v>
      </c>
      <c r="J8569" s="7" t="n">
        <v>65533</v>
      </c>
      <c r="K8569" s="7" t="n">
        <v>0</v>
      </c>
      <c r="L8569" s="7" t="n">
        <v>0</v>
      </c>
      <c r="M8569" s="7" t="n">
        <v>0</v>
      </c>
      <c r="N8569" s="7" t="n">
        <v>0</v>
      </c>
      <c r="O8569" s="7" t="s">
        <v>12</v>
      </c>
    </row>
    <row r="8570" spans="1:9">
      <c r="A8570" t="s">
        <v>4</v>
      </c>
      <c r="B8570" s="4" t="s">
        <v>5</v>
      </c>
      <c r="C8570" s="4" t="s">
        <v>10</v>
      </c>
      <c r="D8570" s="4" t="s">
        <v>13</v>
      </c>
      <c r="E8570" s="4" t="s">
        <v>66</v>
      </c>
      <c r="F8570" s="4" t="s">
        <v>13</v>
      </c>
      <c r="G8570" s="4" t="s">
        <v>13</v>
      </c>
    </row>
    <row r="8571" spans="1:9">
      <c r="A8571" t="n">
        <v>75826</v>
      </c>
      <c r="B8571" s="31" t="n">
        <v>24</v>
      </c>
      <c r="C8571" s="7" t="n">
        <v>65533</v>
      </c>
      <c r="D8571" s="7" t="n">
        <v>11</v>
      </c>
      <c r="E8571" s="7" t="s">
        <v>760</v>
      </c>
      <c r="F8571" s="7" t="n">
        <v>2</v>
      </c>
      <c r="G8571" s="7" t="n">
        <v>0</v>
      </c>
    </row>
    <row r="8572" spans="1:9">
      <c r="A8572" t="s">
        <v>4</v>
      </c>
      <c r="B8572" s="4" t="s">
        <v>5</v>
      </c>
    </row>
    <row r="8573" spans="1:9">
      <c r="A8573" t="n">
        <v>75862</v>
      </c>
      <c r="B8573" s="32" t="n">
        <v>28</v>
      </c>
    </row>
    <row r="8574" spans="1:9">
      <c r="A8574" t="s">
        <v>4</v>
      </c>
      <c r="B8574" s="4" t="s">
        <v>5</v>
      </c>
      <c r="C8574" s="4" t="s">
        <v>13</v>
      </c>
    </row>
    <row r="8575" spans="1:9">
      <c r="A8575" t="n">
        <v>75863</v>
      </c>
      <c r="B8575" s="33" t="n">
        <v>27</v>
      </c>
      <c r="C8575" s="7" t="n">
        <v>0</v>
      </c>
    </row>
    <row r="8576" spans="1:9">
      <c r="A8576" t="s">
        <v>4</v>
      </c>
      <c r="B8576" s="4" t="s">
        <v>5</v>
      </c>
      <c r="C8576" s="4" t="s">
        <v>13</v>
      </c>
    </row>
    <row r="8577" spans="1:15">
      <c r="A8577" t="n">
        <v>75865</v>
      </c>
      <c r="B8577" s="33" t="n">
        <v>27</v>
      </c>
      <c r="C8577" s="7" t="n">
        <v>1</v>
      </c>
    </row>
    <row r="8578" spans="1:15">
      <c r="A8578" t="s">
        <v>4</v>
      </c>
      <c r="B8578" s="4" t="s">
        <v>5</v>
      </c>
      <c r="C8578" s="4" t="s">
        <v>13</v>
      </c>
      <c r="D8578" s="4" t="s">
        <v>10</v>
      </c>
      <c r="E8578" s="4" t="s">
        <v>10</v>
      </c>
      <c r="F8578" s="4" t="s">
        <v>10</v>
      </c>
      <c r="G8578" s="4" t="s">
        <v>10</v>
      </c>
      <c r="H8578" s="4" t="s">
        <v>13</v>
      </c>
    </row>
    <row r="8579" spans="1:15">
      <c r="A8579" t="n">
        <v>75867</v>
      </c>
      <c r="B8579" s="30" t="n">
        <v>25</v>
      </c>
      <c r="C8579" s="7" t="n">
        <v>5</v>
      </c>
      <c r="D8579" s="7" t="n">
        <v>65535</v>
      </c>
      <c r="E8579" s="7" t="n">
        <v>65535</v>
      </c>
      <c r="F8579" s="7" t="n">
        <v>65535</v>
      </c>
      <c r="G8579" s="7" t="n">
        <v>65535</v>
      </c>
      <c r="H8579" s="7" t="n">
        <v>0</v>
      </c>
    </row>
    <row r="8580" spans="1:15">
      <c r="A8580" t="s">
        <v>4</v>
      </c>
      <c r="B8580" s="4" t="s">
        <v>5</v>
      </c>
      <c r="C8580" s="4" t="s">
        <v>29</v>
      </c>
    </row>
    <row r="8581" spans="1:15">
      <c r="A8581" t="n">
        <v>75878</v>
      </c>
      <c r="B8581" s="18" t="n">
        <v>3</v>
      </c>
      <c r="C8581" s="15" t="n">
        <f t="normal" ca="1">A8585</f>
        <v>0</v>
      </c>
    </row>
    <row r="8582" spans="1:15">
      <c r="A8582" t="s">
        <v>4</v>
      </c>
      <c r="B8582" s="4" t="s">
        <v>5</v>
      </c>
      <c r="C8582" s="4" t="s">
        <v>13</v>
      </c>
      <c r="D8582" s="4" t="s">
        <v>13</v>
      </c>
      <c r="E8582" s="4" t="s">
        <v>9</v>
      </c>
      <c r="F8582" s="4" t="s">
        <v>13</v>
      </c>
      <c r="G8582" s="4" t="s">
        <v>13</v>
      </c>
    </row>
    <row r="8583" spans="1:15">
      <c r="A8583" t="n">
        <v>75883</v>
      </c>
      <c r="B8583" s="34" t="n">
        <v>18</v>
      </c>
      <c r="C8583" s="7" t="n">
        <v>1</v>
      </c>
      <c r="D8583" s="7" t="n">
        <v>0</v>
      </c>
      <c r="E8583" s="7" t="n">
        <v>2</v>
      </c>
      <c r="F8583" s="7" t="n">
        <v>19</v>
      </c>
      <c r="G8583" s="7" t="n">
        <v>1</v>
      </c>
    </row>
    <row r="8584" spans="1:15">
      <c r="A8584" t="s">
        <v>4</v>
      </c>
      <c r="B8584" s="4" t="s">
        <v>5</v>
      </c>
      <c r="C8584" s="4" t="s">
        <v>13</v>
      </c>
      <c r="D8584" s="4" t="s">
        <v>13</v>
      </c>
      <c r="E8584" s="4" t="s">
        <v>30</v>
      </c>
      <c r="F8584" s="4" t="s">
        <v>30</v>
      </c>
      <c r="G8584" s="4" t="s">
        <v>30</v>
      </c>
      <c r="H8584" s="4" t="s">
        <v>10</v>
      </c>
    </row>
    <row r="8585" spans="1:15">
      <c r="A8585" t="n">
        <v>75892</v>
      </c>
      <c r="B8585" s="59" t="n">
        <v>45</v>
      </c>
      <c r="C8585" s="7" t="n">
        <v>2</v>
      </c>
      <c r="D8585" s="7" t="n">
        <v>3</v>
      </c>
      <c r="E8585" s="7" t="n">
        <v>-0.400000005960464</v>
      </c>
      <c r="F8585" s="7" t="n">
        <v>1.42999994754791</v>
      </c>
      <c r="G8585" s="7" t="n">
        <v>-27.3500003814697</v>
      </c>
      <c r="H8585" s="7" t="n">
        <v>2000</v>
      </c>
    </row>
    <row r="8586" spans="1:15">
      <c r="A8586" t="s">
        <v>4</v>
      </c>
      <c r="B8586" s="4" t="s">
        <v>5</v>
      </c>
      <c r="C8586" s="4" t="s">
        <v>13</v>
      </c>
      <c r="D8586" s="4" t="s">
        <v>10</v>
      </c>
      <c r="E8586" s="4" t="s">
        <v>30</v>
      </c>
    </row>
    <row r="8587" spans="1:15">
      <c r="A8587" t="n">
        <v>75909</v>
      </c>
      <c r="B8587" s="27" t="n">
        <v>58</v>
      </c>
      <c r="C8587" s="7" t="n">
        <v>100</v>
      </c>
      <c r="D8587" s="7" t="n">
        <v>1000</v>
      </c>
      <c r="E8587" s="7" t="n">
        <v>1</v>
      </c>
    </row>
    <row r="8588" spans="1:15">
      <c r="A8588" t="s">
        <v>4</v>
      </c>
      <c r="B8588" s="4" t="s">
        <v>5</v>
      </c>
      <c r="C8588" s="4" t="s">
        <v>13</v>
      </c>
      <c r="D8588" s="4" t="s">
        <v>10</v>
      </c>
    </row>
    <row r="8589" spans="1:15">
      <c r="A8589" t="n">
        <v>75917</v>
      </c>
      <c r="B8589" s="27" t="n">
        <v>58</v>
      </c>
      <c r="C8589" s="7" t="n">
        <v>255</v>
      </c>
      <c r="D8589" s="7" t="n">
        <v>0</v>
      </c>
    </row>
    <row r="8590" spans="1:15">
      <c r="A8590" t="s">
        <v>4</v>
      </c>
      <c r="B8590" s="4" t="s">
        <v>5</v>
      </c>
      <c r="C8590" s="4" t="s">
        <v>13</v>
      </c>
      <c r="D8590" s="4" t="s">
        <v>10</v>
      </c>
    </row>
    <row r="8591" spans="1:15">
      <c r="A8591" t="n">
        <v>75921</v>
      </c>
      <c r="B8591" s="59" t="n">
        <v>45</v>
      </c>
      <c r="C8591" s="7" t="n">
        <v>7</v>
      </c>
      <c r="D8591" s="7" t="n">
        <v>255</v>
      </c>
    </row>
    <row r="8592" spans="1:15">
      <c r="A8592" t="s">
        <v>4</v>
      </c>
      <c r="B8592" s="4" t="s">
        <v>5</v>
      </c>
      <c r="C8592" s="4" t="s">
        <v>13</v>
      </c>
      <c r="D8592" s="4" t="s">
        <v>13</v>
      </c>
      <c r="E8592" s="4" t="s">
        <v>13</v>
      </c>
      <c r="F8592" s="4" t="s">
        <v>9</v>
      </c>
      <c r="G8592" s="4" t="s">
        <v>13</v>
      </c>
      <c r="H8592" s="4" t="s">
        <v>13</v>
      </c>
      <c r="I8592" s="4" t="s">
        <v>29</v>
      </c>
    </row>
    <row r="8593" spans="1:9">
      <c r="A8593" t="n">
        <v>75925</v>
      </c>
      <c r="B8593" s="14" t="n">
        <v>5</v>
      </c>
      <c r="C8593" s="7" t="n">
        <v>35</v>
      </c>
      <c r="D8593" s="7" t="n">
        <v>1</v>
      </c>
      <c r="E8593" s="7" t="n">
        <v>0</v>
      </c>
      <c r="F8593" s="7" t="n">
        <v>1</v>
      </c>
      <c r="G8593" s="7" t="n">
        <v>2</v>
      </c>
      <c r="H8593" s="7" t="n">
        <v>1</v>
      </c>
      <c r="I8593" s="15" t="n">
        <f t="normal" ca="1">A8607</f>
        <v>0</v>
      </c>
    </row>
    <row r="8594" spans="1:9">
      <c r="A8594" t="s">
        <v>4</v>
      </c>
      <c r="B8594" s="4" t="s">
        <v>5</v>
      </c>
      <c r="C8594" s="4" t="s">
        <v>10</v>
      </c>
      <c r="D8594" s="4" t="s">
        <v>13</v>
      </c>
      <c r="E8594" s="4" t="s">
        <v>13</v>
      </c>
      <c r="F8594" s="4" t="s">
        <v>6</v>
      </c>
    </row>
    <row r="8595" spans="1:9">
      <c r="A8595" t="n">
        <v>75939</v>
      </c>
      <c r="B8595" s="47" t="n">
        <v>20</v>
      </c>
      <c r="C8595" s="7" t="n">
        <v>120</v>
      </c>
      <c r="D8595" s="7" t="n">
        <v>2</v>
      </c>
      <c r="E8595" s="7" t="n">
        <v>10</v>
      </c>
      <c r="F8595" s="7" t="s">
        <v>273</v>
      </c>
    </row>
    <row r="8596" spans="1:9">
      <c r="A8596" t="s">
        <v>4</v>
      </c>
      <c r="B8596" s="4" t="s">
        <v>5</v>
      </c>
      <c r="C8596" s="4" t="s">
        <v>13</v>
      </c>
      <c r="D8596" s="4" t="s">
        <v>10</v>
      </c>
      <c r="E8596" s="4" t="s">
        <v>6</v>
      </c>
    </row>
    <row r="8597" spans="1:9">
      <c r="A8597" t="n">
        <v>75960</v>
      </c>
      <c r="B8597" s="51" t="n">
        <v>51</v>
      </c>
      <c r="C8597" s="7" t="n">
        <v>4</v>
      </c>
      <c r="D8597" s="7" t="n">
        <v>120</v>
      </c>
      <c r="E8597" s="7" t="s">
        <v>701</v>
      </c>
    </row>
    <row r="8598" spans="1:9">
      <c r="A8598" t="s">
        <v>4</v>
      </c>
      <c r="B8598" s="4" t="s">
        <v>5</v>
      </c>
      <c r="C8598" s="4" t="s">
        <v>10</v>
      </c>
    </row>
    <row r="8599" spans="1:9">
      <c r="A8599" t="n">
        <v>75973</v>
      </c>
      <c r="B8599" s="25" t="n">
        <v>16</v>
      </c>
      <c r="C8599" s="7" t="n">
        <v>0</v>
      </c>
    </row>
    <row r="8600" spans="1:9">
      <c r="A8600" t="s">
        <v>4</v>
      </c>
      <c r="B8600" s="4" t="s">
        <v>5</v>
      </c>
      <c r="C8600" s="4" t="s">
        <v>10</v>
      </c>
      <c r="D8600" s="4" t="s">
        <v>66</v>
      </c>
      <c r="E8600" s="4" t="s">
        <v>13</v>
      </c>
      <c r="F8600" s="4" t="s">
        <v>13</v>
      </c>
      <c r="G8600" s="4" t="s">
        <v>66</v>
      </c>
      <c r="H8600" s="4" t="s">
        <v>13</v>
      </c>
      <c r="I8600" s="4" t="s">
        <v>13</v>
      </c>
    </row>
    <row r="8601" spans="1:9">
      <c r="A8601" t="n">
        <v>75976</v>
      </c>
      <c r="B8601" s="52" t="n">
        <v>26</v>
      </c>
      <c r="C8601" s="7" t="n">
        <v>120</v>
      </c>
      <c r="D8601" s="7" t="s">
        <v>761</v>
      </c>
      <c r="E8601" s="7" t="n">
        <v>2</v>
      </c>
      <c r="F8601" s="7" t="n">
        <v>3</v>
      </c>
      <c r="G8601" s="7" t="s">
        <v>762</v>
      </c>
      <c r="H8601" s="7" t="n">
        <v>2</v>
      </c>
      <c r="I8601" s="7" t="n">
        <v>0</v>
      </c>
    </row>
    <row r="8602" spans="1:9">
      <c r="A8602" t="s">
        <v>4</v>
      </c>
      <c r="B8602" s="4" t="s">
        <v>5</v>
      </c>
    </row>
    <row r="8603" spans="1:9">
      <c r="A8603" t="n">
        <v>76072</v>
      </c>
      <c r="B8603" s="32" t="n">
        <v>28</v>
      </c>
    </row>
    <row r="8604" spans="1:9">
      <c r="A8604" t="s">
        <v>4</v>
      </c>
      <c r="B8604" s="4" t="s">
        <v>5</v>
      </c>
      <c r="C8604" s="4" t="s">
        <v>29</v>
      </c>
    </row>
    <row r="8605" spans="1:9">
      <c r="A8605" t="n">
        <v>76073</v>
      </c>
      <c r="B8605" s="18" t="n">
        <v>3</v>
      </c>
      <c r="C8605" s="15" t="n">
        <f t="normal" ca="1">A8731</f>
        <v>0</v>
      </c>
    </row>
    <row r="8606" spans="1:9">
      <c r="A8606" t="s">
        <v>4</v>
      </c>
      <c r="B8606" s="4" t="s">
        <v>5</v>
      </c>
      <c r="C8606" s="4" t="s">
        <v>13</v>
      </c>
      <c r="D8606" s="4" t="s">
        <v>13</v>
      </c>
      <c r="E8606" s="4" t="s">
        <v>13</v>
      </c>
      <c r="F8606" s="4" t="s">
        <v>9</v>
      </c>
      <c r="G8606" s="4" t="s">
        <v>13</v>
      </c>
      <c r="H8606" s="4" t="s">
        <v>13</v>
      </c>
      <c r="I8606" s="4" t="s">
        <v>29</v>
      </c>
    </row>
    <row r="8607" spans="1:9">
      <c r="A8607" t="n">
        <v>76078</v>
      </c>
      <c r="B8607" s="14" t="n">
        <v>5</v>
      </c>
      <c r="C8607" s="7" t="n">
        <v>35</v>
      </c>
      <c r="D8607" s="7" t="n">
        <v>1</v>
      </c>
      <c r="E8607" s="7" t="n">
        <v>0</v>
      </c>
      <c r="F8607" s="7" t="n">
        <v>2</v>
      </c>
      <c r="G8607" s="7" t="n">
        <v>2</v>
      </c>
      <c r="H8607" s="7" t="n">
        <v>1</v>
      </c>
      <c r="I8607" s="15" t="n">
        <f t="normal" ca="1">A8621</f>
        <v>0</v>
      </c>
    </row>
    <row r="8608" spans="1:9">
      <c r="A8608" t="s">
        <v>4</v>
      </c>
      <c r="B8608" s="4" t="s">
        <v>5</v>
      </c>
      <c r="C8608" s="4" t="s">
        <v>10</v>
      </c>
      <c r="D8608" s="4" t="s">
        <v>13</v>
      </c>
      <c r="E8608" s="4" t="s">
        <v>13</v>
      </c>
      <c r="F8608" s="4" t="s">
        <v>6</v>
      </c>
    </row>
    <row r="8609" spans="1:9">
      <c r="A8609" t="n">
        <v>76092</v>
      </c>
      <c r="B8609" s="47" t="n">
        <v>20</v>
      </c>
      <c r="C8609" s="7" t="n">
        <v>120</v>
      </c>
      <c r="D8609" s="7" t="n">
        <v>2</v>
      </c>
      <c r="E8609" s="7" t="n">
        <v>10</v>
      </c>
      <c r="F8609" s="7" t="s">
        <v>322</v>
      </c>
    </row>
    <row r="8610" spans="1:9">
      <c r="A8610" t="s">
        <v>4</v>
      </c>
      <c r="B8610" s="4" t="s">
        <v>5</v>
      </c>
      <c r="C8610" s="4" t="s">
        <v>13</v>
      </c>
      <c r="D8610" s="4" t="s">
        <v>10</v>
      </c>
      <c r="E8610" s="4" t="s">
        <v>6</v>
      </c>
    </row>
    <row r="8611" spans="1:9">
      <c r="A8611" t="n">
        <v>76112</v>
      </c>
      <c r="B8611" s="51" t="n">
        <v>51</v>
      </c>
      <c r="C8611" s="7" t="n">
        <v>4</v>
      </c>
      <c r="D8611" s="7" t="n">
        <v>120</v>
      </c>
      <c r="E8611" s="7" t="s">
        <v>283</v>
      </c>
    </row>
    <row r="8612" spans="1:9">
      <c r="A8612" t="s">
        <v>4</v>
      </c>
      <c r="B8612" s="4" t="s">
        <v>5</v>
      </c>
      <c r="C8612" s="4" t="s">
        <v>10</v>
      </c>
    </row>
    <row r="8613" spans="1:9">
      <c r="A8613" t="n">
        <v>76126</v>
      </c>
      <c r="B8613" s="25" t="n">
        <v>16</v>
      </c>
      <c r="C8613" s="7" t="n">
        <v>0</v>
      </c>
    </row>
    <row r="8614" spans="1:9">
      <c r="A8614" t="s">
        <v>4</v>
      </c>
      <c r="B8614" s="4" t="s">
        <v>5</v>
      </c>
      <c r="C8614" s="4" t="s">
        <v>10</v>
      </c>
      <c r="D8614" s="4" t="s">
        <v>66</v>
      </c>
      <c r="E8614" s="4" t="s">
        <v>13</v>
      </c>
      <c r="F8614" s="4" t="s">
        <v>13</v>
      </c>
      <c r="G8614" s="4" t="s">
        <v>66</v>
      </c>
      <c r="H8614" s="4" t="s">
        <v>13</v>
      </c>
      <c r="I8614" s="4" t="s">
        <v>13</v>
      </c>
    </row>
    <row r="8615" spans="1:9">
      <c r="A8615" t="n">
        <v>76129</v>
      </c>
      <c r="B8615" s="52" t="n">
        <v>26</v>
      </c>
      <c r="C8615" s="7" t="n">
        <v>120</v>
      </c>
      <c r="D8615" s="7" t="s">
        <v>763</v>
      </c>
      <c r="E8615" s="7" t="n">
        <v>2</v>
      </c>
      <c r="F8615" s="7" t="n">
        <v>3</v>
      </c>
      <c r="G8615" s="7" t="s">
        <v>764</v>
      </c>
      <c r="H8615" s="7" t="n">
        <v>2</v>
      </c>
      <c r="I8615" s="7" t="n">
        <v>0</v>
      </c>
    </row>
    <row r="8616" spans="1:9">
      <c r="A8616" t="s">
        <v>4</v>
      </c>
      <c r="B8616" s="4" t="s">
        <v>5</v>
      </c>
    </row>
    <row r="8617" spans="1:9">
      <c r="A8617" t="n">
        <v>76287</v>
      </c>
      <c r="B8617" s="32" t="n">
        <v>28</v>
      </c>
    </row>
    <row r="8618" spans="1:9">
      <c r="A8618" t="s">
        <v>4</v>
      </c>
      <c r="B8618" s="4" t="s">
        <v>5</v>
      </c>
      <c r="C8618" s="4" t="s">
        <v>29</v>
      </c>
    </row>
    <row r="8619" spans="1:9">
      <c r="A8619" t="n">
        <v>76288</v>
      </c>
      <c r="B8619" s="18" t="n">
        <v>3</v>
      </c>
      <c r="C8619" s="15" t="n">
        <f t="normal" ca="1">A8731</f>
        <v>0</v>
      </c>
    </row>
    <row r="8620" spans="1:9">
      <c r="A8620" t="s">
        <v>4</v>
      </c>
      <c r="B8620" s="4" t="s">
        <v>5</v>
      </c>
      <c r="C8620" s="4" t="s">
        <v>13</v>
      </c>
      <c r="D8620" s="4" t="s">
        <v>13</v>
      </c>
      <c r="E8620" s="4" t="s">
        <v>13</v>
      </c>
      <c r="F8620" s="4" t="s">
        <v>9</v>
      </c>
      <c r="G8620" s="4" t="s">
        <v>13</v>
      </c>
      <c r="H8620" s="4" t="s">
        <v>13</v>
      </c>
      <c r="I8620" s="4" t="s">
        <v>29</v>
      </c>
    </row>
    <row r="8621" spans="1:9">
      <c r="A8621" t="n">
        <v>76293</v>
      </c>
      <c r="B8621" s="14" t="n">
        <v>5</v>
      </c>
      <c r="C8621" s="7" t="n">
        <v>32</v>
      </c>
      <c r="D8621" s="7" t="n">
        <v>3</v>
      </c>
      <c r="E8621" s="7" t="n">
        <v>0</v>
      </c>
      <c r="F8621" s="7" t="n">
        <v>73</v>
      </c>
      <c r="G8621" s="7" t="n">
        <v>2</v>
      </c>
      <c r="H8621" s="7" t="n">
        <v>1</v>
      </c>
      <c r="I8621" s="15" t="n">
        <f t="normal" ca="1">A8689</f>
        <v>0</v>
      </c>
    </row>
    <row r="8622" spans="1:9">
      <c r="A8622" t="s">
        <v>4</v>
      </c>
      <c r="B8622" s="4" t="s">
        <v>5</v>
      </c>
      <c r="C8622" s="4" t="s">
        <v>10</v>
      </c>
      <c r="D8622" s="4" t="s">
        <v>13</v>
      </c>
      <c r="E8622" s="4" t="s">
        <v>13</v>
      </c>
      <c r="F8622" s="4" t="s">
        <v>6</v>
      </c>
    </row>
    <row r="8623" spans="1:9">
      <c r="A8623" t="n">
        <v>76307</v>
      </c>
      <c r="B8623" s="47" t="n">
        <v>20</v>
      </c>
      <c r="C8623" s="7" t="n">
        <v>120</v>
      </c>
      <c r="D8623" s="7" t="n">
        <v>2</v>
      </c>
      <c r="E8623" s="7" t="n">
        <v>10</v>
      </c>
      <c r="F8623" s="7" t="s">
        <v>273</v>
      </c>
    </row>
    <row r="8624" spans="1:9">
      <c r="A8624" t="s">
        <v>4</v>
      </c>
      <c r="B8624" s="4" t="s">
        <v>5</v>
      </c>
      <c r="C8624" s="4" t="s">
        <v>13</v>
      </c>
      <c r="D8624" s="4" t="s">
        <v>10</v>
      </c>
      <c r="E8624" s="4" t="s">
        <v>6</v>
      </c>
    </row>
    <row r="8625" spans="1:9">
      <c r="A8625" t="n">
        <v>76328</v>
      </c>
      <c r="B8625" s="51" t="n">
        <v>51</v>
      </c>
      <c r="C8625" s="7" t="n">
        <v>4</v>
      </c>
      <c r="D8625" s="7" t="n">
        <v>120</v>
      </c>
      <c r="E8625" s="7" t="s">
        <v>174</v>
      </c>
    </row>
    <row r="8626" spans="1:9">
      <c r="A8626" t="s">
        <v>4</v>
      </c>
      <c r="B8626" s="4" t="s">
        <v>5</v>
      </c>
      <c r="C8626" s="4" t="s">
        <v>10</v>
      </c>
    </row>
    <row r="8627" spans="1:9">
      <c r="A8627" t="n">
        <v>76342</v>
      </c>
      <c r="B8627" s="25" t="n">
        <v>16</v>
      </c>
      <c r="C8627" s="7" t="n">
        <v>0</v>
      </c>
    </row>
    <row r="8628" spans="1:9">
      <c r="A8628" t="s">
        <v>4</v>
      </c>
      <c r="B8628" s="4" t="s">
        <v>5</v>
      </c>
      <c r="C8628" s="4" t="s">
        <v>10</v>
      </c>
      <c r="D8628" s="4" t="s">
        <v>66</v>
      </c>
      <c r="E8628" s="4" t="s">
        <v>13</v>
      </c>
      <c r="F8628" s="4" t="s">
        <v>13</v>
      </c>
      <c r="G8628" s="4" t="s">
        <v>66</v>
      </c>
      <c r="H8628" s="4" t="s">
        <v>13</v>
      </c>
      <c r="I8628" s="4" t="s">
        <v>13</v>
      </c>
    </row>
    <row r="8629" spans="1:9">
      <c r="A8629" t="n">
        <v>76345</v>
      </c>
      <c r="B8629" s="52" t="n">
        <v>26</v>
      </c>
      <c r="C8629" s="7" t="n">
        <v>120</v>
      </c>
      <c r="D8629" s="7" t="s">
        <v>765</v>
      </c>
      <c r="E8629" s="7" t="n">
        <v>2</v>
      </c>
      <c r="F8629" s="7" t="n">
        <v>3</v>
      </c>
      <c r="G8629" s="7" t="s">
        <v>766</v>
      </c>
      <c r="H8629" s="7" t="n">
        <v>2</v>
      </c>
      <c r="I8629" s="7" t="n">
        <v>0</v>
      </c>
    </row>
    <row r="8630" spans="1:9">
      <c r="A8630" t="s">
        <v>4</v>
      </c>
      <c r="B8630" s="4" t="s">
        <v>5</v>
      </c>
    </row>
    <row r="8631" spans="1:9">
      <c r="A8631" t="n">
        <v>76454</v>
      </c>
      <c r="B8631" s="32" t="n">
        <v>28</v>
      </c>
    </row>
    <row r="8632" spans="1:9">
      <c r="A8632" t="s">
        <v>4</v>
      </c>
      <c r="B8632" s="4" t="s">
        <v>5</v>
      </c>
      <c r="C8632" s="4" t="s">
        <v>13</v>
      </c>
      <c r="D8632" s="4" t="s">
        <v>10</v>
      </c>
      <c r="E8632" s="4" t="s">
        <v>30</v>
      </c>
    </row>
    <row r="8633" spans="1:9">
      <c r="A8633" t="n">
        <v>76455</v>
      </c>
      <c r="B8633" s="27" t="n">
        <v>58</v>
      </c>
      <c r="C8633" s="7" t="n">
        <v>0</v>
      </c>
      <c r="D8633" s="7" t="n">
        <v>300</v>
      </c>
      <c r="E8633" s="7" t="n">
        <v>0.300000011920929</v>
      </c>
    </row>
    <row r="8634" spans="1:9">
      <c r="A8634" t="s">
        <v>4</v>
      </c>
      <c r="B8634" s="4" t="s">
        <v>5</v>
      </c>
      <c r="C8634" s="4" t="s">
        <v>13</v>
      </c>
      <c r="D8634" s="4" t="s">
        <v>10</v>
      </c>
    </row>
    <row r="8635" spans="1:9">
      <c r="A8635" t="n">
        <v>76463</v>
      </c>
      <c r="B8635" s="27" t="n">
        <v>58</v>
      </c>
      <c r="C8635" s="7" t="n">
        <v>255</v>
      </c>
      <c r="D8635" s="7" t="n">
        <v>0</v>
      </c>
    </row>
    <row r="8636" spans="1:9">
      <c r="A8636" t="s">
        <v>4</v>
      </c>
      <c r="B8636" s="4" t="s">
        <v>5</v>
      </c>
      <c r="C8636" s="4" t="s">
        <v>13</v>
      </c>
      <c r="D8636" s="4" t="s">
        <v>10</v>
      </c>
      <c r="E8636" s="4" t="s">
        <v>30</v>
      </c>
      <c r="F8636" s="4" t="s">
        <v>10</v>
      </c>
      <c r="G8636" s="4" t="s">
        <v>9</v>
      </c>
      <c r="H8636" s="4" t="s">
        <v>9</v>
      </c>
      <c r="I8636" s="4" t="s">
        <v>10</v>
      </c>
      <c r="J8636" s="4" t="s">
        <v>10</v>
      </c>
      <c r="K8636" s="4" t="s">
        <v>9</v>
      </c>
      <c r="L8636" s="4" t="s">
        <v>9</v>
      </c>
      <c r="M8636" s="4" t="s">
        <v>9</v>
      </c>
      <c r="N8636" s="4" t="s">
        <v>9</v>
      </c>
      <c r="O8636" s="4" t="s">
        <v>6</v>
      </c>
    </row>
    <row r="8637" spans="1:9">
      <c r="A8637" t="n">
        <v>76467</v>
      </c>
      <c r="B8637" s="19" t="n">
        <v>50</v>
      </c>
      <c r="C8637" s="7" t="n">
        <v>0</v>
      </c>
      <c r="D8637" s="7" t="n">
        <v>12010</v>
      </c>
      <c r="E8637" s="7" t="n">
        <v>1</v>
      </c>
      <c r="F8637" s="7" t="n">
        <v>0</v>
      </c>
      <c r="G8637" s="7" t="n">
        <v>0</v>
      </c>
      <c r="H8637" s="7" t="n">
        <v>0</v>
      </c>
      <c r="I8637" s="7" t="n">
        <v>0</v>
      </c>
      <c r="J8637" s="7" t="n">
        <v>65533</v>
      </c>
      <c r="K8637" s="7" t="n">
        <v>0</v>
      </c>
      <c r="L8637" s="7" t="n">
        <v>0</v>
      </c>
      <c r="M8637" s="7" t="n">
        <v>0</v>
      </c>
      <c r="N8637" s="7" t="n">
        <v>0</v>
      </c>
      <c r="O8637" s="7" t="s">
        <v>12</v>
      </c>
    </row>
    <row r="8638" spans="1:9">
      <c r="A8638" t="s">
        <v>4</v>
      </c>
      <c r="B8638" s="4" t="s">
        <v>5</v>
      </c>
      <c r="C8638" s="4" t="s">
        <v>13</v>
      </c>
      <c r="D8638" s="4" t="s">
        <v>10</v>
      </c>
      <c r="E8638" s="4" t="s">
        <v>10</v>
      </c>
      <c r="F8638" s="4" t="s">
        <v>10</v>
      </c>
      <c r="G8638" s="4" t="s">
        <v>10</v>
      </c>
      <c r="H8638" s="4" t="s">
        <v>13</v>
      </c>
    </row>
    <row r="8639" spans="1:9">
      <c r="A8639" t="n">
        <v>76506</v>
      </c>
      <c r="B8639" s="30" t="n">
        <v>25</v>
      </c>
      <c r="C8639" s="7" t="n">
        <v>5</v>
      </c>
      <c r="D8639" s="7" t="n">
        <v>65535</v>
      </c>
      <c r="E8639" s="7" t="n">
        <v>65535</v>
      </c>
      <c r="F8639" s="7" t="n">
        <v>65535</v>
      </c>
      <c r="G8639" s="7" t="n">
        <v>65535</v>
      </c>
      <c r="H8639" s="7" t="n">
        <v>0</v>
      </c>
    </row>
    <row r="8640" spans="1:9">
      <c r="A8640" t="s">
        <v>4</v>
      </c>
      <c r="B8640" s="4" t="s">
        <v>5</v>
      </c>
      <c r="C8640" s="4" t="s">
        <v>10</v>
      </c>
      <c r="D8640" s="4" t="s">
        <v>66</v>
      </c>
      <c r="E8640" s="4" t="s">
        <v>13</v>
      </c>
      <c r="F8640" s="4" t="s">
        <v>13</v>
      </c>
      <c r="G8640" s="4" t="s">
        <v>10</v>
      </c>
      <c r="H8640" s="4" t="s">
        <v>13</v>
      </c>
      <c r="I8640" s="4" t="s">
        <v>66</v>
      </c>
      <c r="J8640" s="4" t="s">
        <v>13</v>
      </c>
      <c r="K8640" s="4" t="s">
        <v>13</v>
      </c>
      <c r="L8640" s="4" t="s">
        <v>13</v>
      </c>
    </row>
    <row r="8641" spans="1:15">
      <c r="A8641" t="n">
        <v>76517</v>
      </c>
      <c r="B8641" s="31" t="n">
        <v>24</v>
      </c>
      <c r="C8641" s="7" t="n">
        <v>65533</v>
      </c>
      <c r="D8641" s="7" t="s">
        <v>734</v>
      </c>
      <c r="E8641" s="7" t="n">
        <v>12</v>
      </c>
      <c r="F8641" s="7" t="n">
        <v>16</v>
      </c>
      <c r="G8641" s="7" t="n">
        <v>50</v>
      </c>
      <c r="H8641" s="7" t="n">
        <v>7</v>
      </c>
      <c r="I8641" s="7" t="s">
        <v>767</v>
      </c>
      <c r="J8641" s="7" t="n">
        <v>6</v>
      </c>
      <c r="K8641" s="7" t="n">
        <v>2</v>
      </c>
      <c r="L8641" s="7" t="n">
        <v>0</v>
      </c>
    </row>
    <row r="8642" spans="1:15">
      <c r="A8642" t="s">
        <v>4</v>
      </c>
      <c r="B8642" s="4" t="s">
        <v>5</v>
      </c>
    </row>
    <row r="8643" spans="1:15">
      <c r="A8643" t="n">
        <v>76541</v>
      </c>
      <c r="B8643" s="32" t="n">
        <v>28</v>
      </c>
    </row>
    <row r="8644" spans="1:15">
      <c r="A8644" t="s">
        <v>4</v>
      </c>
      <c r="B8644" s="4" t="s">
        <v>5</v>
      </c>
      <c r="C8644" s="4" t="s">
        <v>13</v>
      </c>
    </row>
    <row r="8645" spans="1:15">
      <c r="A8645" t="n">
        <v>76542</v>
      </c>
      <c r="B8645" s="33" t="n">
        <v>27</v>
      </c>
      <c r="C8645" s="7" t="n">
        <v>0</v>
      </c>
    </row>
    <row r="8646" spans="1:15">
      <c r="A8646" t="s">
        <v>4</v>
      </c>
      <c r="B8646" s="4" t="s">
        <v>5</v>
      </c>
      <c r="C8646" s="4" t="s">
        <v>13</v>
      </c>
    </row>
    <row r="8647" spans="1:15">
      <c r="A8647" t="n">
        <v>76544</v>
      </c>
      <c r="B8647" s="33" t="n">
        <v>27</v>
      </c>
      <c r="C8647" s="7" t="n">
        <v>1</v>
      </c>
    </row>
    <row r="8648" spans="1:15">
      <c r="A8648" t="s">
        <v>4</v>
      </c>
      <c r="B8648" s="4" t="s">
        <v>5</v>
      </c>
      <c r="C8648" s="4" t="s">
        <v>13</v>
      </c>
      <c r="D8648" s="4" t="s">
        <v>10</v>
      </c>
      <c r="E8648" s="4" t="s">
        <v>10</v>
      </c>
      <c r="F8648" s="4" t="s">
        <v>10</v>
      </c>
      <c r="G8648" s="4" t="s">
        <v>10</v>
      </c>
      <c r="H8648" s="4" t="s">
        <v>13</v>
      </c>
    </row>
    <row r="8649" spans="1:15">
      <c r="A8649" t="n">
        <v>76546</v>
      </c>
      <c r="B8649" s="30" t="n">
        <v>25</v>
      </c>
      <c r="C8649" s="7" t="n">
        <v>5</v>
      </c>
      <c r="D8649" s="7" t="n">
        <v>65535</v>
      </c>
      <c r="E8649" s="7" t="n">
        <v>65535</v>
      </c>
      <c r="F8649" s="7" t="n">
        <v>65535</v>
      </c>
      <c r="G8649" s="7" t="n">
        <v>65535</v>
      </c>
      <c r="H8649" s="7" t="n">
        <v>0</v>
      </c>
    </row>
    <row r="8650" spans="1:15">
      <c r="A8650" t="s">
        <v>4</v>
      </c>
      <c r="B8650" s="4" t="s">
        <v>5</v>
      </c>
      <c r="C8650" s="4" t="s">
        <v>13</v>
      </c>
      <c r="D8650" s="4" t="s">
        <v>10</v>
      </c>
      <c r="E8650" s="4" t="s">
        <v>9</v>
      </c>
    </row>
    <row r="8651" spans="1:15">
      <c r="A8651" t="n">
        <v>76557</v>
      </c>
      <c r="B8651" s="74" t="n">
        <v>101</v>
      </c>
      <c r="C8651" s="7" t="n">
        <v>0</v>
      </c>
      <c r="D8651" s="7" t="n">
        <v>50</v>
      </c>
      <c r="E8651" s="7" t="n">
        <v>8</v>
      </c>
    </row>
    <row r="8652" spans="1:15">
      <c r="A8652" t="s">
        <v>4</v>
      </c>
      <c r="B8652" s="4" t="s">
        <v>5</v>
      </c>
      <c r="C8652" s="4" t="s">
        <v>13</v>
      </c>
      <c r="D8652" s="4" t="s">
        <v>10</v>
      </c>
      <c r="E8652" s="4" t="s">
        <v>30</v>
      </c>
    </row>
    <row r="8653" spans="1:15">
      <c r="A8653" t="n">
        <v>76565</v>
      </c>
      <c r="B8653" s="27" t="n">
        <v>58</v>
      </c>
      <c r="C8653" s="7" t="n">
        <v>100</v>
      </c>
      <c r="D8653" s="7" t="n">
        <v>300</v>
      </c>
      <c r="E8653" s="7" t="n">
        <v>0.300000011920929</v>
      </c>
    </row>
    <row r="8654" spans="1:15">
      <c r="A8654" t="s">
        <v>4</v>
      </c>
      <c r="B8654" s="4" t="s">
        <v>5</v>
      </c>
      <c r="C8654" s="4" t="s">
        <v>13</v>
      </c>
      <c r="D8654" s="4" t="s">
        <v>10</v>
      </c>
    </row>
    <row r="8655" spans="1:15">
      <c r="A8655" t="n">
        <v>76573</v>
      </c>
      <c r="B8655" s="27" t="n">
        <v>58</v>
      </c>
      <c r="C8655" s="7" t="n">
        <v>255</v>
      </c>
      <c r="D8655" s="7" t="n">
        <v>0</v>
      </c>
    </row>
    <row r="8656" spans="1:15">
      <c r="A8656" t="s">
        <v>4</v>
      </c>
      <c r="B8656" s="4" t="s">
        <v>5</v>
      </c>
      <c r="C8656" s="4" t="s">
        <v>13</v>
      </c>
      <c r="D8656" s="4" t="s">
        <v>10</v>
      </c>
      <c r="E8656" s="4" t="s">
        <v>6</v>
      </c>
    </row>
    <row r="8657" spans="1:12">
      <c r="A8657" t="n">
        <v>76577</v>
      </c>
      <c r="B8657" s="51" t="n">
        <v>51</v>
      </c>
      <c r="C8657" s="7" t="n">
        <v>4</v>
      </c>
      <c r="D8657" s="7" t="n">
        <v>120</v>
      </c>
      <c r="E8657" s="7" t="s">
        <v>701</v>
      </c>
    </row>
    <row r="8658" spans="1:12">
      <c r="A8658" t="s">
        <v>4</v>
      </c>
      <c r="B8658" s="4" t="s">
        <v>5</v>
      </c>
      <c r="C8658" s="4" t="s">
        <v>10</v>
      </c>
    </row>
    <row r="8659" spans="1:12">
      <c r="A8659" t="n">
        <v>76590</v>
      </c>
      <c r="B8659" s="25" t="n">
        <v>16</v>
      </c>
      <c r="C8659" s="7" t="n">
        <v>0</v>
      </c>
    </row>
    <row r="8660" spans="1:12">
      <c r="A8660" t="s">
        <v>4</v>
      </c>
      <c r="B8660" s="4" t="s">
        <v>5</v>
      </c>
      <c r="C8660" s="4" t="s">
        <v>10</v>
      </c>
      <c r="D8660" s="4" t="s">
        <v>66</v>
      </c>
      <c r="E8660" s="4" t="s">
        <v>13</v>
      </c>
      <c r="F8660" s="4" t="s">
        <v>13</v>
      </c>
      <c r="G8660" s="4" t="s">
        <v>66</v>
      </c>
      <c r="H8660" s="4" t="s">
        <v>13</v>
      </c>
      <c r="I8660" s="4" t="s">
        <v>13</v>
      </c>
    </row>
    <row r="8661" spans="1:12">
      <c r="A8661" t="n">
        <v>76593</v>
      </c>
      <c r="B8661" s="52" t="n">
        <v>26</v>
      </c>
      <c r="C8661" s="7" t="n">
        <v>120</v>
      </c>
      <c r="D8661" s="7" t="s">
        <v>768</v>
      </c>
      <c r="E8661" s="7" t="n">
        <v>2</v>
      </c>
      <c r="F8661" s="7" t="n">
        <v>3</v>
      </c>
      <c r="G8661" s="7" t="s">
        <v>769</v>
      </c>
      <c r="H8661" s="7" t="n">
        <v>2</v>
      </c>
      <c r="I8661" s="7" t="n">
        <v>0</v>
      </c>
    </row>
    <row r="8662" spans="1:12">
      <c r="A8662" t="s">
        <v>4</v>
      </c>
      <c r="B8662" s="4" t="s">
        <v>5</v>
      </c>
    </row>
    <row r="8663" spans="1:12">
      <c r="A8663" t="n">
        <v>76824</v>
      </c>
      <c r="B8663" s="32" t="n">
        <v>28</v>
      </c>
    </row>
    <row r="8664" spans="1:12">
      <c r="A8664" t="s">
        <v>4</v>
      </c>
      <c r="B8664" s="4" t="s">
        <v>5</v>
      </c>
      <c r="C8664" s="4" t="s">
        <v>13</v>
      </c>
      <c r="D8664" s="4" t="s">
        <v>10</v>
      </c>
      <c r="E8664" s="4" t="s">
        <v>30</v>
      </c>
    </row>
    <row r="8665" spans="1:12">
      <c r="A8665" t="n">
        <v>76825</v>
      </c>
      <c r="B8665" s="27" t="n">
        <v>58</v>
      </c>
      <c r="C8665" s="7" t="n">
        <v>0</v>
      </c>
      <c r="D8665" s="7" t="n">
        <v>300</v>
      </c>
      <c r="E8665" s="7" t="n">
        <v>0.300000011920929</v>
      </c>
    </row>
    <row r="8666" spans="1:12">
      <c r="A8666" t="s">
        <v>4</v>
      </c>
      <c r="B8666" s="4" t="s">
        <v>5</v>
      </c>
      <c r="C8666" s="4" t="s">
        <v>13</v>
      </c>
      <c r="D8666" s="4" t="s">
        <v>10</v>
      </c>
    </row>
    <row r="8667" spans="1:12">
      <c r="A8667" t="n">
        <v>76833</v>
      </c>
      <c r="B8667" s="27" t="n">
        <v>58</v>
      </c>
      <c r="C8667" s="7" t="n">
        <v>255</v>
      </c>
      <c r="D8667" s="7" t="n">
        <v>0</v>
      </c>
    </row>
    <row r="8668" spans="1:12">
      <c r="A8668" t="s">
        <v>4</v>
      </c>
      <c r="B8668" s="4" t="s">
        <v>5</v>
      </c>
      <c r="C8668" s="4" t="s">
        <v>13</v>
      </c>
      <c r="D8668" s="4" t="s">
        <v>10</v>
      </c>
      <c r="E8668" s="4" t="s">
        <v>30</v>
      </c>
      <c r="F8668" s="4" t="s">
        <v>10</v>
      </c>
      <c r="G8668" s="4" t="s">
        <v>9</v>
      </c>
      <c r="H8668" s="4" t="s">
        <v>9</v>
      </c>
      <c r="I8668" s="4" t="s">
        <v>10</v>
      </c>
      <c r="J8668" s="4" t="s">
        <v>10</v>
      </c>
      <c r="K8668" s="4" t="s">
        <v>9</v>
      </c>
      <c r="L8668" s="4" t="s">
        <v>9</v>
      </c>
      <c r="M8668" s="4" t="s">
        <v>9</v>
      </c>
      <c r="N8668" s="4" t="s">
        <v>9</v>
      </c>
      <c r="O8668" s="4" t="s">
        <v>6</v>
      </c>
    </row>
    <row r="8669" spans="1:12">
      <c r="A8669" t="n">
        <v>76837</v>
      </c>
      <c r="B8669" s="19" t="n">
        <v>50</v>
      </c>
      <c r="C8669" s="7" t="n">
        <v>0</v>
      </c>
      <c r="D8669" s="7" t="n">
        <v>12105</v>
      </c>
      <c r="E8669" s="7" t="n">
        <v>1</v>
      </c>
      <c r="F8669" s="7" t="n">
        <v>0</v>
      </c>
      <c r="G8669" s="7" t="n">
        <v>0</v>
      </c>
      <c r="H8669" s="7" t="n">
        <v>0</v>
      </c>
      <c r="I8669" s="7" t="n">
        <v>0</v>
      </c>
      <c r="J8669" s="7" t="n">
        <v>65533</v>
      </c>
      <c r="K8669" s="7" t="n">
        <v>0</v>
      </c>
      <c r="L8669" s="7" t="n">
        <v>0</v>
      </c>
      <c r="M8669" s="7" t="n">
        <v>0</v>
      </c>
      <c r="N8669" s="7" t="n">
        <v>0</v>
      </c>
      <c r="O8669" s="7" t="s">
        <v>12</v>
      </c>
    </row>
    <row r="8670" spans="1:12">
      <c r="A8670" t="s">
        <v>4</v>
      </c>
      <c r="B8670" s="4" t="s">
        <v>5</v>
      </c>
      <c r="C8670" s="4" t="s">
        <v>13</v>
      </c>
      <c r="D8670" s="4" t="s">
        <v>10</v>
      </c>
      <c r="E8670" s="4" t="s">
        <v>10</v>
      </c>
      <c r="F8670" s="4" t="s">
        <v>10</v>
      </c>
      <c r="G8670" s="4" t="s">
        <v>10</v>
      </c>
      <c r="H8670" s="4" t="s">
        <v>13</v>
      </c>
    </row>
    <row r="8671" spans="1:12">
      <c r="A8671" t="n">
        <v>76876</v>
      </c>
      <c r="B8671" s="30" t="n">
        <v>25</v>
      </c>
      <c r="C8671" s="7" t="n">
        <v>5</v>
      </c>
      <c r="D8671" s="7" t="n">
        <v>65535</v>
      </c>
      <c r="E8671" s="7" t="n">
        <v>65535</v>
      </c>
      <c r="F8671" s="7" t="n">
        <v>65535</v>
      </c>
      <c r="G8671" s="7" t="n">
        <v>65535</v>
      </c>
      <c r="H8671" s="7" t="n">
        <v>0</v>
      </c>
    </row>
    <row r="8672" spans="1:12">
      <c r="A8672" t="s">
        <v>4</v>
      </c>
      <c r="B8672" s="4" t="s">
        <v>5</v>
      </c>
      <c r="C8672" s="4" t="s">
        <v>10</v>
      </c>
      <c r="D8672" s="4" t="s">
        <v>13</v>
      </c>
      <c r="E8672" s="4" t="s">
        <v>66</v>
      </c>
      <c r="F8672" s="4" t="s">
        <v>13</v>
      </c>
      <c r="G8672" s="4" t="s">
        <v>13</v>
      </c>
    </row>
    <row r="8673" spans="1:15">
      <c r="A8673" t="n">
        <v>76887</v>
      </c>
      <c r="B8673" s="31" t="n">
        <v>24</v>
      </c>
      <c r="C8673" s="7" t="n">
        <v>65533</v>
      </c>
      <c r="D8673" s="7" t="n">
        <v>11</v>
      </c>
      <c r="E8673" s="7" t="s">
        <v>770</v>
      </c>
      <c r="F8673" s="7" t="n">
        <v>2</v>
      </c>
      <c r="G8673" s="7" t="n">
        <v>0</v>
      </c>
    </row>
    <row r="8674" spans="1:15">
      <c r="A8674" t="s">
        <v>4</v>
      </c>
      <c r="B8674" s="4" t="s">
        <v>5</v>
      </c>
    </row>
    <row r="8675" spans="1:15">
      <c r="A8675" t="n">
        <v>76937</v>
      </c>
      <c r="B8675" s="32" t="n">
        <v>28</v>
      </c>
    </row>
    <row r="8676" spans="1:15">
      <c r="A8676" t="s">
        <v>4</v>
      </c>
      <c r="B8676" s="4" t="s">
        <v>5</v>
      </c>
      <c r="C8676" s="4" t="s">
        <v>13</v>
      </c>
    </row>
    <row r="8677" spans="1:15">
      <c r="A8677" t="n">
        <v>76938</v>
      </c>
      <c r="B8677" s="33" t="n">
        <v>27</v>
      </c>
      <c r="C8677" s="7" t="n">
        <v>0</v>
      </c>
    </row>
    <row r="8678" spans="1:15">
      <c r="A8678" t="s">
        <v>4</v>
      </c>
      <c r="B8678" s="4" t="s">
        <v>5</v>
      </c>
      <c r="C8678" s="4" t="s">
        <v>13</v>
      </c>
    </row>
    <row r="8679" spans="1:15">
      <c r="A8679" t="n">
        <v>76940</v>
      </c>
      <c r="B8679" s="33" t="n">
        <v>27</v>
      </c>
      <c r="C8679" s="7" t="n">
        <v>1</v>
      </c>
    </row>
    <row r="8680" spans="1:15">
      <c r="A8680" t="s">
        <v>4</v>
      </c>
      <c r="B8680" s="4" t="s">
        <v>5</v>
      </c>
      <c r="C8680" s="4" t="s">
        <v>13</v>
      </c>
      <c r="D8680" s="4" t="s">
        <v>10</v>
      </c>
      <c r="E8680" s="4" t="s">
        <v>10</v>
      </c>
      <c r="F8680" s="4" t="s">
        <v>10</v>
      </c>
      <c r="G8680" s="4" t="s">
        <v>10</v>
      </c>
      <c r="H8680" s="4" t="s">
        <v>13</v>
      </c>
    </row>
    <row r="8681" spans="1:15">
      <c r="A8681" t="n">
        <v>76942</v>
      </c>
      <c r="B8681" s="30" t="n">
        <v>25</v>
      </c>
      <c r="C8681" s="7" t="n">
        <v>5</v>
      </c>
      <c r="D8681" s="7" t="n">
        <v>65535</v>
      </c>
      <c r="E8681" s="7" t="n">
        <v>65535</v>
      </c>
      <c r="F8681" s="7" t="n">
        <v>65535</v>
      </c>
      <c r="G8681" s="7" t="n">
        <v>65535</v>
      </c>
      <c r="H8681" s="7" t="n">
        <v>0</v>
      </c>
    </row>
    <row r="8682" spans="1:15">
      <c r="A8682" t="s">
        <v>4</v>
      </c>
      <c r="B8682" s="4" t="s">
        <v>5</v>
      </c>
      <c r="C8682" s="4" t="s">
        <v>13</v>
      </c>
      <c r="D8682" s="4" t="s">
        <v>10</v>
      </c>
      <c r="E8682" s="4" t="s">
        <v>30</v>
      </c>
    </row>
    <row r="8683" spans="1:15">
      <c r="A8683" t="n">
        <v>76953</v>
      </c>
      <c r="B8683" s="27" t="n">
        <v>58</v>
      </c>
      <c r="C8683" s="7" t="n">
        <v>100</v>
      </c>
      <c r="D8683" s="7" t="n">
        <v>300</v>
      </c>
      <c r="E8683" s="7" t="n">
        <v>0.300000011920929</v>
      </c>
    </row>
    <row r="8684" spans="1:15">
      <c r="A8684" t="s">
        <v>4</v>
      </c>
      <c r="B8684" s="4" t="s">
        <v>5</v>
      </c>
      <c r="C8684" s="4" t="s">
        <v>13</v>
      </c>
      <c r="D8684" s="4" t="s">
        <v>10</v>
      </c>
    </row>
    <row r="8685" spans="1:15">
      <c r="A8685" t="n">
        <v>76961</v>
      </c>
      <c r="B8685" s="27" t="n">
        <v>58</v>
      </c>
      <c r="C8685" s="7" t="n">
        <v>255</v>
      </c>
      <c r="D8685" s="7" t="n">
        <v>0</v>
      </c>
    </row>
    <row r="8686" spans="1:15">
      <c r="A8686" t="s">
        <v>4</v>
      </c>
      <c r="B8686" s="4" t="s">
        <v>5</v>
      </c>
      <c r="C8686" s="4" t="s">
        <v>29</v>
      </c>
    </row>
    <row r="8687" spans="1:15">
      <c r="A8687" t="n">
        <v>76965</v>
      </c>
      <c r="B8687" s="18" t="n">
        <v>3</v>
      </c>
      <c r="C8687" s="15" t="n">
        <f t="normal" ca="1">A8731</f>
        <v>0</v>
      </c>
    </row>
    <row r="8688" spans="1:15">
      <c r="A8688" t="s">
        <v>4</v>
      </c>
      <c r="B8688" s="4" t="s">
        <v>5</v>
      </c>
      <c r="C8688" s="4" t="s">
        <v>10</v>
      </c>
      <c r="D8688" s="4" t="s">
        <v>13</v>
      </c>
      <c r="E8688" s="4" t="s">
        <v>13</v>
      </c>
      <c r="F8688" s="4" t="s">
        <v>6</v>
      </c>
    </row>
    <row r="8689" spans="1:8">
      <c r="A8689" t="n">
        <v>76970</v>
      </c>
      <c r="B8689" s="47" t="n">
        <v>20</v>
      </c>
      <c r="C8689" s="7" t="n">
        <v>120</v>
      </c>
      <c r="D8689" s="7" t="n">
        <v>2</v>
      </c>
      <c r="E8689" s="7" t="n">
        <v>10</v>
      </c>
      <c r="F8689" s="7" t="s">
        <v>273</v>
      </c>
    </row>
    <row r="8690" spans="1:8">
      <c r="A8690" t="s">
        <v>4</v>
      </c>
      <c r="B8690" s="4" t="s">
        <v>5</v>
      </c>
      <c r="C8690" s="4" t="s">
        <v>13</v>
      </c>
      <c r="D8690" s="4" t="s">
        <v>10</v>
      </c>
      <c r="E8690" s="4" t="s">
        <v>6</v>
      </c>
    </row>
    <row r="8691" spans="1:8">
      <c r="A8691" t="n">
        <v>76991</v>
      </c>
      <c r="B8691" s="51" t="n">
        <v>51</v>
      </c>
      <c r="C8691" s="7" t="n">
        <v>4</v>
      </c>
      <c r="D8691" s="7" t="n">
        <v>120</v>
      </c>
      <c r="E8691" s="7" t="s">
        <v>701</v>
      </c>
    </row>
    <row r="8692" spans="1:8">
      <c r="A8692" t="s">
        <v>4</v>
      </c>
      <c r="B8692" s="4" t="s">
        <v>5</v>
      </c>
      <c r="C8692" s="4" t="s">
        <v>10</v>
      </c>
    </row>
    <row r="8693" spans="1:8">
      <c r="A8693" t="n">
        <v>77004</v>
      </c>
      <c r="B8693" s="25" t="n">
        <v>16</v>
      </c>
      <c r="C8693" s="7" t="n">
        <v>0</v>
      </c>
    </row>
    <row r="8694" spans="1:8">
      <c r="A8694" t="s">
        <v>4</v>
      </c>
      <c r="B8694" s="4" t="s">
        <v>5</v>
      </c>
      <c r="C8694" s="4" t="s">
        <v>10</v>
      </c>
      <c r="D8694" s="4" t="s">
        <v>66</v>
      </c>
      <c r="E8694" s="4" t="s">
        <v>13</v>
      </c>
      <c r="F8694" s="4" t="s">
        <v>13</v>
      </c>
      <c r="G8694" s="4" t="s">
        <v>66</v>
      </c>
      <c r="H8694" s="4" t="s">
        <v>13</v>
      </c>
      <c r="I8694" s="4" t="s">
        <v>13</v>
      </c>
      <c r="J8694" s="4" t="s">
        <v>66</v>
      </c>
      <c r="K8694" s="4" t="s">
        <v>13</v>
      </c>
      <c r="L8694" s="4" t="s">
        <v>13</v>
      </c>
    </row>
    <row r="8695" spans="1:8">
      <c r="A8695" t="n">
        <v>77007</v>
      </c>
      <c r="B8695" s="52" t="n">
        <v>26</v>
      </c>
      <c r="C8695" s="7" t="n">
        <v>120</v>
      </c>
      <c r="D8695" s="7" t="s">
        <v>771</v>
      </c>
      <c r="E8695" s="7" t="n">
        <v>2</v>
      </c>
      <c r="F8695" s="7" t="n">
        <v>3</v>
      </c>
      <c r="G8695" s="7" t="s">
        <v>772</v>
      </c>
      <c r="H8695" s="7" t="n">
        <v>2</v>
      </c>
      <c r="I8695" s="7" t="n">
        <v>3</v>
      </c>
      <c r="J8695" s="7" t="s">
        <v>773</v>
      </c>
      <c r="K8695" s="7" t="n">
        <v>2</v>
      </c>
      <c r="L8695" s="7" t="n">
        <v>0</v>
      </c>
    </row>
    <row r="8696" spans="1:8">
      <c r="A8696" t="s">
        <v>4</v>
      </c>
      <c r="B8696" s="4" t="s">
        <v>5</v>
      </c>
    </row>
    <row r="8697" spans="1:8">
      <c r="A8697" t="n">
        <v>77228</v>
      </c>
      <c r="B8697" s="32" t="n">
        <v>28</v>
      </c>
    </row>
    <row r="8698" spans="1:8">
      <c r="A8698" t="s">
        <v>4</v>
      </c>
      <c r="B8698" s="4" t="s">
        <v>5</v>
      </c>
      <c r="C8698" s="4" t="s">
        <v>13</v>
      </c>
      <c r="D8698" s="4" t="s">
        <v>10</v>
      </c>
      <c r="E8698" s="4" t="s">
        <v>30</v>
      </c>
    </row>
    <row r="8699" spans="1:8">
      <c r="A8699" t="n">
        <v>77229</v>
      </c>
      <c r="B8699" s="27" t="n">
        <v>58</v>
      </c>
      <c r="C8699" s="7" t="n">
        <v>0</v>
      </c>
      <c r="D8699" s="7" t="n">
        <v>300</v>
      </c>
      <c r="E8699" s="7" t="n">
        <v>0.300000011920929</v>
      </c>
    </row>
    <row r="8700" spans="1:8">
      <c r="A8700" t="s">
        <v>4</v>
      </c>
      <c r="B8700" s="4" t="s">
        <v>5</v>
      </c>
      <c r="C8700" s="4" t="s">
        <v>13</v>
      </c>
      <c r="D8700" s="4" t="s">
        <v>10</v>
      </c>
    </row>
    <row r="8701" spans="1:8">
      <c r="A8701" t="n">
        <v>77237</v>
      </c>
      <c r="B8701" s="27" t="n">
        <v>58</v>
      </c>
      <c r="C8701" s="7" t="n">
        <v>255</v>
      </c>
      <c r="D8701" s="7" t="n">
        <v>0</v>
      </c>
    </row>
    <row r="8702" spans="1:8">
      <c r="A8702" t="s">
        <v>4</v>
      </c>
      <c r="B8702" s="4" t="s">
        <v>5</v>
      </c>
      <c r="C8702" s="4" t="s">
        <v>13</v>
      </c>
      <c r="D8702" s="4" t="s">
        <v>10</v>
      </c>
      <c r="E8702" s="4" t="s">
        <v>30</v>
      </c>
      <c r="F8702" s="4" t="s">
        <v>10</v>
      </c>
      <c r="G8702" s="4" t="s">
        <v>9</v>
      </c>
      <c r="H8702" s="4" t="s">
        <v>9</v>
      </c>
      <c r="I8702" s="4" t="s">
        <v>10</v>
      </c>
      <c r="J8702" s="4" t="s">
        <v>10</v>
      </c>
      <c r="K8702" s="4" t="s">
        <v>9</v>
      </c>
      <c r="L8702" s="4" t="s">
        <v>9</v>
      </c>
      <c r="M8702" s="4" t="s">
        <v>9</v>
      </c>
      <c r="N8702" s="4" t="s">
        <v>9</v>
      </c>
      <c r="O8702" s="4" t="s">
        <v>6</v>
      </c>
    </row>
    <row r="8703" spans="1:8">
      <c r="A8703" t="n">
        <v>77241</v>
      </c>
      <c r="B8703" s="19" t="n">
        <v>50</v>
      </c>
      <c r="C8703" s="7" t="n">
        <v>0</v>
      </c>
      <c r="D8703" s="7" t="n">
        <v>12010</v>
      </c>
      <c r="E8703" s="7" t="n">
        <v>1</v>
      </c>
      <c r="F8703" s="7" t="n">
        <v>0</v>
      </c>
      <c r="G8703" s="7" t="n">
        <v>0</v>
      </c>
      <c r="H8703" s="7" t="n">
        <v>0</v>
      </c>
      <c r="I8703" s="7" t="n">
        <v>0</v>
      </c>
      <c r="J8703" s="7" t="n">
        <v>65533</v>
      </c>
      <c r="K8703" s="7" t="n">
        <v>0</v>
      </c>
      <c r="L8703" s="7" t="n">
        <v>0</v>
      </c>
      <c r="M8703" s="7" t="n">
        <v>0</v>
      </c>
      <c r="N8703" s="7" t="n">
        <v>0</v>
      </c>
      <c r="O8703" s="7" t="s">
        <v>12</v>
      </c>
    </row>
    <row r="8704" spans="1:8">
      <c r="A8704" t="s">
        <v>4</v>
      </c>
      <c r="B8704" s="4" t="s">
        <v>5</v>
      </c>
      <c r="C8704" s="4" t="s">
        <v>13</v>
      </c>
      <c r="D8704" s="4" t="s">
        <v>10</v>
      </c>
      <c r="E8704" s="4" t="s">
        <v>10</v>
      </c>
      <c r="F8704" s="4" t="s">
        <v>10</v>
      </c>
      <c r="G8704" s="4" t="s">
        <v>10</v>
      </c>
      <c r="H8704" s="4" t="s">
        <v>13</v>
      </c>
    </row>
    <row r="8705" spans="1:15">
      <c r="A8705" t="n">
        <v>77280</v>
      </c>
      <c r="B8705" s="30" t="n">
        <v>25</v>
      </c>
      <c r="C8705" s="7" t="n">
        <v>5</v>
      </c>
      <c r="D8705" s="7" t="n">
        <v>65535</v>
      </c>
      <c r="E8705" s="7" t="n">
        <v>65535</v>
      </c>
      <c r="F8705" s="7" t="n">
        <v>65535</v>
      </c>
      <c r="G8705" s="7" t="n">
        <v>65535</v>
      </c>
      <c r="H8705" s="7" t="n">
        <v>0</v>
      </c>
    </row>
    <row r="8706" spans="1:15">
      <c r="A8706" t="s">
        <v>4</v>
      </c>
      <c r="B8706" s="4" t="s">
        <v>5</v>
      </c>
      <c r="C8706" s="4" t="s">
        <v>10</v>
      </c>
      <c r="D8706" s="4" t="s">
        <v>66</v>
      </c>
      <c r="E8706" s="4" t="s">
        <v>13</v>
      </c>
      <c r="F8706" s="4" t="s">
        <v>13</v>
      </c>
      <c r="G8706" s="4" t="s">
        <v>10</v>
      </c>
      <c r="H8706" s="4" t="s">
        <v>13</v>
      </c>
      <c r="I8706" s="4" t="s">
        <v>66</v>
      </c>
      <c r="J8706" s="4" t="s">
        <v>13</v>
      </c>
      <c r="K8706" s="4" t="s">
        <v>13</v>
      </c>
      <c r="L8706" s="4" t="s">
        <v>13</v>
      </c>
    </row>
    <row r="8707" spans="1:15">
      <c r="A8707" t="n">
        <v>77291</v>
      </c>
      <c r="B8707" s="31" t="n">
        <v>24</v>
      </c>
      <c r="C8707" s="7" t="n">
        <v>65533</v>
      </c>
      <c r="D8707" s="7" t="s">
        <v>734</v>
      </c>
      <c r="E8707" s="7" t="n">
        <v>12</v>
      </c>
      <c r="F8707" s="7" t="n">
        <v>16</v>
      </c>
      <c r="G8707" s="7" t="n">
        <v>50</v>
      </c>
      <c r="H8707" s="7" t="n">
        <v>7</v>
      </c>
      <c r="I8707" s="7" t="s">
        <v>774</v>
      </c>
      <c r="J8707" s="7" t="n">
        <v>6</v>
      </c>
      <c r="K8707" s="7" t="n">
        <v>2</v>
      </c>
      <c r="L8707" s="7" t="n">
        <v>0</v>
      </c>
    </row>
    <row r="8708" spans="1:15">
      <c r="A8708" t="s">
        <v>4</v>
      </c>
      <c r="B8708" s="4" t="s">
        <v>5</v>
      </c>
    </row>
    <row r="8709" spans="1:15">
      <c r="A8709" t="n">
        <v>77316</v>
      </c>
      <c r="B8709" s="32" t="n">
        <v>28</v>
      </c>
    </row>
    <row r="8710" spans="1:15">
      <c r="A8710" t="s">
        <v>4</v>
      </c>
      <c r="B8710" s="4" t="s">
        <v>5</v>
      </c>
      <c r="C8710" s="4" t="s">
        <v>13</v>
      </c>
    </row>
    <row r="8711" spans="1:15">
      <c r="A8711" t="n">
        <v>77317</v>
      </c>
      <c r="B8711" s="33" t="n">
        <v>27</v>
      </c>
      <c r="C8711" s="7" t="n">
        <v>0</v>
      </c>
    </row>
    <row r="8712" spans="1:15">
      <c r="A8712" t="s">
        <v>4</v>
      </c>
      <c r="B8712" s="4" t="s">
        <v>5</v>
      </c>
      <c r="C8712" s="4" t="s">
        <v>13</v>
      </c>
    </row>
    <row r="8713" spans="1:15">
      <c r="A8713" t="n">
        <v>77319</v>
      </c>
      <c r="B8713" s="33" t="n">
        <v>27</v>
      </c>
      <c r="C8713" s="7" t="n">
        <v>1</v>
      </c>
    </row>
    <row r="8714" spans="1:15">
      <c r="A8714" t="s">
        <v>4</v>
      </c>
      <c r="B8714" s="4" t="s">
        <v>5</v>
      </c>
      <c r="C8714" s="4" t="s">
        <v>13</v>
      </c>
      <c r="D8714" s="4" t="s">
        <v>10</v>
      </c>
      <c r="E8714" s="4" t="s">
        <v>10</v>
      </c>
      <c r="F8714" s="4" t="s">
        <v>10</v>
      </c>
      <c r="G8714" s="4" t="s">
        <v>10</v>
      </c>
      <c r="H8714" s="4" t="s">
        <v>13</v>
      </c>
    </row>
    <row r="8715" spans="1:15">
      <c r="A8715" t="n">
        <v>77321</v>
      </c>
      <c r="B8715" s="30" t="n">
        <v>25</v>
      </c>
      <c r="C8715" s="7" t="n">
        <v>5</v>
      </c>
      <c r="D8715" s="7" t="n">
        <v>65535</v>
      </c>
      <c r="E8715" s="7" t="n">
        <v>65535</v>
      </c>
      <c r="F8715" s="7" t="n">
        <v>65535</v>
      </c>
      <c r="G8715" s="7" t="n">
        <v>65535</v>
      </c>
      <c r="H8715" s="7" t="n">
        <v>0</v>
      </c>
    </row>
    <row r="8716" spans="1:15">
      <c r="A8716" t="s">
        <v>4</v>
      </c>
      <c r="B8716" s="4" t="s">
        <v>5</v>
      </c>
      <c r="C8716" s="4" t="s">
        <v>13</v>
      </c>
      <c r="D8716" s="4" t="s">
        <v>10</v>
      </c>
      <c r="E8716" s="4" t="s">
        <v>9</v>
      </c>
    </row>
    <row r="8717" spans="1:15">
      <c r="A8717" t="n">
        <v>77332</v>
      </c>
      <c r="B8717" s="74" t="n">
        <v>101</v>
      </c>
      <c r="C8717" s="7" t="n">
        <v>0</v>
      </c>
      <c r="D8717" s="7" t="n">
        <v>50</v>
      </c>
      <c r="E8717" s="7" t="n">
        <v>10</v>
      </c>
    </row>
    <row r="8718" spans="1:15">
      <c r="A8718" t="s">
        <v>4</v>
      </c>
      <c r="B8718" s="4" t="s">
        <v>5</v>
      </c>
      <c r="C8718" s="4" t="s">
        <v>13</v>
      </c>
      <c r="D8718" s="4" t="s">
        <v>10</v>
      </c>
      <c r="E8718" s="4" t="s">
        <v>30</v>
      </c>
    </row>
    <row r="8719" spans="1:15">
      <c r="A8719" t="n">
        <v>77340</v>
      </c>
      <c r="B8719" s="27" t="n">
        <v>58</v>
      </c>
      <c r="C8719" s="7" t="n">
        <v>100</v>
      </c>
      <c r="D8719" s="7" t="n">
        <v>300</v>
      </c>
      <c r="E8719" s="7" t="n">
        <v>0.300000011920929</v>
      </c>
    </row>
    <row r="8720" spans="1:15">
      <c r="A8720" t="s">
        <v>4</v>
      </c>
      <c r="B8720" s="4" t="s">
        <v>5</v>
      </c>
      <c r="C8720" s="4" t="s">
        <v>13</v>
      </c>
      <c r="D8720" s="4" t="s">
        <v>10</v>
      </c>
    </row>
    <row r="8721" spans="1:12">
      <c r="A8721" t="n">
        <v>77348</v>
      </c>
      <c r="B8721" s="27" t="n">
        <v>58</v>
      </c>
      <c r="C8721" s="7" t="n">
        <v>255</v>
      </c>
      <c r="D8721" s="7" t="n">
        <v>0</v>
      </c>
    </row>
    <row r="8722" spans="1:12">
      <c r="A8722" t="s">
        <v>4</v>
      </c>
      <c r="B8722" s="4" t="s">
        <v>5</v>
      </c>
      <c r="C8722" s="4" t="s">
        <v>13</v>
      </c>
      <c r="D8722" s="4" t="s">
        <v>10</v>
      </c>
      <c r="E8722" s="4" t="s">
        <v>6</v>
      </c>
    </row>
    <row r="8723" spans="1:12">
      <c r="A8723" t="n">
        <v>77352</v>
      </c>
      <c r="B8723" s="51" t="n">
        <v>51</v>
      </c>
      <c r="C8723" s="7" t="n">
        <v>4</v>
      </c>
      <c r="D8723" s="7" t="n">
        <v>120</v>
      </c>
      <c r="E8723" s="7" t="s">
        <v>749</v>
      </c>
    </row>
    <row r="8724" spans="1:12">
      <c r="A8724" t="s">
        <v>4</v>
      </c>
      <c r="B8724" s="4" t="s">
        <v>5</v>
      </c>
      <c r="C8724" s="4" t="s">
        <v>10</v>
      </c>
    </row>
    <row r="8725" spans="1:12">
      <c r="A8725" t="n">
        <v>77366</v>
      </c>
      <c r="B8725" s="25" t="n">
        <v>16</v>
      </c>
      <c r="C8725" s="7" t="n">
        <v>0</v>
      </c>
    </row>
    <row r="8726" spans="1:12">
      <c r="A8726" t="s">
        <v>4</v>
      </c>
      <c r="B8726" s="4" t="s">
        <v>5</v>
      </c>
      <c r="C8726" s="4" t="s">
        <v>10</v>
      </c>
      <c r="D8726" s="4" t="s">
        <v>66</v>
      </c>
      <c r="E8726" s="4" t="s">
        <v>13</v>
      </c>
      <c r="F8726" s="4" t="s">
        <v>13</v>
      </c>
      <c r="G8726" s="4" t="s">
        <v>66</v>
      </c>
      <c r="H8726" s="4" t="s">
        <v>13</v>
      </c>
      <c r="I8726" s="4" t="s">
        <v>13</v>
      </c>
    </row>
    <row r="8727" spans="1:12">
      <c r="A8727" t="n">
        <v>77369</v>
      </c>
      <c r="B8727" s="52" t="n">
        <v>26</v>
      </c>
      <c r="C8727" s="7" t="n">
        <v>120</v>
      </c>
      <c r="D8727" s="7" t="s">
        <v>775</v>
      </c>
      <c r="E8727" s="7" t="n">
        <v>2</v>
      </c>
      <c r="F8727" s="7" t="n">
        <v>3</v>
      </c>
      <c r="G8727" s="7" t="s">
        <v>776</v>
      </c>
      <c r="H8727" s="7" t="n">
        <v>2</v>
      </c>
      <c r="I8727" s="7" t="n">
        <v>0</v>
      </c>
    </row>
    <row r="8728" spans="1:12">
      <c r="A8728" t="s">
        <v>4</v>
      </c>
      <c r="B8728" s="4" t="s">
        <v>5</v>
      </c>
    </row>
    <row r="8729" spans="1:12">
      <c r="A8729" t="n">
        <v>77562</v>
      </c>
      <c r="B8729" s="32" t="n">
        <v>28</v>
      </c>
    </row>
    <row r="8730" spans="1:12">
      <c r="A8730" t="s">
        <v>4</v>
      </c>
      <c r="B8730" s="4" t="s">
        <v>5</v>
      </c>
      <c r="C8730" s="4" t="s">
        <v>13</v>
      </c>
      <c r="D8730" s="4" t="s">
        <v>10</v>
      </c>
      <c r="E8730" s="4" t="s">
        <v>13</v>
      </c>
      <c r="F8730" s="4" t="s">
        <v>13</v>
      </c>
      <c r="G8730" s="4" t="s">
        <v>10</v>
      </c>
      <c r="H8730" s="4" t="s">
        <v>13</v>
      </c>
      <c r="I8730" s="4" t="s">
        <v>13</v>
      </c>
      <c r="J8730" s="4" t="s">
        <v>10</v>
      </c>
      <c r="K8730" s="4" t="s">
        <v>13</v>
      </c>
      <c r="L8730" s="4" t="s">
        <v>13</v>
      </c>
      <c r="M8730" s="4" t="s">
        <v>10</v>
      </c>
      <c r="N8730" s="4" t="s">
        <v>13</v>
      </c>
      <c r="O8730" s="4" t="s">
        <v>13</v>
      </c>
      <c r="P8730" s="4" t="s">
        <v>10</v>
      </c>
      <c r="Q8730" s="4" t="s">
        <v>13</v>
      </c>
      <c r="R8730" s="4" t="s">
        <v>13</v>
      </c>
      <c r="S8730" s="4" t="s">
        <v>10</v>
      </c>
      <c r="T8730" s="4" t="s">
        <v>13</v>
      </c>
      <c r="U8730" s="4" t="s">
        <v>13</v>
      </c>
      <c r="V8730" s="4" t="s">
        <v>29</v>
      </c>
    </row>
    <row r="8731" spans="1:12">
      <c r="A8731" t="n">
        <v>77563</v>
      </c>
      <c r="B8731" s="14" t="n">
        <v>5</v>
      </c>
      <c r="C8731" s="7" t="n">
        <v>30</v>
      </c>
      <c r="D8731" s="7" t="n">
        <v>10361</v>
      </c>
      <c r="E8731" s="7" t="n">
        <v>8</v>
      </c>
      <c r="F8731" s="7" t="n">
        <v>30</v>
      </c>
      <c r="G8731" s="7" t="n">
        <v>10356</v>
      </c>
      <c r="H8731" s="7" t="n">
        <v>9</v>
      </c>
      <c r="I8731" s="7" t="n">
        <v>30</v>
      </c>
      <c r="J8731" s="7" t="n">
        <v>10357</v>
      </c>
      <c r="K8731" s="7" t="n">
        <v>9</v>
      </c>
      <c r="L8731" s="7" t="n">
        <v>30</v>
      </c>
      <c r="M8731" s="7" t="n">
        <v>10358</v>
      </c>
      <c r="N8731" s="7" t="n">
        <v>9</v>
      </c>
      <c r="O8731" s="7" t="n">
        <v>30</v>
      </c>
      <c r="P8731" s="7" t="n">
        <v>10359</v>
      </c>
      <c r="Q8731" s="7" t="n">
        <v>9</v>
      </c>
      <c r="R8731" s="7" t="n">
        <v>30</v>
      </c>
      <c r="S8731" s="7" t="n">
        <v>10360</v>
      </c>
      <c r="T8731" s="7" t="n">
        <v>9</v>
      </c>
      <c r="U8731" s="7" t="n">
        <v>1</v>
      </c>
      <c r="V8731" s="15" t="n">
        <f t="normal" ca="1">A8753</f>
        <v>0</v>
      </c>
    </row>
    <row r="8732" spans="1:12">
      <c r="A8732" t="s">
        <v>4</v>
      </c>
      <c r="B8732" s="4" t="s">
        <v>5</v>
      </c>
      <c r="C8732" s="4" t="s">
        <v>13</v>
      </c>
      <c r="D8732" s="4" t="s">
        <v>10</v>
      </c>
      <c r="E8732" s="4" t="s">
        <v>30</v>
      </c>
    </row>
    <row r="8733" spans="1:12">
      <c r="A8733" t="n">
        <v>77593</v>
      </c>
      <c r="B8733" s="27" t="n">
        <v>58</v>
      </c>
      <c r="C8733" s="7" t="n">
        <v>0</v>
      </c>
      <c r="D8733" s="7" t="n">
        <v>1000</v>
      </c>
      <c r="E8733" s="7" t="n">
        <v>1</v>
      </c>
    </row>
    <row r="8734" spans="1:12">
      <c r="A8734" t="s">
        <v>4</v>
      </c>
      <c r="B8734" s="4" t="s">
        <v>5</v>
      </c>
      <c r="C8734" s="4" t="s">
        <v>13</v>
      </c>
      <c r="D8734" s="4" t="s">
        <v>10</v>
      </c>
    </row>
    <row r="8735" spans="1:12">
      <c r="A8735" t="n">
        <v>77601</v>
      </c>
      <c r="B8735" s="27" t="n">
        <v>58</v>
      </c>
      <c r="C8735" s="7" t="n">
        <v>255</v>
      </c>
      <c r="D8735" s="7" t="n">
        <v>0</v>
      </c>
    </row>
    <row r="8736" spans="1:12">
      <c r="A8736" t="s">
        <v>4</v>
      </c>
      <c r="B8736" s="4" t="s">
        <v>5</v>
      </c>
      <c r="C8736" s="4" t="s">
        <v>13</v>
      </c>
      <c r="D8736" s="4" t="s">
        <v>13</v>
      </c>
      <c r="E8736" s="4" t="s">
        <v>9</v>
      </c>
      <c r="F8736" s="4" t="s">
        <v>13</v>
      </c>
      <c r="G8736" s="4" t="s">
        <v>13</v>
      </c>
    </row>
    <row r="8737" spans="1:22">
      <c r="A8737" t="n">
        <v>77605</v>
      </c>
      <c r="B8737" s="34" t="n">
        <v>18</v>
      </c>
      <c r="C8737" s="7" t="n">
        <v>1</v>
      </c>
      <c r="D8737" s="7" t="n">
        <v>0</v>
      </c>
      <c r="E8737" s="7" t="n">
        <v>1</v>
      </c>
      <c r="F8737" s="7" t="n">
        <v>19</v>
      </c>
      <c r="G8737" s="7" t="n">
        <v>1</v>
      </c>
    </row>
    <row r="8738" spans="1:22">
      <c r="A8738" t="s">
        <v>4</v>
      </c>
      <c r="B8738" s="4" t="s">
        <v>5</v>
      </c>
      <c r="C8738" s="4" t="s">
        <v>13</v>
      </c>
      <c r="D8738" s="4" t="s">
        <v>6</v>
      </c>
    </row>
    <row r="8739" spans="1:22">
      <c r="A8739" t="n">
        <v>77614</v>
      </c>
      <c r="B8739" s="9" t="n">
        <v>2</v>
      </c>
      <c r="C8739" s="7" t="n">
        <v>11</v>
      </c>
      <c r="D8739" s="7" t="s">
        <v>752</v>
      </c>
    </row>
    <row r="8740" spans="1:22">
      <c r="A8740" t="s">
        <v>4</v>
      </c>
      <c r="B8740" s="4" t="s">
        <v>5</v>
      </c>
      <c r="C8740" s="4" t="s">
        <v>13</v>
      </c>
      <c r="D8740" s="4" t="s">
        <v>10</v>
      </c>
      <c r="E8740" s="4" t="s">
        <v>30</v>
      </c>
    </row>
    <row r="8741" spans="1:22">
      <c r="A8741" t="n">
        <v>77625</v>
      </c>
      <c r="B8741" s="27" t="n">
        <v>58</v>
      </c>
      <c r="C8741" s="7" t="n">
        <v>0</v>
      </c>
      <c r="D8741" s="7" t="n">
        <v>2000</v>
      </c>
      <c r="E8741" s="7" t="n">
        <v>1</v>
      </c>
    </row>
    <row r="8742" spans="1:22">
      <c r="A8742" t="s">
        <v>4</v>
      </c>
      <c r="B8742" s="4" t="s">
        <v>5</v>
      </c>
      <c r="C8742" s="4" t="s">
        <v>13</v>
      </c>
      <c r="D8742" s="4" t="s">
        <v>10</v>
      </c>
    </row>
    <row r="8743" spans="1:22">
      <c r="A8743" t="n">
        <v>77633</v>
      </c>
      <c r="B8743" s="27" t="n">
        <v>58</v>
      </c>
      <c r="C8743" s="7" t="n">
        <v>255</v>
      </c>
      <c r="D8743" s="7" t="n">
        <v>0</v>
      </c>
    </row>
    <row r="8744" spans="1:22">
      <c r="A8744" t="s">
        <v>4</v>
      </c>
      <c r="B8744" s="4" t="s">
        <v>5</v>
      </c>
      <c r="C8744" s="4" t="s">
        <v>13</v>
      </c>
      <c r="D8744" s="4" t="s">
        <v>30</v>
      </c>
      <c r="E8744" s="4" t="s">
        <v>10</v>
      </c>
      <c r="F8744" s="4" t="s">
        <v>13</v>
      </c>
    </row>
    <row r="8745" spans="1:22">
      <c r="A8745" t="n">
        <v>77637</v>
      </c>
      <c r="B8745" s="17" t="n">
        <v>49</v>
      </c>
      <c r="C8745" s="7" t="n">
        <v>3</v>
      </c>
      <c r="D8745" s="7" t="n">
        <v>1</v>
      </c>
      <c r="E8745" s="7" t="n">
        <v>500</v>
      </c>
      <c r="F8745" s="7" t="n">
        <v>0</v>
      </c>
    </row>
    <row r="8746" spans="1:22">
      <c r="A8746" t="s">
        <v>4</v>
      </c>
      <c r="B8746" s="4" t="s">
        <v>5</v>
      </c>
      <c r="C8746" s="4" t="s">
        <v>13</v>
      </c>
      <c r="D8746" s="4" t="s">
        <v>10</v>
      </c>
    </row>
    <row r="8747" spans="1:22">
      <c r="A8747" t="n">
        <v>77646</v>
      </c>
      <c r="B8747" s="27" t="n">
        <v>58</v>
      </c>
      <c r="C8747" s="7" t="n">
        <v>11</v>
      </c>
      <c r="D8747" s="7" t="n">
        <v>300</v>
      </c>
    </row>
    <row r="8748" spans="1:22">
      <c r="A8748" t="s">
        <v>4</v>
      </c>
      <c r="B8748" s="4" t="s">
        <v>5</v>
      </c>
      <c r="C8748" s="4" t="s">
        <v>13</v>
      </c>
      <c r="D8748" s="4" t="s">
        <v>10</v>
      </c>
    </row>
    <row r="8749" spans="1:22">
      <c r="A8749" t="n">
        <v>77650</v>
      </c>
      <c r="B8749" s="27" t="n">
        <v>58</v>
      </c>
      <c r="C8749" s="7" t="n">
        <v>12</v>
      </c>
      <c r="D8749" s="7" t="n">
        <v>0</v>
      </c>
    </row>
    <row r="8750" spans="1:22">
      <c r="A8750" t="s">
        <v>4</v>
      </c>
      <c r="B8750" s="4" t="s">
        <v>5</v>
      </c>
      <c r="C8750" s="4" t="s">
        <v>29</v>
      </c>
    </row>
    <row r="8751" spans="1:22">
      <c r="A8751" t="n">
        <v>77654</v>
      </c>
      <c r="B8751" s="18" t="n">
        <v>3</v>
      </c>
      <c r="C8751" s="15" t="n">
        <f t="normal" ca="1">A8757</f>
        <v>0</v>
      </c>
    </row>
    <row r="8752" spans="1:22">
      <c r="A8752" t="s">
        <v>4</v>
      </c>
      <c r="B8752" s="4" t="s">
        <v>5</v>
      </c>
      <c r="C8752" s="4" t="s">
        <v>13</v>
      </c>
      <c r="D8752" s="4" t="s">
        <v>10</v>
      </c>
      <c r="E8752" s="4" t="s">
        <v>30</v>
      </c>
    </row>
    <row r="8753" spans="1:7">
      <c r="A8753" t="n">
        <v>77659</v>
      </c>
      <c r="B8753" s="27" t="n">
        <v>58</v>
      </c>
      <c r="C8753" s="7" t="n">
        <v>0</v>
      </c>
      <c r="D8753" s="7" t="n">
        <v>2000</v>
      </c>
      <c r="E8753" s="7" t="n">
        <v>1</v>
      </c>
    </row>
    <row r="8754" spans="1:7">
      <c r="A8754" t="s">
        <v>4</v>
      </c>
      <c r="B8754" s="4" t="s">
        <v>5</v>
      </c>
      <c r="C8754" s="4" t="s">
        <v>13</v>
      </c>
      <c r="D8754" s="4" t="s">
        <v>10</v>
      </c>
    </row>
    <row r="8755" spans="1:7">
      <c r="A8755" t="n">
        <v>77667</v>
      </c>
      <c r="B8755" s="27" t="n">
        <v>58</v>
      </c>
      <c r="C8755" s="7" t="n">
        <v>255</v>
      </c>
      <c r="D8755" s="7" t="n">
        <v>0</v>
      </c>
    </row>
    <row r="8756" spans="1:7">
      <c r="A8756" t="s">
        <v>4</v>
      </c>
      <c r="B8756" s="4" t="s">
        <v>5</v>
      </c>
      <c r="C8756" s="4" t="s">
        <v>10</v>
      </c>
      <c r="D8756" s="4" t="s">
        <v>30</v>
      </c>
      <c r="E8756" s="4" t="s">
        <v>30</v>
      </c>
      <c r="F8756" s="4" t="s">
        <v>30</v>
      </c>
      <c r="G8756" s="4" t="s">
        <v>30</v>
      </c>
    </row>
    <row r="8757" spans="1:7">
      <c r="A8757" t="n">
        <v>77671</v>
      </c>
      <c r="B8757" s="38" t="n">
        <v>46</v>
      </c>
      <c r="C8757" s="7" t="n">
        <v>61456</v>
      </c>
      <c r="D8757" s="7" t="n">
        <v>0.409999996423721</v>
      </c>
      <c r="E8757" s="7" t="n">
        <v>0</v>
      </c>
      <c r="F8757" s="7" t="n">
        <v>-26.9300003051758</v>
      </c>
      <c r="G8757" s="7" t="n">
        <v>168.600006103516</v>
      </c>
    </row>
    <row r="8758" spans="1:7">
      <c r="A8758" t="s">
        <v>4</v>
      </c>
      <c r="B8758" s="4" t="s">
        <v>5</v>
      </c>
      <c r="C8758" s="4" t="s">
        <v>13</v>
      </c>
      <c r="D8758" s="4" t="s">
        <v>13</v>
      </c>
      <c r="E8758" s="4" t="s">
        <v>30</v>
      </c>
      <c r="F8758" s="4" t="s">
        <v>30</v>
      </c>
      <c r="G8758" s="4" t="s">
        <v>30</v>
      </c>
      <c r="H8758" s="4" t="s">
        <v>10</v>
      </c>
      <c r="I8758" s="4" t="s">
        <v>13</v>
      </c>
    </row>
    <row r="8759" spans="1:7">
      <c r="A8759" t="n">
        <v>77690</v>
      </c>
      <c r="B8759" s="59" t="n">
        <v>45</v>
      </c>
      <c r="C8759" s="7" t="n">
        <v>4</v>
      </c>
      <c r="D8759" s="7" t="n">
        <v>3</v>
      </c>
      <c r="E8759" s="7" t="n">
        <v>7.01999998092651</v>
      </c>
      <c r="F8759" s="7" t="n">
        <v>348.579986572266</v>
      </c>
      <c r="G8759" s="7" t="n">
        <v>0</v>
      </c>
      <c r="H8759" s="7" t="n">
        <v>0</v>
      </c>
      <c r="I8759" s="7" t="n">
        <v>0</v>
      </c>
    </row>
    <row r="8760" spans="1:7">
      <c r="A8760" t="s">
        <v>4</v>
      </c>
      <c r="B8760" s="4" t="s">
        <v>5</v>
      </c>
      <c r="C8760" s="4" t="s">
        <v>13</v>
      </c>
      <c r="D8760" s="4" t="s">
        <v>6</v>
      </c>
    </row>
    <row r="8761" spans="1:7">
      <c r="A8761" t="n">
        <v>77708</v>
      </c>
      <c r="B8761" s="9" t="n">
        <v>2</v>
      </c>
      <c r="C8761" s="7" t="n">
        <v>10</v>
      </c>
      <c r="D8761" s="7" t="s">
        <v>713</v>
      </c>
    </row>
    <row r="8762" spans="1:7">
      <c r="A8762" t="s">
        <v>4</v>
      </c>
      <c r="B8762" s="4" t="s">
        <v>5</v>
      </c>
      <c r="C8762" s="4" t="s">
        <v>10</v>
      </c>
    </row>
    <row r="8763" spans="1:7">
      <c r="A8763" t="n">
        <v>77723</v>
      </c>
      <c r="B8763" s="25" t="n">
        <v>16</v>
      </c>
      <c r="C8763" s="7" t="n">
        <v>0</v>
      </c>
    </row>
    <row r="8764" spans="1:7">
      <c r="A8764" t="s">
        <v>4</v>
      </c>
      <c r="B8764" s="4" t="s">
        <v>5</v>
      </c>
      <c r="C8764" s="4" t="s">
        <v>13</v>
      </c>
      <c r="D8764" s="4" t="s">
        <v>10</v>
      </c>
    </row>
    <row r="8765" spans="1:7">
      <c r="A8765" t="n">
        <v>77726</v>
      </c>
      <c r="B8765" s="27" t="n">
        <v>58</v>
      </c>
      <c r="C8765" s="7" t="n">
        <v>105</v>
      </c>
      <c r="D8765" s="7" t="n">
        <v>300</v>
      </c>
    </row>
    <row r="8766" spans="1:7">
      <c r="A8766" t="s">
        <v>4</v>
      </c>
      <c r="B8766" s="4" t="s">
        <v>5</v>
      </c>
      <c r="C8766" s="4" t="s">
        <v>30</v>
      </c>
      <c r="D8766" s="4" t="s">
        <v>10</v>
      </c>
    </row>
    <row r="8767" spans="1:7">
      <c r="A8767" t="n">
        <v>77730</v>
      </c>
      <c r="B8767" s="49" t="n">
        <v>103</v>
      </c>
      <c r="C8767" s="7" t="n">
        <v>1</v>
      </c>
      <c r="D8767" s="7" t="n">
        <v>300</v>
      </c>
    </row>
    <row r="8768" spans="1:7">
      <c r="A8768" t="s">
        <v>4</v>
      </c>
      <c r="B8768" s="4" t="s">
        <v>5</v>
      </c>
      <c r="C8768" s="4" t="s">
        <v>13</v>
      </c>
      <c r="D8768" s="4" t="s">
        <v>10</v>
      </c>
    </row>
    <row r="8769" spans="1:9">
      <c r="A8769" t="n">
        <v>77737</v>
      </c>
      <c r="B8769" s="55" t="n">
        <v>72</v>
      </c>
      <c r="C8769" s="7" t="n">
        <v>4</v>
      </c>
      <c r="D8769" s="7" t="n">
        <v>0</v>
      </c>
    </row>
    <row r="8770" spans="1:9">
      <c r="A8770" t="s">
        <v>4</v>
      </c>
      <c r="B8770" s="4" t="s">
        <v>5</v>
      </c>
      <c r="C8770" s="4" t="s">
        <v>9</v>
      </c>
    </row>
    <row r="8771" spans="1:9">
      <c r="A8771" t="n">
        <v>77741</v>
      </c>
      <c r="B8771" s="53" t="n">
        <v>15</v>
      </c>
      <c r="C8771" s="7" t="n">
        <v>1073741824</v>
      </c>
    </row>
    <row r="8772" spans="1:9">
      <c r="A8772" t="s">
        <v>4</v>
      </c>
      <c r="B8772" s="4" t="s">
        <v>5</v>
      </c>
      <c r="C8772" s="4" t="s">
        <v>13</v>
      </c>
    </row>
    <row r="8773" spans="1:9">
      <c r="A8773" t="n">
        <v>77746</v>
      </c>
      <c r="B8773" s="50" t="n">
        <v>64</v>
      </c>
      <c r="C8773" s="7" t="n">
        <v>3</v>
      </c>
    </row>
    <row r="8774" spans="1:9">
      <c r="A8774" t="s">
        <v>4</v>
      </c>
      <c r="B8774" s="4" t="s">
        <v>5</v>
      </c>
      <c r="C8774" s="4" t="s">
        <v>13</v>
      </c>
    </row>
    <row r="8775" spans="1:9">
      <c r="A8775" t="n">
        <v>77748</v>
      </c>
      <c r="B8775" s="48" t="n">
        <v>74</v>
      </c>
      <c r="C8775" s="7" t="n">
        <v>67</v>
      </c>
    </row>
    <row r="8776" spans="1:9">
      <c r="A8776" t="s">
        <v>4</v>
      </c>
      <c r="B8776" s="4" t="s">
        <v>5</v>
      </c>
      <c r="C8776" s="4" t="s">
        <v>13</v>
      </c>
      <c r="D8776" s="4" t="s">
        <v>13</v>
      </c>
      <c r="E8776" s="4" t="s">
        <v>10</v>
      </c>
    </row>
    <row r="8777" spans="1:9">
      <c r="A8777" t="n">
        <v>77750</v>
      </c>
      <c r="B8777" s="59" t="n">
        <v>45</v>
      </c>
      <c r="C8777" s="7" t="n">
        <v>8</v>
      </c>
      <c r="D8777" s="7" t="n">
        <v>1</v>
      </c>
      <c r="E8777" s="7" t="n">
        <v>0</v>
      </c>
    </row>
    <row r="8778" spans="1:9">
      <c r="A8778" t="s">
        <v>4</v>
      </c>
      <c r="B8778" s="4" t="s">
        <v>5</v>
      </c>
      <c r="C8778" s="4" t="s">
        <v>10</v>
      </c>
    </row>
    <row r="8779" spans="1:9">
      <c r="A8779" t="n">
        <v>77755</v>
      </c>
      <c r="B8779" s="16" t="n">
        <v>13</v>
      </c>
      <c r="C8779" s="7" t="n">
        <v>6409</v>
      </c>
    </row>
    <row r="8780" spans="1:9">
      <c r="A8780" t="s">
        <v>4</v>
      </c>
      <c r="B8780" s="4" t="s">
        <v>5</v>
      </c>
      <c r="C8780" s="4" t="s">
        <v>10</v>
      </c>
    </row>
    <row r="8781" spans="1:9">
      <c r="A8781" t="n">
        <v>77758</v>
      </c>
      <c r="B8781" s="16" t="n">
        <v>13</v>
      </c>
      <c r="C8781" s="7" t="n">
        <v>6408</v>
      </c>
    </row>
    <row r="8782" spans="1:9">
      <c r="A8782" t="s">
        <v>4</v>
      </c>
      <c r="B8782" s="4" t="s">
        <v>5</v>
      </c>
      <c r="C8782" s="4" t="s">
        <v>10</v>
      </c>
    </row>
    <row r="8783" spans="1:9">
      <c r="A8783" t="n">
        <v>77761</v>
      </c>
      <c r="B8783" s="8" t="n">
        <v>12</v>
      </c>
      <c r="C8783" s="7" t="n">
        <v>6464</v>
      </c>
    </row>
    <row r="8784" spans="1:9">
      <c r="A8784" t="s">
        <v>4</v>
      </c>
      <c r="B8784" s="4" t="s">
        <v>5</v>
      </c>
      <c r="C8784" s="4" t="s">
        <v>10</v>
      </c>
    </row>
    <row r="8785" spans="1:5">
      <c r="A8785" t="n">
        <v>77764</v>
      </c>
      <c r="B8785" s="16" t="n">
        <v>13</v>
      </c>
      <c r="C8785" s="7" t="n">
        <v>6465</v>
      </c>
    </row>
    <row r="8786" spans="1:5">
      <c r="A8786" t="s">
        <v>4</v>
      </c>
      <c r="B8786" s="4" t="s">
        <v>5</v>
      </c>
      <c r="C8786" s="4" t="s">
        <v>10</v>
      </c>
    </row>
    <row r="8787" spans="1:5">
      <c r="A8787" t="n">
        <v>77767</v>
      </c>
      <c r="B8787" s="16" t="n">
        <v>13</v>
      </c>
      <c r="C8787" s="7" t="n">
        <v>6466</v>
      </c>
    </row>
    <row r="8788" spans="1:5">
      <c r="A8788" t="s">
        <v>4</v>
      </c>
      <c r="B8788" s="4" t="s">
        <v>5</v>
      </c>
      <c r="C8788" s="4" t="s">
        <v>10</v>
      </c>
    </row>
    <row r="8789" spans="1:5">
      <c r="A8789" t="n">
        <v>77770</v>
      </c>
      <c r="B8789" s="16" t="n">
        <v>13</v>
      </c>
      <c r="C8789" s="7" t="n">
        <v>6467</v>
      </c>
    </row>
    <row r="8790" spans="1:5">
      <c r="A8790" t="s">
        <v>4</v>
      </c>
      <c r="B8790" s="4" t="s">
        <v>5</v>
      </c>
      <c r="C8790" s="4" t="s">
        <v>10</v>
      </c>
    </row>
    <row r="8791" spans="1:5">
      <c r="A8791" t="n">
        <v>77773</v>
      </c>
      <c r="B8791" s="16" t="n">
        <v>13</v>
      </c>
      <c r="C8791" s="7" t="n">
        <v>6468</v>
      </c>
    </row>
    <row r="8792" spans="1:5">
      <c r="A8792" t="s">
        <v>4</v>
      </c>
      <c r="B8792" s="4" t="s">
        <v>5</v>
      </c>
      <c r="C8792" s="4" t="s">
        <v>10</v>
      </c>
    </row>
    <row r="8793" spans="1:5">
      <c r="A8793" t="n">
        <v>77776</v>
      </c>
      <c r="B8793" s="16" t="n">
        <v>13</v>
      </c>
      <c r="C8793" s="7" t="n">
        <v>6469</v>
      </c>
    </row>
    <row r="8794" spans="1:5">
      <c r="A8794" t="s">
        <v>4</v>
      </c>
      <c r="B8794" s="4" t="s">
        <v>5</v>
      </c>
      <c r="C8794" s="4" t="s">
        <v>10</v>
      </c>
    </row>
    <row r="8795" spans="1:5">
      <c r="A8795" t="n">
        <v>77779</v>
      </c>
      <c r="B8795" s="16" t="n">
        <v>13</v>
      </c>
      <c r="C8795" s="7" t="n">
        <v>6470</v>
      </c>
    </row>
    <row r="8796" spans="1:5">
      <c r="A8796" t="s">
        <v>4</v>
      </c>
      <c r="B8796" s="4" t="s">
        <v>5</v>
      </c>
      <c r="C8796" s="4" t="s">
        <v>10</v>
      </c>
    </row>
    <row r="8797" spans="1:5">
      <c r="A8797" t="n">
        <v>77782</v>
      </c>
      <c r="B8797" s="16" t="n">
        <v>13</v>
      </c>
      <c r="C8797" s="7" t="n">
        <v>6471</v>
      </c>
    </row>
    <row r="8798" spans="1:5">
      <c r="A8798" t="s">
        <v>4</v>
      </c>
      <c r="B8798" s="4" t="s">
        <v>5</v>
      </c>
      <c r="C8798" s="4" t="s">
        <v>13</v>
      </c>
    </row>
    <row r="8799" spans="1:5">
      <c r="A8799" t="n">
        <v>77785</v>
      </c>
      <c r="B8799" s="48" t="n">
        <v>74</v>
      </c>
      <c r="C8799" s="7" t="n">
        <v>18</v>
      </c>
    </row>
    <row r="8800" spans="1:5">
      <c r="A8800" t="s">
        <v>4</v>
      </c>
      <c r="B8800" s="4" t="s">
        <v>5</v>
      </c>
      <c r="C8800" s="4" t="s">
        <v>13</v>
      </c>
    </row>
    <row r="8801" spans="1:3">
      <c r="A8801" t="n">
        <v>77787</v>
      </c>
      <c r="B8801" s="48" t="n">
        <v>74</v>
      </c>
      <c r="C8801" s="7" t="n">
        <v>45</v>
      </c>
    </row>
    <row r="8802" spans="1:3">
      <c r="A8802" t="s">
        <v>4</v>
      </c>
      <c r="B8802" s="4" t="s">
        <v>5</v>
      </c>
      <c r="C8802" s="4" t="s">
        <v>10</v>
      </c>
    </row>
    <row r="8803" spans="1:3">
      <c r="A8803" t="n">
        <v>77789</v>
      </c>
      <c r="B8803" s="25" t="n">
        <v>16</v>
      </c>
      <c r="C8803" s="7" t="n">
        <v>0</v>
      </c>
    </row>
    <row r="8804" spans="1:3">
      <c r="A8804" t="s">
        <v>4</v>
      </c>
      <c r="B8804" s="4" t="s">
        <v>5</v>
      </c>
      <c r="C8804" s="4" t="s">
        <v>13</v>
      </c>
      <c r="D8804" s="4" t="s">
        <v>13</v>
      </c>
      <c r="E8804" s="4" t="s">
        <v>13</v>
      </c>
      <c r="F8804" s="4" t="s">
        <v>13</v>
      </c>
    </row>
    <row r="8805" spans="1:3">
      <c r="A8805" t="n">
        <v>77792</v>
      </c>
      <c r="B8805" s="11" t="n">
        <v>14</v>
      </c>
      <c r="C8805" s="7" t="n">
        <v>0</v>
      </c>
      <c r="D8805" s="7" t="n">
        <v>8</v>
      </c>
      <c r="E8805" s="7" t="n">
        <v>0</v>
      </c>
      <c r="F8805" s="7" t="n">
        <v>0</v>
      </c>
    </row>
    <row r="8806" spans="1:3">
      <c r="A8806" t="s">
        <v>4</v>
      </c>
      <c r="B8806" s="4" t="s">
        <v>5</v>
      </c>
      <c r="C8806" s="4" t="s">
        <v>13</v>
      </c>
      <c r="D8806" s="4" t="s">
        <v>6</v>
      </c>
    </row>
    <row r="8807" spans="1:3">
      <c r="A8807" t="n">
        <v>77797</v>
      </c>
      <c r="B8807" s="9" t="n">
        <v>2</v>
      </c>
      <c r="C8807" s="7" t="n">
        <v>11</v>
      </c>
      <c r="D8807" s="7" t="s">
        <v>31</v>
      </c>
    </row>
    <row r="8808" spans="1:3">
      <c r="A8808" t="s">
        <v>4</v>
      </c>
      <c r="B8808" s="4" t="s">
        <v>5</v>
      </c>
      <c r="C8808" s="4" t="s">
        <v>10</v>
      </c>
    </row>
    <row r="8809" spans="1:3">
      <c r="A8809" t="n">
        <v>77811</v>
      </c>
      <c r="B8809" s="25" t="n">
        <v>16</v>
      </c>
      <c r="C8809" s="7" t="n">
        <v>0</v>
      </c>
    </row>
    <row r="8810" spans="1:3">
      <c r="A8810" t="s">
        <v>4</v>
      </c>
      <c r="B8810" s="4" t="s">
        <v>5</v>
      </c>
      <c r="C8810" s="4" t="s">
        <v>13</v>
      </c>
      <c r="D8810" s="4" t="s">
        <v>6</v>
      </c>
    </row>
    <row r="8811" spans="1:3">
      <c r="A8811" t="n">
        <v>77814</v>
      </c>
      <c r="B8811" s="9" t="n">
        <v>2</v>
      </c>
      <c r="C8811" s="7" t="n">
        <v>11</v>
      </c>
      <c r="D8811" s="7" t="s">
        <v>714</v>
      </c>
    </row>
    <row r="8812" spans="1:3">
      <c r="A8812" t="s">
        <v>4</v>
      </c>
      <c r="B8812" s="4" t="s">
        <v>5</v>
      </c>
      <c r="C8812" s="4" t="s">
        <v>10</v>
      </c>
    </row>
    <row r="8813" spans="1:3">
      <c r="A8813" t="n">
        <v>77823</v>
      </c>
      <c r="B8813" s="25" t="n">
        <v>16</v>
      </c>
      <c r="C8813" s="7" t="n">
        <v>0</v>
      </c>
    </row>
    <row r="8814" spans="1:3">
      <c r="A8814" t="s">
        <v>4</v>
      </c>
      <c r="B8814" s="4" t="s">
        <v>5</v>
      </c>
      <c r="C8814" s="4" t="s">
        <v>9</v>
      </c>
    </row>
    <row r="8815" spans="1:3">
      <c r="A8815" t="n">
        <v>77826</v>
      </c>
      <c r="B8815" s="53" t="n">
        <v>15</v>
      </c>
      <c r="C8815" s="7" t="n">
        <v>2048</v>
      </c>
    </row>
    <row r="8816" spans="1:3">
      <c r="A8816" t="s">
        <v>4</v>
      </c>
      <c r="B8816" s="4" t="s">
        <v>5</v>
      </c>
      <c r="C8816" s="4" t="s">
        <v>13</v>
      </c>
      <c r="D8816" s="4" t="s">
        <v>6</v>
      </c>
    </row>
    <row r="8817" spans="1:6">
      <c r="A8817" t="n">
        <v>77831</v>
      </c>
      <c r="B8817" s="9" t="n">
        <v>2</v>
      </c>
      <c r="C8817" s="7" t="n">
        <v>10</v>
      </c>
      <c r="D8817" s="7" t="s">
        <v>63</v>
      </c>
    </row>
    <row r="8818" spans="1:6">
      <c r="A8818" t="s">
        <v>4</v>
      </c>
      <c r="B8818" s="4" t="s">
        <v>5</v>
      </c>
      <c r="C8818" s="4" t="s">
        <v>10</v>
      </c>
    </row>
    <row r="8819" spans="1:6">
      <c r="A8819" t="n">
        <v>77849</v>
      </c>
      <c r="B8819" s="25" t="n">
        <v>16</v>
      </c>
      <c r="C8819" s="7" t="n">
        <v>0</v>
      </c>
    </row>
    <row r="8820" spans="1:6">
      <c r="A8820" t="s">
        <v>4</v>
      </c>
      <c r="B8820" s="4" t="s">
        <v>5</v>
      </c>
      <c r="C8820" s="4" t="s">
        <v>13</v>
      </c>
      <c r="D8820" s="4" t="s">
        <v>6</v>
      </c>
    </row>
    <row r="8821" spans="1:6">
      <c r="A8821" t="n">
        <v>77852</v>
      </c>
      <c r="B8821" s="9" t="n">
        <v>2</v>
      </c>
      <c r="C8821" s="7" t="n">
        <v>10</v>
      </c>
      <c r="D8821" s="7" t="s">
        <v>64</v>
      </c>
    </row>
    <row r="8822" spans="1:6">
      <c r="A8822" t="s">
        <v>4</v>
      </c>
      <c r="B8822" s="4" t="s">
        <v>5</v>
      </c>
      <c r="C8822" s="4" t="s">
        <v>10</v>
      </c>
    </row>
    <row r="8823" spans="1:6">
      <c r="A8823" t="n">
        <v>77871</v>
      </c>
      <c r="B8823" s="25" t="n">
        <v>16</v>
      </c>
      <c r="C8823" s="7" t="n">
        <v>0</v>
      </c>
    </row>
    <row r="8824" spans="1:6">
      <c r="A8824" t="s">
        <v>4</v>
      </c>
      <c r="B8824" s="4" t="s">
        <v>5</v>
      </c>
      <c r="C8824" s="4" t="s">
        <v>13</v>
      </c>
      <c r="D8824" s="4" t="s">
        <v>10</v>
      </c>
      <c r="E8824" s="4" t="s">
        <v>30</v>
      </c>
    </row>
    <row r="8825" spans="1:6">
      <c r="A8825" t="n">
        <v>77874</v>
      </c>
      <c r="B8825" s="27" t="n">
        <v>58</v>
      </c>
      <c r="C8825" s="7" t="n">
        <v>100</v>
      </c>
      <c r="D8825" s="7" t="n">
        <v>300</v>
      </c>
      <c r="E8825" s="7" t="n">
        <v>1</v>
      </c>
    </row>
    <row r="8826" spans="1:6">
      <c r="A8826" t="s">
        <v>4</v>
      </c>
      <c r="B8826" s="4" t="s">
        <v>5</v>
      </c>
      <c r="C8826" s="4" t="s">
        <v>13</v>
      </c>
      <c r="D8826" s="4" t="s">
        <v>10</v>
      </c>
    </row>
    <row r="8827" spans="1:6">
      <c r="A8827" t="n">
        <v>77882</v>
      </c>
      <c r="B8827" s="27" t="n">
        <v>58</v>
      </c>
      <c r="C8827" s="7" t="n">
        <v>255</v>
      </c>
      <c r="D8827" s="7" t="n">
        <v>0</v>
      </c>
    </row>
    <row r="8828" spans="1:6">
      <c r="A8828" t="s">
        <v>4</v>
      </c>
      <c r="B8828" s="4" t="s">
        <v>5</v>
      </c>
      <c r="C8828" s="4" t="s">
        <v>13</v>
      </c>
    </row>
    <row r="8829" spans="1:6">
      <c r="A8829" t="n">
        <v>77886</v>
      </c>
      <c r="B8829" s="29" t="n">
        <v>23</v>
      </c>
      <c r="C8829" s="7" t="n">
        <v>0</v>
      </c>
    </row>
    <row r="8830" spans="1:6">
      <c r="A8830" t="s">
        <v>4</v>
      </c>
      <c r="B8830" s="4" t="s">
        <v>5</v>
      </c>
    </row>
    <row r="8831" spans="1:6">
      <c r="A8831" t="n">
        <v>77888</v>
      </c>
      <c r="B8831" s="5" t="n">
        <v>1</v>
      </c>
    </row>
    <row r="8832" spans="1:6" s="3" customFormat="1" customHeight="0">
      <c r="A8832" s="3" t="s">
        <v>2</v>
      </c>
      <c r="B8832" s="3" t="s">
        <v>777</v>
      </c>
    </row>
    <row r="8833" spans="1:5">
      <c r="A8833" t="s">
        <v>4</v>
      </c>
      <c r="B8833" s="4" t="s">
        <v>5</v>
      </c>
      <c r="C8833" s="4" t="s">
        <v>13</v>
      </c>
      <c r="D8833" s="4" t="s">
        <v>13</v>
      </c>
      <c r="E8833" s="4" t="s">
        <v>13</v>
      </c>
      <c r="F8833" s="4" t="s">
        <v>9</v>
      </c>
      <c r="G8833" s="4" t="s">
        <v>13</v>
      </c>
      <c r="H8833" s="4" t="s">
        <v>13</v>
      </c>
      <c r="I8833" s="4" t="s">
        <v>29</v>
      </c>
    </row>
    <row r="8834" spans="1:5">
      <c r="A8834" t="n">
        <v>77892</v>
      </c>
      <c r="B8834" s="14" t="n">
        <v>5</v>
      </c>
      <c r="C8834" s="7" t="n">
        <v>35</v>
      </c>
      <c r="D8834" s="7" t="n">
        <v>1</v>
      </c>
      <c r="E8834" s="7" t="n">
        <v>0</v>
      </c>
      <c r="F8834" s="7" t="n">
        <v>0</v>
      </c>
      <c r="G8834" s="7" t="n">
        <v>2</v>
      </c>
      <c r="H8834" s="7" t="n">
        <v>1</v>
      </c>
      <c r="I8834" s="15" t="n">
        <f t="normal" ca="1">A8844</f>
        <v>0</v>
      </c>
    </row>
    <row r="8835" spans="1:5">
      <c r="A8835" t="s">
        <v>4</v>
      </c>
      <c r="B8835" s="4" t="s">
        <v>5</v>
      </c>
      <c r="C8835" s="4" t="s">
        <v>10</v>
      </c>
      <c r="D8835" s="4" t="s">
        <v>6</v>
      </c>
      <c r="E8835" s="4" t="s">
        <v>6</v>
      </c>
      <c r="F8835" s="4" t="s">
        <v>6</v>
      </c>
      <c r="G8835" s="4" t="s">
        <v>13</v>
      </c>
      <c r="H8835" s="4" t="s">
        <v>9</v>
      </c>
      <c r="I8835" s="4" t="s">
        <v>30</v>
      </c>
      <c r="J8835" s="4" t="s">
        <v>30</v>
      </c>
      <c r="K8835" s="4" t="s">
        <v>30</v>
      </c>
      <c r="L8835" s="4" t="s">
        <v>30</v>
      </c>
      <c r="M8835" s="4" t="s">
        <v>30</v>
      </c>
      <c r="N8835" s="4" t="s">
        <v>30</v>
      </c>
      <c r="O8835" s="4" t="s">
        <v>30</v>
      </c>
      <c r="P8835" s="4" t="s">
        <v>6</v>
      </c>
      <c r="Q8835" s="4" t="s">
        <v>6</v>
      </c>
      <c r="R8835" s="4" t="s">
        <v>9</v>
      </c>
      <c r="S8835" s="4" t="s">
        <v>13</v>
      </c>
      <c r="T8835" s="4" t="s">
        <v>9</v>
      </c>
      <c r="U8835" s="4" t="s">
        <v>9</v>
      </c>
      <c r="V8835" s="4" t="s">
        <v>10</v>
      </c>
    </row>
    <row r="8836" spans="1:5">
      <c r="A8836" t="n">
        <v>77906</v>
      </c>
      <c r="B8836" s="56" t="n">
        <v>19</v>
      </c>
      <c r="C8836" s="7" t="n">
        <v>120</v>
      </c>
      <c r="D8836" s="7" t="s">
        <v>757</v>
      </c>
      <c r="E8836" s="7" t="s">
        <v>758</v>
      </c>
      <c r="F8836" s="7" t="s">
        <v>12</v>
      </c>
      <c r="G8836" s="7" t="n">
        <v>0</v>
      </c>
      <c r="H8836" s="7" t="n">
        <v>1</v>
      </c>
      <c r="I8836" s="7" t="n">
        <v>0</v>
      </c>
      <c r="J8836" s="7" t="n">
        <v>0</v>
      </c>
      <c r="K8836" s="7" t="n">
        <v>0</v>
      </c>
      <c r="L8836" s="7" t="n">
        <v>0</v>
      </c>
      <c r="M8836" s="7" t="n">
        <v>1</v>
      </c>
      <c r="N8836" s="7" t="n">
        <v>1.60000002384186</v>
      </c>
      <c r="O8836" s="7" t="n">
        <v>0.0900000035762787</v>
      </c>
      <c r="P8836" s="7" t="s">
        <v>12</v>
      </c>
      <c r="Q8836" s="7" t="s">
        <v>12</v>
      </c>
      <c r="R8836" s="7" t="n">
        <v>-1</v>
      </c>
      <c r="S8836" s="7" t="n">
        <v>0</v>
      </c>
      <c r="T8836" s="7" t="n">
        <v>0</v>
      </c>
      <c r="U8836" s="7" t="n">
        <v>0</v>
      </c>
      <c r="V8836" s="7" t="n">
        <v>0</v>
      </c>
    </row>
    <row r="8837" spans="1:5">
      <c r="A8837" t="s">
        <v>4</v>
      </c>
      <c r="B8837" s="4" t="s">
        <v>5</v>
      </c>
      <c r="C8837" s="4" t="s">
        <v>10</v>
      </c>
      <c r="D8837" s="4" t="s">
        <v>13</v>
      </c>
      <c r="E8837" s="4" t="s">
        <v>13</v>
      </c>
      <c r="F8837" s="4" t="s">
        <v>6</v>
      </c>
    </row>
    <row r="8838" spans="1:5">
      <c r="A8838" t="n">
        <v>77974</v>
      </c>
      <c r="B8838" s="47" t="n">
        <v>20</v>
      </c>
      <c r="C8838" s="7" t="n">
        <v>120</v>
      </c>
      <c r="D8838" s="7" t="n">
        <v>3</v>
      </c>
      <c r="E8838" s="7" t="n">
        <v>10</v>
      </c>
      <c r="F8838" s="7" t="s">
        <v>266</v>
      </c>
    </row>
    <row r="8839" spans="1:5">
      <c r="A8839" t="s">
        <v>4</v>
      </c>
      <c r="B8839" s="4" t="s">
        <v>5</v>
      </c>
      <c r="C8839" s="4" t="s">
        <v>10</v>
      </c>
    </row>
    <row r="8840" spans="1:5">
      <c r="A8840" t="n">
        <v>77992</v>
      </c>
      <c r="B8840" s="25" t="n">
        <v>16</v>
      </c>
      <c r="C8840" s="7" t="n">
        <v>0</v>
      </c>
    </row>
    <row r="8841" spans="1:5">
      <c r="A8841" t="s">
        <v>4</v>
      </c>
      <c r="B8841" s="4" t="s">
        <v>5</v>
      </c>
      <c r="C8841" s="4" t="s">
        <v>29</v>
      </c>
    </row>
    <row r="8842" spans="1:5">
      <c r="A8842" t="n">
        <v>77995</v>
      </c>
      <c r="B8842" s="18" t="n">
        <v>3</v>
      </c>
      <c r="C8842" s="15" t="n">
        <f t="normal" ca="1">A8850</f>
        <v>0</v>
      </c>
    </row>
    <row r="8843" spans="1:5">
      <c r="A8843" t="s">
        <v>4</v>
      </c>
      <c r="B8843" s="4" t="s">
        <v>5</v>
      </c>
      <c r="C8843" s="4" t="s">
        <v>10</v>
      </c>
      <c r="D8843" s="4" t="s">
        <v>6</v>
      </c>
      <c r="E8843" s="4" t="s">
        <v>6</v>
      </c>
      <c r="F8843" s="4" t="s">
        <v>6</v>
      </c>
      <c r="G8843" s="4" t="s">
        <v>13</v>
      </c>
      <c r="H8843" s="4" t="s">
        <v>9</v>
      </c>
      <c r="I8843" s="4" t="s">
        <v>30</v>
      </c>
      <c r="J8843" s="4" t="s">
        <v>30</v>
      </c>
      <c r="K8843" s="4" t="s">
        <v>30</v>
      </c>
      <c r="L8843" s="4" t="s">
        <v>30</v>
      </c>
      <c r="M8843" s="4" t="s">
        <v>30</v>
      </c>
      <c r="N8843" s="4" t="s">
        <v>30</v>
      </c>
      <c r="O8843" s="4" t="s">
        <v>30</v>
      </c>
      <c r="P8843" s="4" t="s">
        <v>6</v>
      </c>
      <c r="Q8843" s="4" t="s">
        <v>6</v>
      </c>
      <c r="R8843" s="4" t="s">
        <v>9</v>
      </c>
      <c r="S8843" s="4" t="s">
        <v>13</v>
      </c>
      <c r="T8843" s="4" t="s">
        <v>9</v>
      </c>
      <c r="U8843" s="4" t="s">
        <v>9</v>
      </c>
      <c r="V8843" s="4" t="s">
        <v>10</v>
      </c>
    </row>
    <row r="8844" spans="1:5">
      <c r="A8844" t="n">
        <v>78000</v>
      </c>
      <c r="B8844" s="56" t="n">
        <v>19</v>
      </c>
      <c r="C8844" s="7" t="n">
        <v>92</v>
      </c>
      <c r="D8844" s="7" t="s">
        <v>723</v>
      </c>
      <c r="E8844" s="7" t="s">
        <v>724</v>
      </c>
      <c r="F8844" s="7" t="s">
        <v>12</v>
      </c>
      <c r="G8844" s="7" t="n">
        <v>0</v>
      </c>
      <c r="H8844" s="7" t="n">
        <v>1</v>
      </c>
      <c r="I8844" s="7" t="n">
        <v>0</v>
      </c>
      <c r="J8844" s="7" t="n">
        <v>0</v>
      </c>
      <c r="K8844" s="7" t="n">
        <v>0</v>
      </c>
      <c r="L8844" s="7" t="n">
        <v>0</v>
      </c>
      <c r="M8844" s="7" t="n">
        <v>1</v>
      </c>
      <c r="N8844" s="7" t="n">
        <v>1.60000002384186</v>
      </c>
      <c r="O8844" s="7" t="n">
        <v>0.0900000035762787</v>
      </c>
      <c r="P8844" s="7" t="s">
        <v>12</v>
      </c>
      <c r="Q8844" s="7" t="s">
        <v>12</v>
      </c>
      <c r="R8844" s="7" t="n">
        <v>-1</v>
      </c>
      <c r="S8844" s="7" t="n">
        <v>0</v>
      </c>
      <c r="T8844" s="7" t="n">
        <v>0</v>
      </c>
      <c r="U8844" s="7" t="n">
        <v>0</v>
      </c>
      <c r="V8844" s="7" t="n">
        <v>0</v>
      </c>
    </row>
    <row r="8845" spans="1:5">
      <c r="A8845" t="s">
        <v>4</v>
      </c>
      <c r="B8845" s="4" t="s">
        <v>5</v>
      </c>
      <c r="C8845" s="4" t="s">
        <v>10</v>
      </c>
      <c r="D8845" s="4" t="s">
        <v>13</v>
      </c>
      <c r="E8845" s="4" t="s">
        <v>13</v>
      </c>
      <c r="F8845" s="4" t="s">
        <v>6</v>
      </c>
    </row>
    <row r="8846" spans="1:5">
      <c r="A8846" t="n">
        <v>78071</v>
      </c>
      <c r="B8846" s="47" t="n">
        <v>20</v>
      </c>
      <c r="C8846" s="7" t="n">
        <v>92</v>
      </c>
      <c r="D8846" s="7" t="n">
        <v>3</v>
      </c>
      <c r="E8846" s="7" t="n">
        <v>10</v>
      </c>
      <c r="F8846" s="7" t="s">
        <v>266</v>
      </c>
    </row>
    <row r="8847" spans="1:5">
      <c r="A8847" t="s">
        <v>4</v>
      </c>
      <c r="B8847" s="4" t="s">
        <v>5</v>
      </c>
      <c r="C8847" s="4" t="s">
        <v>10</v>
      </c>
    </row>
    <row r="8848" spans="1:5">
      <c r="A8848" t="n">
        <v>78089</v>
      </c>
      <c r="B8848" s="25" t="n">
        <v>16</v>
      </c>
      <c r="C8848" s="7" t="n">
        <v>0</v>
      </c>
    </row>
    <row r="8849" spans="1:22">
      <c r="A8849" t="s">
        <v>4</v>
      </c>
      <c r="B8849" s="4" t="s">
        <v>5</v>
      </c>
      <c r="C8849" s="4" t="s">
        <v>13</v>
      </c>
      <c r="D8849" s="54" t="s">
        <v>225</v>
      </c>
      <c r="E8849" s="4" t="s">
        <v>5</v>
      </c>
      <c r="F8849" s="4" t="s">
        <v>13</v>
      </c>
      <c r="G8849" s="4" t="s">
        <v>10</v>
      </c>
      <c r="H8849" s="54" t="s">
        <v>226</v>
      </c>
      <c r="I8849" s="4" t="s">
        <v>13</v>
      </c>
      <c r="J8849" s="4" t="s">
        <v>13</v>
      </c>
      <c r="K8849" s="4" t="s">
        <v>29</v>
      </c>
    </row>
    <row r="8850" spans="1:22">
      <c r="A8850" t="n">
        <v>78092</v>
      </c>
      <c r="B8850" s="14" t="n">
        <v>5</v>
      </c>
      <c r="C8850" s="7" t="n">
        <v>28</v>
      </c>
      <c r="D8850" s="54" t="s">
        <v>3</v>
      </c>
      <c r="E8850" s="50" t="n">
        <v>64</v>
      </c>
      <c r="F8850" s="7" t="n">
        <v>10</v>
      </c>
      <c r="G8850" s="7" t="n">
        <v>0</v>
      </c>
      <c r="H8850" s="54" t="s">
        <v>3</v>
      </c>
      <c r="I8850" s="7" t="n">
        <v>8</v>
      </c>
      <c r="J8850" s="7" t="n">
        <v>1</v>
      </c>
      <c r="K8850" s="15" t="n">
        <f t="normal" ca="1">A8858</f>
        <v>0</v>
      </c>
    </row>
    <row r="8851" spans="1:22">
      <c r="A8851" t="s">
        <v>4</v>
      </c>
      <c r="B8851" s="4" t="s">
        <v>5</v>
      </c>
      <c r="C8851" s="4" t="s">
        <v>10</v>
      </c>
      <c r="D8851" s="4" t="s">
        <v>6</v>
      </c>
      <c r="E8851" s="4" t="s">
        <v>6</v>
      </c>
      <c r="F8851" s="4" t="s">
        <v>6</v>
      </c>
      <c r="G8851" s="4" t="s">
        <v>13</v>
      </c>
      <c r="H8851" s="4" t="s">
        <v>9</v>
      </c>
      <c r="I8851" s="4" t="s">
        <v>30</v>
      </c>
      <c r="J8851" s="4" t="s">
        <v>30</v>
      </c>
      <c r="K8851" s="4" t="s">
        <v>30</v>
      </c>
      <c r="L8851" s="4" t="s">
        <v>30</v>
      </c>
      <c r="M8851" s="4" t="s">
        <v>30</v>
      </c>
      <c r="N8851" s="4" t="s">
        <v>30</v>
      </c>
      <c r="O8851" s="4" t="s">
        <v>30</v>
      </c>
      <c r="P8851" s="4" t="s">
        <v>6</v>
      </c>
      <c r="Q8851" s="4" t="s">
        <v>6</v>
      </c>
      <c r="R8851" s="4" t="s">
        <v>9</v>
      </c>
      <c r="S8851" s="4" t="s">
        <v>13</v>
      </c>
      <c r="T8851" s="4" t="s">
        <v>9</v>
      </c>
      <c r="U8851" s="4" t="s">
        <v>9</v>
      </c>
      <c r="V8851" s="4" t="s">
        <v>10</v>
      </c>
    </row>
    <row r="8852" spans="1:22">
      <c r="A8852" t="n">
        <v>78104</v>
      </c>
      <c r="B8852" s="56" t="n">
        <v>19</v>
      </c>
      <c r="C8852" s="7" t="n">
        <v>0</v>
      </c>
      <c r="D8852" s="7" t="s">
        <v>778</v>
      </c>
      <c r="E8852" s="7" t="s">
        <v>779</v>
      </c>
      <c r="F8852" s="7" t="s">
        <v>12</v>
      </c>
      <c r="G8852" s="7" t="n">
        <v>0</v>
      </c>
      <c r="H8852" s="7" t="n">
        <v>1</v>
      </c>
      <c r="I8852" s="7" t="n">
        <v>0</v>
      </c>
      <c r="J8852" s="7" t="n">
        <v>0</v>
      </c>
      <c r="K8852" s="7" t="n">
        <v>0</v>
      </c>
      <c r="L8852" s="7" t="n">
        <v>0</v>
      </c>
      <c r="M8852" s="7" t="n">
        <v>1</v>
      </c>
      <c r="N8852" s="7" t="n">
        <v>1.60000002384186</v>
      </c>
      <c r="O8852" s="7" t="n">
        <v>0.0900000035762787</v>
      </c>
      <c r="P8852" s="7" t="s">
        <v>12</v>
      </c>
      <c r="Q8852" s="7" t="s">
        <v>12</v>
      </c>
      <c r="R8852" s="7" t="n">
        <v>-1</v>
      </c>
      <c r="S8852" s="7" t="n">
        <v>0</v>
      </c>
      <c r="T8852" s="7" t="n">
        <v>0</v>
      </c>
      <c r="U8852" s="7" t="n">
        <v>0</v>
      </c>
      <c r="V8852" s="7" t="n">
        <v>0</v>
      </c>
    </row>
    <row r="8853" spans="1:22">
      <c r="A8853" t="s">
        <v>4</v>
      </c>
      <c r="B8853" s="4" t="s">
        <v>5</v>
      </c>
      <c r="C8853" s="4" t="s">
        <v>10</v>
      </c>
      <c r="D8853" s="4" t="s">
        <v>13</v>
      </c>
      <c r="E8853" s="4" t="s">
        <v>13</v>
      </c>
      <c r="F8853" s="4" t="s">
        <v>6</v>
      </c>
    </row>
    <row r="8854" spans="1:22">
      <c r="A8854" t="n">
        <v>78176</v>
      </c>
      <c r="B8854" s="47" t="n">
        <v>20</v>
      </c>
      <c r="C8854" s="7" t="n">
        <v>0</v>
      </c>
      <c r="D8854" s="7" t="n">
        <v>3</v>
      </c>
      <c r="E8854" s="7" t="n">
        <v>10</v>
      </c>
      <c r="F8854" s="7" t="s">
        <v>266</v>
      </c>
    </row>
    <row r="8855" spans="1:22">
      <c r="A8855" t="s">
        <v>4</v>
      </c>
      <c r="B8855" s="4" t="s">
        <v>5</v>
      </c>
      <c r="C8855" s="4" t="s">
        <v>10</v>
      </c>
    </row>
    <row r="8856" spans="1:22">
      <c r="A8856" t="n">
        <v>78194</v>
      </c>
      <c r="B8856" s="25" t="n">
        <v>16</v>
      </c>
      <c r="C8856" s="7" t="n">
        <v>0</v>
      </c>
    </row>
    <row r="8857" spans="1:22">
      <c r="A8857" t="s">
        <v>4</v>
      </c>
      <c r="B8857" s="4" t="s">
        <v>5</v>
      </c>
      <c r="C8857" s="4" t="s">
        <v>13</v>
      </c>
      <c r="D8857" s="54" t="s">
        <v>225</v>
      </c>
      <c r="E8857" s="4" t="s">
        <v>5</v>
      </c>
      <c r="F8857" s="4" t="s">
        <v>13</v>
      </c>
      <c r="G8857" s="4" t="s">
        <v>10</v>
      </c>
      <c r="H8857" s="54" t="s">
        <v>226</v>
      </c>
      <c r="I8857" s="4" t="s">
        <v>13</v>
      </c>
      <c r="J8857" s="4" t="s">
        <v>29</v>
      </c>
    </row>
    <row r="8858" spans="1:22">
      <c r="A8858" t="n">
        <v>78197</v>
      </c>
      <c r="B8858" s="14" t="n">
        <v>5</v>
      </c>
      <c r="C8858" s="7" t="n">
        <v>28</v>
      </c>
      <c r="D8858" s="54" t="s">
        <v>3</v>
      </c>
      <c r="E8858" s="50" t="n">
        <v>64</v>
      </c>
      <c r="F8858" s="7" t="n">
        <v>5</v>
      </c>
      <c r="G8858" s="7" t="n">
        <v>5</v>
      </c>
      <c r="H8858" s="54" t="s">
        <v>3</v>
      </c>
      <c r="I8858" s="7" t="n">
        <v>1</v>
      </c>
      <c r="J8858" s="15" t="n">
        <f t="normal" ca="1">A8868</f>
        <v>0</v>
      </c>
    </row>
    <row r="8859" spans="1:22">
      <c r="A8859" t="s">
        <v>4</v>
      </c>
      <c r="B8859" s="4" t="s">
        <v>5</v>
      </c>
      <c r="C8859" s="4" t="s">
        <v>10</v>
      </c>
      <c r="D8859" s="4" t="s">
        <v>6</v>
      </c>
      <c r="E8859" s="4" t="s">
        <v>6</v>
      </c>
      <c r="F8859" s="4" t="s">
        <v>6</v>
      </c>
      <c r="G8859" s="4" t="s">
        <v>13</v>
      </c>
      <c r="H8859" s="4" t="s">
        <v>9</v>
      </c>
      <c r="I8859" s="4" t="s">
        <v>30</v>
      </c>
      <c r="J8859" s="4" t="s">
        <v>30</v>
      </c>
      <c r="K8859" s="4" t="s">
        <v>30</v>
      </c>
      <c r="L8859" s="4" t="s">
        <v>30</v>
      </c>
      <c r="M8859" s="4" t="s">
        <v>30</v>
      </c>
      <c r="N8859" s="4" t="s">
        <v>30</v>
      </c>
      <c r="O8859" s="4" t="s">
        <v>30</v>
      </c>
      <c r="P8859" s="4" t="s">
        <v>6</v>
      </c>
      <c r="Q8859" s="4" t="s">
        <v>6</v>
      </c>
      <c r="R8859" s="4" t="s">
        <v>9</v>
      </c>
      <c r="S8859" s="4" t="s">
        <v>13</v>
      </c>
      <c r="T8859" s="4" t="s">
        <v>9</v>
      </c>
      <c r="U8859" s="4" t="s">
        <v>9</v>
      </c>
      <c r="V8859" s="4" t="s">
        <v>10</v>
      </c>
    </row>
    <row r="8860" spans="1:22">
      <c r="A8860" t="n">
        <v>78208</v>
      </c>
      <c r="B8860" s="56" t="n">
        <v>19</v>
      </c>
      <c r="C8860" s="7" t="n">
        <v>7032</v>
      </c>
      <c r="D8860" s="7" t="s">
        <v>262</v>
      </c>
      <c r="E8860" s="7" t="s">
        <v>263</v>
      </c>
      <c r="F8860" s="7" t="s">
        <v>12</v>
      </c>
      <c r="G8860" s="7" t="n">
        <v>0</v>
      </c>
      <c r="H8860" s="7" t="n">
        <v>1</v>
      </c>
      <c r="I8860" s="7" t="n">
        <v>0</v>
      </c>
      <c r="J8860" s="7" t="n">
        <v>0</v>
      </c>
      <c r="K8860" s="7" t="n">
        <v>0</v>
      </c>
      <c r="L8860" s="7" t="n">
        <v>0</v>
      </c>
      <c r="M8860" s="7" t="n">
        <v>1</v>
      </c>
      <c r="N8860" s="7" t="n">
        <v>1.60000002384186</v>
      </c>
      <c r="O8860" s="7" t="n">
        <v>0.0900000035762787</v>
      </c>
      <c r="P8860" s="7" t="s">
        <v>12</v>
      </c>
      <c r="Q8860" s="7" t="s">
        <v>12</v>
      </c>
      <c r="R8860" s="7" t="n">
        <v>-1</v>
      </c>
      <c r="S8860" s="7" t="n">
        <v>0</v>
      </c>
      <c r="T8860" s="7" t="n">
        <v>0</v>
      </c>
      <c r="U8860" s="7" t="n">
        <v>0</v>
      </c>
      <c r="V8860" s="7" t="n">
        <v>0</v>
      </c>
    </row>
    <row r="8861" spans="1:22">
      <c r="A8861" t="s">
        <v>4</v>
      </c>
      <c r="B8861" s="4" t="s">
        <v>5</v>
      </c>
      <c r="C8861" s="4" t="s">
        <v>10</v>
      </c>
      <c r="D8861" s="4" t="s">
        <v>13</v>
      </c>
      <c r="E8861" s="4" t="s">
        <v>13</v>
      </c>
      <c r="F8861" s="4" t="s">
        <v>6</v>
      </c>
    </row>
    <row r="8862" spans="1:22">
      <c r="A8862" t="n">
        <v>78278</v>
      </c>
      <c r="B8862" s="47" t="n">
        <v>20</v>
      </c>
      <c r="C8862" s="7" t="n">
        <v>7032</v>
      </c>
      <c r="D8862" s="7" t="n">
        <v>3</v>
      </c>
      <c r="E8862" s="7" t="n">
        <v>10</v>
      </c>
      <c r="F8862" s="7" t="s">
        <v>266</v>
      </c>
    </row>
    <row r="8863" spans="1:22">
      <c r="A8863" t="s">
        <v>4</v>
      </c>
      <c r="B8863" s="4" t="s">
        <v>5</v>
      </c>
      <c r="C8863" s="4" t="s">
        <v>10</v>
      </c>
    </row>
    <row r="8864" spans="1:22">
      <c r="A8864" t="n">
        <v>78296</v>
      </c>
      <c r="B8864" s="25" t="n">
        <v>16</v>
      </c>
      <c r="C8864" s="7" t="n">
        <v>0</v>
      </c>
    </row>
    <row r="8865" spans="1:22">
      <c r="A8865" t="s">
        <v>4</v>
      </c>
      <c r="B8865" s="4" t="s">
        <v>5</v>
      </c>
      <c r="C8865" s="4" t="s">
        <v>10</v>
      </c>
      <c r="D8865" s="4" t="s">
        <v>9</v>
      </c>
    </row>
    <row r="8866" spans="1:22">
      <c r="A8866" t="n">
        <v>78299</v>
      </c>
      <c r="B8866" s="37" t="n">
        <v>43</v>
      </c>
      <c r="C8866" s="7" t="n">
        <v>7032</v>
      </c>
      <c r="D8866" s="7" t="n">
        <v>1</v>
      </c>
    </row>
    <row r="8867" spans="1:22">
      <c r="A8867" t="s">
        <v>4</v>
      </c>
      <c r="B8867" s="4" t="s">
        <v>5</v>
      </c>
      <c r="C8867" s="4" t="s">
        <v>13</v>
      </c>
      <c r="D8867" s="54" t="s">
        <v>225</v>
      </c>
      <c r="E8867" s="4" t="s">
        <v>5</v>
      </c>
      <c r="F8867" s="4" t="s">
        <v>13</v>
      </c>
      <c r="G8867" s="4" t="s">
        <v>10</v>
      </c>
      <c r="H8867" s="54" t="s">
        <v>226</v>
      </c>
      <c r="I8867" s="4" t="s">
        <v>13</v>
      </c>
      <c r="J8867" s="54" t="s">
        <v>225</v>
      </c>
      <c r="K8867" s="4" t="s">
        <v>5</v>
      </c>
      <c r="L8867" s="4" t="s">
        <v>13</v>
      </c>
      <c r="M8867" s="4" t="s">
        <v>10</v>
      </c>
      <c r="N8867" s="54" t="s">
        <v>226</v>
      </c>
      <c r="O8867" s="4" t="s">
        <v>13</v>
      </c>
      <c r="P8867" s="4" t="s">
        <v>13</v>
      </c>
      <c r="Q8867" s="4" t="s">
        <v>13</v>
      </c>
      <c r="R8867" s="4" t="s">
        <v>29</v>
      </c>
    </row>
    <row r="8868" spans="1:22">
      <c r="A8868" t="n">
        <v>78306</v>
      </c>
      <c r="B8868" s="14" t="n">
        <v>5</v>
      </c>
      <c r="C8868" s="7" t="n">
        <v>28</v>
      </c>
      <c r="D8868" s="54" t="s">
        <v>3</v>
      </c>
      <c r="E8868" s="50" t="n">
        <v>64</v>
      </c>
      <c r="F8868" s="7" t="n">
        <v>5</v>
      </c>
      <c r="G8868" s="7" t="n">
        <v>2</v>
      </c>
      <c r="H8868" s="54" t="s">
        <v>3</v>
      </c>
      <c r="I8868" s="7" t="n">
        <v>28</v>
      </c>
      <c r="J8868" s="54" t="s">
        <v>3</v>
      </c>
      <c r="K8868" s="50" t="n">
        <v>64</v>
      </c>
      <c r="L8868" s="7" t="n">
        <v>10</v>
      </c>
      <c r="M8868" s="7" t="n">
        <v>2</v>
      </c>
      <c r="N8868" s="54" t="s">
        <v>3</v>
      </c>
      <c r="O8868" s="7" t="n">
        <v>8</v>
      </c>
      <c r="P8868" s="7" t="n">
        <v>9</v>
      </c>
      <c r="Q8868" s="7" t="n">
        <v>1</v>
      </c>
      <c r="R8868" s="15" t="n">
        <f t="normal" ca="1">A8874</f>
        <v>0</v>
      </c>
    </row>
    <row r="8869" spans="1:22">
      <c r="A8869" t="s">
        <v>4</v>
      </c>
      <c r="B8869" s="4" t="s">
        <v>5</v>
      </c>
      <c r="C8869" s="4" t="s">
        <v>10</v>
      </c>
      <c r="D8869" s="4" t="s">
        <v>6</v>
      </c>
      <c r="E8869" s="4" t="s">
        <v>6</v>
      </c>
      <c r="F8869" s="4" t="s">
        <v>6</v>
      </c>
      <c r="G8869" s="4" t="s">
        <v>13</v>
      </c>
      <c r="H8869" s="4" t="s">
        <v>9</v>
      </c>
      <c r="I8869" s="4" t="s">
        <v>30</v>
      </c>
      <c r="J8869" s="4" t="s">
        <v>30</v>
      </c>
      <c r="K8869" s="4" t="s">
        <v>30</v>
      </c>
      <c r="L8869" s="4" t="s">
        <v>30</v>
      </c>
      <c r="M8869" s="4" t="s">
        <v>30</v>
      </c>
      <c r="N8869" s="4" t="s">
        <v>30</v>
      </c>
      <c r="O8869" s="4" t="s">
        <v>30</v>
      </c>
      <c r="P8869" s="4" t="s">
        <v>6</v>
      </c>
      <c r="Q8869" s="4" t="s">
        <v>6</v>
      </c>
      <c r="R8869" s="4" t="s">
        <v>9</v>
      </c>
      <c r="S8869" s="4" t="s">
        <v>13</v>
      </c>
      <c r="T8869" s="4" t="s">
        <v>9</v>
      </c>
      <c r="U8869" s="4" t="s">
        <v>9</v>
      </c>
      <c r="V8869" s="4" t="s">
        <v>10</v>
      </c>
    </row>
    <row r="8870" spans="1:22">
      <c r="A8870" t="n">
        <v>78324</v>
      </c>
      <c r="B8870" s="56" t="n">
        <v>19</v>
      </c>
      <c r="C8870" s="7" t="n">
        <v>2</v>
      </c>
      <c r="D8870" s="7" t="s">
        <v>237</v>
      </c>
      <c r="E8870" s="7" t="s">
        <v>238</v>
      </c>
      <c r="F8870" s="7" t="s">
        <v>12</v>
      </c>
      <c r="G8870" s="7" t="n">
        <v>0</v>
      </c>
      <c r="H8870" s="7" t="n">
        <v>1</v>
      </c>
      <c r="I8870" s="7" t="n">
        <v>2000</v>
      </c>
      <c r="J8870" s="7" t="n">
        <v>0</v>
      </c>
      <c r="K8870" s="7" t="n">
        <v>0</v>
      </c>
      <c r="L8870" s="7" t="n">
        <v>0</v>
      </c>
      <c r="M8870" s="7" t="n">
        <v>1</v>
      </c>
      <c r="N8870" s="7" t="n">
        <v>1.60000002384186</v>
      </c>
      <c r="O8870" s="7" t="n">
        <v>0.0900000035762787</v>
      </c>
      <c r="P8870" s="7" t="s">
        <v>12</v>
      </c>
      <c r="Q8870" s="7" t="s">
        <v>12</v>
      </c>
      <c r="R8870" s="7" t="n">
        <v>-1</v>
      </c>
      <c r="S8870" s="7" t="n">
        <v>0</v>
      </c>
      <c r="T8870" s="7" t="n">
        <v>0</v>
      </c>
      <c r="U8870" s="7" t="n">
        <v>0</v>
      </c>
      <c r="V8870" s="7" t="n">
        <v>0</v>
      </c>
    </row>
    <row r="8871" spans="1:22">
      <c r="A8871" t="s">
        <v>4</v>
      </c>
      <c r="B8871" s="4" t="s">
        <v>5</v>
      </c>
      <c r="C8871" s="4" t="s">
        <v>10</v>
      </c>
      <c r="D8871" s="4" t="s">
        <v>9</v>
      </c>
    </row>
    <row r="8872" spans="1:22">
      <c r="A8872" t="n">
        <v>78398</v>
      </c>
      <c r="B8872" s="37" t="n">
        <v>43</v>
      </c>
      <c r="C8872" s="7" t="n">
        <v>2</v>
      </c>
      <c r="D8872" s="7" t="n">
        <v>1</v>
      </c>
    </row>
    <row r="8873" spans="1:22">
      <c r="A8873" t="s">
        <v>4</v>
      </c>
      <c r="B8873" s="4" t="s">
        <v>5</v>
      </c>
      <c r="C8873" s="4" t="s">
        <v>13</v>
      </c>
      <c r="D8873" s="54" t="s">
        <v>225</v>
      </c>
      <c r="E8873" s="4" t="s">
        <v>5</v>
      </c>
      <c r="F8873" s="4" t="s">
        <v>13</v>
      </c>
      <c r="G8873" s="4" t="s">
        <v>10</v>
      </c>
      <c r="H8873" s="54" t="s">
        <v>226</v>
      </c>
      <c r="I8873" s="4" t="s">
        <v>13</v>
      </c>
      <c r="J8873" s="54" t="s">
        <v>225</v>
      </c>
      <c r="K8873" s="4" t="s">
        <v>5</v>
      </c>
      <c r="L8873" s="4" t="s">
        <v>13</v>
      </c>
      <c r="M8873" s="4" t="s">
        <v>10</v>
      </c>
      <c r="N8873" s="54" t="s">
        <v>226</v>
      </c>
      <c r="O8873" s="4" t="s">
        <v>13</v>
      </c>
      <c r="P8873" s="4" t="s">
        <v>13</v>
      </c>
      <c r="Q8873" s="4" t="s">
        <v>13</v>
      </c>
      <c r="R8873" s="4" t="s">
        <v>29</v>
      </c>
    </row>
    <row r="8874" spans="1:22">
      <c r="A8874" t="n">
        <v>78405</v>
      </c>
      <c r="B8874" s="14" t="n">
        <v>5</v>
      </c>
      <c r="C8874" s="7" t="n">
        <v>28</v>
      </c>
      <c r="D8874" s="54" t="s">
        <v>3</v>
      </c>
      <c r="E8874" s="50" t="n">
        <v>64</v>
      </c>
      <c r="F8874" s="7" t="n">
        <v>5</v>
      </c>
      <c r="G8874" s="7" t="n">
        <v>7</v>
      </c>
      <c r="H8874" s="54" t="s">
        <v>3</v>
      </c>
      <c r="I8874" s="7" t="n">
        <v>28</v>
      </c>
      <c r="J8874" s="54" t="s">
        <v>3</v>
      </c>
      <c r="K8874" s="50" t="n">
        <v>64</v>
      </c>
      <c r="L8874" s="7" t="n">
        <v>10</v>
      </c>
      <c r="M8874" s="7" t="n">
        <v>7</v>
      </c>
      <c r="N8874" s="54" t="s">
        <v>3</v>
      </c>
      <c r="O8874" s="7" t="n">
        <v>8</v>
      </c>
      <c r="P8874" s="7" t="n">
        <v>9</v>
      </c>
      <c r="Q8874" s="7" t="n">
        <v>1</v>
      </c>
      <c r="R8874" s="15" t="n">
        <f t="normal" ca="1">A8880</f>
        <v>0</v>
      </c>
    </row>
    <row r="8875" spans="1:22">
      <c r="A8875" t="s">
        <v>4</v>
      </c>
      <c r="B8875" s="4" t="s">
        <v>5</v>
      </c>
      <c r="C8875" s="4" t="s">
        <v>10</v>
      </c>
      <c r="D8875" s="4" t="s">
        <v>6</v>
      </c>
      <c r="E8875" s="4" t="s">
        <v>6</v>
      </c>
      <c r="F8875" s="4" t="s">
        <v>6</v>
      </c>
      <c r="G8875" s="4" t="s">
        <v>13</v>
      </c>
      <c r="H8875" s="4" t="s">
        <v>9</v>
      </c>
      <c r="I8875" s="4" t="s">
        <v>30</v>
      </c>
      <c r="J8875" s="4" t="s">
        <v>30</v>
      </c>
      <c r="K8875" s="4" t="s">
        <v>30</v>
      </c>
      <c r="L8875" s="4" t="s">
        <v>30</v>
      </c>
      <c r="M8875" s="4" t="s">
        <v>30</v>
      </c>
      <c r="N8875" s="4" t="s">
        <v>30</v>
      </c>
      <c r="O8875" s="4" t="s">
        <v>30</v>
      </c>
      <c r="P8875" s="4" t="s">
        <v>6</v>
      </c>
      <c r="Q8875" s="4" t="s">
        <v>6</v>
      </c>
      <c r="R8875" s="4" t="s">
        <v>9</v>
      </c>
      <c r="S8875" s="4" t="s">
        <v>13</v>
      </c>
      <c r="T8875" s="4" t="s">
        <v>9</v>
      </c>
      <c r="U8875" s="4" t="s">
        <v>9</v>
      </c>
      <c r="V8875" s="4" t="s">
        <v>10</v>
      </c>
    </row>
    <row r="8876" spans="1:22">
      <c r="A8876" t="n">
        <v>78423</v>
      </c>
      <c r="B8876" s="56" t="n">
        <v>19</v>
      </c>
      <c r="C8876" s="7" t="n">
        <v>7</v>
      </c>
      <c r="D8876" s="7" t="s">
        <v>257</v>
      </c>
      <c r="E8876" s="7" t="s">
        <v>258</v>
      </c>
      <c r="F8876" s="7" t="s">
        <v>12</v>
      </c>
      <c r="G8876" s="7" t="n">
        <v>0</v>
      </c>
      <c r="H8876" s="7" t="n">
        <v>1</v>
      </c>
      <c r="I8876" s="7" t="n">
        <v>2000</v>
      </c>
      <c r="J8876" s="7" t="n">
        <v>0</v>
      </c>
      <c r="K8876" s="7" t="n">
        <v>0</v>
      </c>
      <c r="L8876" s="7" t="n">
        <v>0</v>
      </c>
      <c r="M8876" s="7" t="n">
        <v>1</v>
      </c>
      <c r="N8876" s="7" t="n">
        <v>1.60000002384186</v>
      </c>
      <c r="O8876" s="7" t="n">
        <v>0.0900000035762787</v>
      </c>
      <c r="P8876" s="7" t="s">
        <v>12</v>
      </c>
      <c r="Q8876" s="7" t="s">
        <v>12</v>
      </c>
      <c r="R8876" s="7" t="n">
        <v>-1</v>
      </c>
      <c r="S8876" s="7" t="n">
        <v>0</v>
      </c>
      <c r="T8876" s="7" t="n">
        <v>0</v>
      </c>
      <c r="U8876" s="7" t="n">
        <v>0</v>
      </c>
      <c r="V8876" s="7" t="n">
        <v>0</v>
      </c>
    </row>
    <row r="8877" spans="1:22">
      <c r="A8877" t="s">
        <v>4</v>
      </c>
      <c r="B8877" s="4" t="s">
        <v>5</v>
      </c>
      <c r="C8877" s="4" t="s">
        <v>10</v>
      </c>
      <c r="D8877" s="4" t="s">
        <v>9</v>
      </c>
    </row>
    <row r="8878" spans="1:22">
      <c r="A8878" t="n">
        <v>78494</v>
      </c>
      <c r="B8878" s="37" t="n">
        <v>43</v>
      </c>
      <c r="C8878" s="7" t="n">
        <v>7</v>
      </c>
      <c r="D8878" s="7" t="n">
        <v>1</v>
      </c>
    </row>
    <row r="8879" spans="1:22">
      <c r="A8879" t="s">
        <v>4</v>
      </c>
      <c r="B8879" s="4" t="s">
        <v>5</v>
      </c>
      <c r="C8879" s="4" t="s">
        <v>13</v>
      </c>
      <c r="D8879" s="54" t="s">
        <v>225</v>
      </c>
      <c r="E8879" s="4" t="s">
        <v>5</v>
      </c>
      <c r="F8879" s="4" t="s">
        <v>13</v>
      </c>
      <c r="G8879" s="4" t="s">
        <v>10</v>
      </c>
      <c r="H8879" s="54" t="s">
        <v>226</v>
      </c>
      <c r="I8879" s="4" t="s">
        <v>13</v>
      </c>
      <c r="J8879" s="54" t="s">
        <v>225</v>
      </c>
      <c r="K8879" s="4" t="s">
        <v>5</v>
      </c>
      <c r="L8879" s="4" t="s">
        <v>13</v>
      </c>
      <c r="M8879" s="4" t="s">
        <v>10</v>
      </c>
      <c r="N8879" s="54" t="s">
        <v>226</v>
      </c>
      <c r="O8879" s="4" t="s">
        <v>13</v>
      </c>
      <c r="P8879" s="4" t="s">
        <v>13</v>
      </c>
      <c r="Q8879" s="4" t="s">
        <v>13</v>
      </c>
      <c r="R8879" s="4" t="s">
        <v>29</v>
      </c>
    </row>
    <row r="8880" spans="1:22">
      <c r="A8880" t="n">
        <v>78501</v>
      </c>
      <c r="B8880" s="14" t="n">
        <v>5</v>
      </c>
      <c r="C8880" s="7" t="n">
        <v>28</v>
      </c>
      <c r="D8880" s="54" t="s">
        <v>3</v>
      </c>
      <c r="E8880" s="50" t="n">
        <v>64</v>
      </c>
      <c r="F8880" s="7" t="n">
        <v>5</v>
      </c>
      <c r="G8880" s="7" t="n">
        <v>5</v>
      </c>
      <c r="H8880" s="54" t="s">
        <v>3</v>
      </c>
      <c r="I8880" s="7" t="n">
        <v>28</v>
      </c>
      <c r="J8880" s="54" t="s">
        <v>3</v>
      </c>
      <c r="K8880" s="50" t="n">
        <v>64</v>
      </c>
      <c r="L8880" s="7" t="n">
        <v>10</v>
      </c>
      <c r="M8880" s="7" t="n">
        <v>5</v>
      </c>
      <c r="N8880" s="54" t="s">
        <v>3</v>
      </c>
      <c r="O8880" s="7" t="n">
        <v>8</v>
      </c>
      <c r="P8880" s="7" t="n">
        <v>9</v>
      </c>
      <c r="Q8880" s="7" t="n">
        <v>1</v>
      </c>
      <c r="R8880" s="15" t="n">
        <f t="normal" ca="1">A8886</f>
        <v>0</v>
      </c>
    </row>
    <row r="8881" spans="1:22">
      <c r="A8881" t="s">
        <v>4</v>
      </c>
      <c r="B8881" s="4" t="s">
        <v>5</v>
      </c>
      <c r="C8881" s="4" t="s">
        <v>10</v>
      </c>
      <c r="D8881" s="4" t="s">
        <v>6</v>
      </c>
      <c r="E8881" s="4" t="s">
        <v>6</v>
      </c>
      <c r="F8881" s="4" t="s">
        <v>6</v>
      </c>
      <c r="G8881" s="4" t="s">
        <v>13</v>
      </c>
      <c r="H8881" s="4" t="s">
        <v>9</v>
      </c>
      <c r="I8881" s="4" t="s">
        <v>30</v>
      </c>
      <c r="J8881" s="4" t="s">
        <v>30</v>
      </c>
      <c r="K8881" s="4" t="s">
        <v>30</v>
      </c>
      <c r="L8881" s="4" t="s">
        <v>30</v>
      </c>
      <c r="M8881" s="4" t="s">
        <v>30</v>
      </c>
      <c r="N8881" s="4" t="s">
        <v>30</v>
      </c>
      <c r="O8881" s="4" t="s">
        <v>30</v>
      </c>
      <c r="P8881" s="4" t="s">
        <v>6</v>
      </c>
      <c r="Q8881" s="4" t="s">
        <v>6</v>
      </c>
      <c r="R8881" s="4" t="s">
        <v>9</v>
      </c>
      <c r="S8881" s="4" t="s">
        <v>13</v>
      </c>
      <c r="T8881" s="4" t="s">
        <v>9</v>
      </c>
      <c r="U8881" s="4" t="s">
        <v>9</v>
      </c>
      <c r="V8881" s="4" t="s">
        <v>10</v>
      </c>
    </row>
    <row r="8882" spans="1:22">
      <c r="A8882" t="n">
        <v>78519</v>
      </c>
      <c r="B8882" s="56" t="n">
        <v>19</v>
      </c>
      <c r="C8882" s="7" t="n">
        <v>5</v>
      </c>
      <c r="D8882" s="7" t="s">
        <v>255</v>
      </c>
      <c r="E8882" s="7" t="s">
        <v>256</v>
      </c>
      <c r="F8882" s="7" t="s">
        <v>12</v>
      </c>
      <c r="G8882" s="7" t="n">
        <v>0</v>
      </c>
      <c r="H8882" s="7" t="n">
        <v>1</v>
      </c>
      <c r="I8882" s="7" t="n">
        <v>2000</v>
      </c>
      <c r="J8882" s="7" t="n">
        <v>0</v>
      </c>
      <c r="K8882" s="7" t="n">
        <v>0</v>
      </c>
      <c r="L8882" s="7" t="n">
        <v>0</v>
      </c>
      <c r="M8882" s="7" t="n">
        <v>1</v>
      </c>
      <c r="N8882" s="7" t="n">
        <v>1.60000002384186</v>
      </c>
      <c r="O8882" s="7" t="n">
        <v>0.0900000035762787</v>
      </c>
      <c r="P8882" s="7" t="s">
        <v>12</v>
      </c>
      <c r="Q8882" s="7" t="s">
        <v>12</v>
      </c>
      <c r="R8882" s="7" t="n">
        <v>-1</v>
      </c>
      <c r="S8882" s="7" t="n">
        <v>0</v>
      </c>
      <c r="T8882" s="7" t="n">
        <v>0</v>
      </c>
      <c r="U8882" s="7" t="n">
        <v>0</v>
      </c>
      <c r="V8882" s="7" t="n">
        <v>0</v>
      </c>
    </row>
    <row r="8883" spans="1:22">
      <c r="A8883" t="s">
        <v>4</v>
      </c>
      <c r="B8883" s="4" t="s">
        <v>5</v>
      </c>
      <c r="C8883" s="4" t="s">
        <v>10</v>
      </c>
      <c r="D8883" s="4" t="s">
        <v>9</v>
      </c>
    </row>
    <row r="8884" spans="1:22">
      <c r="A8884" t="n">
        <v>78591</v>
      </c>
      <c r="B8884" s="37" t="n">
        <v>43</v>
      </c>
      <c r="C8884" s="7" t="n">
        <v>5</v>
      </c>
      <c r="D8884" s="7" t="n">
        <v>1</v>
      </c>
    </row>
    <row r="8885" spans="1:22">
      <c r="A8885" t="s">
        <v>4</v>
      </c>
      <c r="B8885" s="4" t="s">
        <v>5</v>
      </c>
      <c r="C8885" s="4" t="s">
        <v>13</v>
      </c>
      <c r="D8885" s="54" t="s">
        <v>225</v>
      </c>
      <c r="E8885" s="4" t="s">
        <v>5</v>
      </c>
      <c r="F8885" s="4" t="s">
        <v>13</v>
      </c>
      <c r="G8885" s="4" t="s">
        <v>10</v>
      </c>
      <c r="H8885" s="54" t="s">
        <v>226</v>
      </c>
      <c r="I8885" s="4" t="s">
        <v>13</v>
      </c>
      <c r="J8885" s="54" t="s">
        <v>225</v>
      </c>
      <c r="K8885" s="4" t="s">
        <v>5</v>
      </c>
      <c r="L8885" s="4" t="s">
        <v>13</v>
      </c>
      <c r="M8885" s="4" t="s">
        <v>10</v>
      </c>
      <c r="N8885" s="54" t="s">
        <v>226</v>
      </c>
      <c r="O8885" s="4" t="s">
        <v>13</v>
      </c>
      <c r="P8885" s="4" t="s">
        <v>13</v>
      </c>
      <c r="Q8885" s="4" t="s">
        <v>13</v>
      </c>
      <c r="R8885" s="4" t="s">
        <v>29</v>
      </c>
    </row>
    <row r="8886" spans="1:22">
      <c r="A8886" t="n">
        <v>78598</v>
      </c>
      <c r="B8886" s="14" t="n">
        <v>5</v>
      </c>
      <c r="C8886" s="7" t="n">
        <v>28</v>
      </c>
      <c r="D8886" s="54" t="s">
        <v>3</v>
      </c>
      <c r="E8886" s="50" t="n">
        <v>64</v>
      </c>
      <c r="F8886" s="7" t="n">
        <v>5</v>
      </c>
      <c r="G8886" s="7" t="n">
        <v>1</v>
      </c>
      <c r="H8886" s="54" t="s">
        <v>3</v>
      </c>
      <c r="I8886" s="7" t="n">
        <v>28</v>
      </c>
      <c r="J8886" s="54" t="s">
        <v>3</v>
      </c>
      <c r="K8886" s="50" t="n">
        <v>64</v>
      </c>
      <c r="L8886" s="7" t="n">
        <v>10</v>
      </c>
      <c r="M8886" s="7" t="n">
        <v>1</v>
      </c>
      <c r="N8886" s="54" t="s">
        <v>3</v>
      </c>
      <c r="O8886" s="7" t="n">
        <v>8</v>
      </c>
      <c r="P8886" s="7" t="n">
        <v>9</v>
      </c>
      <c r="Q8886" s="7" t="n">
        <v>1</v>
      </c>
      <c r="R8886" s="15" t="n">
        <f t="normal" ca="1">A8892</f>
        <v>0</v>
      </c>
    </row>
    <row r="8887" spans="1:22">
      <c r="A8887" t="s">
        <v>4</v>
      </c>
      <c r="B8887" s="4" t="s">
        <v>5</v>
      </c>
      <c r="C8887" s="4" t="s">
        <v>10</v>
      </c>
      <c r="D8887" s="4" t="s">
        <v>6</v>
      </c>
      <c r="E8887" s="4" t="s">
        <v>6</v>
      </c>
      <c r="F8887" s="4" t="s">
        <v>6</v>
      </c>
      <c r="G8887" s="4" t="s">
        <v>13</v>
      </c>
      <c r="H8887" s="4" t="s">
        <v>9</v>
      </c>
      <c r="I8887" s="4" t="s">
        <v>30</v>
      </c>
      <c r="J8887" s="4" t="s">
        <v>30</v>
      </c>
      <c r="K8887" s="4" t="s">
        <v>30</v>
      </c>
      <c r="L8887" s="4" t="s">
        <v>30</v>
      </c>
      <c r="M8887" s="4" t="s">
        <v>30</v>
      </c>
      <c r="N8887" s="4" t="s">
        <v>30</v>
      </c>
      <c r="O8887" s="4" t="s">
        <v>30</v>
      </c>
      <c r="P8887" s="4" t="s">
        <v>6</v>
      </c>
      <c r="Q8887" s="4" t="s">
        <v>6</v>
      </c>
      <c r="R8887" s="4" t="s">
        <v>9</v>
      </c>
      <c r="S8887" s="4" t="s">
        <v>13</v>
      </c>
      <c r="T8887" s="4" t="s">
        <v>9</v>
      </c>
      <c r="U8887" s="4" t="s">
        <v>9</v>
      </c>
      <c r="V8887" s="4" t="s">
        <v>10</v>
      </c>
    </row>
    <row r="8888" spans="1:22">
      <c r="A8888" t="n">
        <v>78616</v>
      </c>
      <c r="B8888" s="56" t="n">
        <v>19</v>
      </c>
      <c r="C8888" s="7" t="n">
        <v>1</v>
      </c>
      <c r="D8888" s="7" t="s">
        <v>251</v>
      </c>
      <c r="E8888" s="7" t="s">
        <v>252</v>
      </c>
      <c r="F8888" s="7" t="s">
        <v>12</v>
      </c>
      <c r="G8888" s="7" t="n">
        <v>0</v>
      </c>
      <c r="H8888" s="7" t="n">
        <v>1</v>
      </c>
      <c r="I8888" s="7" t="n">
        <v>2000</v>
      </c>
      <c r="J8888" s="7" t="n">
        <v>0</v>
      </c>
      <c r="K8888" s="7" t="n">
        <v>0</v>
      </c>
      <c r="L8888" s="7" t="n">
        <v>0</v>
      </c>
      <c r="M8888" s="7" t="n">
        <v>1</v>
      </c>
      <c r="N8888" s="7" t="n">
        <v>1.60000002384186</v>
      </c>
      <c r="O8888" s="7" t="n">
        <v>0.0900000035762787</v>
      </c>
      <c r="P8888" s="7" t="s">
        <v>12</v>
      </c>
      <c r="Q8888" s="7" t="s">
        <v>12</v>
      </c>
      <c r="R8888" s="7" t="n">
        <v>-1</v>
      </c>
      <c r="S8888" s="7" t="n">
        <v>0</v>
      </c>
      <c r="T8888" s="7" t="n">
        <v>0</v>
      </c>
      <c r="U8888" s="7" t="n">
        <v>0</v>
      </c>
      <c r="V8888" s="7" t="n">
        <v>0</v>
      </c>
    </row>
    <row r="8889" spans="1:22">
      <c r="A8889" t="s">
        <v>4</v>
      </c>
      <c r="B8889" s="4" t="s">
        <v>5</v>
      </c>
      <c r="C8889" s="4" t="s">
        <v>10</v>
      </c>
      <c r="D8889" s="4" t="s">
        <v>9</v>
      </c>
    </row>
    <row r="8890" spans="1:22">
      <c r="A8890" t="n">
        <v>78689</v>
      </c>
      <c r="B8890" s="37" t="n">
        <v>43</v>
      </c>
      <c r="C8890" s="7" t="n">
        <v>1</v>
      </c>
      <c r="D8890" s="7" t="n">
        <v>1</v>
      </c>
    </row>
    <row r="8891" spans="1:22">
      <c r="A8891" t="s">
        <v>4</v>
      </c>
      <c r="B8891" s="4" t="s">
        <v>5</v>
      </c>
      <c r="C8891" s="4" t="s">
        <v>10</v>
      </c>
      <c r="D8891" s="4" t="s">
        <v>30</v>
      </c>
      <c r="E8891" s="4" t="s">
        <v>30</v>
      </c>
      <c r="F8891" s="4" t="s">
        <v>30</v>
      </c>
      <c r="G8891" s="4" t="s">
        <v>30</v>
      </c>
    </row>
    <row r="8892" spans="1:22">
      <c r="A8892" t="n">
        <v>78696</v>
      </c>
      <c r="B8892" s="38" t="n">
        <v>46</v>
      </c>
      <c r="C8892" s="7" t="n">
        <v>61440</v>
      </c>
      <c r="D8892" s="7" t="n">
        <v>0.280000001192093</v>
      </c>
      <c r="E8892" s="7" t="n">
        <v>0</v>
      </c>
      <c r="F8892" s="7" t="n">
        <v>-26.5300006866455</v>
      </c>
      <c r="G8892" s="7" t="n">
        <v>224.600006103516</v>
      </c>
    </row>
    <row r="8893" spans="1:22">
      <c r="A8893" t="s">
        <v>4</v>
      </c>
      <c r="B8893" s="4" t="s">
        <v>5</v>
      </c>
      <c r="C8893" s="4" t="s">
        <v>10</v>
      </c>
      <c r="D8893" s="4" t="s">
        <v>30</v>
      </c>
      <c r="E8893" s="4" t="s">
        <v>30</v>
      </c>
      <c r="F8893" s="4" t="s">
        <v>30</v>
      </c>
      <c r="G8893" s="4" t="s">
        <v>30</v>
      </c>
    </row>
    <row r="8894" spans="1:22">
      <c r="A8894" t="n">
        <v>78715</v>
      </c>
      <c r="B8894" s="38" t="n">
        <v>46</v>
      </c>
      <c r="C8894" s="7" t="n">
        <v>120</v>
      </c>
      <c r="D8894" s="7" t="n">
        <v>-1.61000001430511</v>
      </c>
      <c r="E8894" s="7" t="n">
        <v>0</v>
      </c>
      <c r="F8894" s="7" t="n">
        <v>-27.8400001525879</v>
      </c>
      <c r="G8894" s="7" t="n">
        <v>53.2999992370605</v>
      </c>
    </row>
    <row r="8895" spans="1:22">
      <c r="A8895" t="s">
        <v>4</v>
      </c>
      <c r="B8895" s="4" t="s">
        <v>5</v>
      </c>
      <c r="C8895" s="4" t="s">
        <v>10</v>
      </c>
      <c r="D8895" s="4" t="s">
        <v>30</v>
      </c>
      <c r="E8895" s="4" t="s">
        <v>30</v>
      </c>
      <c r="F8895" s="4" t="s">
        <v>30</v>
      </c>
      <c r="G8895" s="4" t="s">
        <v>30</v>
      </c>
    </row>
    <row r="8896" spans="1:22">
      <c r="A8896" t="n">
        <v>78734</v>
      </c>
      <c r="B8896" s="38" t="n">
        <v>46</v>
      </c>
      <c r="C8896" s="7" t="n">
        <v>92</v>
      </c>
      <c r="D8896" s="7" t="n">
        <v>-0.959999978542328</v>
      </c>
      <c r="E8896" s="7" t="n">
        <v>0</v>
      </c>
      <c r="F8896" s="7" t="n">
        <v>-28.3199996948242</v>
      </c>
      <c r="G8896" s="7" t="n">
        <v>33.5999984741211</v>
      </c>
    </row>
    <row r="8897" spans="1:22">
      <c r="A8897" t="s">
        <v>4</v>
      </c>
      <c r="B8897" s="4" t="s">
        <v>5</v>
      </c>
      <c r="C8897" s="4" t="s">
        <v>10</v>
      </c>
      <c r="D8897" s="4" t="s">
        <v>30</v>
      </c>
      <c r="E8897" s="4" t="s">
        <v>30</v>
      </c>
      <c r="F8897" s="4" t="s">
        <v>30</v>
      </c>
      <c r="G8897" s="4" t="s">
        <v>30</v>
      </c>
    </row>
    <row r="8898" spans="1:22">
      <c r="A8898" t="n">
        <v>78753</v>
      </c>
      <c r="B8898" s="38" t="n">
        <v>46</v>
      </c>
      <c r="C8898" s="7" t="n">
        <v>1000</v>
      </c>
      <c r="D8898" s="7" t="n">
        <v>0.180000007152557</v>
      </c>
      <c r="E8898" s="7" t="n">
        <v>0</v>
      </c>
      <c r="F8898" s="7" t="n">
        <v>-28.1700000762939</v>
      </c>
      <c r="G8898" s="7" t="n">
        <v>352.200012207031</v>
      </c>
    </row>
    <row r="8899" spans="1:22">
      <c r="A8899" t="s">
        <v>4</v>
      </c>
      <c r="B8899" s="4" t="s">
        <v>5</v>
      </c>
      <c r="C8899" s="4" t="s">
        <v>13</v>
      </c>
      <c r="D8899" s="4" t="s">
        <v>13</v>
      </c>
      <c r="E8899" s="4" t="s">
        <v>30</v>
      </c>
      <c r="F8899" s="4" t="s">
        <v>30</v>
      </c>
      <c r="G8899" s="4" t="s">
        <v>30</v>
      </c>
      <c r="H8899" s="4" t="s">
        <v>10</v>
      </c>
    </row>
    <row r="8900" spans="1:22">
      <c r="A8900" t="n">
        <v>78772</v>
      </c>
      <c r="B8900" s="59" t="n">
        <v>45</v>
      </c>
      <c r="C8900" s="7" t="n">
        <v>2</v>
      </c>
      <c r="D8900" s="7" t="n">
        <v>3</v>
      </c>
      <c r="E8900" s="7" t="n">
        <v>-0.400000005960464</v>
      </c>
      <c r="F8900" s="7" t="n">
        <v>1.37999999523163</v>
      </c>
      <c r="G8900" s="7" t="n">
        <v>-27.3500003814697</v>
      </c>
      <c r="H8900" s="7" t="n">
        <v>0</v>
      </c>
    </row>
    <row r="8901" spans="1:22">
      <c r="A8901" t="s">
        <v>4</v>
      </c>
      <c r="B8901" s="4" t="s">
        <v>5</v>
      </c>
      <c r="C8901" s="4" t="s">
        <v>13</v>
      </c>
      <c r="D8901" s="4" t="s">
        <v>13</v>
      </c>
      <c r="E8901" s="4" t="s">
        <v>30</v>
      </c>
      <c r="F8901" s="4" t="s">
        <v>30</v>
      </c>
      <c r="G8901" s="4" t="s">
        <v>30</v>
      </c>
      <c r="H8901" s="4" t="s">
        <v>10</v>
      </c>
      <c r="I8901" s="4" t="s">
        <v>13</v>
      </c>
    </row>
    <row r="8902" spans="1:22">
      <c r="A8902" t="n">
        <v>78789</v>
      </c>
      <c r="B8902" s="59" t="n">
        <v>45</v>
      </c>
      <c r="C8902" s="7" t="n">
        <v>4</v>
      </c>
      <c r="D8902" s="7" t="n">
        <v>3</v>
      </c>
      <c r="E8902" s="7" t="n">
        <v>13.25</v>
      </c>
      <c r="F8902" s="7" t="n">
        <v>24.7299995422363</v>
      </c>
      <c r="G8902" s="7" t="n">
        <v>0</v>
      </c>
      <c r="H8902" s="7" t="n">
        <v>0</v>
      </c>
      <c r="I8902" s="7" t="n">
        <v>0</v>
      </c>
    </row>
    <row r="8903" spans="1:22">
      <c r="A8903" t="s">
        <v>4</v>
      </c>
      <c r="B8903" s="4" t="s">
        <v>5</v>
      </c>
      <c r="C8903" s="4" t="s">
        <v>13</v>
      </c>
      <c r="D8903" s="4" t="s">
        <v>13</v>
      </c>
      <c r="E8903" s="4" t="s">
        <v>30</v>
      </c>
      <c r="F8903" s="4" t="s">
        <v>10</v>
      </c>
    </row>
    <row r="8904" spans="1:22">
      <c r="A8904" t="n">
        <v>78807</v>
      </c>
      <c r="B8904" s="59" t="n">
        <v>45</v>
      </c>
      <c r="C8904" s="7" t="n">
        <v>5</v>
      </c>
      <c r="D8904" s="7" t="n">
        <v>3</v>
      </c>
      <c r="E8904" s="7" t="n">
        <v>3</v>
      </c>
      <c r="F8904" s="7" t="n">
        <v>0</v>
      </c>
    </row>
    <row r="8905" spans="1:22">
      <c r="A8905" t="s">
        <v>4</v>
      </c>
      <c r="B8905" s="4" t="s">
        <v>5</v>
      </c>
      <c r="C8905" s="4" t="s">
        <v>13</v>
      </c>
      <c r="D8905" s="4" t="s">
        <v>13</v>
      </c>
      <c r="E8905" s="4" t="s">
        <v>30</v>
      </c>
      <c r="F8905" s="4" t="s">
        <v>10</v>
      </c>
    </row>
    <row r="8906" spans="1:22">
      <c r="A8906" t="n">
        <v>78816</v>
      </c>
      <c r="B8906" s="59" t="n">
        <v>45</v>
      </c>
      <c r="C8906" s="7" t="n">
        <v>11</v>
      </c>
      <c r="D8906" s="7" t="n">
        <v>3</v>
      </c>
      <c r="E8906" s="7" t="n">
        <v>34</v>
      </c>
      <c r="F8906" s="7" t="n">
        <v>0</v>
      </c>
    </row>
    <row r="8907" spans="1:22">
      <c r="A8907" t="s">
        <v>4</v>
      </c>
      <c r="B8907" s="4" t="s">
        <v>5</v>
      </c>
      <c r="C8907" s="4" t="s">
        <v>13</v>
      </c>
      <c r="D8907" s="4" t="s">
        <v>13</v>
      </c>
      <c r="E8907" s="4" t="s">
        <v>30</v>
      </c>
      <c r="F8907" s="4" t="s">
        <v>10</v>
      </c>
    </row>
    <row r="8908" spans="1:22">
      <c r="A8908" t="n">
        <v>78825</v>
      </c>
      <c r="B8908" s="59" t="n">
        <v>45</v>
      </c>
      <c r="C8908" s="7" t="n">
        <v>5</v>
      </c>
      <c r="D8908" s="7" t="n">
        <v>3</v>
      </c>
      <c r="E8908" s="7" t="n">
        <v>2.59999990463257</v>
      </c>
      <c r="F8908" s="7" t="n">
        <v>2000</v>
      </c>
    </row>
    <row r="8909" spans="1:22">
      <c r="A8909" t="s">
        <v>4</v>
      </c>
      <c r="B8909" s="4" t="s">
        <v>5</v>
      </c>
      <c r="C8909" s="4" t="s">
        <v>13</v>
      </c>
      <c r="D8909" s="4" t="s">
        <v>10</v>
      </c>
      <c r="E8909" s="4" t="s">
        <v>30</v>
      </c>
    </row>
    <row r="8910" spans="1:22">
      <c r="A8910" t="n">
        <v>78834</v>
      </c>
      <c r="B8910" s="27" t="n">
        <v>58</v>
      </c>
      <c r="C8910" s="7" t="n">
        <v>100</v>
      </c>
      <c r="D8910" s="7" t="n">
        <v>1000</v>
      </c>
      <c r="E8910" s="7" t="n">
        <v>1</v>
      </c>
    </row>
    <row r="8911" spans="1:22">
      <c r="A8911" t="s">
        <v>4</v>
      </c>
      <c r="B8911" s="4" t="s">
        <v>5</v>
      </c>
      <c r="C8911" s="4" t="s">
        <v>13</v>
      </c>
      <c r="D8911" s="4" t="s">
        <v>10</v>
      </c>
    </row>
    <row r="8912" spans="1:22">
      <c r="A8912" t="n">
        <v>78842</v>
      </c>
      <c r="B8912" s="27" t="n">
        <v>58</v>
      </c>
      <c r="C8912" s="7" t="n">
        <v>255</v>
      </c>
      <c r="D8912" s="7" t="n">
        <v>0</v>
      </c>
    </row>
    <row r="8913" spans="1:9">
      <c r="A8913" t="s">
        <v>4</v>
      </c>
      <c r="B8913" s="4" t="s">
        <v>5</v>
      </c>
      <c r="C8913" s="4" t="s">
        <v>13</v>
      </c>
      <c r="D8913" s="4" t="s">
        <v>10</v>
      </c>
    </row>
    <row r="8914" spans="1:9">
      <c r="A8914" t="n">
        <v>78846</v>
      </c>
      <c r="B8914" s="59" t="n">
        <v>45</v>
      </c>
      <c r="C8914" s="7" t="n">
        <v>7</v>
      </c>
      <c r="D8914" s="7" t="n">
        <v>255</v>
      </c>
    </row>
    <row r="8915" spans="1:9">
      <c r="A8915" t="s">
        <v>4</v>
      </c>
      <c r="B8915" s="4" t="s">
        <v>5</v>
      </c>
      <c r="C8915" s="4" t="s">
        <v>13</v>
      </c>
      <c r="D8915" s="4" t="s">
        <v>30</v>
      </c>
      <c r="E8915" s="4" t="s">
        <v>10</v>
      </c>
      <c r="F8915" s="4" t="s">
        <v>13</v>
      </c>
    </row>
    <row r="8916" spans="1:9">
      <c r="A8916" t="n">
        <v>78850</v>
      </c>
      <c r="B8916" s="17" t="n">
        <v>49</v>
      </c>
      <c r="C8916" s="7" t="n">
        <v>3</v>
      </c>
      <c r="D8916" s="7" t="n">
        <v>0.699999988079071</v>
      </c>
      <c r="E8916" s="7" t="n">
        <v>500</v>
      </c>
      <c r="F8916" s="7" t="n">
        <v>0</v>
      </c>
    </row>
    <row r="8917" spans="1:9">
      <c r="A8917" t="s">
        <v>4</v>
      </c>
      <c r="B8917" s="4" t="s">
        <v>5</v>
      </c>
      <c r="C8917" s="4" t="s">
        <v>13</v>
      </c>
      <c r="D8917" s="4" t="s">
        <v>10</v>
      </c>
    </row>
    <row r="8918" spans="1:9">
      <c r="A8918" t="n">
        <v>78859</v>
      </c>
      <c r="B8918" s="27" t="n">
        <v>58</v>
      </c>
      <c r="C8918" s="7" t="n">
        <v>10</v>
      </c>
      <c r="D8918" s="7" t="n">
        <v>300</v>
      </c>
    </row>
    <row r="8919" spans="1:9">
      <c r="A8919" t="s">
        <v>4</v>
      </c>
      <c r="B8919" s="4" t="s">
        <v>5</v>
      </c>
      <c r="C8919" s="4" t="s">
        <v>13</v>
      </c>
      <c r="D8919" s="4" t="s">
        <v>10</v>
      </c>
    </row>
    <row r="8920" spans="1:9">
      <c r="A8920" t="n">
        <v>78863</v>
      </c>
      <c r="B8920" s="27" t="n">
        <v>58</v>
      </c>
      <c r="C8920" s="7" t="n">
        <v>12</v>
      </c>
      <c r="D8920" s="7" t="n">
        <v>0</v>
      </c>
    </row>
    <row r="8921" spans="1:9">
      <c r="A8921" t="s">
        <v>4</v>
      </c>
      <c r="B8921" s="4" t="s">
        <v>5</v>
      </c>
      <c r="C8921" s="4" t="s">
        <v>13</v>
      </c>
      <c r="D8921" s="4" t="s">
        <v>10</v>
      </c>
      <c r="E8921" s="4" t="s">
        <v>10</v>
      </c>
      <c r="F8921" s="4" t="s">
        <v>13</v>
      </c>
    </row>
    <row r="8922" spans="1:9">
      <c r="A8922" t="n">
        <v>78867</v>
      </c>
      <c r="B8922" s="30" t="n">
        <v>25</v>
      </c>
      <c r="C8922" s="7" t="n">
        <v>1</v>
      </c>
      <c r="D8922" s="7" t="n">
        <v>260</v>
      </c>
      <c r="E8922" s="7" t="n">
        <v>280</v>
      </c>
      <c r="F8922" s="7" t="n">
        <v>1</v>
      </c>
    </row>
    <row r="8923" spans="1:9">
      <c r="A8923" t="s">
        <v>4</v>
      </c>
      <c r="B8923" s="4" t="s">
        <v>5</v>
      </c>
      <c r="C8923" s="4" t="s">
        <v>13</v>
      </c>
      <c r="D8923" s="4" t="s">
        <v>10</v>
      </c>
      <c r="E8923" s="4" t="s">
        <v>6</v>
      </c>
    </row>
    <row r="8924" spans="1:9">
      <c r="A8924" t="n">
        <v>78874</v>
      </c>
      <c r="B8924" s="51" t="n">
        <v>51</v>
      </c>
      <c r="C8924" s="7" t="n">
        <v>4</v>
      </c>
      <c r="D8924" s="7" t="n">
        <v>92</v>
      </c>
      <c r="E8924" s="7" t="s">
        <v>701</v>
      </c>
    </row>
    <row r="8925" spans="1:9">
      <c r="A8925" t="s">
        <v>4</v>
      </c>
      <c r="B8925" s="4" t="s">
        <v>5</v>
      </c>
      <c r="C8925" s="4" t="s">
        <v>10</v>
      </c>
    </row>
    <row r="8926" spans="1:9">
      <c r="A8926" t="n">
        <v>78887</v>
      </c>
      <c r="B8926" s="25" t="n">
        <v>16</v>
      </c>
      <c r="C8926" s="7" t="n">
        <v>0</v>
      </c>
    </row>
    <row r="8927" spans="1:9">
      <c r="A8927" t="s">
        <v>4</v>
      </c>
      <c r="B8927" s="4" t="s">
        <v>5</v>
      </c>
      <c r="C8927" s="4" t="s">
        <v>10</v>
      </c>
      <c r="D8927" s="4" t="s">
        <v>66</v>
      </c>
      <c r="E8927" s="4" t="s">
        <v>13</v>
      </c>
      <c r="F8927" s="4" t="s">
        <v>13</v>
      </c>
    </row>
    <row r="8928" spans="1:9">
      <c r="A8928" t="n">
        <v>78890</v>
      </c>
      <c r="B8928" s="52" t="n">
        <v>26</v>
      </c>
      <c r="C8928" s="7" t="n">
        <v>92</v>
      </c>
      <c r="D8928" s="7" t="s">
        <v>780</v>
      </c>
      <c r="E8928" s="7" t="n">
        <v>2</v>
      </c>
      <c r="F8928" s="7" t="n">
        <v>0</v>
      </c>
    </row>
    <row r="8929" spans="1:6">
      <c r="A8929" t="s">
        <v>4</v>
      </c>
      <c r="B8929" s="4" t="s">
        <v>5</v>
      </c>
    </row>
    <row r="8930" spans="1:6">
      <c r="A8930" t="n">
        <v>78993</v>
      </c>
      <c r="B8930" s="32" t="n">
        <v>28</v>
      </c>
    </row>
    <row r="8931" spans="1:6">
      <c r="A8931" t="s">
        <v>4</v>
      </c>
      <c r="B8931" s="4" t="s">
        <v>5</v>
      </c>
      <c r="C8931" s="4" t="s">
        <v>10</v>
      </c>
      <c r="D8931" s="4" t="s">
        <v>13</v>
      </c>
    </row>
    <row r="8932" spans="1:6">
      <c r="A8932" t="n">
        <v>78994</v>
      </c>
      <c r="B8932" s="61" t="n">
        <v>89</v>
      </c>
      <c r="C8932" s="7" t="n">
        <v>65533</v>
      </c>
      <c r="D8932" s="7" t="n">
        <v>1</v>
      </c>
    </row>
    <row r="8933" spans="1:6">
      <c r="A8933" t="s">
        <v>4</v>
      </c>
      <c r="B8933" s="4" t="s">
        <v>5</v>
      </c>
      <c r="C8933" s="4" t="s">
        <v>13</v>
      </c>
      <c r="D8933" s="4" t="s">
        <v>10</v>
      </c>
      <c r="E8933" s="4" t="s">
        <v>10</v>
      </c>
      <c r="F8933" s="4" t="s">
        <v>13</v>
      </c>
    </row>
    <row r="8934" spans="1:6">
      <c r="A8934" t="n">
        <v>78998</v>
      </c>
      <c r="B8934" s="30" t="n">
        <v>25</v>
      </c>
      <c r="C8934" s="7" t="n">
        <v>1</v>
      </c>
      <c r="D8934" s="7" t="n">
        <v>65535</v>
      </c>
      <c r="E8934" s="7" t="n">
        <v>65535</v>
      </c>
      <c r="F8934" s="7" t="n">
        <v>0</v>
      </c>
    </row>
    <row r="8935" spans="1:6">
      <c r="A8935" t="s">
        <v>4</v>
      </c>
      <c r="B8935" s="4" t="s">
        <v>5</v>
      </c>
      <c r="C8935" s="4" t="s">
        <v>13</v>
      </c>
      <c r="D8935" s="4" t="s">
        <v>10</v>
      </c>
      <c r="E8935" s="4" t="s">
        <v>10</v>
      </c>
      <c r="F8935" s="4" t="s">
        <v>13</v>
      </c>
    </row>
    <row r="8936" spans="1:6">
      <c r="A8936" t="n">
        <v>79005</v>
      </c>
      <c r="B8936" s="30" t="n">
        <v>25</v>
      </c>
      <c r="C8936" s="7" t="n">
        <v>1</v>
      </c>
      <c r="D8936" s="7" t="n">
        <v>60</v>
      </c>
      <c r="E8936" s="7" t="n">
        <v>280</v>
      </c>
      <c r="F8936" s="7" t="n">
        <v>1</v>
      </c>
    </row>
    <row r="8937" spans="1:6">
      <c r="A8937" t="s">
        <v>4</v>
      </c>
      <c r="B8937" s="4" t="s">
        <v>5</v>
      </c>
      <c r="C8937" s="4" t="s">
        <v>13</v>
      </c>
      <c r="D8937" s="4" t="s">
        <v>10</v>
      </c>
      <c r="E8937" s="4" t="s">
        <v>6</v>
      </c>
    </row>
    <row r="8938" spans="1:6">
      <c r="A8938" t="n">
        <v>79012</v>
      </c>
      <c r="B8938" s="51" t="n">
        <v>51</v>
      </c>
      <c r="C8938" s="7" t="n">
        <v>4</v>
      </c>
      <c r="D8938" s="7" t="n">
        <v>120</v>
      </c>
      <c r="E8938" s="7" t="s">
        <v>174</v>
      </c>
    </row>
    <row r="8939" spans="1:6">
      <c r="A8939" t="s">
        <v>4</v>
      </c>
      <c r="B8939" s="4" t="s">
        <v>5</v>
      </c>
      <c r="C8939" s="4" t="s">
        <v>10</v>
      </c>
    </row>
    <row r="8940" spans="1:6">
      <c r="A8940" t="n">
        <v>79026</v>
      </c>
      <c r="B8940" s="25" t="n">
        <v>16</v>
      </c>
      <c r="C8940" s="7" t="n">
        <v>0</v>
      </c>
    </row>
    <row r="8941" spans="1:6">
      <c r="A8941" t="s">
        <v>4</v>
      </c>
      <c r="B8941" s="4" t="s">
        <v>5</v>
      </c>
      <c r="C8941" s="4" t="s">
        <v>10</v>
      </c>
      <c r="D8941" s="4" t="s">
        <v>66</v>
      </c>
      <c r="E8941" s="4" t="s">
        <v>13</v>
      </c>
      <c r="F8941" s="4" t="s">
        <v>13</v>
      </c>
    </row>
    <row r="8942" spans="1:6">
      <c r="A8942" t="n">
        <v>79029</v>
      </c>
      <c r="B8942" s="52" t="n">
        <v>26</v>
      </c>
      <c r="C8942" s="7" t="n">
        <v>120</v>
      </c>
      <c r="D8942" s="7" t="s">
        <v>781</v>
      </c>
      <c r="E8942" s="7" t="n">
        <v>2</v>
      </c>
      <c r="F8942" s="7" t="n">
        <v>0</v>
      </c>
    </row>
    <row r="8943" spans="1:6">
      <c r="A8943" t="s">
        <v>4</v>
      </c>
      <c r="B8943" s="4" t="s">
        <v>5</v>
      </c>
    </row>
    <row r="8944" spans="1:6">
      <c r="A8944" t="n">
        <v>79067</v>
      </c>
      <c r="B8944" s="32" t="n">
        <v>28</v>
      </c>
    </row>
    <row r="8945" spans="1:6">
      <c r="A8945" t="s">
        <v>4</v>
      </c>
      <c r="B8945" s="4" t="s">
        <v>5</v>
      </c>
      <c r="C8945" s="4" t="s">
        <v>10</v>
      </c>
      <c r="D8945" s="4" t="s">
        <v>13</v>
      </c>
    </row>
    <row r="8946" spans="1:6">
      <c r="A8946" t="n">
        <v>79068</v>
      </c>
      <c r="B8946" s="61" t="n">
        <v>89</v>
      </c>
      <c r="C8946" s="7" t="n">
        <v>65533</v>
      </c>
      <c r="D8946" s="7" t="n">
        <v>1</v>
      </c>
    </row>
    <row r="8947" spans="1:6">
      <c r="A8947" t="s">
        <v>4</v>
      </c>
      <c r="B8947" s="4" t="s">
        <v>5</v>
      </c>
      <c r="C8947" s="4" t="s">
        <v>13</v>
      </c>
      <c r="D8947" s="4" t="s">
        <v>10</v>
      </c>
      <c r="E8947" s="4" t="s">
        <v>10</v>
      </c>
      <c r="F8947" s="4" t="s">
        <v>13</v>
      </c>
    </row>
    <row r="8948" spans="1:6">
      <c r="A8948" t="n">
        <v>79072</v>
      </c>
      <c r="B8948" s="30" t="n">
        <v>25</v>
      </c>
      <c r="C8948" s="7" t="n">
        <v>1</v>
      </c>
      <c r="D8948" s="7" t="n">
        <v>65535</v>
      </c>
      <c r="E8948" s="7" t="n">
        <v>65535</v>
      </c>
      <c r="F8948" s="7" t="n">
        <v>0</v>
      </c>
    </row>
    <row r="8949" spans="1:6">
      <c r="A8949" t="s">
        <v>4</v>
      </c>
      <c r="B8949" s="4" t="s">
        <v>5</v>
      </c>
      <c r="C8949" s="4" t="s">
        <v>13</v>
      </c>
      <c r="D8949" s="4" t="s">
        <v>10</v>
      </c>
      <c r="E8949" s="4" t="s">
        <v>10</v>
      </c>
      <c r="F8949" s="4" t="s">
        <v>13</v>
      </c>
    </row>
    <row r="8950" spans="1:6">
      <c r="A8950" t="n">
        <v>79079</v>
      </c>
      <c r="B8950" s="30" t="n">
        <v>25</v>
      </c>
      <c r="C8950" s="7" t="n">
        <v>1</v>
      </c>
      <c r="D8950" s="7" t="n">
        <v>160</v>
      </c>
      <c r="E8950" s="7" t="n">
        <v>570</v>
      </c>
      <c r="F8950" s="7" t="n">
        <v>2</v>
      </c>
    </row>
    <row r="8951" spans="1:6">
      <c r="A8951" t="s">
        <v>4</v>
      </c>
      <c r="B8951" s="4" t="s">
        <v>5</v>
      </c>
      <c r="C8951" s="4" t="s">
        <v>13</v>
      </c>
      <c r="D8951" s="4" t="s">
        <v>10</v>
      </c>
      <c r="E8951" s="4" t="s">
        <v>6</v>
      </c>
    </row>
    <row r="8952" spans="1:6">
      <c r="A8952" t="n">
        <v>79086</v>
      </c>
      <c r="B8952" s="51" t="n">
        <v>51</v>
      </c>
      <c r="C8952" s="7" t="n">
        <v>4</v>
      </c>
      <c r="D8952" s="7" t="n">
        <v>0</v>
      </c>
      <c r="E8952" s="7" t="s">
        <v>701</v>
      </c>
    </row>
    <row r="8953" spans="1:6">
      <c r="A8953" t="s">
        <v>4</v>
      </c>
      <c r="B8953" s="4" t="s">
        <v>5</v>
      </c>
      <c r="C8953" s="4" t="s">
        <v>10</v>
      </c>
    </row>
    <row r="8954" spans="1:6">
      <c r="A8954" t="n">
        <v>79099</v>
      </c>
      <c r="B8954" s="25" t="n">
        <v>16</v>
      </c>
      <c r="C8954" s="7" t="n">
        <v>0</v>
      </c>
    </row>
    <row r="8955" spans="1:6">
      <c r="A8955" t="s">
        <v>4</v>
      </c>
      <c r="B8955" s="4" t="s">
        <v>5</v>
      </c>
      <c r="C8955" s="4" t="s">
        <v>10</v>
      </c>
      <c r="D8955" s="4" t="s">
        <v>66</v>
      </c>
      <c r="E8955" s="4" t="s">
        <v>13</v>
      </c>
      <c r="F8955" s="4" t="s">
        <v>13</v>
      </c>
    </row>
    <row r="8956" spans="1:6">
      <c r="A8956" t="n">
        <v>79102</v>
      </c>
      <c r="B8956" s="52" t="n">
        <v>26</v>
      </c>
      <c r="C8956" s="7" t="n">
        <v>0</v>
      </c>
      <c r="D8956" s="7" t="s">
        <v>782</v>
      </c>
      <c r="E8956" s="7" t="n">
        <v>2</v>
      </c>
      <c r="F8956" s="7" t="n">
        <v>0</v>
      </c>
    </row>
    <row r="8957" spans="1:6">
      <c r="A8957" t="s">
        <v>4</v>
      </c>
      <c r="B8957" s="4" t="s">
        <v>5</v>
      </c>
    </row>
    <row r="8958" spans="1:6">
      <c r="A8958" t="n">
        <v>79146</v>
      </c>
      <c r="B8958" s="32" t="n">
        <v>28</v>
      </c>
    </row>
    <row r="8959" spans="1:6">
      <c r="A8959" t="s">
        <v>4</v>
      </c>
      <c r="B8959" s="4" t="s">
        <v>5</v>
      </c>
      <c r="C8959" s="4" t="s">
        <v>10</v>
      </c>
      <c r="D8959" s="4" t="s">
        <v>13</v>
      </c>
    </row>
    <row r="8960" spans="1:6">
      <c r="A8960" t="n">
        <v>79147</v>
      </c>
      <c r="B8960" s="61" t="n">
        <v>89</v>
      </c>
      <c r="C8960" s="7" t="n">
        <v>65533</v>
      </c>
      <c r="D8960" s="7" t="n">
        <v>1</v>
      </c>
    </row>
    <row r="8961" spans="1:6">
      <c r="A8961" t="s">
        <v>4</v>
      </c>
      <c r="B8961" s="4" t="s">
        <v>5</v>
      </c>
      <c r="C8961" s="4" t="s">
        <v>13</v>
      </c>
      <c r="D8961" s="4" t="s">
        <v>10</v>
      </c>
      <c r="E8961" s="4" t="s">
        <v>10</v>
      </c>
      <c r="F8961" s="4" t="s">
        <v>13</v>
      </c>
    </row>
    <row r="8962" spans="1:6">
      <c r="A8962" t="n">
        <v>79151</v>
      </c>
      <c r="B8962" s="30" t="n">
        <v>25</v>
      </c>
      <c r="C8962" s="7" t="n">
        <v>1</v>
      </c>
      <c r="D8962" s="7" t="n">
        <v>65535</v>
      </c>
      <c r="E8962" s="7" t="n">
        <v>65535</v>
      </c>
      <c r="F8962" s="7" t="n">
        <v>0</v>
      </c>
    </row>
    <row r="8963" spans="1:6">
      <c r="A8963" t="s">
        <v>4</v>
      </c>
      <c r="B8963" s="4" t="s">
        <v>5</v>
      </c>
      <c r="C8963" s="4" t="s">
        <v>13</v>
      </c>
      <c r="D8963" s="54" t="s">
        <v>225</v>
      </c>
      <c r="E8963" s="4" t="s">
        <v>5</v>
      </c>
      <c r="F8963" s="4" t="s">
        <v>13</v>
      </c>
      <c r="G8963" s="4" t="s">
        <v>10</v>
      </c>
      <c r="H8963" s="54" t="s">
        <v>226</v>
      </c>
      <c r="I8963" s="4" t="s">
        <v>13</v>
      </c>
      <c r="J8963" s="4" t="s">
        <v>29</v>
      </c>
    </row>
    <row r="8964" spans="1:6">
      <c r="A8964" t="n">
        <v>79158</v>
      </c>
      <c r="B8964" s="14" t="n">
        <v>5</v>
      </c>
      <c r="C8964" s="7" t="n">
        <v>28</v>
      </c>
      <c r="D8964" s="54" t="s">
        <v>3</v>
      </c>
      <c r="E8964" s="50" t="n">
        <v>64</v>
      </c>
      <c r="F8964" s="7" t="n">
        <v>5</v>
      </c>
      <c r="G8964" s="7" t="n">
        <v>5</v>
      </c>
      <c r="H8964" s="54" t="s">
        <v>3</v>
      </c>
      <c r="I8964" s="7" t="n">
        <v>1</v>
      </c>
      <c r="J8964" s="15" t="n">
        <f t="normal" ca="1">A8980</f>
        <v>0</v>
      </c>
    </row>
    <row r="8965" spans="1:6">
      <c r="A8965" t="s">
        <v>4</v>
      </c>
      <c r="B8965" s="4" t="s">
        <v>5</v>
      </c>
      <c r="C8965" s="4" t="s">
        <v>13</v>
      </c>
      <c r="D8965" s="4" t="s">
        <v>10</v>
      </c>
      <c r="E8965" s="4" t="s">
        <v>10</v>
      </c>
      <c r="F8965" s="4" t="s">
        <v>13</v>
      </c>
    </row>
    <row r="8966" spans="1:6">
      <c r="A8966" t="n">
        <v>79169</v>
      </c>
      <c r="B8966" s="30" t="n">
        <v>25</v>
      </c>
      <c r="C8966" s="7" t="n">
        <v>1</v>
      </c>
      <c r="D8966" s="7" t="n">
        <v>60</v>
      </c>
      <c r="E8966" s="7" t="n">
        <v>640</v>
      </c>
      <c r="F8966" s="7" t="n">
        <v>2</v>
      </c>
    </row>
    <row r="8967" spans="1:6">
      <c r="A8967" t="s">
        <v>4</v>
      </c>
      <c r="B8967" s="4" t="s">
        <v>5</v>
      </c>
      <c r="C8967" s="4" t="s">
        <v>13</v>
      </c>
      <c r="D8967" s="4" t="s">
        <v>10</v>
      </c>
      <c r="E8967" s="4" t="s">
        <v>6</v>
      </c>
    </row>
    <row r="8968" spans="1:6">
      <c r="A8968" t="n">
        <v>79176</v>
      </c>
      <c r="B8968" s="51" t="n">
        <v>51</v>
      </c>
      <c r="C8968" s="7" t="n">
        <v>4</v>
      </c>
      <c r="D8968" s="7" t="n">
        <v>5</v>
      </c>
      <c r="E8968" s="7" t="s">
        <v>186</v>
      </c>
    </row>
    <row r="8969" spans="1:6">
      <c r="A8969" t="s">
        <v>4</v>
      </c>
      <c r="B8969" s="4" t="s">
        <v>5</v>
      </c>
      <c r="C8969" s="4" t="s">
        <v>10</v>
      </c>
    </row>
    <row r="8970" spans="1:6">
      <c r="A8970" t="n">
        <v>79190</v>
      </c>
      <c r="B8970" s="25" t="n">
        <v>16</v>
      </c>
      <c r="C8970" s="7" t="n">
        <v>0</v>
      </c>
    </row>
    <row r="8971" spans="1:6">
      <c r="A8971" t="s">
        <v>4</v>
      </c>
      <c r="B8971" s="4" t="s">
        <v>5</v>
      </c>
      <c r="C8971" s="4" t="s">
        <v>10</v>
      </c>
      <c r="D8971" s="4" t="s">
        <v>66</v>
      </c>
      <c r="E8971" s="4" t="s">
        <v>13</v>
      </c>
      <c r="F8971" s="4" t="s">
        <v>13</v>
      </c>
    </row>
    <row r="8972" spans="1:6">
      <c r="A8972" t="n">
        <v>79193</v>
      </c>
      <c r="B8972" s="52" t="n">
        <v>26</v>
      </c>
      <c r="C8972" s="7" t="n">
        <v>5</v>
      </c>
      <c r="D8972" s="7" t="s">
        <v>783</v>
      </c>
      <c r="E8972" s="7" t="n">
        <v>2</v>
      </c>
      <c r="F8972" s="7" t="n">
        <v>0</v>
      </c>
    </row>
    <row r="8973" spans="1:6">
      <c r="A8973" t="s">
        <v>4</v>
      </c>
      <c r="B8973" s="4" t="s">
        <v>5</v>
      </c>
    </row>
    <row r="8974" spans="1:6">
      <c r="A8974" t="n">
        <v>79266</v>
      </c>
      <c r="B8974" s="32" t="n">
        <v>28</v>
      </c>
    </row>
    <row r="8975" spans="1:6">
      <c r="A8975" t="s">
        <v>4</v>
      </c>
      <c r="B8975" s="4" t="s">
        <v>5</v>
      </c>
      <c r="C8975" s="4" t="s">
        <v>10</v>
      </c>
      <c r="D8975" s="4" t="s">
        <v>13</v>
      </c>
    </row>
    <row r="8976" spans="1:6">
      <c r="A8976" t="n">
        <v>79267</v>
      </c>
      <c r="B8976" s="61" t="n">
        <v>89</v>
      </c>
      <c r="C8976" s="7" t="n">
        <v>65533</v>
      </c>
      <c r="D8976" s="7" t="n">
        <v>1</v>
      </c>
    </row>
    <row r="8977" spans="1:10">
      <c r="A8977" t="s">
        <v>4</v>
      </c>
      <c r="B8977" s="4" t="s">
        <v>5</v>
      </c>
      <c r="C8977" s="4" t="s">
        <v>13</v>
      </c>
      <c r="D8977" s="4" t="s">
        <v>10</v>
      </c>
      <c r="E8977" s="4" t="s">
        <v>10</v>
      </c>
      <c r="F8977" s="4" t="s">
        <v>13</v>
      </c>
    </row>
    <row r="8978" spans="1:10">
      <c r="A8978" t="n">
        <v>79271</v>
      </c>
      <c r="B8978" s="30" t="n">
        <v>25</v>
      </c>
      <c r="C8978" s="7" t="n">
        <v>1</v>
      </c>
      <c r="D8978" s="7" t="n">
        <v>65535</v>
      </c>
      <c r="E8978" s="7" t="n">
        <v>65535</v>
      </c>
      <c r="F8978" s="7" t="n">
        <v>0</v>
      </c>
    </row>
    <row r="8979" spans="1:10">
      <c r="A8979" t="s">
        <v>4</v>
      </c>
      <c r="B8979" s="4" t="s">
        <v>5</v>
      </c>
      <c r="C8979" s="4" t="s">
        <v>13</v>
      </c>
      <c r="D8979" s="54" t="s">
        <v>225</v>
      </c>
      <c r="E8979" s="4" t="s">
        <v>5</v>
      </c>
      <c r="F8979" s="4" t="s">
        <v>13</v>
      </c>
      <c r="G8979" s="4" t="s">
        <v>10</v>
      </c>
      <c r="H8979" s="54" t="s">
        <v>226</v>
      </c>
      <c r="I8979" s="4" t="s">
        <v>13</v>
      </c>
      <c r="J8979" s="4" t="s">
        <v>29</v>
      </c>
    </row>
    <row r="8980" spans="1:10">
      <c r="A8980" t="n">
        <v>79278</v>
      </c>
      <c r="B8980" s="14" t="n">
        <v>5</v>
      </c>
      <c r="C8980" s="7" t="n">
        <v>28</v>
      </c>
      <c r="D8980" s="54" t="s">
        <v>3</v>
      </c>
      <c r="E8980" s="50" t="n">
        <v>64</v>
      </c>
      <c r="F8980" s="7" t="n">
        <v>5</v>
      </c>
      <c r="G8980" s="7" t="n">
        <v>2</v>
      </c>
      <c r="H8980" s="54" t="s">
        <v>3</v>
      </c>
      <c r="I8980" s="7" t="n">
        <v>1</v>
      </c>
      <c r="J8980" s="15" t="n">
        <f t="normal" ca="1">A8996</f>
        <v>0</v>
      </c>
    </row>
    <row r="8981" spans="1:10">
      <c r="A8981" t="s">
        <v>4</v>
      </c>
      <c r="B8981" s="4" t="s">
        <v>5</v>
      </c>
      <c r="C8981" s="4" t="s">
        <v>13</v>
      </c>
      <c r="D8981" s="4" t="s">
        <v>10</v>
      </c>
      <c r="E8981" s="4" t="s">
        <v>10</v>
      </c>
      <c r="F8981" s="4" t="s">
        <v>13</v>
      </c>
    </row>
    <row r="8982" spans="1:10">
      <c r="A8982" t="n">
        <v>79289</v>
      </c>
      <c r="B8982" s="30" t="n">
        <v>25</v>
      </c>
      <c r="C8982" s="7" t="n">
        <v>1</v>
      </c>
      <c r="D8982" s="7" t="n">
        <v>60</v>
      </c>
      <c r="E8982" s="7" t="n">
        <v>640</v>
      </c>
      <c r="F8982" s="7" t="n">
        <v>2</v>
      </c>
    </row>
    <row r="8983" spans="1:10">
      <c r="A8983" t="s">
        <v>4</v>
      </c>
      <c r="B8983" s="4" t="s">
        <v>5</v>
      </c>
      <c r="C8983" s="4" t="s">
        <v>13</v>
      </c>
      <c r="D8983" s="4" t="s">
        <v>10</v>
      </c>
      <c r="E8983" s="4" t="s">
        <v>6</v>
      </c>
    </row>
    <row r="8984" spans="1:10">
      <c r="A8984" t="n">
        <v>79296</v>
      </c>
      <c r="B8984" s="51" t="n">
        <v>51</v>
      </c>
      <c r="C8984" s="7" t="n">
        <v>4</v>
      </c>
      <c r="D8984" s="7" t="n">
        <v>2</v>
      </c>
      <c r="E8984" s="7" t="s">
        <v>701</v>
      </c>
    </row>
    <row r="8985" spans="1:10">
      <c r="A8985" t="s">
        <v>4</v>
      </c>
      <c r="B8985" s="4" t="s">
        <v>5</v>
      </c>
      <c r="C8985" s="4" t="s">
        <v>10</v>
      </c>
    </row>
    <row r="8986" spans="1:10">
      <c r="A8986" t="n">
        <v>79309</v>
      </c>
      <c r="B8986" s="25" t="n">
        <v>16</v>
      </c>
      <c r="C8986" s="7" t="n">
        <v>0</v>
      </c>
    </row>
    <row r="8987" spans="1:10">
      <c r="A8987" t="s">
        <v>4</v>
      </c>
      <c r="B8987" s="4" t="s">
        <v>5</v>
      </c>
      <c r="C8987" s="4" t="s">
        <v>10</v>
      </c>
      <c r="D8987" s="4" t="s">
        <v>66</v>
      </c>
      <c r="E8987" s="4" t="s">
        <v>13</v>
      </c>
      <c r="F8987" s="4" t="s">
        <v>13</v>
      </c>
    </row>
    <row r="8988" spans="1:10">
      <c r="A8988" t="n">
        <v>79312</v>
      </c>
      <c r="B8988" s="52" t="n">
        <v>26</v>
      </c>
      <c r="C8988" s="7" t="n">
        <v>2</v>
      </c>
      <c r="D8988" s="7" t="s">
        <v>784</v>
      </c>
      <c r="E8988" s="7" t="n">
        <v>2</v>
      </c>
      <c r="F8988" s="7" t="n">
        <v>0</v>
      </c>
    </row>
    <row r="8989" spans="1:10">
      <c r="A8989" t="s">
        <v>4</v>
      </c>
      <c r="B8989" s="4" t="s">
        <v>5</v>
      </c>
    </row>
    <row r="8990" spans="1:10">
      <c r="A8990" t="n">
        <v>79383</v>
      </c>
      <c r="B8990" s="32" t="n">
        <v>28</v>
      </c>
    </row>
    <row r="8991" spans="1:10">
      <c r="A8991" t="s">
        <v>4</v>
      </c>
      <c r="B8991" s="4" t="s">
        <v>5</v>
      </c>
      <c r="C8991" s="4" t="s">
        <v>10</v>
      </c>
      <c r="D8991" s="4" t="s">
        <v>13</v>
      </c>
    </row>
    <row r="8992" spans="1:10">
      <c r="A8992" t="n">
        <v>79384</v>
      </c>
      <c r="B8992" s="61" t="n">
        <v>89</v>
      </c>
      <c r="C8992" s="7" t="n">
        <v>65533</v>
      </c>
      <c r="D8992" s="7" t="n">
        <v>1</v>
      </c>
    </row>
    <row r="8993" spans="1:10">
      <c r="A8993" t="s">
        <v>4</v>
      </c>
      <c r="B8993" s="4" t="s">
        <v>5</v>
      </c>
      <c r="C8993" s="4" t="s">
        <v>13</v>
      </c>
      <c r="D8993" s="4" t="s">
        <v>10</v>
      </c>
      <c r="E8993" s="4" t="s">
        <v>10</v>
      </c>
      <c r="F8993" s="4" t="s">
        <v>13</v>
      </c>
    </row>
    <row r="8994" spans="1:10">
      <c r="A8994" t="n">
        <v>79388</v>
      </c>
      <c r="B8994" s="30" t="n">
        <v>25</v>
      </c>
      <c r="C8994" s="7" t="n">
        <v>1</v>
      </c>
      <c r="D8994" s="7" t="n">
        <v>65535</v>
      </c>
      <c r="E8994" s="7" t="n">
        <v>65535</v>
      </c>
      <c r="F8994" s="7" t="n">
        <v>0</v>
      </c>
    </row>
    <row r="8995" spans="1:10">
      <c r="A8995" t="s">
        <v>4</v>
      </c>
      <c r="B8995" s="4" t="s">
        <v>5</v>
      </c>
      <c r="C8995" s="4" t="s">
        <v>13</v>
      </c>
      <c r="D8995" s="54" t="s">
        <v>225</v>
      </c>
      <c r="E8995" s="4" t="s">
        <v>5</v>
      </c>
      <c r="F8995" s="4" t="s">
        <v>13</v>
      </c>
      <c r="G8995" s="4" t="s">
        <v>10</v>
      </c>
      <c r="H8995" s="54" t="s">
        <v>226</v>
      </c>
      <c r="I8995" s="4" t="s">
        <v>13</v>
      </c>
      <c r="J8995" s="4" t="s">
        <v>29</v>
      </c>
    </row>
    <row r="8996" spans="1:10">
      <c r="A8996" t="n">
        <v>79395</v>
      </c>
      <c r="B8996" s="14" t="n">
        <v>5</v>
      </c>
      <c r="C8996" s="7" t="n">
        <v>28</v>
      </c>
      <c r="D8996" s="54" t="s">
        <v>3</v>
      </c>
      <c r="E8996" s="50" t="n">
        <v>64</v>
      </c>
      <c r="F8996" s="7" t="n">
        <v>5</v>
      </c>
      <c r="G8996" s="7" t="n">
        <v>7</v>
      </c>
      <c r="H8996" s="54" t="s">
        <v>3</v>
      </c>
      <c r="I8996" s="7" t="n">
        <v>1</v>
      </c>
      <c r="J8996" s="15" t="n">
        <f t="normal" ca="1">A9012</f>
        <v>0</v>
      </c>
    </row>
    <row r="8997" spans="1:10">
      <c r="A8997" t="s">
        <v>4</v>
      </c>
      <c r="B8997" s="4" t="s">
        <v>5</v>
      </c>
      <c r="C8997" s="4" t="s">
        <v>13</v>
      </c>
      <c r="D8997" s="4" t="s">
        <v>10</v>
      </c>
      <c r="E8997" s="4" t="s">
        <v>10</v>
      </c>
      <c r="F8997" s="4" t="s">
        <v>13</v>
      </c>
    </row>
    <row r="8998" spans="1:10">
      <c r="A8998" t="n">
        <v>79406</v>
      </c>
      <c r="B8998" s="30" t="n">
        <v>25</v>
      </c>
      <c r="C8998" s="7" t="n">
        <v>1</v>
      </c>
      <c r="D8998" s="7" t="n">
        <v>60</v>
      </c>
      <c r="E8998" s="7" t="n">
        <v>640</v>
      </c>
      <c r="F8998" s="7" t="n">
        <v>2</v>
      </c>
    </row>
    <row r="8999" spans="1:10">
      <c r="A8999" t="s">
        <v>4</v>
      </c>
      <c r="B8999" s="4" t="s">
        <v>5</v>
      </c>
      <c r="C8999" s="4" t="s">
        <v>13</v>
      </c>
      <c r="D8999" s="4" t="s">
        <v>10</v>
      </c>
      <c r="E8999" s="4" t="s">
        <v>6</v>
      </c>
    </row>
    <row r="9000" spans="1:10">
      <c r="A9000" t="n">
        <v>79413</v>
      </c>
      <c r="B9000" s="51" t="n">
        <v>51</v>
      </c>
      <c r="C9000" s="7" t="n">
        <v>4</v>
      </c>
      <c r="D9000" s="7" t="n">
        <v>7</v>
      </c>
      <c r="E9000" s="7" t="s">
        <v>701</v>
      </c>
    </row>
    <row r="9001" spans="1:10">
      <c r="A9001" t="s">
        <v>4</v>
      </c>
      <c r="B9001" s="4" t="s">
        <v>5</v>
      </c>
      <c r="C9001" s="4" t="s">
        <v>10</v>
      </c>
    </row>
    <row r="9002" spans="1:10">
      <c r="A9002" t="n">
        <v>79426</v>
      </c>
      <c r="B9002" s="25" t="n">
        <v>16</v>
      </c>
      <c r="C9002" s="7" t="n">
        <v>0</v>
      </c>
    </row>
    <row r="9003" spans="1:10">
      <c r="A9003" t="s">
        <v>4</v>
      </c>
      <c r="B9003" s="4" t="s">
        <v>5</v>
      </c>
      <c r="C9003" s="4" t="s">
        <v>10</v>
      </c>
      <c r="D9003" s="4" t="s">
        <v>66</v>
      </c>
      <c r="E9003" s="4" t="s">
        <v>13</v>
      </c>
      <c r="F9003" s="4" t="s">
        <v>13</v>
      </c>
    </row>
    <row r="9004" spans="1:10">
      <c r="A9004" t="n">
        <v>79429</v>
      </c>
      <c r="B9004" s="52" t="n">
        <v>26</v>
      </c>
      <c r="C9004" s="7" t="n">
        <v>7</v>
      </c>
      <c r="D9004" s="7" t="s">
        <v>785</v>
      </c>
      <c r="E9004" s="7" t="n">
        <v>2</v>
      </c>
      <c r="F9004" s="7" t="n">
        <v>0</v>
      </c>
    </row>
    <row r="9005" spans="1:10">
      <c r="A9005" t="s">
        <v>4</v>
      </c>
      <c r="B9005" s="4" t="s">
        <v>5</v>
      </c>
    </row>
    <row r="9006" spans="1:10">
      <c r="A9006" t="n">
        <v>79452</v>
      </c>
      <c r="B9006" s="32" t="n">
        <v>28</v>
      </c>
    </row>
    <row r="9007" spans="1:10">
      <c r="A9007" t="s">
        <v>4</v>
      </c>
      <c r="B9007" s="4" t="s">
        <v>5</v>
      </c>
      <c r="C9007" s="4" t="s">
        <v>10</v>
      </c>
      <c r="D9007" s="4" t="s">
        <v>13</v>
      </c>
    </row>
    <row r="9008" spans="1:10">
      <c r="A9008" t="n">
        <v>79453</v>
      </c>
      <c r="B9008" s="61" t="n">
        <v>89</v>
      </c>
      <c r="C9008" s="7" t="n">
        <v>65533</v>
      </c>
      <c r="D9008" s="7" t="n">
        <v>1</v>
      </c>
    </row>
    <row r="9009" spans="1:10">
      <c r="A9009" t="s">
        <v>4</v>
      </c>
      <c r="B9009" s="4" t="s">
        <v>5</v>
      </c>
      <c r="C9009" s="4" t="s">
        <v>13</v>
      </c>
      <c r="D9009" s="4" t="s">
        <v>10</v>
      </c>
      <c r="E9009" s="4" t="s">
        <v>10</v>
      </c>
      <c r="F9009" s="4" t="s">
        <v>13</v>
      </c>
    </row>
    <row r="9010" spans="1:10">
      <c r="A9010" t="n">
        <v>79457</v>
      </c>
      <c r="B9010" s="30" t="n">
        <v>25</v>
      </c>
      <c r="C9010" s="7" t="n">
        <v>1</v>
      </c>
      <c r="D9010" s="7" t="n">
        <v>65535</v>
      </c>
      <c r="E9010" s="7" t="n">
        <v>65535</v>
      </c>
      <c r="F9010" s="7" t="n">
        <v>0</v>
      </c>
    </row>
    <row r="9011" spans="1:10">
      <c r="A9011" t="s">
        <v>4</v>
      </c>
      <c r="B9011" s="4" t="s">
        <v>5</v>
      </c>
      <c r="C9011" s="4" t="s">
        <v>13</v>
      </c>
      <c r="D9011" s="54" t="s">
        <v>225</v>
      </c>
      <c r="E9011" s="4" t="s">
        <v>5</v>
      </c>
      <c r="F9011" s="4" t="s">
        <v>13</v>
      </c>
      <c r="G9011" s="4" t="s">
        <v>10</v>
      </c>
      <c r="H9011" s="4" t="s">
        <v>9</v>
      </c>
      <c r="I9011" s="54" t="s">
        <v>226</v>
      </c>
      <c r="J9011" s="4" t="s">
        <v>13</v>
      </c>
      <c r="K9011" s="4" t="s">
        <v>13</v>
      </c>
      <c r="L9011" s="4" t="s">
        <v>29</v>
      </c>
    </row>
    <row r="9012" spans="1:10">
      <c r="A9012" t="n">
        <v>79464</v>
      </c>
      <c r="B9012" s="14" t="n">
        <v>5</v>
      </c>
      <c r="C9012" s="7" t="n">
        <v>28</v>
      </c>
      <c r="D9012" s="54" t="s">
        <v>3</v>
      </c>
      <c r="E9012" s="74" t="n">
        <v>101</v>
      </c>
      <c r="F9012" s="7" t="n">
        <v>2</v>
      </c>
      <c r="G9012" s="7" t="n">
        <v>3221</v>
      </c>
      <c r="H9012" s="7" t="n">
        <v>1</v>
      </c>
      <c r="I9012" s="54" t="s">
        <v>3</v>
      </c>
      <c r="J9012" s="7" t="n">
        <v>8</v>
      </c>
      <c r="K9012" s="7" t="n">
        <v>1</v>
      </c>
      <c r="L9012" s="15" t="n">
        <f t="normal" ca="1">A9252</f>
        <v>0</v>
      </c>
    </row>
    <row r="9013" spans="1:10">
      <c r="A9013" t="s">
        <v>4</v>
      </c>
      <c r="B9013" s="4" t="s">
        <v>5</v>
      </c>
      <c r="C9013" s="4" t="s">
        <v>13</v>
      </c>
      <c r="D9013" s="4" t="s">
        <v>10</v>
      </c>
      <c r="E9013" s="4" t="s">
        <v>10</v>
      </c>
      <c r="F9013" s="4" t="s">
        <v>13</v>
      </c>
    </row>
    <row r="9014" spans="1:10">
      <c r="A9014" t="n">
        <v>79480</v>
      </c>
      <c r="B9014" s="30" t="n">
        <v>25</v>
      </c>
      <c r="C9014" s="7" t="n">
        <v>1</v>
      </c>
      <c r="D9014" s="7" t="n">
        <v>60</v>
      </c>
      <c r="E9014" s="7" t="n">
        <v>280</v>
      </c>
      <c r="F9014" s="7" t="n">
        <v>1</v>
      </c>
    </row>
    <row r="9015" spans="1:10">
      <c r="A9015" t="s">
        <v>4</v>
      </c>
      <c r="B9015" s="4" t="s">
        <v>5</v>
      </c>
      <c r="C9015" s="4" t="s">
        <v>13</v>
      </c>
      <c r="D9015" s="4" t="s">
        <v>10</v>
      </c>
      <c r="E9015" s="4" t="s">
        <v>6</v>
      </c>
    </row>
    <row r="9016" spans="1:10">
      <c r="A9016" t="n">
        <v>79487</v>
      </c>
      <c r="B9016" s="51" t="n">
        <v>51</v>
      </c>
      <c r="C9016" s="7" t="n">
        <v>4</v>
      </c>
      <c r="D9016" s="7" t="n">
        <v>120</v>
      </c>
      <c r="E9016" s="7" t="s">
        <v>701</v>
      </c>
    </row>
    <row r="9017" spans="1:10">
      <c r="A9017" t="s">
        <v>4</v>
      </c>
      <c r="B9017" s="4" t="s">
        <v>5</v>
      </c>
      <c r="C9017" s="4" t="s">
        <v>10</v>
      </c>
    </row>
    <row r="9018" spans="1:10">
      <c r="A9018" t="n">
        <v>79500</v>
      </c>
      <c r="B9018" s="25" t="n">
        <v>16</v>
      </c>
      <c r="C9018" s="7" t="n">
        <v>0</v>
      </c>
    </row>
    <row r="9019" spans="1:10">
      <c r="A9019" t="s">
        <v>4</v>
      </c>
      <c r="B9019" s="4" t="s">
        <v>5</v>
      </c>
      <c r="C9019" s="4" t="s">
        <v>10</v>
      </c>
      <c r="D9019" s="4" t="s">
        <v>66</v>
      </c>
      <c r="E9019" s="4" t="s">
        <v>13</v>
      </c>
      <c r="F9019" s="4" t="s">
        <v>13</v>
      </c>
    </row>
    <row r="9020" spans="1:10">
      <c r="A9020" t="n">
        <v>79503</v>
      </c>
      <c r="B9020" s="52" t="n">
        <v>26</v>
      </c>
      <c r="C9020" s="7" t="n">
        <v>120</v>
      </c>
      <c r="D9020" s="7" t="s">
        <v>786</v>
      </c>
      <c r="E9020" s="7" t="n">
        <v>2</v>
      </c>
      <c r="F9020" s="7" t="n">
        <v>0</v>
      </c>
    </row>
    <row r="9021" spans="1:10">
      <c r="A9021" t="s">
        <v>4</v>
      </c>
      <c r="B9021" s="4" t="s">
        <v>5</v>
      </c>
    </row>
    <row r="9022" spans="1:10">
      <c r="A9022" t="n">
        <v>79547</v>
      </c>
      <c r="B9022" s="32" t="n">
        <v>28</v>
      </c>
    </row>
    <row r="9023" spans="1:10">
      <c r="A9023" t="s">
        <v>4</v>
      </c>
      <c r="B9023" s="4" t="s">
        <v>5</v>
      </c>
      <c r="C9023" s="4" t="s">
        <v>10</v>
      </c>
      <c r="D9023" s="4" t="s">
        <v>13</v>
      </c>
    </row>
    <row r="9024" spans="1:10">
      <c r="A9024" t="n">
        <v>79548</v>
      </c>
      <c r="B9024" s="61" t="n">
        <v>89</v>
      </c>
      <c r="C9024" s="7" t="n">
        <v>65533</v>
      </c>
      <c r="D9024" s="7" t="n">
        <v>1</v>
      </c>
    </row>
    <row r="9025" spans="1:12">
      <c r="A9025" t="s">
        <v>4</v>
      </c>
      <c r="B9025" s="4" t="s">
        <v>5</v>
      </c>
      <c r="C9025" s="4" t="s">
        <v>13</v>
      </c>
      <c r="D9025" s="4" t="s">
        <v>10</v>
      </c>
      <c r="E9025" s="4" t="s">
        <v>10</v>
      </c>
      <c r="F9025" s="4" t="s">
        <v>13</v>
      </c>
    </row>
    <row r="9026" spans="1:12">
      <c r="A9026" t="n">
        <v>79552</v>
      </c>
      <c r="B9026" s="30" t="n">
        <v>25</v>
      </c>
      <c r="C9026" s="7" t="n">
        <v>1</v>
      </c>
      <c r="D9026" s="7" t="n">
        <v>65535</v>
      </c>
      <c r="E9026" s="7" t="n">
        <v>65535</v>
      </c>
      <c r="F9026" s="7" t="n">
        <v>0</v>
      </c>
    </row>
    <row r="9027" spans="1:12">
      <c r="A9027" t="s">
        <v>4</v>
      </c>
      <c r="B9027" s="4" t="s">
        <v>5</v>
      </c>
      <c r="C9027" s="4" t="s">
        <v>13</v>
      </c>
      <c r="D9027" s="4" t="s">
        <v>10</v>
      </c>
      <c r="E9027" s="4" t="s">
        <v>10</v>
      </c>
      <c r="F9027" s="4" t="s">
        <v>13</v>
      </c>
    </row>
    <row r="9028" spans="1:12">
      <c r="A9028" t="n">
        <v>79559</v>
      </c>
      <c r="B9028" s="30" t="n">
        <v>25</v>
      </c>
      <c r="C9028" s="7" t="n">
        <v>1</v>
      </c>
      <c r="D9028" s="7" t="n">
        <v>260</v>
      </c>
      <c r="E9028" s="7" t="n">
        <v>280</v>
      </c>
      <c r="F9028" s="7" t="n">
        <v>1</v>
      </c>
    </row>
    <row r="9029" spans="1:12">
      <c r="A9029" t="s">
        <v>4</v>
      </c>
      <c r="B9029" s="4" t="s">
        <v>5</v>
      </c>
      <c r="C9029" s="4" t="s">
        <v>13</v>
      </c>
      <c r="D9029" s="4" t="s">
        <v>10</v>
      </c>
      <c r="E9029" s="4" t="s">
        <v>6</v>
      </c>
    </row>
    <row r="9030" spans="1:12">
      <c r="A9030" t="n">
        <v>79566</v>
      </c>
      <c r="B9030" s="51" t="n">
        <v>51</v>
      </c>
      <c r="C9030" s="7" t="n">
        <v>4</v>
      </c>
      <c r="D9030" s="7" t="n">
        <v>92</v>
      </c>
      <c r="E9030" s="7" t="s">
        <v>596</v>
      </c>
    </row>
    <row r="9031" spans="1:12">
      <c r="A9031" t="s">
        <v>4</v>
      </c>
      <c r="B9031" s="4" t="s">
        <v>5</v>
      </c>
      <c r="C9031" s="4" t="s">
        <v>10</v>
      </c>
    </row>
    <row r="9032" spans="1:12">
      <c r="A9032" t="n">
        <v>79579</v>
      </c>
      <c r="B9032" s="25" t="n">
        <v>16</v>
      </c>
      <c r="C9032" s="7" t="n">
        <v>0</v>
      </c>
    </row>
    <row r="9033" spans="1:12">
      <c r="A9033" t="s">
        <v>4</v>
      </c>
      <c r="B9033" s="4" t="s">
        <v>5</v>
      </c>
      <c r="C9033" s="4" t="s">
        <v>10</v>
      </c>
      <c r="D9033" s="4" t="s">
        <v>66</v>
      </c>
      <c r="E9033" s="4" t="s">
        <v>13</v>
      </c>
      <c r="F9033" s="4" t="s">
        <v>13</v>
      </c>
      <c r="G9033" s="4" t="s">
        <v>66</v>
      </c>
      <c r="H9033" s="4" t="s">
        <v>13</v>
      </c>
      <c r="I9033" s="4" t="s">
        <v>13</v>
      </c>
    </row>
    <row r="9034" spans="1:12">
      <c r="A9034" t="n">
        <v>79582</v>
      </c>
      <c r="B9034" s="52" t="n">
        <v>26</v>
      </c>
      <c r="C9034" s="7" t="n">
        <v>92</v>
      </c>
      <c r="D9034" s="7" t="s">
        <v>787</v>
      </c>
      <c r="E9034" s="7" t="n">
        <v>2</v>
      </c>
      <c r="F9034" s="7" t="n">
        <v>3</v>
      </c>
      <c r="G9034" s="7" t="s">
        <v>788</v>
      </c>
      <c r="H9034" s="7" t="n">
        <v>2</v>
      </c>
      <c r="I9034" s="7" t="n">
        <v>0</v>
      </c>
    </row>
    <row r="9035" spans="1:12">
      <c r="A9035" t="s">
        <v>4</v>
      </c>
      <c r="B9035" s="4" t="s">
        <v>5</v>
      </c>
    </row>
    <row r="9036" spans="1:12">
      <c r="A9036" t="n">
        <v>79781</v>
      </c>
      <c r="B9036" s="32" t="n">
        <v>28</v>
      </c>
    </row>
    <row r="9037" spans="1:12">
      <c r="A9037" t="s">
        <v>4</v>
      </c>
      <c r="B9037" s="4" t="s">
        <v>5</v>
      </c>
      <c r="C9037" s="4" t="s">
        <v>10</v>
      </c>
      <c r="D9037" s="4" t="s">
        <v>13</v>
      </c>
    </row>
    <row r="9038" spans="1:12">
      <c r="A9038" t="n">
        <v>79782</v>
      </c>
      <c r="B9038" s="61" t="n">
        <v>89</v>
      </c>
      <c r="C9038" s="7" t="n">
        <v>65533</v>
      </c>
      <c r="D9038" s="7" t="n">
        <v>1</v>
      </c>
    </row>
    <row r="9039" spans="1:12">
      <c r="A9039" t="s">
        <v>4</v>
      </c>
      <c r="B9039" s="4" t="s">
        <v>5</v>
      </c>
      <c r="C9039" s="4" t="s">
        <v>13</v>
      </c>
      <c r="D9039" s="4" t="s">
        <v>10</v>
      </c>
      <c r="E9039" s="4" t="s">
        <v>10</v>
      </c>
      <c r="F9039" s="4" t="s">
        <v>13</v>
      </c>
    </row>
    <row r="9040" spans="1:12">
      <c r="A9040" t="n">
        <v>79786</v>
      </c>
      <c r="B9040" s="30" t="n">
        <v>25</v>
      </c>
      <c r="C9040" s="7" t="n">
        <v>1</v>
      </c>
      <c r="D9040" s="7" t="n">
        <v>65535</v>
      </c>
      <c r="E9040" s="7" t="n">
        <v>65535</v>
      </c>
      <c r="F9040" s="7" t="n">
        <v>0</v>
      </c>
    </row>
    <row r="9041" spans="1:9">
      <c r="A9041" t="s">
        <v>4</v>
      </c>
      <c r="B9041" s="4" t="s">
        <v>5</v>
      </c>
      <c r="C9041" s="4" t="s">
        <v>13</v>
      </c>
      <c r="D9041" s="4" t="s">
        <v>10</v>
      </c>
      <c r="E9041" s="4" t="s">
        <v>10</v>
      </c>
      <c r="F9041" s="4" t="s">
        <v>13</v>
      </c>
    </row>
    <row r="9042" spans="1:9">
      <c r="A9042" t="n">
        <v>79793</v>
      </c>
      <c r="B9042" s="30" t="n">
        <v>25</v>
      </c>
      <c r="C9042" s="7" t="n">
        <v>1</v>
      </c>
      <c r="D9042" s="7" t="n">
        <v>160</v>
      </c>
      <c r="E9042" s="7" t="n">
        <v>570</v>
      </c>
      <c r="F9042" s="7" t="n">
        <v>2</v>
      </c>
    </row>
    <row r="9043" spans="1:9">
      <c r="A9043" t="s">
        <v>4</v>
      </c>
      <c r="B9043" s="4" t="s">
        <v>5</v>
      </c>
      <c r="C9043" s="4" t="s">
        <v>13</v>
      </c>
      <c r="D9043" s="4" t="s">
        <v>10</v>
      </c>
      <c r="E9043" s="4" t="s">
        <v>6</v>
      </c>
    </row>
    <row r="9044" spans="1:9">
      <c r="A9044" t="n">
        <v>79800</v>
      </c>
      <c r="B9044" s="51" t="n">
        <v>51</v>
      </c>
      <c r="C9044" s="7" t="n">
        <v>4</v>
      </c>
      <c r="D9044" s="7" t="n">
        <v>0</v>
      </c>
      <c r="E9044" s="7" t="s">
        <v>205</v>
      </c>
    </row>
    <row r="9045" spans="1:9">
      <c r="A9045" t="s">
        <v>4</v>
      </c>
      <c r="B9045" s="4" t="s">
        <v>5</v>
      </c>
      <c r="C9045" s="4" t="s">
        <v>10</v>
      </c>
    </row>
    <row r="9046" spans="1:9">
      <c r="A9046" t="n">
        <v>79814</v>
      </c>
      <c r="B9046" s="25" t="n">
        <v>16</v>
      </c>
      <c r="C9046" s="7" t="n">
        <v>0</v>
      </c>
    </row>
    <row r="9047" spans="1:9">
      <c r="A9047" t="s">
        <v>4</v>
      </c>
      <c r="B9047" s="4" t="s">
        <v>5</v>
      </c>
      <c r="C9047" s="4" t="s">
        <v>10</v>
      </c>
      <c r="D9047" s="4" t="s">
        <v>66</v>
      </c>
      <c r="E9047" s="4" t="s">
        <v>13</v>
      </c>
      <c r="F9047" s="4" t="s">
        <v>13</v>
      </c>
    </row>
    <row r="9048" spans="1:9">
      <c r="A9048" t="n">
        <v>79817</v>
      </c>
      <c r="B9048" s="52" t="n">
        <v>26</v>
      </c>
      <c r="C9048" s="7" t="n">
        <v>0</v>
      </c>
      <c r="D9048" s="7" t="s">
        <v>789</v>
      </c>
      <c r="E9048" s="7" t="n">
        <v>2</v>
      </c>
      <c r="F9048" s="7" t="n">
        <v>0</v>
      </c>
    </row>
    <row r="9049" spans="1:9">
      <c r="A9049" t="s">
        <v>4</v>
      </c>
      <c r="B9049" s="4" t="s">
        <v>5</v>
      </c>
    </row>
    <row r="9050" spans="1:9">
      <c r="A9050" t="n">
        <v>79830</v>
      </c>
      <c r="B9050" s="32" t="n">
        <v>28</v>
      </c>
    </row>
    <row r="9051" spans="1:9">
      <c r="A9051" t="s">
        <v>4</v>
      </c>
      <c r="B9051" s="4" t="s">
        <v>5</v>
      </c>
      <c r="C9051" s="4" t="s">
        <v>10</v>
      </c>
      <c r="D9051" s="4" t="s">
        <v>13</v>
      </c>
    </row>
    <row r="9052" spans="1:9">
      <c r="A9052" t="n">
        <v>79831</v>
      </c>
      <c r="B9052" s="61" t="n">
        <v>89</v>
      </c>
      <c r="C9052" s="7" t="n">
        <v>65533</v>
      </c>
      <c r="D9052" s="7" t="n">
        <v>1</v>
      </c>
    </row>
    <row r="9053" spans="1:9">
      <c r="A9053" t="s">
        <v>4</v>
      </c>
      <c r="B9053" s="4" t="s">
        <v>5</v>
      </c>
      <c r="C9053" s="4" t="s">
        <v>13</v>
      </c>
      <c r="D9053" s="4" t="s">
        <v>10</v>
      </c>
      <c r="E9053" s="4" t="s">
        <v>10</v>
      </c>
      <c r="F9053" s="4" t="s">
        <v>13</v>
      </c>
    </row>
    <row r="9054" spans="1:9">
      <c r="A9054" t="n">
        <v>79835</v>
      </c>
      <c r="B9054" s="30" t="n">
        <v>25</v>
      </c>
      <c r="C9054" s="7" t="n">
        <v>1</v>
      </c>
      <c r="D9054" s="7" t="n">
        <v>65535</v>
      </c>
      <c r="E9054" s="7" t="n">
        <v>65535</v>
      </c>
      <c r="F9054" s="7" t="n">
        <v>0</v>
      </c>
    </row>
    <row r="9055" spans="1:9">
      <c r="A9055" t="s">
        <v>4</v>
      </c>
      <c r="B9055" s="4" t="s">
        <v>5</v>
      </c>
      <c r="C9055" s="4" t="s">
        <v>13</v>
      </c>
      <c r="D9055" s="4" t="s">
        <v>10</v>
      </c>
      <c r="E9055" s="4" t="s">
        <v>10</v>
      </c>
      <c r="F9055" s="4" t="s">
        <v>13</v>
      </c>
    </row>
    <row r="9056" spans="1:9">
      <c r="A9056" t="n">
        <v>79842</v>
      </c>
      <c r="B9056" s="30" t="n">
        <v>25</v>
      </c>
      <c r="C9056" s="7" t="n">
        <v>1</v>
      </c>
      <c r="D9056" s="7" t="n">
        <v>60</v>
      </c>
      <c r="E9056" s="7" t="n">
        <v>280</v>
      </c>
      <c r="F9056" s="7" t="n">
        <v>1</v>
      </c>
    </row>
    <row r="9057" spans="1:6">
      <c r="A9057" t="s">
        <v>4</v>
      </c>
      <c r="B9057" s="4" t="s">
        <v>5</v>
      </c>
      <c r="C9057" s="4" t="s">
        <v>13</v>
      </c>
      <c r="D9057" s="4" t="s">
        <v>10</v>
      </c>
      <c r="E9057" s="4" t="s">
        <v>6</v>
      </c>
    </row>
    <row r="9058" spans="1:6">
      <c r="A9058" t="n">
        <v>79849</v>
      </c>
      <c r="B9058" s="51" t="n">
        <v>51</v>
      </c>
      <c r="C9058" s="7" t="n">
        <v>4</v>
      </c>
      <c r="D9058" s="7" t="n">
        <v>120</v>
      </c>
      <c r="E9058" s="7" t="s">
        <v>174</v>
      </c>
    </row>
    <row r="9059" spans="1:6">
      <c r="A9059" t="s">
        <v>4</v>
      </c>
      <c r="B9059" s="4" t="s">
        <v>5</v>
      </c>
      <c r="C9059" s="4" t="s">
        <v>10</v>
      </c>
    </row>
    <row r="9060" spans="1:6">
      <c r="A9060" t="n">
        <v>79863</v>
      </c>
      <c r="B9060" s="25" t="n">
        <v>16</v>
      </c>
      <c r="C9060" s="7" t="n">
        <v>0</v>
      </c>
    </row>
    <row r="9061" spans="1:6">
      <c r="A9061" t="s">
        <v>4</v>
      </c>
      <c r="B9061" s="4" t="s">
        <v>5</v>
      </c>
      <c r="C9061" s="4" t="s">
        <v>10</v>
      </c>
      <c r="D9061" s="4" t="s">
        <v>66</v>
      </c>
      <c r="E9061" s="4" t="s">
        <v>13</v>
      </c>
      <c r="F9061" s="4" t="s">
        <v>13</v>
      </c>
    </row>
    <row r="9062" spans="1:6">
      <c r="A9062" t="n">
        <v>79866</v>
      </c>
      <c r="B9062" s="52" t="n">
        <v>26</v>
      </c>
      <c r="C9062" s="7" t="n">
        <v>120</v>
      </c>
      <c r="D9062" s="7" t="s">
        <v>790</v>
      </c>
      <c r="E9062" s="7" t="n">
        <v>2</v>
      </c>
      <c r="F9062" s="7" t="n">
        <v>0</v>
      </c>
    </row>
    <row r="9063" spans="1:6">
      <c r="A9063" t="s">
        <v>4</v>
      </c>
      <c r="B9063" s="4" t="s">
        <v>5</v>
      </c>
    </row>
    <row r="9064" spans="1:6">
      <c r="A9064" t="n">
        <v>79894</v>
      </c>
      <c r="B9064" s="32" t="n">
        <v>28</v>
      </c>
    </row>
    <row r="9065" spans="1:6">
      <c r="A9065" t="s">
        <v>4</v>
      </c>
      <c r="B9065" s="4" t="s">
        <v>5</v>
      </c>
      <c r="C9065" s="4" t="s">
        <v>10</v>
      </c>
      <c r="D9065" s="4" t="s">
        <v>13</v>
      </c>
    </row>
    <row r="9066" spans="1:6">
      <c r="A9066" t="n">
        <v>79895</v>
      </c>
      <c r="B9066" s="61" t="n">
        <v>89</v>
      </c>
      <c r="C9066" s="7" t="n">
        <v>65533</v>
      </c>
      <c r="D9066" s="7" t="n">
        <v>1</v>
      </c>
    </row>
    <row r="9067" spans="1:6">
      <c r="A9067" t="s">
        <v>4</v>
      </c>
      <c r="B9067" s="4" t="s">
        <v>5</v>
      </c>
      <c r="C9067" s="4" t="s">
        <v>13</v>
      </c>
      <c r="D9067" s="4" t="s">
        <v>10</v>
      </c>
      <c r="E9067" s="4" t="s">
        <v>10</v>
      </c>
      <c r="F9067" s="4" t="s">
        <v>13</v>
      </c>
    </row>
    <row r="9068" spans="1:6">
      <c r="A9068" t="n">
        <v>79899</v>
      </c>
      <c r="B9068" s="30" t="n">
        <v>25</v>
      </c>
      <c r="C9068" s="7" t="n">
        <v>1</v>
      </c>
      <c r="D9068" s="7" t="n">
        <v>65535</v>
      </c>
      <c r="E9068" s="7" t="n">
        <v>65535</v>
      </c>
      <c r="F9068" s="7" t="n">
        <v>0</v>
      </c>
    </row>
    <row r="9069" spans="1:6">
      <c r="A9069" t="s">
        <v>4</v>
      </c>
      <c r="B9069" s="4" t="s">
        <v>5</v>
      </c>
      <c r="C9069" s="4" t="s">
        <v>13</v>
      </c>
      <c r="D9069" s="4" t="s">
        <v>10</v>
      </c>
      <c r="E9069" s="4" t="s">
        <v>30</v>
      </c>
    </row>
    <row r="9070" spans="1:6">
      <c r="A9070" t="n">
        <v>79906</v>
      </c>
      <c r="B9070" s="27" t="n">
        <v>58</v>
      </c>
      <c r="C9070" s="7" t="n">
        <v>0</v>
      </c>
      <c r="D9070" s="7" t="n">
        <v>300</v>
      </c>
      <c r="E9070" s="7" t="n">
        <v>0.300000011920929</v>
      </c>
    </row>
    <row r="9071" spans="1:6">
      <c r="A9071" t="s">
        <v>4</v>
      </c>
      <c r="B9071" s="4" t="s">
        <v>5</v>
      </c>
      <c r="C9071" s="4" t="s">
        <v>13</v>
      </c>
      <c r="D9071" s="4" t="s">
        <v>10</v>
      </c>
    </row>
    <row r="9072" spans="1:6">
      <c r="A9072" t="n">
        <v>79914</v>
      </c>
      <c r="B9072" s="27" t="n">
        <v>58</v>
      </c>
      <c r="C9072" s="7" t="n">
        <v>255</v>
      </c>
      <c r="D9072" s="7" t="n">
        <v>0</v>
      </c>
    </row>
    <row r="9073" spans="1:6">
      <c r="A9073" t="s">
        <v>4</v>
      </c>
      <c r="B9073" s="4" t="s">
        <v>5</v>
      </c>
      <c r="C9073" s="4" t="s">
        <v>13</v>
      </c>
      <c r="D9073" s="4" t="s">
        <v>10</v>
      </c>
      <c r="E9073" s="4" t="s">
        <v>30</v>
      </c>
      <c r="F9073" s="4" t="s">
        <v>10</v>
      </c>
      <c r="G9073" s="4" t="s">
        <v>9</v>
      </c>
      <c r="H9073" s="4" t="s">
        <v>9</v>
      </c>
      <c r="I9073" s="4" t="s">
        <v>10</v>
      </c>
      <c r="J9073" s="4" t="s">
        <v>10</v>
      </c>
      <c r="K9073" s="4" t="s">
        <v>9</v>
      </c>
      <c r="L9073" s="4" t="s">
        <v>9</v>
      </c>
      <c r="M9073" s="4" t="s">
        <v>9</v>
      </c>
      <c r="N9073" s="4" t="s">
        <v>9</v>
      </c>
      <c r="O9073" s="4" t="s">
        <v>6</v>
      </c>
    </row>
    <row r="9074" spans="1:6">
      <c r="A9074" t="n">
        <v>79918</v>
      </c>
      <c r="B9074" s="19" t="n">
        <v>50</v>
      </c>
      <c r="C9074" s="7" t="n">
        <v>0</v>
      </c>
      <c r="D9074" s="7" t="n">
        <v>12010</v>
      </c>
      <c r="E9074" s="7" t="n">
        <v>1</v>
      </c>
      <c r="F9074" s="7" t="n">
        <v>0</v>
      </c>
      <c r="G9074" s="7" t="n">
        <v>0</v>
      </c>
      <c r="H9074" s="7" t="n">
        <v>0</v>
      </c>
      <c r="I9074" s="7" t="n">
        <v>0</v>
      </c>
      <c r="J9074" s="7" t="n">
        <v>65533</v>
      </c>
      <c r="K9074" s="7" t="n">
        <v>0</v>
      </c>
      <c r="L9074" s="7" t="n">
        <v>0</v>
      </c>
      <c r="M9074" s="7" t="n">
        <v>0</v>
      </c>
      <c r="N9074" s="7" t="n">
        <v>0</v>
      </c>
      <c r="O9074" s="7" t="s">
        <v>12</v>
      </c>
    </row>
    <row r="9075" spans="1:6">
      <c r="A9075" t="s">
        <v>4</v>
      </c>
      <c r="B9075" s="4" t="s">
        <v>5</v>
      </c>
      <c r="C9075" s="4" t="s">
        <v>13</v>
      </c>
      <c r="D9075" s="4" t="s">
        <v>10</v>
      </c>
      <c r="E9075" s="4" t="s">
        <v>10</v>
      </c>
      <c r="F9075" s="4" t="s">
        <v>10</v>
      </c>
      <c r="G9075" s="4" t="s">
        <v>10</v>
      </c>
      <c r="H9075" s="4" t="s">
        <v>13</v>
      </c>
    </row>
    <row r="9076" spans="1:6">
      <c r="A9076" t="n">
        <v>79957</v>
      </c>
      <c r="B9076" s="30" t="n">
        <v>25</v>
      </c>
      <c r="C9076" s="7" t="n">
        <v>5</v>
      </c>
      <c r="D9076" s="7" t="n">
        <v>65535</v>
      </c>
      <c r="E9076" s="7" t="n">
        <v>65535</v>
      </c>
      <c r="F9076" s="7" t="n">
        <v>65535</v>
      </c>
      <c r="G9076" s="7" t="n">
        <v>65535</v>
      </c>
      <c r="H9076" s="7" t="n">
        <v>0</v>
      </c>
    </row>
    <row r="9077" spans="1:6">
      <c r="A9077" t="s">
        <v>4</v>
      </c>
      <c r="B9077" s="4" t="s">
        <v>5</v>
      </c>
      <c r="C9077" s="4" t="s">
        <v>10</v>
      </c>
      <c r="D9077" s="4" t="s">
        <v>66</v>
      </c>
      <c r="E9077" s="4" t="s">
        <v>13</v>
      </c>
      <c r="F9077" s="4" t="s">
        <v>13</v>
      </c>
      <c r="G9077" s="4" t="s">
        <v>10</v>
      </c>
      <c r="H9077" s="4" t="s">
        <v>13</v>
      </c>
      <c r="I9077" s="4" t="s">
        <v>66</v>
      </c>
      <c r="J9077" s="4" t="s">
        <v>13</v>
      </c>
      <c r="K9077" s="4" t="s">
        <v>13</v>
      </c>
      <c r="L9077" s="4" t="s">
        <v>13</v>
      </c>
    </row>
    <row r="9078" spans="1:6">
      <c r="A9078" t="n">
        <v>79968</v>
      </c>
      <c r="B9078" s="31" t="n">
        <v>24</v>
      </c>
      <c r="C9078" s="7" t="n">
        <v>65533</v>
      </c>
      <c r="D9078" s="7" t="s">
        <v>734</v>
      </c>
      <c r="E9078" s="7" t="n">
        <v>12</v>
      </c>
      <c r="F9078" s="7" t="n">
        <v>16</v>
      </c>
      <c r="G9078" s="7" t="n">
        <v>3221</v>
      </c>
      <c r="H9078" s="7" t="n">
        <v>7</v>
      </c>
      <c r="I9078" s="7" t="s">
        <v>791</v>
      </c>
      <c r="J9078" s="7" t="n">
        <v>6</v>
      </c>
      <c r="K9078" s="7" t="n">
        <v>2</v>
      </c>
      <c r="L9078" s="7" t="n">
        <v>0</v>
      </c>
    </row>
    <row r="9079" spans="1:6">
      <c r="A9079" t="s">
        <v>4</v>
      </c>
      <c r="B9079" s="4" t="s">
        <v>5</v>
      </c>
    </row>
    <row r="9080" spans="1:6">
      <c r="A9080" t="n">
        <v>79989</v>
      </c>
      <c r="B9080" s="32" t="n">
        <v>28</v>
      </c>
    </row>
    <row r="9081" spans="1:6">
      <c r="A9081" t="s">
        <v>4</v>
      </c>
      <c r="B9081" s="4" t="s">
        <v>5</v>
      </c>
      <c r="C9081" s="4" t="s">
        <v>13</v>
      </c>
    </row>
    <row r="9082" spans="1:6">
      <c r="A9082" t="n">
        <v>79990</v>
      </c>
      <c r="B9082" s="33" t="n">
        <v>27</v>
      </c>
      <c r="C9082" s="7" t="n">
        <v>0</v>
      </c>
    </row>
    <row r="9083" spans="1:6">
      <c r="A9083" t="s">
        <v>4</v>
      </c>
      <c r="B9083" s="4" t="s">
        <v>5</v>
      </c>
      <c r="C9083" s="4" t="s">
        <v>13</v>
      </c>
    </row>
    <row r="9084" spans="1:6">
      <c r="A9084" t="n">
        <v>79992</v>
      </c>
      <c r="B9084" s="33" t="n">
        <v>27</v>
      </c>
      <c r="C9084" s="7" t="n">
        <v>1</v>
      </c>
    </row>
    <row r="9085" spans="1:6">
      <c r="A9085" t="s">
        <v>4</v>
      </c>
      <c r="B9085" s="4" t="s">
        <v>5</v>
      </c>
      <c r="C9085" s="4" t="s">
        <v>13</v>
      </c>
      <c r="D9085" s="4" t="s">
        <v>10</v>
      </c>
      <c r="E9085" s="4" t="s">
        <v>10</v>
      </c>
      <c r="F9085" s="4" t="s">
        <v>10</v>
      </c>
      <c r="G9085" s="4" t="s">
        <v>10</v>
      </c>
      <c r="H9085" s="4" t="s">
        <v>13</v>
      </c>
    </row>
    <row r="9086" spans="1:6">
      <c r="A9086" t="n">
        <v>79994</v>
      </c>
      <c r="B9086" s="30" t="n">
        <v>25</v>
      </c>
      <c r="C9086" s="7" t="n">
        <v>5</v>
      </c>
      <c r="D9086" s="7" t="n">
        <v>65535</v>
      </c>
      <c r="E9086" s="7" t="n">
        <v>65535</v>
      </c>
      <c r="F9086" s="7" t="n">
        <v>65535</v>
      </c>
      <c r="G9086" s="7" t="n">
        <v>65535</v>
      </c>
      <c r="H9086" s="7" t="n">
        <v>0</v>
      </c>
    </row>
    <row r="9087" spans="1:6">
      <c r="A9087" t="s">
        <v>4</v>
      </c>
      <c r="B9087" s="4" t="s">
        <v>5</v>
      </c>
      <c r="C9087" s="4" t="s">
        <v>13</v>
      </c>
      <c r="D9087" s="4" t="s">
        <v>10</v>
      </c>
      <c r="E9087" s="4" t="s">
        <v>9</v>
      </c>
    </row>
    <row r="9088" spans="1:6">
      <c r="A9088" t="n">
        <v>80005</v>
      </c>
      <c r="B9088" s="74" t="n">
        <v>101</v>
      </c>
      <c r="C9088" s="7" t="n">
        <v>0</v>
      </c>
      <c r="D9088" s="7" t="n">
        <v>3221</v>
      </c>
      <c r="E9088" s="7" t="n">
        <v>1</v>
      </c>
    </row>
    <row r="9089" spans="1:15">
      <c r="A9089" t="s">
        <v>4</v>
      </c>
      <c r="B9089" s="4" t="s">
        <v>5</v>
      </c>
      <c r="C9089" s="4" t="s">
        <v>13</v>
      </c>
      <c r="D9089" s="4" t="s">
        <v>6</v>
      </c>
    </row>
    <row r="9090" spans="1:15">
      <c r="A9090" t="n">
        <v>80013</v>
      </c>
      <c r="B9090" s="9" t="n">
        <v>2</v>
      </c>
      <c r="C9090" s="7" t="n">
        <v>10</v>
      </c>
      <c r="D9090" s="7" t="s">
        <v>792</v>
      </c>
    </row>
    <row r="9091" spans="1:15">
      <c r="A9091" t="s">
        <v>4</v>
      </c>
      <c r="B9091" s="4" t="s">
        <v>5</v>
      </c>
      <c r="C9091" s="4" t="s">
        <v>13</v>
      </c>
      <c r="D9091" s="4" t="s">
        <v>10</v>
      </c>
      <c r="E9091" s="4" t="s">
        <v>30</v>
      </c>
    </row>
    <row r="9092" spans="1:15">
      <c r="A9092" t="n">
        <v>80030</v>
      </c>
      <c r="B9092" s="27" t="n">
        <v>58</v>
      </c>
      <c r="C9092" s="7" t="n">
        <v>100</v>
      </c>
      <c r="D9092" s="7" t="n">
        <v>300</v>
      </c>
      <c r="E9092" s="7" t="n">
        <v>0.300000011920929</v>
      </c>
    </row>
    <row r="9093" spans="1:15">
      <c r="A9093" t="s">
        <v>4</v>
      </c>
      <c r="B9093" s="4" t="s">
        <v>5</v>
      </c>
      <c r="C9093" s="4" t="s">
        <v>13</v>
      </c>
      <c r="D9093" s="4" t="s">
        <v>10</v>
      </c>
    </row>
    <row r="9094" spans="1:15">
      <c r="A9094" t="n">
        <v>80038</v>
      </c>
      <c r="B9094" s="27" t="n">
        <v>58</v>
      </c>
      <c r="C9094" s="7" t="n">
        <v>255</v>
      </c>
      <c r="D9094" s="7" t="n">
        <v>0</v>
      </c>
    </row>
    <row r="9095" spans="1:15">
      <c r="A9095" t="s">
        <v>4</v>
      </c>
      <c r="B9095" s="4" t="s">
        <v>5</v>
      </c>
      <c r="C9095" s="4" t="s">
        <v>13</v>
      </c>
      <c r="D9095" s="4" t="s">
        <v>10</v>
      </c>
      <c r="E9095" s="4" t="s">
        <v>10</v>
      </c>
      <c r="F9095" s="4" t="s">
        <v>13</v>
      </c>
    </row>
    <row r="9096" spans="1:15">
      <c r="A9096" t="n">
        <v>80042</v>
      </c>
      <c r="B9096" s="30" t="n">
        <v>25</v>
      </c>
      <c r="C9096" s="7" t="n">
        <v>1</v>
      </c>
      <c r="D9096" s="7" t="n">
        <v>160</v>
      </c>
      <c r="E9096" s="7" t="n">
        <v>570</v>
      </c>
      <c r="F9096" s="7" t="n">
        <v>2</v>
      </c>
    </row>
    <row r="9097" spans="1:15">
      <c r="A9097" t="s">
        <v>4</v>
      </c>
      <c r="B9097" s="4" t="s">
        <v>5</v>
      </c>
      <c r="C9097" s="4" t="s">
        <v>13</v>
      </c>
      <c r="D9097" s="4" t="s">
        <v>10</v>
      </c>
      <c r="E9097" s="4" t="s">
        <v>6</v>
      </c>
    </row>
    <row r="9098" spans="1:15">
      <c r="A9098" t="n">
        <v>80049</v>
      </c>
      <c r="B9098" s="51" t="n">
        <v>51</v>
      </c>
      <c r="C9098" s="7" t="n">
        <v>4</v>
      </c>
      <c r="D9098" s="7" t="n">
        <v>0</v>
      </c>
      <c r="E9098" s="7" t="s">
        <v>205</v>
      </c>
    </row>
    <row r="9099" spans="1:15">
      <c r="A9099" t="s">
        <v>4</v>
      </c>
      <c r="B9099" s="4" t="s">
        <v>5</v>
      </c>
      <c r="C9099" s="4" t="s">
        <v>10</v>
      </c>
    </row>
    <row r="9100" spans="1:15">
      <c r="A9100" t="n">
        <v>80063</v>
      </c>
      <c r="B9100" s="25" t="n">
        <v>16</v>
      </c>
      <c r="C9100" s="7" t="n">
        <v>0</v>
      </c>
    </row>
    <row r="9101" spans="1:15">
      <c r="A9101" t="s">
        <v>4</v>
      </c>
      <c r="B9101" s="4" t="s">
        <v>5</v>
      </c>
      <c r="C9101" s="4" t="s">
        <v>10</v>
      </c>
      <c r="D9101" s="4" t="s">
        <v>66</v>
      </c>
      <c r="E9101" s="4" t="s">
        <v>13</v>
      </c>
      <c r="F9101" s="4" t="s">
        <v>13</v>
      </c>
    </row>
    <row r="9102" spans="1:15">
      <c r="A9102" t="n">
        <v>80066</v>
      </c>
      <c r="B9102" s="52" t="n">
        <v>26</v>
      </c>
      <c r="C9102" s="7" t="n">
        <v>0</v>
      </c>
      <c r="D9102" s="7" t="s">
        <v>793</v>
      </c>
      <c r="E9102" s="7" t="n">
        <v>2</v>
      </c>
      <c r="F9102" s="7" t="n">
        <v>0</v>
      </c>
    </row>
    <row r="9103" spans="1:15">
      <c r="A9103" t="s">
        <v>4</v>
      </c>
      <c r="B9103" s="4" t="s">
        <v>5</v>
      </c>
    </row>
    <row r="9104" spans="1:15">
      <c r="A9104" t="n">
        <v>80128</v>
      </c>
      <c r="B9104" s="32" t="n">
        <v>28</v>
      </c>
    </row>
    <row r="9105" spans="1:6">
      <c r="A9105" t="s">
        <v>4</v>
      </c>
      <c r="B9105" s="4" t="s">
        <v>5</v>
      </c>
      <c r="C9105" s="4" t="s">
        <v>10</v>
      </c>
      <c r="D9105" s="4" t="s">
        <v>13</v>
      </c>
    </row>
    <row r="9106" spans="1:6">
      <c r="A9106" t="n">
        <v>80129</v>
      </c>
      <c r="B9106" s="61" t="n">
        <v>89</v>
      </c>
      <c r="C9106" s="7" t="n">
        <v>65533</v>
      </c>
      <c r="D9106" s="7" t="n">
        <v>1</v>
      </c>
    </row>
    <row r="9107" spans="1:6">
      <c r="A9107" t="s">
        <v>4</v>
      </c>
      <c r="B9107" s="4" t="s">
        <v>5</v>
      </c>
      <c r="C9107" s="4" t="s">
        <v>13</v>
      </c>
      <c r="D9107" s="4" t="s">
        <v>10</v>
      </c>
      <c r="E9107" s="4" t="s">
        <v>10</v>
      </c>
      <c r="F9107" s="4" t="s">
        <v>13</v>
      </c>
    </row>
    <row r="9108" spans="1:6">
      <c r="A9108" t="n">
        <v>80133</v>
      </c>
      <c r="B9108" s="30" t="n">
        <v>25</v>
      </c>
      <c r="C9108" s="7" t="n">
        <v>1</v>
      </c>
      <c r="D9108" s="7" t="n">
        <v>65535</v>
      </c>
      <c r="E9108" s="7" t="n">
        <v>65535</v>
      </c>
      <c r="F9108" s="7" t="n">
        <v>0</v>
      </c>
    </row>
    <row r="9109" spans="1:6">
      <c r="A9109" t="s">
        <v>4</v>
      </c>
      <c r="B9109" s="4" t="s">
        <v>5</v>
      </c>
      <c r="C9109" s="4" t="s">
        <v>13</v>
      </c>
      <c r="D9109" s="54" t="s">
        <v>225</v>
      </c>
      <c r="E9109" s="4" t="s">
        <v>5</v>
      </c>
      <c r="F9109" s="4" t="s">
        <v>13</v>
      </c>
      <c r="G9109" s="4" t="s">
        <v>10</v>
      </c>
      <c r="H9109" s="54" t="s">
        <v>226</v>
      </c>
      <c r="I9109" s="4" t="s">
        <v>13</v>
      </c>
      <c r="J9109" s="4" t="s">
        <v>29</v>
      </c>
    </row>
    <row r="9110" spans="1:6">
      <c r="A9110" t="n">
        <v>80140</v>
      </c>
      <c r="B9110" s="14" t="n">
        <v>5</v>
      </c>
      <c r="C9110" s="7" t="n">
        <v>28</v>
      </c>
      <c r="D9110" s="54" t="s">
        <v>3</v>
      </c>
      <c r="E9110" s="50" t="n">
        <v>64</v>
      </c>
      <c r="F9110" s="7" t="n">
        <v>5</v>
      </c>
      <c r="G9110" s="7" t="n">
        <v>5</v>
      </c>
      <c r="H9110" s="54" t="s">
        <v>3</v>
      </c>
      <c r="I9110" s="7" t="n">
        <v>1</v>
      </c>
      <c r="J9110" s="15" t="n">
        <f t="normal" ca="1">A9136</f>
        <v>0</v>
      </c>
    </row>
    <row r="9111" spans="1:6">
      <c r="A9111" t="s">
        <v>4</v>
      </c>
      <c r="B9111" s="4" t="s">
        <v>5</v>
      </c>
      <c r="C9111" s="4" t="s">
        <v>13</v>
      </c>
      <c r="D9111" s="4" t="s">
        <v>10</v>
      </c>
      <c r="E9111" s="4" t="s">
        <v>10</v>
      </c>
      <c r="F9111" s="4" t="s">
        <v>13</v>
      </c>
    </row>
    <row r="9112" spans="1:6">
      <c r="A9112" t="n">
        <v>80151</v>
      </c>
      <c r="B9112" s="30" t="n">
        <v>25</v>
      </c>
      <c r="C9112" s="7" t="n">
        <v>1</v>
      </c>
      <c r="D9112" s="7" t="n">
        <v>60</v>
      </c>
      <c r="E9112" s="7" t="n">
        <v>640</v>
      </c>
      <c r="F9112" s="7" t="n">
        <v>2</v>
      </c>
    </row>
    <row r="9113" spans="1:6">
      <c r="A9113" t="s">
        <v>4</v>
      </c>
      <c r="B9113" s="4" t="s">
        <v>5</v>
      </c>
      <c r="C9113" s="4" t="s">
        <v>13</v>
      </c>
      <c r="D9113" s="4" t="s">
        <v>10</v>
      </c>
      <c r="E9113" s="4" t="s">
        <v>6</v>
      </c>
    </row>
    <row r="9114" spans="1:6">
      <c r="A9114" t="n">
        <v>80158</v>
      </c>
      <c r="B9114" s="51" t="n">
        <v>51</v>
      </c>
      <c r="C9114" s="7" t="n">
        <v>4</v>
      </c>
      <c r="D9114" s="7" t="n">
        <v>5</v>
      </c>
      <c r="E9114" s="7" t="s">
        <v>151</v>
      </c>
    </row>
    <row r="9115" spans="1:6">
      <c r="A9115" t="s">
        <v>4</v>
      </c>
      <c r="B9115" s="4" t="s">
        <v>5</v>
      </c>
      <c r="C9115" s="4" t="s">
        <v>10</v>
      </c>
    </row>
    <row r="9116" spans="1:6">
      <c r="A9116" t="n">
        <v>80171</v>
      </c>
      <c r="B9116" s="25" t="n">
        <v>16</v>
      </c>
      <c r="C9116" s="7" t="n">
        <v>0</v>
      </c>
    </row>
    <row r="9117" spans="1:6">
      <c r="A9117" t="s">
        <v>4</v>
      </c>
      <c r="B9117" s="4" t="s">
        <v>5</v>
      </c>
      <c r="C9117" s="4" t="s">
        <v>10</v>
      </c>
      <c r="D9117" s="4" t="s">
        <v>66</v>
      </c>
      <c r="E9117" s="4" t="s">
        <v>13</v>
      </c>
      <c r="F9117" s="4" t="s">
        <v>13</v>
      </c>
    </row>
    <row r="9118" spans="1:6">
      <c r="A9118" t="n">
        <v>80174</v>
      </c>
      <c r="B9118" s="52" t="n">
        <v>26</v>
      </c>
      <c r="C9118" s="7" t="n">
        <v>5</v>
      </c>
      <c r="D9118" s="7" t="s">
        <v>794</v>
      </c>
      <c r="E9118" s="7" t="n">
        <v>2</v>
      </c>
      <c r="F9118" s="7" t="n">
        <v>0</v>
      </c>
    </row>
    <row r="9119" spans="1:6">
      <c r="A9119" t="s">
        <v>4</v>
      </c>
      <c r="B9119" s="4" t="s">
        <v>5</v>
      </c>
    </row>
    <row r="9120" spans="1:6">
      <c r="A9120" t="n">
        <v>80212</v>
      </c>
      <c r="B9120" s="32" t="n">
        <v>28</v>
      </c>
    </row>
    <row r="9121" spans="1:10">
      <c r="A9121" t="s">
        <v>4</v>
      </c>
      <c r="B9121" s="4" t="s">
        <v>5</v>
      </c>
      <c r="C9121" s="4" t="s">
        <v>13</v>
      </c>
      <c r="D9121" s="4" t="s">
        <v>10</v>
      </c>
      <c r="E9121" s="4" t="s">
        <v>6</v>
      </c>
    </row>
    <row r="9122" spans="1:10">
      <c r="A9122" t="n">
        <v>80213</v>
      </c>
      <c r="B9122" s="51" t="n">
        <v>51</v>
      </c>
      <c r="C9122" s="7" t="n">
        <v>4</v>
      </c>
      <c r="D9122" s="7" t="n">
        <v>7032</v>
      </c>
      <c r="E9122" s="7" t="s">
        <v>151</v>
      </c>
    </row>
    <row r="9123" spans="1:10">
      <c r="A9123" t="s">
        <v>4</v>
      </c>
      <c r="B9123" s="4" t="s">
        <v>5</v>
      </c>
      <c r="C9123" s="4" t="s">
        <v>10</v>
      </c>
    </row>
    <row r="9124" spans="1:10">
      <c r="A9124" t="n">
        <v>80226</v>
      </c>
      <c r="B9124" s="25" t="n">
        <v>16</v>
      </c>
      <c r="C9124" s="7" t="n">
        <v>0</v>
      </c>
    </row>
    <row r="9125" spans="1:10">
      <c r="A9125" t="s">
        <v>4</v>
      </c>
      <c r="B9125" s="4" t="s">
        <v>5</v>
      </c>
      <c r="C9125" s="4" t="s">
        <v>10</v>
      </c>
      <c r="D9125" s="4" t="s">
        <v>66</v>
      </c>
      <c r="E9125" s="4" t="s">
        <v>13</v>
      </c>
      <c r="F9125" s="4" t="s">
        <v>13</v>
      </c>
    </row>
    <row r="9126" spans="1:10">
      <c r="A9126" t="n">
        <v>80229</v>
      </c>
      <c r="B9126" s="52" t="n">
        <v>26</v>
      </c>
      <c r="C9126" s="7" t="n">
        <v>7032</v>
      </c>
      <c r="D9126" s="7" t="s">
        <v>795</v>
      </c>
      <c r="E9126" s="7" t="n">
        <v>2</v>
      </c>
      <c r="F9126" s="7" t="n">
        <v>0</v>
      </c>
    </row>
    <row r="9127" spans="1:10">
      <c r="A9127" t="s">
        <v>4</v>
      </c>
      <c r="B9127" s="4" t="s">
        <v>5</v>
      </c>
    </row>
    <row r="9128" spans="1:10">
      <c r="A9128" t="n">
        <v>80335</v>
      </c>
      <c r="B9128" s="32" t="n">
        <v>28</v>
      </c>
    </row>
    <row r="9129" spans="1:10">
      <c r="A9129" t="s">
        <v>4</v>
      </c>
      <c r="B9129" s="4" t="s">
        <v>5</v>
      </c>
      <c r="C9129" s="4" t="s">
        <v>10</v>
      </c>
      <c r="D9129" s="4" t="s">
        <v>13</v>
      </c>
    </row>
    <row r="9130" spans="1:10">
      <c r="A9130" t="n">
        <v>80336</v>
      </c>
      <c r="B9130" s="61" t="n">
        <v>89</v>
      </c>
      <c r="C9130" s="7" t="n">
        <v>65533</v>
      </c>
      <c r="D9130" s="7" t="n">
        <v>1</v>
      </c>
    </row>
    <row r="9131" spans="1:10">
      <c r="A9131" t="s">
        <v>4</v>
      </c>
      <c r="B9131" s="4" t="s">
        <v>5</v>
      </c>
      <c r="C9131" s="4" t="s">
        <v>13</v>
      </c>
      <c r="D9131" s="4" t="s">
        <v>10</v>
      </c>
      <c r="E9131" s="4" t="s">
        <v>10</v>
      </c>
      <c r="F9131" s="4" t="s">
        <v>13</v>
      </c>
    </row>
    <row r="9132" spans="1:10">
      <c r="A9132" t="n">
        <v>80340</v>
      </c>
      <c r="B9132" s="30" t="n">
        <v>25</v>
      </c>
      <c r="C9132" s="7" t="n">
        <v>1</v>
      </c>
      <c r="D9132" s="7" t="n">
        <v>65535</v>
      </c>
      <c r="E9132" s="7" t="n">
        <v>65535</v>
      </c>
      <c r="F9132" s="7" t="n">
        <v>0</v>
      </c>
    </row>
    <row r="9133" spans="1:10">
      <c r="A9133" t="s">
        <v>4</v>
      </c>
      <c r="B9133" s="4" t="s">
        <v>5</v>
      </c>
      <c r="C9133" s="4" t="s">
        <v>29</v>
      </c>
    </row>
    <row r="9134" spans="1:10">
      <c r="A9134" t="n">
        <v>80347</v>
      </c>
      <c r="B9134" s="18" t="n">
        <v>3</v>
      </c>
      <c r="C9134" s="15" t="n">
        <f t="normal" ca="1">A9150</f>
        <v>0</v>
      </c>
    </row>
    <row r="9135" spans="1:10">
      <c r="A9135" t="s">
        <v>4</v>
      </c>
      <c r="B9135" s="4" t="s">
        <v>5</v>
      </c>
      <c r="C9135" s="4" t="s">
        <v>13</v>
      </c>
      <c r="D9135" s="4" t="s">
        <v>10</v>
      </c>
      <c r="E9135" s="4" t="s">
        <v>10</v>
      </c>
      <c r="F9135" s="4" t="s">
        <v>13</v>
      </c>
    </row>
    <row r="9136" spans="1:10">
      <c r="A9136" t="n">
        <v>80352</v>
      </c>
      <c r="B9136" s="30" t="n">
        <v>25</v>
      </c>
      <c r="C9136" s="7" t="n">
        <v>1</v>
      </c>
      <c r="D9136" s="7" t="n">
        <v>160</v>
      </c>
      <c r="E9136" s="7" t="n">
        <v>570</v>
      </c>
      <c r="F9136" s="7" t="n">
        <v>2</v>
      </c>
    </row>
    <row r="9137" spans="1:6">
      <c r="A9137" t="s">
        <v>4</v>
      </c>
      <c r="B9137" s="4" t="s">
        <v>5</v>
      </c>
      <c r="C9137" s="4" t="s">
        <v>13</v>
      </c>
      <c r="D9137" s="4" t="s">
        <v>10</v>
      </c>
      <c r="E9137" s="4" t="s">
        <v>6</v>
      </c>
    </row>
    <row r="9138" spans="1:6">
      <c r="A9138" t="n">
        <v>80359</v>
      </c>
      <c r="B9138" s="51" t="n">
        <v>51</v>
      </c>
      <c r="C9138" s="7" t="n">
        <v>4</v>
      </c>
      <c r="D9138" s="7" t="n">
        <v>0</v>
      </c>
      <c r="E9138" s="7" t="s">
        <v>151</v>
      </c>
    </row>
    <row r="9139" spans="1:6">
      <c r="A9139" t="s">
        <v>4</v>
      </c>
      <c r="B9139" s="4" t="s">
        <v>5</v>
      </c>
      <c r="C9139" s="4" t="s">
        <v>10</v>
      </c>
    </row>
    <row r="9140" spans="1:6">
      <c r="A9140" t="n">
        <v>80372</v>
      </c>
      <c r="B9140" s="25" t="n">
        <v>16</v>
      </c>
      <c r="C9140" s="7" t="n">
        <v>0</v>
      </c>
    </row>
    <row r="9141" spans="1:6">
      <c r="A9141" t="s">
        <v>4</v>
      </c>
      <c r="B9141" s="4" t="s">
        <v>5</v>
      </c>
      <c r="C9141" s="4" t="s">
        <v>10</v>
      </c>
      <c r="D9141" s="4" t="s">
        <v>66</v>
      </c>
      <c r="E9141" s="4" t="s">
        <v>13</v>
      </c>
      <c r="F9141" s="4" t="s">
        <v>13</v>
      </c>
    </row>
    <row r="9142" spans="1:6">
      <c r="A9142" t="n">
        <v>80375</v>
      </c>
      <c r="B9142" s="52" t="n">
        <v>26</v>
      </c>
      <c r="C9142" s="7" t="n">
        <v>0</v>
      </c>
      <c r="D9142" s="7" t="s">
        <v>796</v>
      </c>
      <c r="E9142" s="7" t="n">
        <v>2</v>
      </c>
      <c r="F9142" s="7" t="n">
        <v>0</v>
      </c>
    </row>
    <row r="9143" spans="1:6">
      <c r="A9143" t="s">
        <v>4</v>
      </c>
      <c r="B9143" s="4" t="s">
        <v>5</v>
      </c>
    </row>
    <row r="9144" spans="1:6">
      <c r="A9144" t="n">
        <v>80455</v>
      </c>
      <c r="B9144" s="32" t="n">
        <v>28</v>
      </c>
    </row>
    <row r="9145" spans="1:6">
      <c r="A9145" t="s">
        <v>4</v>
      </c>
      <c r="B9145" s="4" t="s">
        <v>5</v>
      </c>
      <c r="C9145" s="4" t="s">
        <v>10</v>
      </c>
      <c r="D9145" s="4" t="s">
        <v>13</v>
      </c>
    </row>
    <row r="9146" spans="1:6">
      <c r="A9146" t="n">
        <v>80456</v>
      </c>
      <c r="B9146" s="61" t="n">
        <v>89</v>
      </c>
      <c r="C9146" s="7" t="n">
        <v>65533</v>
      </c>
      <c r="D9146" s="7" t="n">
        <v>1</v>
      </c>
    </row>
    <row r="9147" spans="1:6">
      <c r="A9147" t="s">
        <v>4</v>
      </c>
      <c r="B9147" s="4" t="s">
        <v>5</v>
      </c>
      <c r="C9147" s="4" t="s">
        <v>13</v>
      </c>
      <c r="D9147" s="4" t="s">
        <v>10</v>
      </c>
      <c r="E9147" s="4" t="s">
        <v>10</v>
      </c>
      <c r="F9147" s="4" t="s">
        <v>13</v>
      </c>
    </row>
    <row r="9148" spans="1:6">
      <c r="A9148" t="n">
        <v>80460</v>
      </c>
      <c r="B9148" s="30" t="n">
        <v>25</v>
      </c>
      <c r="C9148" s="7" t="n">
        <v>1</v>
      </c>
      <c r="D9148" s="7" t="n">
        <v>65535</v>
      </c>
      <c r="E9148" s="7" t="n">
        <v>65535</v>
      </c>
      <c r="F9148" s="7" t="n">
        <v>0</v>
      </c>
    </row>
    <row r="9149" spans="1:6">
      <c r="A9149" t="s">
        <v>4</v>
      </c>
      <c r="B9149" s="4" t="s">
        <v>5</v>
      </c>
      <c r="C9149" s="4" t="s">
        <v>13</v>
      </c>
      <c r="D9149" s="4" t="s">
        <v>10</v>
      </c>
      <c r="E9149" s="4" t="s">
        <v>10</v>
      </c>
      <c r="F9149" s="4" t="s">
        <v>13</v>
      </c>
    </row>
    <row r="9150" spans="1:6">
      <c r="A9150" t="n">
        <v>80467</v>
      </c>
      <c r="B9150" s="30" t="n">
        <v>25</v>
      </c>
      <c r="C9150" s="7" t="n">
        <v>1</v>
      </c>
      <c r="D9150" s="7" t="n">
        <v>260</v>
      </c>
      <c r="E9150" s="7" t="n">
        <v>280</v>
      </c>
      <c r="F9150" s="7" t="n">
        <v>1</v>
      </c>
    </row>
    <row r="9151" spans="1:6">
      <c r="A9151" t="s">
        <v>4</v>
      </c>
      <c r="B9151" s="4" t="s">
        <v>5</v>
      </c>
      <c r="C9151" s="4" t="s">
        <v>13</v>
      </c>
      <c r="D9151" s="4" t="s">
        <v>10</v>
      </c>
      <c r="E9151" s="4" t="s">
        <v>6</v>
      </c>
    </row>
    <row r="9152" spans="1:6">
      <c r="A9152" t="n">
        <v>80474</v>
      </c>
      <c r="B9152" s="51" t="n">
        <v>51</v>
      </c>
      <c r="C9152" s="7" t="n">
        <v>4</v>
      </c>
      <c r="D9152" s="7" t="n">
        <v>92</v>
      </c>
      <c r="E9152" s="7" t="s">
        <v>274</v>
      </c>
    </row>
    <row r="9153" spans="1:6">
      <c r="A9153" t="s">
        <v>4</v>
      </c>
      <c r="B9153" s="4" t="s">
        <v>5</v>
      </c>
      <c r="C9153" s="4" t="s">
        <v>10</v>
      </c>
    </row>
    <row r="9154" spans="1:6">
      <c r="A9154" t="n">
        <v>80487</v>
      </c>
      <c r="B9154" s="25" t="n">
        <v>16</v>
      </c>
      <c r="C9154" s="7" t="n">
        <v>0</v>
      </c>
    </row>
    <row r="9155" spans="1:6">
      <c r="A9155" t="s">
        <v>4</v>
      </c>
      <c r="B9155" s="4" t="s">
        <v>5</v>
      </c>
      <c r="C9155" s="4" t="s">
        <v>10</v>
      </c>
      <c r="D9155" s="4" t="s">
        <v>66</v>
      </c>
      <c r="E9155" s="4" t="s">
        <v>13</v>
      </c>
      <c r="F9155" s="4" t="s">
        <v>13</v>
      </c>
      <c r="G9155" s="4" t="s">
        <v>66</v>
      </c>
      <c r="H9155" s="4" t="s">
        <v>13</v>
      </c>
      <c r="I9155" s="4" t="s">
        <v>13</v>
      </c>
    </row>
    <row r="9156" spans="1:6">
      <c r="A9156" t="n">
        <v>80490</v>
      </c>
      <c r="B9156" s="52" t="n">
        <v>26</v>
      </c>
      <c r="C9156" s="7" t="n">
        <v>92</v>
      </c>
      <c r="D9156" s="7" t="s">
        <v>797</v>
      </c>
      <c r="E9156" s="7" t="n">
        <v>2</v>
      </c>
      <c r="F9156" s="7" t="n">
        <v>3</v>
      </c>
      <c r="G9156" s="7" t="s">
        <v>798</v>
      </c>
      <c r="H9156" s="7" t="n">
        <v>2</v>
      </c>
      <c r="I9156" s="7" t="n">
        <v>0</v>
      </c>
    </row>
    <row r="9157" spans="1:6">
      <c r="A9157" t="s">
        <v>4</v>
      </c>
      <c r="B9157" s="4" t="s">
        <v>5</v>
      </c>
    </row>
    <row r="9158" spans="1:6">
      <c r="A9158" t="n">
        <v>80660</v>
      </c>
      <c r="B9158" s="32" t="n">
        <v>28</v>
      </c>
    </row>
    <row r="9159" spans="1:6">
      <c r="A9159" t="s">
        <v>4</v>
      </c>
      <c r="B9159" s="4" t="s">
        <v>5</v>
      </c>
      <c r="C9159" s="4" t="s">
        <v>10</v>
      </c>
      <c r="D9159" s="4" t="s">
        <v>13</v>
      </c>
    </row>
    <row r="9160" spans="1:6">
      <c r="A9160" t="n">
        <v>80661</v>
      </c>
      <c r="B9160" s="61" t="n">
        <v>89</v>
      </c>
      <c r="C9160" s="7" t="n">
        <v>65533</v>
      </c>
      <c r="D9160" s="7" t="n">
        <v>1</v>
      </c>
    </row>
    <row r="9161" spans="1:6">
      <c r="A9161" t="s">
        <v>4</v>
      </c>
      <c r="B9161" s="4" t="s">
        <v>5</v>
      </c>
      <c r="C9161" s="4" t="s">
        <v>13</v>
      </c>
      <c r="D9161" s="4" t="s">
        <v>10</v>
      </c>
      <c r="E9161" s="4" t="s">
        <v>10</v>
      </c>
      <c r="F9161" s="4" t="s">
        <v>13</v>
      </c>
    </row>
    <row r="9162" spans="1:6">
      <c r="A9162" t="n">
        <v>80665</v>
      </c>
      <c r="B9162" s="30" t="n">
        <v>25</v>
      </c>
      <c r="C9162" s="7" t="n">
        <v>1</v>
      </c>
      <c r="D9162" s="7" t="n">
        <v>65535</v>
      </c>
      <c r="E9162" s="7" t="n">
        <v>65535</v>
      </c>
      <c r="F9162" s="7" t="n">
        <v>0</v>
      </c>
    </row>
    <row r="9163" spans="1:6">
      <c r="A9163" t="s">
        <v>4</v>
      </c>
      <c r="B9163" s="4" t="s">
        <v>5</v>
      </c>
      <c r="C9163" s="4" t="s">
        <v>13</v>
      </c>
      <c r="D9163" s="4" t="s">
        <v>10</v>
      </c>
      <c r="E9163" s="4" t="s">
        <v>10</v>
      </c>
      <c r="F9163" s="4" t="s">
        <v>13</v>
      </c>
    </row>
    <row r="9164" spans="1:6">
      <c r="A9164" t="n">
        <v>80672</v>
      </c>
      <c r="B9164" s="30" t="n">
        <v>25</v>
      </c>
      <c r="C9164" s="7" t="n">
        <v>1</v>
      </c>
      <c r="D9164" s="7" t="n">
        <v>60</v>
      </c>
      <c r="E9164" s="7" t="n">
        <v>280</v>
      </c>
      <c r="F9164" s="7" t="n">
        <v>1</v>
      </c>
    </row>
    <row r="9165" spans="1:6">
      <c r="A9165" t="s">
        <v>4</v>
      </c>
      <c r="B9165" s="4" t="s">
        <v>5</v>
      </c>
      <c r="C9165" s="4" t="s">
        <v>13</v>
      </c>
      <c r="D9165" s="4" t="s">
        <v>10</v>
      </c>
      <c r="E9165" s="4" t="s">
        <v>6</v>
      </c>
    </row>
    <row r="9166" spans="1:6">
      <c r="A9166" t="n">
        <v>80679</v>
      </c>
      <c r="B9166" s="51" t="n">
        <v>51</v>
      </c>
      <c r="C9166" s="7" t="n">
        <v>4</v>
      </c>
      <c r="D9166" s="7" t="n">
        <v>120</v>
      </c>
      <c r="E9166" s="7" t="s">
        <v>151</v>
      </c>
    </row>
    <row r="9167" spans="1:6">
      <c r="A9167" t="s">
        <v>4</v>
      </c>
      <c r="B9167" s="4" t="s">
        <v>5</v>
      </c>
      <c r="C9167" s="4" t="s">
        <v>10</v>
      </c>
    </row>
    <row r="9168" spans="1:6">
      <c r="A9168" t="n">
        <v>80692</v>
      </c>
      <c r="B9168" s="25" t="n">
        <v>16</v>
      </c>
      <c r="C9168" s="7" t="n">
        <v>0</v>
      </c>
    </row>
    <row r="9169" spans="1:9">
      <c r="A9169" t="s">
        <v>4</v>
      </c>
      <c r="B9169" s="4" t="s">
        <v>5</v>
      </c>
      <c r="C9169" s="4" t="s">
        <v>10</v>
      </c>
      <c r="D9169" s="4" t="s">
        <v>66</v>
      </c>
      <c r="E9169" s="4" t="s">
        <v>13</v>
      </c>
      <c r="F9169" s="4" t="s">
        <v>13</v>
      </c>
    </row>
    <row r="9170" spans="1:9">
      <c r="A9170" t="n">
        <v>80695</v>
      </c>
      <c r="B9170" s="52" t="n">
        <v>26</v>
      </c>
      <c r="C9170" s="7" t="n">
        <v>120</v>
      </c>
      <c r="D9170" s="7" t="s">
        <v>799</v>
      </c>
      <c r="E9170" s="7" t="n">
        <v>2</v>
      </c>
      <c r="F9170" s="7" t="n">
        <v>0</v>
      </c>
    </row>
    <row r="9171" spans="1:9">
      <c r="A9171" t="s">
        <v>4</v>
      </c>
      <c r="B9171" s="4" t="s">
        <v>5</v>
      </c>
    </row>
    <row r="9172" spans="1:9">
      <c r="A9172" t="n">
        <v>80773</v>
      </c>
      <c r="B9172" s="32" t="n">
        <v>28</v>
      </c>
    </row>
    <row r="9173" spans="1:9">
      <c r="A9173" t="s">
        <v>4</v>
      </c>
      <c r="B9173" s="4" t="s">
        <v>5</v>
      </c>
      <c r="C9173" s="4" t="s">
        <v>10</v>
      </c>
      <c r="D9173" s="4" t="s">
        <v>13</v>
      </c>
    </row>
    <row r="9174" spans="1:9">
      <c r="A9174" t="n">
        <v>80774</v>
      </c>
      <c r="B9174" s="61" t="n">
        <v>89</v>
      </c>
      <c r="C9174" s="7" t="n">
        <v>65533</v>
      </c>
      <c r="D9174" s="7" t="n">
        <v>1</v>
      </c>
    </row>
    <row r="9175" spans="1:9">
      <c r="A9175" t="s">
        <v>4</v>
      </c>
      <c r="B9175" s="4" t="s">
        <v>5</v>
      </c>
      <c r="C9175" s="4" t="s">
        <v>13</v>
      </c>
      <c r="D9175" s="4" t="s">
        <v>10</v>
      </c>
      <c r="E9175" s="4" t="s">
        <v>10</v>
      </c>
      <c r="F9175" s="4" t="s">
        <v>13</v>
      </c>
    </row>
    <row r="9176" spans="1:9">
      <c r="A9176" t="n">
        <v>80778</v>
      </c>
      <c r="B9176" s="30" t="n">
        <v>25</v>
      </c>
      <c r="C9176" s="7" t="n">
        <v>1</v>
      </c>
      <c r="D9176" s="7" t="n">
        <v>65535</v>
      </c>
      <c r="E9176" s="7" t="n">
        <v>65535</v>
      </c>
      <c r="F9176" s="7" t="n">
        <v>0</v>
      </c>
    </row>
    <row r="9177" spans="1:9">
      <c r="A9177" t="s">
        <v>4</v>
      </c>
      <c r="B9177" s="4" t="s">
        <v>5</v>
      </c>
      <c r="C9177" s="4" t="s">
        <v>13</v>
      </c>
      <c r="D9177" s="4" t="s">
        <v>10</v>
      </c>
      <c r="E9177" s="4" t="s">
        <v>10</v>
      </c>
      <c r="F9177" s="4" t="s">
        <v>13</v>
      </c>
    </row>
    <row r="9178" spans="1:9">
      <c r="A9178" t="n">
        <v>80785</v>
      </c>
      <c r="B9178" s="30" t="n">
        <v>25</v>
      </c>
      <c r="C9178" s="7" t="n">
        <v>1</v>
      </c>
      <c r="D9178" s="7" t="n">
        <v>160</v>
      </c>
      <c r="E9178" s="7" t="n">
        <v>570</v>
      </c>
      <c r="F9178" s="7" t="n">
        <v>2</v>
      </c>
    </row>
    <row r="9179" spans="1:9">
      <c r="A9179" t="s">
        <v>4</v>
      </c>
      <c r="B9179" s="4" t="s">
        <v>5</v>
      </c>
      <c r="C9179" s="4" t="s">
        <v>13</v>
      </c>
      <c r="D9179" s="4" t="s">
        <v>10</v>
      </c>
      <c r="E9179" s="4" t="s">
        <v>6</v>
      </c>
    </row>
    <row r="9180" spans="1:9">
      <c r="A9180" t="n">
        <v>80792</v>
      </c>
      <c r="B9180" s="51" t="n">
        <v>51</v>
      </c>
      <c r="C9180" s="7" t="n">
        <v>4</v>
      </c>
      <c r="D9180" s="7" t="n">
        <v>0</v>
      </c>
      <c r="E9180" s="7" t="s">
        <v>151</v>
      </c>
    </row>
    <row r="9181" spans="1:9">
      <c r="A9181" t="s">
        <v>4</v>
      </c>
      <c r="B9181" s="4" t="s">
        <v>5</v>
      </c>
      <c r="C9181" s="4" t="s">
        <v>10</v>
      </c>
    </row>
    <row r="9182" spans="1:9">
      <c r="A9182" t="n">
        <v>80805</v>
      </c>
      <c r="B9182" s="25" t="n">
        <v>16</v>
      </c>
      <c r="C9182" s="7" t="n">
        <v>0</v>
      </c>
    </row>
    <row r="9183" spans="1:9">
      <c r="A9183" t="s">
        <v>4</v>
      </c>
      <c r="B9183" s="4" t="s">
        <v>5</v>
      </c>
      <c r="C9183" s="4" t="s">
        <v>10</v>
      </c>
      <c r="D9183" s="4" t="s">
        <v>66</v>
      </c>
      <c r="E9183" s="4" t="s">
        <v>13</v>
      </c>
      <c r="F9183" s="4" t="s">
        <v>13</v>
      </c>
    </row>
    <row r="9184" spans="1:9">
      <c r="A9184" t="n">
        <v>80808</v>
      </c>
      <c r="B9184" s="52" t="n">
        <v>26</v>
      </c>
      <c r="C9184" s="7" t="n">
        <v>0</v>
      </c>
      <c r="D9184" s="7" t="s">
        <v>800</v>
      </c>
      <c r="E9184" s="7" t="n">
        <v>2</v>
      </c>
      <c r="F9184" s="7" t="n">
        <v>0</v>
      </c>
    </row>
    <row r="9185" spans="1:6">
      <c r="A9185" t="s">
        <v>4</v>
      </c>
      <c r="B9185" s="4" t="s">
        <v>5</v>
      </c>
    </row>
    <row r="9186" spans="1:6">
      <c r="A9186" t="n">
        <v>80876</v>
      </c>
      <c r="B9186" s="32" t="n">
        <v>28</v>
      </c>
    </row>
    <row r="9187" spans="1:6">
      <c r="A9187" t="s">
        <v>4</v>
      </c>
      <c r="B9187" s="4" t="s">
        <v>5</v>
      </c>
      <c r="C9187" s="4" t="s">
        <v>10</v>
      </c>
      <c r="D9187" s="4" t="s">
        <v>13</v>
      </c>
    </row>
    <row r="9188" spans="1:6">
      <c r="A9188" t="n">
        <v>80877</v>
      </c>
      <c r="B9188" s="61" t="n">
        <v>89</v>
      </c>
      <c r="C9188" s="7" t="n">
        <v>65533</v>
      </c>
      <c r="D9188" s="7" t="n">
        <v>1</v>
      </c>
    </row>
    <row r="9189" spans="1:6">
      <c r="A9189" t="s">
        <v>4</v>
      </c>
      <c r="B9189" s="4" t="s">
        <v>5</v>
      </c>
      <c r="C9189" s="4" t="s">
        <v>13</v>
      </c>
      <c r="D9189" s="4" t="s">
        <v>10</v>
      </c>
      <c r="E9189" s="4" t="s">
        <v>10</v>
      </c>
      <c r="F9189" s="4" t="s">
        <v>13</v>
      </c>
    </row>
    <row r="9190" spans="1:6">
      <c r="A9190" t="n">
        <v>80881</v>
      </c>
      <c r="B9190" s="30" t="n">
        <v>25</v>
      </c>
      <c r="C9190" s="7" t="n">
        <v>1</v>
      </c>
      <c r="D9190" s="7" t="n">
        <v>65535</v>
      </c>
      <c r="E9190" s="7" t="n">
        <v>65535</v>
      </c>
      <c r="F9190" s="7" t="n">
        <v>0</v>
      </c>
    </row>
    <row r="9191" spans="1:6">
      <c r="A9191" t="s">
        <v>4</v>
      </c>
      <c r="B9191" s="4" t="s">
        <v>5</v>
      </c>
      <c r="C9191" s="4" t="s">
        <v>13</v>
      </c>
      <c r="D9191" s="54" t="s">
        <v>225</v>
      </c>
      <c r="E9191" s="4" t="s">
        <v>5</v>
      </c>
      <c r="F9191" s="4" t="s">
        <v>13</v>
      </c>
      <c r="G9191" s="4" t="s">
        <v>10</v>
      </c>
      <c r="H9191" s="54" t="s">
        <v>226</v>
      </c>
      <c r="I9191" s="4" t="s">
        <v>13</v>
      </c>
      <c r="J9191" s="4" t="s">
        <v>29</v>
      </c>
    </row>
    <row r="9192" spans="1:6">
      <c r="A9192" t="n">
        <v>80888</v>
      </c>
      <c r="B9192" s="14" t="n">
        <v>5</v>
      </c>
      <c r="C9192" s="7" t="n">
        <v>28</v>
      </c>
      <c r="D9192" s="54" t="s">
        <v>3</v>
      </c>
      <c r="E9192" s="50" t="n">
        <v>64</v>
      </c>
      <c r="F9192" s="7" t="n">
        <v>5</v>
      </c>
      <c r="G9192" s="7" t="n">
        <v>1</v>
      </c>
      <c r="H9192" s="54" t="s">
        <v>3</v>
      </c>
      <c r="I9192" s="7" t="n">
        <v>1</v>
      </c>
      <c r="J9192" s="15" t="n">
        <f t="normal" ca="1">A9208</f>
        <v>0</v>
      </c>
    </row>
    <row r="9193" spans="1:6">
      <c r="A9193" t="s">
        <v>4</v>
      </c>
      <c r="B9193" s="4" t="s">
        <v>5</v>
      </c>
      <c r="C9193" s="4" t="s">
        <v>13</v>
      </c>
      <c r="D9193" s="4" t="s">
        <v>10</v>
      </c>
      <c r="E9193" s="4" t="s">
        <v>10</v>
      </c>
      <c r="F9193" s="4" t="s">
        <v>13</v>
      </c>
    </row>
    <row r="9194" spans="1:6">
      <c r="A9194" t="n">
        <v>80899</v>
      </c>
      <c r="B9194" s="30" t="n">
        <v>25</v>
      </c>
      <c r="C9194" s="7" t="n">
        <v>1</v>
      </c>
      <c r="D9194" s="7" t="n">
        <v>60</v>
      </c>
      <c r="E9194" s="7" t="n">
        <v>640</v>
      </c>
      <c r="F9194" s="7" t="n">
        <v>2</v>
      </c>
    </row>
    <row r="9195" spans="1:6">
      <c r="A9195" t="s">
        <v>4</v>
      </c>
      <c r="B9195" s="4" t="s">
        <v>5</v>
      </c>
      <c r="C9195" s="4" t="s">
        <v>13</v>
      </c>
      <c r="D9195" s="4" t="s">
        <v>10</v>
      </c>
      <c r="E9195" s="4" t="s">
        <v>6</v>
      </c>
    </row>
    <row r="9196" spans="1:6">
      <c r="A9196" t="n">
        <v>80906</v>
      </c>
      <c r="B9196" s="51" t="n">
        <v>51</v>
      </c>
      <c r="C9196" s="7" t="n">
        <v>4</v>
      </c>
      <c r="D9196" s="7" t="n">
        <v>1</v>
      </c>
      <c r="E9196" s="7" t="s">
        <v>613</v>
      </c>
    </row>
    <row r="9197" spans="1:6">
      <c r="A9197" t="s">
        <v>4</v>
      </c>
      <c r="B9197" s="4" t="s">
        <v>5</v>
      </c>
      <c r="C9197" s="4" t="s">
        <v>10</v>
      </c>
    </row>
    <row r="9198" spans="1:6">
      <c r="A9198" t="n">
        <v>80920</v>
      </c>
      <c r="B9198" s="25" t="n">
        <v>16</v>
      </c>
      <c r="C9198" s="7" t="n">
        <v>0</v>
      </c>
    </row>
    <row r="9199" spans="1:6">
      <c r="A9199" t="s">
        <v>4</v>
      </c>
      <c r="B9199" s="4" t="s">
        <v>5</v>
      </c>
      <c r="C9199" s="4" t="s">
        <v>10</v>
      </c>
      <c r="D9199" s="4" t="s">
        <v>66</v>
      </c>
      <c r="E9199" s="4" t="s">
        <v>13</v>
      </c>
      <c r="F9199" s="4" t="s">
        <v>13</v>
      </c>
      <c r="G9199" s="4" t="s">
        <v>66</v>
      </c>
      <c r="H9199" s="4" t="s">
        <v>13</v>
      </c>
      <c r="I9199" s="4" t="s">
        <v>13</v>
      </c>
      <c r="J9199" s="4" t="s">
        <v>66</v>
      </c>
      <c r="K9199" s="4" t="s">
        <v>13</v>
      </c>
      <c r="L9199" s="4" t="s">
        <v>13</v>
      </c>
    </row>
    <row r="9200" spans="1:6">
      <c r="A9200" t="n">
        <v>80923</v>
      </c>
      <c r="B9200" s="52" t="n">
        <v>26</v>
      </c>
      <c r="C9200" s="7" t="n">
        <v>1</v>
      </c>
      <c r="D9200" s="7" t="s">
        <v>801</v>
      </c>
      <c r="E9200" s="7" t="n">
        <v>2</v>
      </c>
      <c r="F9200" s="7" t="n">
        <v>3</v>
      </c>
      <c r="G9200" s="7" t="s">
        <v>802</v>
      </c>
      <c r="H9200" s="7" t="n">
        <v>2</v>
      </c>
      <c r="I9200" s="7" t="n">
        <v>3</v>
      </c>
      <c r="J9200" s="7" t="s">
        <v>803</v>
      </c>
      <c r="K9200" s="7" t="n">
        <v>2</v>
      </c>
      <c r="L9200" s="7" t="n">
        <v>0</v>
      </c>
    </row>
    <row r="9201" spans="1:12">
      <c r="A9201" t="s">
        <v>4</v>
      </c>
      <c r="B9201" s="4" t="s">
        <v>5</v>
      </c>
    </row>
    <row r="9202" spans="1:12">
      <c r="A9202" t="n">
        <v>81196</v>
      </c>
      <c r="B9202" s="32" t="n">
        <v>28</v>
      </c>
    </row>
    <row r="9203" spans="1:12">
      <c r="A9203" t="s">
        <v>4</v>
      </c>
      <c r="B9203" s="4" t="s">
        <v>5</v>
      </c>
      <c r="C9203" s="4" t="s">
        <v>10</v>
      </c>
      <c r="D9203" s="4" t="s">
        <v>13</v>
      </c>
    </row>
    <row r="9204" spans="1:12">
      <c r="A9204" t="n">
        <v>81197</v>
      </c>
      <c r="B9204" s="61" t="n">
        <v>89</v>
      </c>
      <c r="C9204" s="7" t="n">
        <v>65533</v>
      </c>
      <c r="D9204" s="7" t="n">
        <v>1</v>
      </c>
    </row>
    <row r="9205" spans="1:12">
      <c r="A9205" t="s">
        <v>4</v>
      </c>
      <c r="B9205" s="4" t="s">
        <v>5</v>
      </c>
      <c r="C9205" s="4" t="s">
        <v>13</v>
      </c>
      <c r="D9205" s="4" t="s">
        <v>10</v>
      </c>
      <c r="E9205" s="4" t="s">
        <v>10</v>
      </c>
      <c r="F9205" s="4" t="s">
        <v>13</v>
      </c>
    </row>
    <row r="9206" spans="1:12">
      <c r="A9206" t="n">
        <v>81201</v>
      </c>
      <c r="B9206" s="30" t="n">
        <v>25</v>
      </c>
      <c r="C9206" s="7" t="n">
        <v>1</v>
      </c>
      <c r="D9206" s="7" t="n">
        <v>65535</v>
      </c>
      <c r="E9206" s="7" t="n">
        <v>65535</v>
      </c>
      <c r="F9206" s="7" t="n">
        <v>0</v>
      </c>
    </row>
    <row r="9207" spans="1:12">
      <c r="A9207" t="s">
        <v>4</v>
      </c>
      <c r="B9207" s="4" t="s">
        <v>5</v>
      </c>
      <c r="C9207" s="4" t="s">
        <v>13</v>
      </c>
      <c r="D9207" s="4" t="s">
        <v>10</v>
      </c>
      <c r="E9207" s="4" t="s">
        <v>10</v>
      </c>
      <c r="F9207" s="4" t="s">
        <v>13</v>
      </c>
    </row>
    <row r="9208" spans="1:12">
      <c r="A9208" t="n">
        <v>81208</v>
      </c>
      <c r="B9208" s="30" t="n">
        <v>25</v>
      </c>
      <c r="C9208" s="7" t="n">
        <v>1</v>
      </c>
      <c r="D9208" s="7" t="n">
        <v>260</v>
      </c>
      <c r="E9208" s="7" t="n">
        <v>280</v>
      </c>
      <c r="F9208" s="7" t="n">
        <v>1</v>
      </c>
    </row>
    <row r="9209" spans="1:12">
      <c r="A9209" t="s">
        <v>4</v>
      </c>
      <c r="B9209" s="4" t="s">
        <v>5</v>
      </c>
      <c r="C9209" s="4" t="s">
        <v>13</v>
      </c>
      <c r="D9209" s="4" t="s">
        <v>10</v>
      </c>
      <c r="E9209" s="4" t="s">
        <v>6</v>
      </c>
    </row>
    <row r="9210" spans="1:12">
      <c r="A9210" t="n">
        <v>81215</v>
      </c>
      <c r="B9210" s="51" t="n">
        <v>51</v>
      </c>
      <c r="C9210" s="7" t="n">
        <v>4</v>
      </c>
      <c r="D9210" s="7" t="n">
        <v>92</v>
      </c>
      <c r="E9210" s="7" t="s">
        <v>143</v>
      </c>
    </row>
    <row r="9211" spans="1:12">
      <c r="A9211" t="s">
        <v>4</v>
      </c>
      <c r="B9211" s="4" t="s">
        <v>5</v>
      </c>
      <c r="C9211" s="4" t="s">
        <v>10</v>
      </c>
    </row>
    <row r="9212" spans="1:12">
      <c r="A9212" t="n">
        <v>81229</v>
      </c>
      <c r="B9212" s="25" t="n">
        <v>16</v>
      </c>
      <c r="C9212" s="7" t="n">
        <v>0</v>
      </c>
    </row>
    <row r="9213" spans="1:12">
      <c r="A9213" t="s">
        <v>4</v>
      </c>
      <c r="B9213" s="4" t="s">
        <v>5</v>
      </c>
      <c r="C9213" s="4" t="s">
        <v>10</v>
      </c>
      <c r="D9213" s="4" t="s">
        <v>66</v>
      </c>
      <c r="E9213" s="4" t="s">
        <v>13</v>
      </c>
      <c r="F9213" s="4" t="s">
        <v>13</v>
      </c>
      <c r="G9213" s="4" t="s">
        <v>66</v>
      </c>
      <c r="H9213" s="4" t="s">
        <v>13</v>
      </c>
      <c r="I9213" s="4" t="s">
        <v>13</v>
      </c>
    </row>
    <row r="9214" spans="1:12">
      <c r="A9214" t="n">
        <v>81232</v>
      </c>
      <c r="B9214" s="52" t="n">
        <v>26</v>
      </c>
      <c r="C9214" s="7" t="n">
        <v>92</v>
      </c>
      <c r="D9214" s="7" t="s">
        <v>804</v>
      </c>
      <c r="E9214" s="7" t="n">
        <v>2</v>
      </c>
      <c r="F9214" s="7" t="n">
        <v>3</v>
      </c>
      <c r="G9214" s="7" t="s">
        <v>805</v>
      </c>
      <c r="H9214" s="7" t="n">
        <v>2</v>
      </c>
      <c r="I9214" s="7" t="n">
        <v>0</v>
      </c>
    </row>
    <row r="9215" spans="1:12">
      <c r="A9215" t="s">
        <v>4</v>
      </c>
      <c r="B9215" s="4" t="s">
        <v>5</v>
      </c>
    </row>
    <row r="9216" spans="1:12">
      <c r="A9216" t="n">
        <v>81473</v>
      </c>
      <c r="B9216" s="32" t="n">
        <v>28</v>
      </c>
    </row>
    <row r="9217" spans="1:9">
      <c r="A9217" t="s">
        <v>4</v>
      </c>
      <c r="B9217" s="4" t="s">
        <v>5</v>
      </c>
      <c r="C9217" s="4" t="s">
        <v>10</v>
      </c>
      <c r="D9217" s="4" t="s">
        <v>13</v>
      </c>
    </row>
    <row r="9218" spans="1:9">
      <c r="A9218" t="n">
        <v>81474</v>
      </c>
      <c r="B9218" s="61" t="n">
        <v>89</v>
      </c>
      <c r="C9218" s="7" t="n">
        <v>65533</v>
      </c>
      <c r="D9218" s="7" t="n">
        <v>1</v>
      </c>
    </row>
    <row r="9219" spans="1:9">
      <c r="A9219" t="s">
        <v>4</v>
      </c>
      <c r="B9219" s="4" t="s">
        <v>5</v>
      </c>
      <c r="C9219" s="4" t="s">
        <v>13</v>
      </c>
      <c r="D9219" s="4" t="s">
        <v>10</v>
      </c>
      <c r="E9219" s="4" t="s">
        <v>10</v>
      </c>
      <c r="F9219" s="4" t="s">
        <v>13</v>
      </c>
    </row>
    <row r="9220" spans="1:9">
      <c r="A9220" t="n">
        <v>81478</v>
      </c>
      <c r="B9220" s="30" t="n">
        <v>25</v>
      </c>
      <c r="C9220" s="7" t="n">
        <v>1</v>
      </c>
      <c r="D9220" s="7" t="n">
        <v>65535</v>
      </c>
      <c r="E9220" s="7" t="n">
        <v>65535</v>
      </c>
      <c r="F9220" s="7" t="n">
        <v>0</v>
      </c>
    </row>
    <row r="9221" spans="1:9">
      <c r="A9221" t="s">
        <v>4</v>
      </c>
      <c r="B9221" s="4" t="s">
        <v>5</v>
      </c>
      <c r="C9221" s="4" t="s">
        <v>13</v>
      </c>
      <c r="D9221" s="4" t="s">
        <v>10</v>
      </c>
      <c r="E9221" s="4" t="s">
        <v>10</v>
      </c>
      <c r="F9221" s="4" t="s">
        <v>13</v>
      </c>
    </row>
    <row r="9222" spans="1:9">
      <c r="A9222" t="n">
        <v>81485</v>
      </c>
      <c r="B9222" s="30" t="n">
        <v>25</v>
      </c>
      <c r="C9222" s="7" t="n">
        <v>1</v>
      </c>
      <c r="D9222" s="7" t="n">
        <v>60</v>
      </c>
      <c r="E9222" s="7" t="n">
        <v>280</v>
      </c>
      <c r="F9222" s="7" t="n">
        <v>1</v>
      </c>
    </row>
    <row r="9223" spans="1:9">
      <c r="A9223" t="s">
        <v>4</v>
      </c>
      <c r="B9223" s="4" t="s">
        <v>5</v>
      </c>
      <c r="C9223" s="4" t="s">
        <v>13</v>
      </c>
      <c r="D9223" s="4" t="s">
        <v>10</v>
      </c>
      <c r="E9223" s="4" t="s">
        <v>6</v>
      </c>
    </row>
    <row r="9224" spans="1:9">
      <c r="A9224" t="n">
        <v>81492</v>
      </c>
      <c r="B9224" s="51" t="n">
        <v>51</v>
      </c>
      <c r="C9224" s="7" t="n">
        <v>4</v>
      </c>
      <c r="D9224" s="7" t="n">
        <v>120</v>
      </c>
      <c r="E9224" s="7" t="s">
        <v>174</v>
      </c>
    </row>
    <row r="9225" spans="1:9">
      <c r="A9225" t="s">
        <v>4</v>
      </c>
      <c r="B9225" s="4" t="s">
        <v>5</v>
      </c>
      <c r="C9225" s="4" t="s">
        <v>10</v>
      </c>
    </row>
    <row r="9226" spans="1:9">
      <c r="A9226" t="n">
        <v>81506</v>
      </c>
      <c r="B9226" s="25" t="n">
        <v>16</v>
      </c>
      <c r="C9226" s="7" t="n">
        <v>0</v>
      </c>
    </row>
    <row r="9227" spans="1:9">
      <c r="A9227" t="s">
        <v>4</v>
      </c>
      <c r="B9227" s="4" t="s">
        <v>5</v>
      </c>
      <c r="C9227" s="4" t="s">
        <v>10</v>
      </c>
      <c r="D9227" s="4" t="s">
        <v>66</v>
      </c>
      <c r="E9227" s="4" t="s">
        <v>13</v>
      </c>
      <c r="F9227" s="4" t="s">
        <v>13</v>
      </c>
      <c r="G9227" s="4" t="s">
        <v>66</v>
      </c>
      <c r="H9227" s="4" t="s">
        <v>13</v>
      </c>
      <c r="I9227" s="4" t="s">
        <v>13</v>
      </c>
    </row>
    <row r="9228" spans="1:9">
      <c r="A9228" t="n">
        <v>81509</v>
      </c>
      <c r="B9228" s="52" t="n">
        <v>26</v>
      </c>
      <c r="C9228" s="7" t="n">
        <v>120</v>
      </c>
      <c r="D9228" s="7" t="s">
        <v>806</v>
      </c>
      <c r="E9228" s="7" t="n">
        <v>2</v>
      </c>
      <c r="F9228" s="7" t="n">
        <v>3</v>
      </c>
      <c r="G9228" s="7" t="s">
        <v>807</v>
      </c>
      <c r="H9228" s="7" t="n">
        <v>2</v>
      </c>
      <c r="I9228" s="7" t="n">
        <v>0</v>
      </c>
    </row>
    <row r="9229" spans="1:9">
      <c r="A9229" t="s">
        <v>4</v>
      </c>
      <c r="B9229" s="4" t="s">
        <v>5</v>
      </c>
    </row>
    <row r="9230" spans="1:9">
      <c r="A9230" t="n">
        <v>81553</v>
      </c>
      <c r="B9230" s="32" t="n">
        <v>28</v>
      </c>
    </row>
    <row r="9231" spans="1:9">
      <c r="A9231" t="s">
        <v>4</v>
      </c>
      <c r="B9231" s="4" t="s">
        <v>5</v>
      </c>
      <c r="C9231" s="4" t="s">
        <v>10</v>
      </c>
      <c r="D9231" s="4" t="s">
        <v>13</v>
      </c>
    </row>
    <row r="9232" spans="1:9">
      <c r="A9232" t="n">
        <v>81554</v>
      </c>
      <c r="B9232" s="61" t="n">
        <v>89</v>
      </c>
      <c r="C9232" s="7" t="n">
        <v>65533</v>
      </c>
      <c r="D9232" s="7" t="n">
        <v>1</v>
      </c>
    </row>
    <row r="9233" spans="1:9">
      <c r="A9233" t="s">
        <v>4</v>
      </c>
      <c r="B9233" s="4" t="s">
        <v>5</v>
      </c>
      <c r="C9233" s="4" t="s">
        <v>13</v>
      </c>
      <c r="D9233" s="4" t="s">
        <v>10</v>
      </c>
      <c r="E9233" s="4" t="s">
        <v>10</v>
      </c>
      <c r="F9233" s="4" t="s">
        <v>13</v>
      </c>
    </row>
    <row r="9234" spans="1:9">
      <c r="A9234" t="n">
        <v>81558</v>
      </c>
      <c r="B9234" s="30" t="n">
        <v>25</v>
      </c>
      <c r="C9234" s="7" t="n">
        <v>1</v>
      </c>
      <c r="D9234" s="7" t="n">
        <v>65535</v>
      </c>
      <c r="E9234" s="7" t="n">
        <v>65535</v>
      </c>
      <c r="F9234" s="7" t="n">
        <v>0</v>
      </c>
    </row>
    <row r="9235" spans="1:9">
      <c r="A9235" t="s">
        <v>4</v>
      </c>
      <c r="B9235" s="4" t="s">
        <v>5</v>
      </c>
      <c r="C9235" s="4" t="s">
        <v>13</v>
      </c>
      <c r="D9235" s="4" t="s">
        <v>10</v>
      </c>
      <c r="E9235" s="4" t="s">
        <v>10</v>
      </c>
      <c r="F9235" s="4" t="s">
        <v>13</v>
      </c>
    </row>
    <row r="9236" spans="1:9">
      <c r="A9236" t="n">
        <v>81565</v>
      </c>
      <c r="B9236" s="30" t="n">
        <v>25</v>
      </c>
      <c r="C9236" s="7" t="n">
        <v>1</v>
      </c>
      <c r="D9236" s="7" t="n">
        <v>160</v>
      </c>
      <c r="E9236" s="7" t="n">
        <v>570</v>
      </c>
      <c r="F9236" s="7" t="n">
        <v>2</v>
      </c>
    </row>
    <row r="9237" spans="1:9">
      <c r="A9237" t="s">
        <v>4</v>
      </c>
      <c r="B9237" s="4" t="s">
        <v>5</v>
      </c>
      <c r="C9237" s="4" t="s">
        <v>13</v>
      </c>
      <c r="D9237" s="4" t="s">
        <v>10</v>
      </c>
      <c r="E9237" s="4" t="s">
        <v>6</v>
      </c>
    </row>
    <row r="9238" spans="1:9">
      <c r="A9238" t="n">
        <v>81572</v>
      </c>
      <c r="B9238" s="51" t="n">
        <v>51</v>
      </c>
      <c r="C9238" s="7" t="n">
        <v>4</v>
      </c>
      <c r="D9238" s="7" t="n">
        <v>0</v>
      </c>
      <c r="E9238" s="7" t="s">
        <v>701</v>
      </c>
    </row>
    <row r="9239" spans="1:9">
      <c r="A9239" t="s">
        <v>4</v>
      </c>
      <c r="B9239" s="4" t="s">
        <v>5</v>
      </c>
      <c r="C9239" s="4" t="s">
        <v>10</v>
      </c>
    </row>
    <row r="9240" spans="1:9">
      <c r="A9240" t="n">
        <v>81585</v>
      </c>
      <c r="B9240" s="25" t="n">
        <v>16</v>
      </c>
      <c r="C9240" s="7" t="n">
        <v>0</v>
      </c>
    </row>
    <row r="9241" spans="1:9">
      <c r="A9241" t="s">
        <v>4</v>
      </c>
      <c r="B9241" s="4" t="s">
        <v>5</v>
      </c>
      <c r="C9241" s="4" t="s">
        <v>10</v>
      </c>
      <c r="D9241" s="4" t="s">
        <v>66</v>
      </c>
      <c r="E9241" s="4" t="s">
        <v>13</v>
      </c>
      <c r="F9241" s="4" t="s">
        <v>13</v>
      </c>
      <c r="G9241" s="4" t="s">
        <v>66</v>
      </c>
      <c r="H9241" s="4" t="s">
        <v>13</v>
      </c>
      <c r="I9241" s="4" t="s">
        <v>13</v>
      </c>
    </row>
    <row r="9242" spans="1:9">
      <c r="A9242" t="n">
        <v>81588</v>
      </c>
      <c r="B9242" s="52" t="n">
        <v>26</v>
      </c>
      <c r="C9242" s="7" t="n">
        <v>0</v>
      </c>
      <c r="D9242" s="7" t="s">
        <v>808</v>
      </c>
      <c r="E9242" s="7" t="n">
        <v>2</v>
      </c>
      <c r="F9242" s="7" t="n">
        <v>3</v>
      </c>
      <c r="G9242" s="7" t="s">
        <v>809</v>
      </c>
      <c r="H9242" s="7" t="n">
        <v>2</v>
      </c>
      <c r="I9242" s="7" t="n">
        <v>0</v>
      </c>
    </row>
    <row r="9243" spans="1:9">
      <c r="A9243" t="s">
        <v>4</v>
      </c>
      <c r="B9243" s="4" t="s">
        <v>5</v>
      </c>
    </row>
    <row r="9244" spans="1:9">
      <c r="A9244" t="n">
        <v>81693</v>
      </c>
      <c r="B9244" s="32" t="n">
        <v>28</v>
      </c>
    </row>
    <row r="9245" spans="1:9">
      <c r="A9245" t="s">
        <v>4</v>
      </c>
      <c r="B9245" s="4" t="s">
        <v>5</v>
      </c>
      <c r="C9245" s="4" t="s">
        <v>10</v>
      </c>
      <c r="D9245" s="4" t="s">
        <v>13</v>
      </c>
    </row>
    <row r="9246" spans="1:9">
      <c r="A9246" t="n">
        <v>81694</v>
      </c>
      <c r="B9246" s="61" t="n">
        <v>89</v>
      </c>
      <c r="C9246" s="7" t="n">
        <v>65533</v>
      </c>
      <c r="D9246" s="7" t="n">
        <v>1</v>
      </c>
    </row>
    <row r="9247" spans="1:9">
      <c r="A9247" t="s">
        <v>4</v>
      </c>
      <c r="B9247" s="4" t="s">
        <v>5</v>
      </c>
      <c r="C9247" s="4" t="s">
        <v>13</v>
      </c>
      <c r="D9247" s="4" t="s">
        <v>10</v>
      </c>
      <c r="E9247" s="4" t="s">
        <v>10</v>
      </c>
      <c r="F9247" s="4" t="s">
        <v>13</v>
      </c>
    </row>
    <row r="9248" spans="1:9">
      <c r="A9248" t="n">
        <v>81698</v>
      </c>
      <c r="B9248" s="30" t="n">
        <v>25</v>
      </c>
      <c r="C9248" s="7" t="n">
        <v>1</v>
      </c>
      <c r="D9248" s="7" t="n">
        <v>65535</v>
      </c>
      <c r="E9248" s="7" t="n">
        <v>65535</v>
      </c>
      <c r="F9248" s="7" t="n">
        <v>0</v>
      </c>
    </row>
    <row r="9249" spans="1:9">
      <c r="A9249" t="s">
        <v>4</v>
      </c>
      <c r="B9249" s="4" t="s">
        <v>5</v>
      </c>
      <c r="C9249" s="4" t="s">
        <v>29</v>
      </c>
    </row>
    <row r="9250" spans="1:9">
      <c r="A9250" t="n">
        <v>81705</v>
      </c>
      <c r="B9250" s="18" t="n">
        <v>3</v>
      </c>
      <c r="C9250" s="15" t="n">
        <f t="normal" ca="1">A9318</f>
        <v>0</v>
      </c>
    </row>
    <row r="9251" spans="1:9">
      <c r="A9251" t="s">
        <v>4</v>
      </c>
      <c r="B9251" s="4" t="s">
        <v>5</v>
      </c>
      <c r="C9251" s="4" t="s">
        <v>13</v>
      </c>
      <c r="D9251" s="4" t="s">
        <v>10</v>
      </c>
      <c r="E9251" s="4" t="s">
        <v>10</v>
      </c>
      <c r="F9251" s="4" t="s">
        <v>13</v>
      </c>
    </row>
    <row r="9252" spans="1:9">
      <c r="A9252" t="n">
        <v>81710</v>
      </c>
      <c r="B9252" s="30" t="n">
        <v>25</v>
      </c>
      <c r="C9252" s="7" t="n">
        <v>1</v>
      </c>
      <c r="D9252" s="7" t="n">
        <v>260</v>
      </c>
      <c r="E9252" s="7" t="n">
        <v>280</v>
      </c>
      <c r="F9252" s="7" t="n">
        <v>1</v>
      </c>
    </row>
    <row r="9253" spans="1:9">
      <c r="A9253" t="s">
        <v>4</v>
      </c>
      <c r="B9253" s="4" t="s">
        <v>5</v>
      </c>
      <c r="C9253" s="4" t="s">
        <v>13</v>
      </c>
      <c r="D9253" s="4" t="s">
        <v>10</v>
      </c>
      <c r="E9253" s="4" t="s">
        <v>6</v>
      </c>
    </row>
    <row r="9254" spans="1:9">
      <c r="A9254" t="n">
        <v>81717</v>
      </c>
      <c r="B9254" s="51" t="n">
        <v>51</v>
      </c>
      <c r="C9254" s="7" t="n">
        <v>4</v>
      </c>
      <c r="D9254" s="7" t="n">
        <v>92</v>
      </c>
      <c r="E9254" s="7" t="s">
        <v>596</v>
      </c>
    </row>
    <row r="9255" spans="1:9">
      <c r="A9255" t="s">
        <v>4</v>
      </c>
      <c r="B9255" s="4" t="s">
        <v>5</v>
      </c>
      <c r="C9255" s="4" t="s">
        <v>10</v>
      </c>
    </row>
    <row r="9256" spans="1:9">
      <c r="A9256" t="n">
        <v>81730</v>
      </c>
      <c r="B9256" s="25" t="n">
        <v>16</v>
      </c>
      <c r="C9256" s="7" t="n">
        <v>0</v>
      </c>
    </row>
    <row r="9257" spans="1:9">
      <c r="A9257" t="s">
        <v>4</v>
      </c>
      <c r="B9257" s="4" t="s">
        <v>5</v>
      </c>
      <c r="C9257" s="4" t="s">
        <v>10</v>
      </c>
      <c r="D9257" s="4" t="s">
        <v>66</v>
      </c>
      <c r="E9257" s="4" t="s">
        <v>13</v>
      </c>
      <c r="F9257" s="4" t="s">
        <v>13</v>
      </c>
    </row>
    <row r="9258" spans="1:9">
      <c r="A9258" t="n">
        <v>81733</v>
      </c>
      <c r="B9258" s="52" t="n">
        <v>26</v>
      </c>
      <c r="C9258" s="7" t="n">
        <v>92</v>
      </c>
      <c r="D9258" s="7" t="s">
        <v>810</v>
      </c>
      <c r="E9258" s="7" t="n">
        <v>2</v>
      </c>
      <c r="F9258" s="7" t="n">
        <v>0</v>
      </c>
    </row>
    <row r="9259" spans="1:9">
      <c r="A9259" t="s">
        <v>4</v>
      </c>
      <c r="B9259" s="4" t="s">
        <v>5</v>
      </c>
    </row>
    <row r="9260" spans="1:9">
      <c r="A9260" t="n">
        <v>81832</v>
      </c>
      <c r="B9260" s="32" t="n">
        <v>28</v>
      </c>
    </row>
    <row r="9261" spans="1:9">
      <c r="A9261" t="s">
        <v>4</v>
      </c>
      <c r="B9261" s="4" t="s">
        <v>5</v>
      </c>
      <c r="C9261" s="4" t="s">
        <v>10</v>
      </c>
      <c r="D9261" s="4" t="s">
        <v>13</v>
      </c>
    </row>
    <row r="9262" spans="1:9">
      <c r="A9262" t="n">
        <v>81833</v>
      </c>
      <c r="B9262" s="61" t="n">
        <v>89</v>
      </c>
      <c r="C9262" s="7" t="n">
        <v>65533</v>
      </c>
      <c r="D9262" s="7" t="n">
        <v>1</v>
      </c>
    </row>
    <row r="9263" spans="1:9">
      <c r="A9263" t="s">
        <v>4</v>
      </c>
      <c r="B9263" s="4" t="s">
        <v>5</v>
      </c>
      <c r="C9263" s="4" t="s">
        <v>13</v>
      </c>
      <c r="D9263" s="4" t="s">
        <v>10</v>
      </c>
      <c r="E9263" s="4" t="s">
        <v>10</v>
      </c>
      <c r="F9263" s="4" t="s">
        <v>13</v>
      </c>
    </row>
    <row r="9264" spans="1:9">
      <c r="A9264" t="n">
        <v>81837</v>
      </c>
      <c r="B9264" s="30" t="n">
        <v>25</v>
      </c>
      <c r="C9264" s="7" t="n">
        <v>1</v>
      </c>
      <c r="D9264" s="7" t="n">
        <v>65535</v>
      </c>
      <c r="E9264" s="7" t="n">
        <v>65535</v>
      </c>
      <c r="F9264" s="7" t="n">
        <v>0</v>
      </c>
    </row>
    <row r="9265" spans="1:6">
      <c r="A9265" t="s">
        <v>4</v>
      </c>
      <c r="B9265" s="4" t="s">
        <v>5</v>
      </c>
      <c r="C9265" s="4" t="s">
        <v>13</v>
      </c>
      <c r="D9265" s="4" t="s">
        <v>10</v>
      </c>
      <c r="E9265" s="4" t="s">
        <v>10</v>
      </c>
      <c r="F9265" s="4" t="s">
        <v>13</v>
      </c>
    </row>
    <row r="9266" spans="1:6">
      <c r="A9266" t="n">
        <v>81844</v>
      </c>
      <c r="B9266" s="30" t="n">
        <v>25</v>
      </c>
      <c r="C9266" s="7" t="n">
        <v>1</v>
      </c>
      <c r="D9266" s="7" t="n">
        <v>60</v>
      </c>
      <c r="E9266" s="7" t="n">
        <v>280</v>
      </c>
      <c r="F9266" s="7" t="n">
        <v>1</v>
      </c>
    </row>
    <row r="9267" spans="1:6">
      <c r="A9267" t="s">
        <v>4</v>
      </c>
      <c r="B9267" s="4" t="s">
        <v>5</v>
      </c>
      <c r="C9267" s="4" t="s">
        <v>13</v>
      </c>
      <c r="D9267" s="4" t="s">
        <v>10</v>
      </c>
      <c r="E9267" s="4" t="s">
        <v>6</v>
      </c>
    </row>
    <row r="9268" spans="1:6">
      <c r="A9268" t="n">
        <v>81851</v>
      </c>
      <c r="B9268" s="51" t="n">
        <v>51</v>
      </c>
      <c r="C9268" s="7" t="n">
        <v>4</v>
      </c>
      <c r="D9268" s="7" t="n">
        <v>120</v>
      </c>
      <c r="E9268" s="7" t="s">
        <v>174</v>
      </c>
    </row>
    <row r="9269" spans="1:6">
      <c r="A9269" t="s">
        <v>4</v>
      </c>
      <c r="B9269" s="4" t="s">
        <v>5</v>
      </c>
      <c r="C9269" s="4" t="s">
        <v>10</v>
      </c>
    </row>
    <row r="9270" spans="1:6">
      <c r="A9270" t="n">
        <v>81865</v>
      </c>
      <c r="B9270" s="25" t="n">
        <v>16</v>
      </c>
      <c r="C9270" s="7" t="n">
        <v>0</v>
      </c>
    </row>
    <row r="9271" spans="1:6">
      <c r="A9271" t="s">
        <v>4</v>
      </c>
      <c r="B9271" s="4" t="s">
        <v>5</v>
      </c>
      <c r="C9271" s="4" t="s">
        <v>10</v>
      </c>
      <c r="D9271" s="4" t="s">
        <v>66</v>
      </c>
      <c r="E9271" s="4" t="s">
        <v>13</v>
      </c>
      <c r="F9271" s="4" t="s">
        <v>13</v>
      </c>
    </row>
    <row r="9272" spans="1:6">
      <c r="A9272" t="n">
        <v>81868</v>
      </c>
      <c r="B9272" s="52" t="n">
        <v>26</v>
      </c>
      <c r="C9272" s="7" t="n">
        <v>120</v>
      </c>
      <c r="D9272" s="7" t="s">
        <v>811</v>
      </c>
      <c r="E9272" s="7" t="n">
        <v>2</v>
      </c>
      <c r="F9272" s="7" t="n">
        <v>0</v>
      </c>
    </row>
    <row r="9273" spans="1:6">
      <c r="A9273" t="s">
        <v>4</v>
      </c>
      <c r="B9273" s="4" t="s">
        <v>5</v>
      </c>
    </row>
    <row r="9274" spans="1:6">
      <c r="A9274" t="n">
        <v>81956</v>
      </c>
      <c r="B9274" s="32" t="n">
        <v>28</v>
      </c>
    </row>
    <row r="9275" spans="1:6">
      <c r="A9275" t="s">
        <v>4</v>
      </c>
      <c r="B9275" s="4" t="s">
        <v>5</v>
      </c>
      <c r="C9275" s="4" t="s">
        <v>10</v>
      </c>
      <c r="D9275" s="4" t="s">
        <v>13</v>
      </c>
    </row>
    <row r="9276" spans="1:6">
      <c r="A9276" t="n">
        <v>81957</v>
      </c>
      <c r="B9276" s="61" t="n">
        <v>89</v>
      </c>
      <c r="C9276" s="7" t="n">
        <v>65533</v>
      </c>
      <c r="D9276" s="7" t="n">
        <v>1</v>
      </c>
    </row>
    <row r="9277" spans="1:6">
      <c r="A9277" t="s">
        <v>4</v>
      </c>
      <c r="B9277" s="4" t="s">
        <v>5</v>
      </c>
      <c r="C9277" s="4" t="s">
        <v>13</v>
      </c>
      <c r="D9277" s="4" t="s">
        <v>10</v>
      </c>
      <c r="E9277" s="4" t="s">
        <v>10</v>
      </c>
      <c r="F9277" s="4" t="s">
        <v>13</v>
      </c>
    </row>
    <row r="9278" spans="1:6">
      <c r="A9278" t="n">
        <v>81961</v>
      </c>
      <c r="B9278" s="30" t="n">
        <v>25</v>
      </c>
      <c r="C9278" s="7" t="n">
        <v>1</v>
      </c>
      <c r="D9278" s="7" t="n">
        <v>65535</v>
      </c>
      <c r="E9278" s="7" t="n">
        <v>65535</v>
      </c>
      <c r="F9278" s="7" t="n">
        <v>0</v>
      </c>
    </row>
    <row r="9279" spans="1:6">
      <c r="A9279" t="s">
        <v>4</v>
      </c>
      <c r="B9279" s="4" t="s">
        <v>5</v>
      </c>
      <c r="C9279" s="4" t="s">
        <v>13</v>
      </c>
      <c r="D9279" s="4" t="s">
        <v>10</v>
      </c>
      <c r="E9279" s="4" t="s">
        <v>30</v>
      </c>
    </row>
    <row r="9280" spans="1:6">
      <c r="A9280" t="n">
        <v>81968</v>
      </c>
      <c r="B9280" s="27" t="n">
        <v>58</v>
      </c>
      <c r="C9280" s="7" t="n">
        <v>0</v>
      </c>
      <c r="D9280" s="7" t="n">
        <v>300</v>
      </c>
      <c r="E9280" s="7" t="n">
        <v>0.300000011920929</v>
      </c>
    </row>
    <row r="9281" spans="1:6">
      <c r="A9281" t="s">
        <v>4</v>
      </c>
      <c r="B9281" s="4" t="s">
        <v>5</v>
      </c>
      <c r="C9281" s="4" t="s">
        <v>13</v>
      </c>
      <c r="D9281" s="4" t="s">
        <v>10</v>
      </c>
    </row>
    <row r="9282" spans="1:6">
      <c r="A9282" t="n">
        <v>81976</v>
      </c>
      <c r="B9282" s="27" t="n">
        <v>58</v>
      </c>
      <c r="C9282" s="7" t="n">
        <v>255</v>
      </c>
      <c r="D9282" s="7" t="n">
        <v>0</v>
      </c>
    </row>
    <row r="9283" spans="1:6">
      <c r="A9283" t="s">
        <v>4</v>
      </c>
      <c r="B9283" s="4" t="s">
        <v>5</v>
      </c>
      <c r="C9283" s="4" t="s">
        <v>13</v>
      </c>
      <c r="D9283" s="4" t="s">
        <v>10</v>
      </c>
      <c r="E9283" s="4" t="s">
        <v>30</v>
      </c>
      <c r="F9283" s="4" t="s">
        <v>10</v>
      </c>
      <c r="G9283" s="4" t="s">
        <v>9</v>
      </c>
      <c r="H9283" s="4" t="s">
        <v>9</v>
      </c>
      <c r="I9283" s="4" t="s">
        <v>10</v>
      </c>
      <c r="J9283" s="4" t="s">
        <v>10</v>
      </c>
      <c r="K9283" s="4" t="s">
        <v>9</v>
      </c>
      <c r="L9283" s="4" t="s">
        <v>9</v>
      </c>
      <c r="M9283" s="4" t="s">
        <v>9</v>
      </c>
      <c r="N9283" s="4" t="s">
        <v>9</v>
      </c>
      <c r="O9283" s="4" t="s">
        <v>6</v>
      </c>
    </row>
    <row r="9284" spans="1:6">
      <c r="A9284" t="n">
        <v>81980</v>
      </c>
      <c r="B9284" s="19" t="n">
        <v>50</v>
      </c>
      <c r="C9284" s="7" t="n">
        <v>0</v>
      </c>
      <c r="D9284" s="7" t="n">
        <v>12010</v>
      </c>
      <c r="E9284" s="7" t="n">
        <v>1</v>
      </c>
      <c r="F9284" s="7" t="n">
        <v>0</v>
      </c>
      <c r="G9284" s="7" t="n">
        <v>0</v>
      </c>
      <c r="H9284" s="7" t="n">
        <v>0</v>
      </c>
      <c r="I9284" s="7" t="n">
        <v>0</v>
      </c>
      <c r="J9284" s="7" t="n">
        <v>65533</v>
      </c>
      <c r="K9284" s="7" t="n">
        <v>0</v>
      </c>
      <c r="L9284" s="7" t="n">
        <v>0</v>
      </c>
      <c r="M9284" s="7" t="n">
        <v>0</v>
      </c>
      <c r="N9284" s="7" t="n">
        <v>0</v>
      </c>
      <c r="O9284" s="7" t="s">
        <v>12</v>
      </c>
    </row>
    <row r="9285" spans="1:6">
      <c r="A9285" t="s">
        <v>4</v>
      </c>
      <c r="B9285" s="4" t="s">
        <v>5</v>
      </c>
      <c r="C9285" s="4" t="s">
        <v>13</v>
      </c>
      <c r="D9285" s="4" t="s">
        <v>10</v>
      </c>
      <c r="E9285" s="4" t="s">
        <v>10</v>
      </c>
      <c r="F9285" s="4" t="s">
        <v>10</v>
      </c>
      <c r="G9285" s="4" t="s">
        <v>10</v>
      </c>
      <c r="H9285" s="4" t="s">
        <v>13</v>
      </c>
    </row>
    <row r="9286" spans="1:6">
      <c r="A9286" t="n">
        <v>82019</v>
      </c>
      <c r="B9286" s="30" t="n">
        <v>25</v>
      </c>
      <c r="C9286" s="7" t="n">
        <v>5</v>
      </c>
      <c r="D9286" s="7" t="n">
        <v>65535</v>
      </c>
      <c r="E9286" s="7" t="n">
        <v>65535</v>
      </c>
      <c r="F9286" s="7" t="n">
        <v>65535</v>
      </c>
      <c r="G9286" s="7" t="n">
        <v>65535</v>
      </c>
      <c r="H9286" s="7" t="n">
        <v>0</v>
      </c>
    </row>
    <row r="9287" spans="1:6">
      <c r="A9287" t="s">
        <v>4</v>
      </c>
      <c r="B9287" s="4" t="s">
        <v>5</v>
      </c>
      <c r="C9287" s="4" t="s">
        <v>10</v>
      </c>
      <c r="D9287" s="4" t="s">
        <v>66</v>
      </c>
      <c r="E9287" s="4" t="s">
        <v>13</v>
      </c>
      <c r="F9287" s="4" t="s">
        <v>13</v>
      </c>
      <c r="G9287" s="4" t="s">
        <v>10</v>
      </c>
      <c r="H9287" s="4" t="s">
        <v>13</v>
      </c>
      <c r="I9287" s="4" t="s">
        <v>66</v>
      </c>
      <c r="J9287" s="4" t="s">
        <v>13</v>
      </c>
      <c r="K9287" s="4" t="s">
        <v>13</v>
      </c>
      <c r="L9287" s="4" t="s">
        <v>13</v>
      </c>
    </row>
    <row r="9288" spans="1:6">
      <c r="A9288" t="n">
        <v>82030</v>
      </c>
      <c r="B9288" s="31" t="n">
        <v>24</v>
      </c>
      <c r="C9288" s="7" t="n">
        <v>65533</v>
      </c>
      <c r="D9288" s="7" t="s">
        <v>734</v>
      </c>
      <c r="E9288" s="7" t="n">
        <v>12</v>
      </c>
      <c r="F9288" s="7" t="n">
        <v>16</v>
      </c>
      <c r="G9288" s="7" t="n">
        <v>9</v>
      </c>
      <c r="H9288" s="7" t="n">
        <v>7</v>
      </c>
      <c r="I9288" s="7" t="s">
        <v>791</v>
      </c>
      <c r="J9288" s="7" t="n">
        <v>6</v>
      </c>
      <c r="K9288" s="7" t="n">
        <v>2</v>
      </c>
      <c r="L9288" s="7" t="n">
        <v>0</v>
      </c>
    </row>
    <row r="9289" spans="1:6">
      <c r="A9289" t="s">
        <v>4</v>
      </c>
      <c r="B9289" s="4" t="s">
        <v>5</v>
      </c>
    </row>
    <row r="9290" spans="1:6">
      <c r="A9290" t="n">
        <v>82051</v>
      </c>
      <c r="B9290" s="32" t="n">
        <v>28</v>
      </c>
    </row>
    <row r="9291" spans="1:6">
      <c r="A9291" t="s">
        <v>4</v>
      </c>
      <c r="B9291" s="4" t="s">
        <v>5</v>
      </c>
      <c r="C9291" s="4" t="s">
        <v>13</v>
      </c>
    </row>
    <row r="9292" spans="1:6">
      <c r="A9292" t="n">
        <v>82052</v>
      </c>
      <c r="B9292" s="33" t="n">
        <v>27</v>
      </c>
      <c r="C9292" s="7" t="n">
        <v>0</v>
      </c>
    </row>
    <row r="9293" spans="1:6">
      <c r="A9293" t="s">
        <v>4</v>
      </c>
      <c r="B9293" s="4" t="s">
        <v>5</v>
      </c>
      <c r="C9293" s="4" t="s">
        <v>13</v>
      </c>
    </row>
    <row r="9294" spans="1:6">
      <c r="A9294" t="n">
        <v>82054</v>
      </c>
      <c r="B9294" s="33" t="n">
        <v>27</v>
      </c>
      <c r="C9294" s="7" t="n">
        <v>1</v>
      </c>
    </row>
    <row r="9295" spans="1:6">
      <c r="A9295" t="s">
        <v>4</v>
      </c>
      <c r="B9295" s="4" t="s">
        <v>5</v>
      </c>
      <c r="C9295" s="4" t="s">
        <v>13</v>
      </c>
      <c r="D9295" s="4" t="s">
        <v>10</v>
      </c>
      <c r="E9295" s="4" t="s">
        <v>10</v>
      </c>
      <c r="F9295" s="4" t="s">
        <v>10</v>
      </c>
      <c r="G9295" s="4" t="s">
        <v>10</v>
      </c>
      <c r="H9295" s="4" t="s">
        <v>13</v>
      </c>
    </row>
    <row r="9296" spans="1:6">
      <c r="A9296" t="n">
        <v>82056</v>
      </c>
      <c r="B9296" s="30" t="n">
        <v>25</v>
      </c>
      <c r="C9296" s="7" t="n">
        <v>5</v>
      </c>
      <c r="D9296" s="7" t="n">
        <v>65535</v>
      </c>
      <c r="E9296" s="7" t="n">
        <v>65535</v>
      </c>
      <c r="F9296" s="7" t="n">
        <v>65535</v>
      </c>
      <c r="G9296" s="7" t="n">
        <v>65535</v>
      </c>
      <c r="H9296" s="7" t="n">
        <v>0</v>
      </c>
    </row>
    <row r="9297" spans="1:15">
      <c r="A9297" t="s">
        <v>4</v>
      </c>
      <c r="B9297" s="4" t="s">
        <v>5</v>
      </c>
      <c r="C9297" s="4" t="s">
        <v>13</v>
      </c>
      <c r="D9297" s="4" t="s">
        <v>10</v>
      </c>
      <c r="E9297" s="4" t="s">
        <v>9</v>
      </c>
    </row>
    <row r="9298" spans="1:15">
      <c r="A9298" t="n">
        <v>82067</v>
      </c>
      <c r="B9298" s="74" t="n">
        <v>101</v>
      </c>
      <c r="C9298" s="7" t="n">
        <v>0</v>
      </c>
      <c r="D9298" s="7" t="n">
        <v>9</v>
      </c>
      <c r="E9298" s="7" t="n">
        <v>1</v>
      </c>
    </row>
    <row r="9299" spans="1:15">
      <c r="A9299" t="s">
        <v>4</v>
      </c>
      <c r="B9299" s="4" t="s">
        <v>5</v>
      </c>
      <c r="C9299" s="4" t="s">
        <v>13</v>
      </c>
      <c r="D9299" s="4" t="s">
        <v>10</v>
      </c>
      <c r="E9299" s="4" t="s">
        <v>30</v>
      </c>
    </row>
    <row r="9300" spans="1:15">
      <c r="A9300" t="n">
        <v>82075</v>
      </c>
      <c r="B9300" s="27" t="n">
        <v>58</v>
      </c>
      <c r="C9300" s="7" t="n">
        <v>100</v>
      </c>
      <c r="D9300" s="7" t="n">
        <v>300</v>
      </c>
      <c r="E9300" s="7" t="n">
        <v>0.300000011920929</v>
      </c>
    </row>
    <row r="9301" spans="1:15">
      <c r="A9301" t="s">
        <v>4</v>
      </c>
      <c r="B9301" s="4" t="s">
        <v>5</v>
      </c>
      <c r="C9301" s="4" t="s">
        <v>13</v>
      </c>
      <c r="D9301" s="4" t="s">
        <v>10</v>
      </c>
    </row>
    <row r="9302" spans="1:15">
      <c r="A9302" t="n">
        <v>82083</v>
      </c>
      <c r="B9302" s="27" t="n">
        <v>58</v>
      </c>
      <c r="C9302" s="7" t="n">
        <v>255</v>
      </c>
      <c r="D9302" s="7" t="n">
        <v>0</v>
      </c>
    </row>
    <row r="9303" spans="1:15">
      <c r="A9303" t="s">
        <v>4</v>
      </c>
      <c r="B9303" s="4" t="s">
        <v>5</v>
      </c>
      <c r="C9303" s="4" t="s">
        <v>13</v>
      </c>
      <c r="D9303" s="4" t="s">
        <v>10</v>
      </c>
      <c r="E9303" s="4" t="s">
        <v>10</v>
      </c>
      <c r="F9303" s="4" t="s">
        <v>13</v>
      </c>
    </row>
    <row r="9304" spans="1:15">
      <c r="A9304" t="n">
        <v>82087</v>
      </c>
      <c r="B9304" s="30" t="n">
        <v>25</v>
      </c>
      <c r="C9304" s="7" t="n">
        <v>1</v>
      </c>
      <c r="D9304" s="7" t="n">
        <v>60</v>
      </c>
      <c r="E9304" s="7" t="n">
        <v>280</v>
      </c>
      <c r="F9304" s="7" t="n">
        <v>1</v>
      </c>
    </row>
    <row r="9305" spans="1:15">
      <c r="A9305" t="s">
        <v>4</v>
      </c>
      <c r="B9305" s="4" t="s">
        <v>5</v>
      </c>
      <c r="C9305" s="4" t="s">
        <v>13</v>
      </c>
      <c r="D9305" s="4" t="s">
        <v>10</v>
      </c>
      <c r="E9305" s="4" t="s">
        <v>6</v>
      </c>
    </row>
    <row r="9306" spans="1:15">
      <c r="A9306" t="n">
        <v>82094</v>
      </c>
      <c r="B9306" s="51" t="n">
        <v>51</v>
      </c>
      <c r="C9306" s="7" t="n">
        <v>4</v>
      </c>
      <c r="D9306" s="7" t="n">
        <v>120</v>
      </c>
      <c r="E9306" s="7" t="s">
        <v>701</v>
      </c>
    </row>
    <row r="9307" spans="1:15">
      <c r="A9307" t="s">
        <v>4</v>
      </c>
      <c r="B9307" s="4" t="s">
        <v>5</v>
      </c>
      <c r="C9307" s="4" t="s">
        <v>10</v>
      </c>
    </row>
    <row r="9308" spans="1:15">
      <c r="A9308" t="n">
        <v>82107</v>
      </c>
      <c r="B9308" s="25" t="n">
        <v>16</v>
      </c>
      <c r="C9308" s="7" t="n">
        <v>0</v>
      </c>
    </row>
    <row r="9309" spans="1:15">
      <c r="A9309" t="s">
        <v>4</v>
      </c>
      <c r="B9309" s="4" t="s">
        <v>5</v>
      </c>
      <c r="C9309" s="4" t="s">
        <v>10</v>
      </c>
      <c r="D9309" s="4" t="s">
        <v>66</v>
      </c>
      <c r="E9309" s="4" t="s">
        <v>13</v>
      </c>
      <c r="F9309" s="4" t="s">
        <v>13</v>
      </c>
    </row>
    <row r="9310" spans="1:15">
      <c r="A9310" t="n">
        <v>82110</v>
      </c>
      <c r="B9310" s="52" t="n">
        <v>26</v>
      </c>
      <c r="C9310" s="7" t="n">
        <v>120</v>
      </c>
      <c r="D9310" s="7" t="s">
        <v>812</v>
      </c>
      <c r="E9310" s="7" t="n">
        <v>2</v>
      </c>
      <c r="F9310" s="7" t="n">
        <v>0</v>
      </c>
    </row>
    <row r="9311" spans="1:15">
      <c r="A9311" t="s">
        <v>4</v>
      </c>
      <c r="B9311" s="4" t="s">
        <v>5</v>
      </c>
    </row>
    <row r="9312" spans="1:15">
      <c r="A9312" t="n">
        <v>82193</v>
      </c>
      <c r="B9312" s="32" t="n">
        <v>28</v>
      </c>
    </row>
    <row r="9313" spans="1:6">
      <c r="A9313" t="s">
        <v>4</v>
      </c>
      <c r="B9313" s="4" t="s">
        <v>5</v>
      </c>
      <c r="C9313" s="4" t="s">
        <v>10</v>
      </c>
      <c r="D9313" s="4" t="s">
        <v>13</v>
      </c>
    </row>
    <row r="9314" spans="1:6">
      <c r="A9314" t="n">
        <v>82194</v>
      </c>
      <c r="B9314" s="61" t="n">
        <v>89</v>
      </c>
      <c r="C9314" s="7" t="n">
        <v>65533</v>
      </c>
      <c r="D9314" s="7" t="n">
        <v>1</v>
      </c>
    </row>
    <row r="9315" spans="1:6">
      <c r="A9315" t="s">
        <v>4</v>
      </c>
      <c r="B9315" s="4" t="s">
        <v>5</v>
      </c>
      <c r="C9315" s="4" t="s">
        <v>13</v>
      </c>
      <c r="D9315" s="4" t="s">
        <v>10</v>
      </c>
      <c r="E9315" s="4" t="s">
        <v>10</v>
      </c>
      <c r="F9315" s="4" t="s">
        <v>13</v>
      </c>
    </row>
    <row r="9316" spans="1:6">
      <c r="A9316" t="n">
        <v>82198</v>
      </c>
      <c r="B9316" s="30" t="n">
        <v>25</v>
      </c>
      <c r="C9316" s="7" t="n">
        <v>1</v>
      </c>
      <c r="D9316" s="7" t="n">
        <v>65535</v>
      </c>
      <c r="E9316" s="7" t="n">
        <v>65535</v>
      </c>
      <c r="F9316" s="7" t="n">
        <v>0</v>
      </c>
    </row>
    <row r="9317" spans="1:6">
      <c r="A9317" t="s">
        <v>4</v>
      </c>
      <c r="B9317" s="4" t="s">
        <v>5</v>
      </c>
      <c r="C9317" s="4" t="s">
        <v>10</v>
      </c>
    </row>
    <row r="9318" spans="1:6">
      <c r="A9318" t="n">
        <v>82205</v>
      </c>
      <c r="B9318" s="8" t="n">
        <v>12</v>
      </c>
      <c r="C9318" s="7" t="n">
        <v>10361</v>
      </c>
    </row>
    <row r="9319" spans="1:6">
      <c r="A9319" t="s">
        <v>4</v>
      </c>
      <c r="B9319" s="4" t="s">
        <v>5</v>
      </c>
    </row>
    <row r="9320" spans="1:6">
      <c r="A9320" t="n">
        <v>82208</v>
      </c>
      <c r="B9320" s="5" t="n">
        <v>1</v>
      </c>
    </row>
    <row r="9321" spans="1:6" s="3" customFormat="1" customHeight="0">
      <c r="A9321" s="3" t="s">
        <v>2</v>
      </c>
      <c r="B9321" s="3" t="s">
        <v>813</v>
      </c>
    </row>
    <row r="9322" spans="1:6">
      <c r="A9322" t="s">
        <v>4</v>
      </c>
      <c r="B9322" s="4" t="s">
        <v>5</v>
      </c>
      <c r="C9322" s="4" t="s">
        <v>13</v>
      </c>
      <c r="D9322" s="4" t="s">
        <v>13</v>
      </c>
      <c r="E9322" s="4" t="s">
        <v>13</v>
      </c>
      <c r="F9322" s="4" t="s">
        <v>13</v>
      </c>
    </row>
    <row r="9323" spans="1:6">
      <c r="A9323" t="n">
        <v>82212</v>
      </c>
      <c r="B9323" s="11" t="n">
        <v>14</v>
      </c>
      <c r="C9323" s="7" t="n">
        <v>2</v>
      </c>
      <c r="D9323" s="7" t="n">
        <v>0</v>
      </c>
      <c r="E9323" s="7" t="n">
        <v>0</v>
      </c>
      <c r="F9323" s="7" t="n">
        <v>0</v>
      </c>
    </row>
    <row r="9324" spans="1:6">
      <c r="A9324" t="s">
        <v>4</v>
      </c>
      <c r="B9324" s="4" t="s">
        <v>5</v>
      </c>
      <c r="C9324" s="4" t="s">
        <v>13</v>
      </c>
      <c r="D9324" s="54" t="s">
        <v>225</v>
      </c>
      <c r="E9324" s="4" t="s">
        <v>5</v>
      </c>
      <c r="F9324" s="4" t="s">
        <v>13</v>
      </c>
      <c r="G9324" s="4" t="s">
        <v>10</v>
      </c>
      <c r="H9324" s="54" t="s">
        <v>226</v>
      </c>
      <c r="I9324" s="4" t="s">
        <v>13</v>
      </c>
      <c r="J9324" s="4" t="s">
        <v>9</v>
      </c>
      <c r="K9324" s="4" t="s">
        <v>13</v>
      </c>
      <c r="L9324" s="4" t="s">
        <v>13</v>
      </c>
      <c r="M9324" s="54" t="s">
        <v>225</v>
      </c>
      <c r="N9324" s="4" t="s">
        <v>5</v>
      </c>
      <c r="O9324" s="4" t="s">
        <v>13</v>
      </c>
      <c r="P9324" s="4" t="s">
        <v>10</v>
      </c>
      <c r="Q9324" s="54" t="s">
        <v>226</v>
      </c>
      <c r="R9324" s="4" t="s">
        <v>13</v>
      </c>
      <c r="S9324" s="4" t="s">
        <v>9</v>
      </c>
      <c r="T9324" s="4" t="s">
        <v>13</v>
      </c>
      <c r="U9324" s="4" t="s">
        <v>13</v>
      </c>
      <c r="V9324" s="4" t="s">
        <v>13</v>
      </c>
      <c r="W9324" s="4" t="s">
        <v>29</v>
      </c>
    </row>
    <row r="9325" spans="1:6">
      <c r="A9325" t="n">
        <v>82217</v>
      </c>
      <c r="B9325" s="14" t="n">
        <v>5</v>
      </c>
      <c r="C9325" s="7" t="n">
        <v>28</v>
      </c>
      <c r="D9325" s="54" t="s">
        <v>3</v>
      </c>
      <c r="E9325" s="10" t="n">
        <v>162</v>
      </c>
      <c r="F9325" s="7" t="n">
        <v>3</v>
      </c>
      <c r="G9325" s="7" t="n">
        <v>33190</v>
      </c>
      <c r="H9325" s="54" t="s">
        <v>3</v>
      </c>
      <c r="I9325" s="7" t="n">
        <v>0</v>
      </c>
      <c r="J9325" s="7" t="n">
        <v>1</v>
      </c>
      <c r="K9325" s="7" t="n">
        <v>2</v>
      </c>
      <c r="L9325" s="7" t="n">
        <v>28</v>
      </c>
      <c r="M9325" s="54" t="s">
        <v>3</v>
      </c>
      <c r="N9325" s="10" t="n">
        <v>162</v>
      </c>
      <c r="O9325" s="7" t="n">
        <v>3</v>
      </c>
      <c r="P9325" s="7" t="n">
        <v>33190</v>
      </c>
      <c r="Q9325" s="54" t="s">
        <v>3</v>
      </c>
      <c r="R9325" s="7" t="n">
        <v>0</v>
      </c>
      <c r="S9325" s="7" t="n">
        <v>2</v>
      </c>
      <c r="T9325" s="7" t="n">
        <v>2</v>
      </c>
      <c r="U9325" s="7" t="n">
        <v>11</v>
      </c>
      <c r="V9325" s="7" t="n">
        <v>1</v>
      </c>
      <c r="W9325" s="15" t="n">
        <f t="normal" ca="1">A9329</f>
        <v>0</v>
      </c>
    </row>
    <row r="9326" spans="1:6">
      <c r="A9326" t="s">
        <v>4</v>
      </c>
      <c r="B9326" s="4" t="s">
        <v>5</v>
      </c>
      <c r="C9326" s="4" t="s">
        <v>13</v>
      </c>
      <c r="D9326" s="4" t="s">
        <v>10</v>
      </c>
      <c r="E9326" s="4" t="s">
        <v>30</v>
      </c>
    </row>
    <row r="9327" spans="1:6">
      <c r="A9327" t="n">
        <v>82246</v>
      </c>
      <c r="B9327" s="27" t="n">
        <v>58</v>
      </c>
      <c r="C9327" s="7" t="n">
        <v>0</v>
      </c>
      <c r="D9327" s="7" t="n">
        <v>0</v>
      </c>
      <c r="E9327" s="7" t="n">
        <v>1</v>
      </c>
    </row>
    <row r="9328" spans="1:6">
      <c r="A9328" t="s">
        <v>4</v>
      </c>
      <c r="B9328" s="4" t="s">
        <v>5</v>
      </c>
      <c r="C9328" s="4" t="s">
        <v>13</v>
      </c>
      <c r="D9328" s="54" t="s">
        <v>225</v>
      </c>
      <c r="E9328" s="4" t="s">
        <v>5</v>
      </c>
      <c r="F9328" s="4" t="s">
        <v>13</v>
      </c>
      <c r="G9328" s="4" t="s">
        <v>10</v>
      </c>
      <c r="H9328" s="54" t="s">
        <v>226</v>
      </c>
      <c r="I9328" s="4" t="s">
        <v>13</v>
      </c>
      <c r="J9328" s="4" t="s">
        <v>9</v>
      </c>
      <c r="K9328" s="4" t="s">
        <v>13</v>
      </c>
      <c r="L9328" s="4" t="s">
        <v>13</v>
      </c>
      <c r="M9328" s="54" t="s">
        <v>225</v>
      </c>
      <c r="N9328" s="4" t="s">
        <v>5</v>
      </c>
      <c r="O9328" s="4" t="s">
        <v>13</v>
      </c>
      <c r="P9328" s="4" t="s">
        <v>10</v>
      </c>
      <c r="Q9328" s="54" t="s">
        <v>226</v>
      </c>
      <c r="R9328" s="4" t="s">
        <v>13</v>
      </c>
      <c r="S9328" s="4" t="s">
        <v>9</v>
      </c>
      <c r="T9328" s="4" t="s">
        <v>13</v>
      </c>
      <c r="U9328" s="4" t="s">
        <v>13</v>
      </c>
      <c r="V9328" s="4" t="s">
        <v>13</v>
      </c>
      <c r="W9328" s="4" t="s">
        <v>29</v>
      </c>
    </row>
    <row r="9329" spans="1:23">
      <c r="A9329" t="n">
        <v>82254</v>
      </c>
      <c r="B9329" s="14" t="n">
        <v>5</v>
      </c>
      <c r="C9329" s="7" t="n">
        <v>28</v>
      </c>
      <c r="D9329" s="54" t="s">
        <v>3</v>
      </c>
      <c r="E9329" s="10" t="n">
        <v>162</v>
      </c>
      <c r="F9329" s="7" t="n">
        <v>3</v>
      </c>
      <c r="G9329" s="7" t="n">
        <v>33190</v>
      </c>
      <c r="H9329" s="54" t="s">
        <v>3</v>
      </c>
      <c r="I9329" s="7" t="n">
        <v>0</v>
      </c>
      <c r="J9329" s="7" t="n">
        <v>1</v>
      </c>
      <c r="K9329" s="7" t="n">
        <v>3</v>
      </c>
      <c r="L9329" s="7" t="n">
        <v>28</v>
      </c>
      <c r="M9329" s="54" t="s">
        <v>3</v>
      </c>
      <c r="N9329" s="10" t="n">
        <v>162</v>
      </c>
      <c r="O9329" s="7" t="n">
        <v>3</v>
      </c>
      <c r="P9329" s="7" t="n">
        <v>33190</v>
      </c>
      <c r="Q9329" s="54" t="s">
        <v>3</v>
      </c>
      <c r="R9329" s="7" t="n">
        <v>0</v>
      </c>
      <c r="S9329" s="7" t="n">
        <v>2</v>
      </c>
      <c r="T9329" s="7" t="n">
        <v>3</v>
      </c>
      <c r="U9329" s="7" t="n">
        <v>9</v>
      </c>
      <c r="V9329" s="7" t="n">
        <v>1</v>
      </c>
      <c r="W9329" s="15" t="n">
        <f t="normal" ca="1">A9339</f>
        <v>0</v>
      </c>
    </row>
    <row r="9330" spans="1:23">
      <c r="A9330" t="s">
        <v>4</v>
      </c>
      <c r="B9330" s="4" t="s">
        <v>5</v>
      </c>
      <c r="C9330" s="4" t="s">
        <v>13</v>
      </c>
      <c r="D9330" s="54" t="s">
        <v>225</v>
      </c>
      <c r="E9330" s="4" t="s">
        <v>5</v>
      </c>
      <c r="F9330" s="4" t="s">
        <v>10</v>
      </c>
      <c r="G9330" s="4" t="s">
        <v>13</v>
      </c>
      <c r="H9330" s="4" t="s">
        <v>13</v>
      </c>
      <c r="I9330" s="4" t="s">
        <v>6</v>
      </c>
      <c r="J9330" s="54" t="s">
        <v>226</v>
      </c>
      <c r="K9330" s="4" t="s">
        <v>13</v>
      </c>
      <c r="L9330" s="4" t="s">
        <v>13</v>
      </c>
      <c r="M9330" s="54" t="s">
        <v>225</v>
      </c>
      <c r="N9330" s="4" t="s">
        <v>5</v>
      </c>
      <c r="O9330" s="4" t="s">
        <v>13</v>
      </c>
      <c r="P9330" s="54" t="s">
        <v>226</v>
      </c>
      <c r="Q9330" s="4" t="s">
        <v>13</v>
      </c>
      <c r="R9330" s="4" t="s">
        <v>9</v>
      </c>
      <c r="S9330" s="4" t="s">
        <v>13</v>
      </c>
      <c r="T9330" s="4" t="s">
        <v>13</v>
      </c>
      <c r="U9330" s="4" t="s">
        <v>13</v>
      </c>
      <c r="V9330" s="54" t="s">
        <v>225</v>
      </c>
      <c r="W9330" s="4" t="s">
        <v>5</v>
      </c>
      <c r="X9330" s="4" t="s">
        <v>13</v>
      </c>
      <c r="Y9330" s="54" t="s">
        <v>226</v>
      </c>
      <c r="Z9330" s="4" t="s">
        <v>13</v>
      </c>
      <c r="AA9330" s="4" t="s">
        <v>9</v>
      </c>
      <c r="AB9330" s="4" t="s">
        <v>13</v>
      </c>
      <c r="AC9330" s="4" t="s">
        <v>13</v>
      </c>
      <c r="AD9330" s="4" t="s">
        <v>13</v>
      </c>
      <c r="AE9330" s="4" t="s">
        <v>29</v>
      </c>
    </row>
    <row r="9331" spans="1:23">
      <c r="A9331" t="n">
        <v>82283</v>
      </c>
      <c r="B9331" s="14" t="n">
        <v>5</v>
      </c>
      <c r="C9331" s="7" t="n">
        <v>28</v>
      </c>
      <c r="D9331" s="54" t="s">
        <v>3</v>
      </c>
      <c r="E9331" s="39" t="n">
        <v>47</v>
      </c>
      <c r="F9331" s="7" t="n">
        <v>61456</v>
      </c>
      <c r="G9331" s="7" t="n">
        <v>2</v>
      </c>
      <c r="H9331" s="7" t="n">
        <v>0</v>
      </c>
      <c r="I9331" s="7" t="s">
        <v>227</v>
      </c>
      <c r="J9331" s="54" t="s">
        <v>3</v>
      </c>
      <c r="K9331" s="7" t="n">
        <v>8</v>
      </c>
      <c r="L9331" s="7" t="n">
        <v>28</v>
      </c>
      <c r="M9331" s="54" t="s">
        <v>3</v>
      </c>
      <c r="N9331" s="48" t="n">
        <v>74</v>
      </c>
      <c r="O9331" s="7" t="n">
        <v>65</v>
      </c>
      <c r="P9331" s="54" t="s">
        <v>3</v>
      </c>
      <c r="Q9331" s="7" t="n">
        <v>0</v>
      </c>
      <c r="R9331" s="7" t="n">
        <v>1</v>
      </c>
      <c r="S9331" s="7" t="n">
        <v>3</v>
      </c>
      <c r="T9331" s="7" t="n">
        <v>9</v>
      </c>
      <c r="U9331" s="7" t="n">
        <v>28</v>
      </c>
      <c r="V9331" s="54" t="s">
        <v>3</v>
      </c>
      <c r="W9331" s="48" t="n">
        <v>74</v>
      </c>
      <c r="X9331" s="7" t="n">
        <v>65</v>
      </c>
      <c r="Y9331" s="54" t="s">
        <v>3</v>
      </c>
      <c r="Z9331" s="7" t="n">
        <v>0</v>
      </c>
      <c r="AA9331" s="7" t="n">
        <v>2</v>
      </c>
      <c r="AB9331" s="7" t="n">
        <v>3</v>
      </c>
      <c r="AC9331" s="7" t="n">
        <v>9</v>
      </c>
      <c r="AD9331" s="7" t="n">
        <v>1</v>
      </c>
      <c r="AE9331" s="15" t="n">
        <f t="normal" ca="1">A9335</f>
        <v>0</v>
      </c>
    </row>
    <row r="9332" spans="1:23">
      <c r="A9332" t="s">
        <v>4</v>
      </c>
      <c r="B9332" s="4" t="s">
        <v>5</v>
      </c>
      <c r="C9332" s="4" t="s">
        <v>10</v>
      </c>
      <c r="D9332" s="4" t="s">
        <v>13</v>
      </c>
      <c r="E9332" s="4" t="s">
        <v>13</v>
      </c>
      <c r="F9332" s="4" t="s">
        <v>6</v>
      </c>
    </row>
    <row r="9333" spans="1:23">
      <c r="A9333" t="n">
        <v>82331</v>
      </c>
      <c r="B9333" s="39" t="n">
        <v>47</v>
      </c>
      <c r="C9333" s="7" t="n">
        <v>61456</v>
      </c>
      <c r="D9333" s="7" t="n">
        <v>0</v>
      </c>
      <c r="E9333" s="7" t="n">
        <v>0</v>
      </c>
      <c r="F9333" s="7" t="s">
        <v>103</v>
      </c>
    </row>
    <row r="9334" spans="1:23">
      <c r="A9334" t="s">
        <v>4</v>
      </c>
      <c r="B9334" s="4" t="s">
        <v>5</v>
      </c>
      <c r="C9334" s="4" t="s">
        <v>13</v>
      </c>
      <c r="D9334" s="4" t="s">
        <v>10</v>
      </c>
      <c r="E9334" s="4" t="s">
        <v>30</v>
      </c>
    </row>
    <row r="9335" spans="1:23">
      <c r="A9335" t="n">
        <v>82344</v>
      </c>
      <c r="B9335" s="27" t="n">
        <v>58</v>
      </c>
      <c r="C9335" s="7" t="n">
        <v>0</v>
      </c>
      <c r="D9335" s="7" t="n">
        <v>300</v>
      </c>
      <c r="E9335" s="7" t="n">
        <v>1</v>
      </c>
    </row>
    <row r="9336" spans="1:23">
      <c r="A9336" t="s">
        <v>4</v>
      </c>
      <c r="B9336" s="4" t="s">
        <v>5</v>
      </c>
      <c r="C9336" s="4" t="s">
        <v>13</v>
      </c>
      <c r="D9336" s="4" t="s">
        <v>10</v>
      </c>
    </row>
    <row r="9337" spans="1:23">
      <c r="A9337" t="n">
        <v>82352</v>
      </c>
      <c r="B9337" s="27" t="n">
        <v>58</v>
      </c>
      <c r="C9337" s="7" t="n">
        <v>255</v>
      </c>
      <c r="D9337" s="7" t="n">
        <v>0</v>
      </c>
    </row>
    <row r="9338" spans="1:23">
      <c r="A9338" t="s">
        <v>4</v>
      </c>
      <c r="B9338" s="4" t="s">
        <v>5</v>
      </c>
      <c r="C9338" s="4" t="s">
        <v>13</v>
      </c>
      <c r="D9338" s="4" t="s">
        <v>13</v>
      </c>
      <c r="E9338" s="4" t="s">
        <v>13</v>
      </c>
      <c r="F9338" s="4" t="s">
        <v>13</v>
      </c>
    </row>
    <row r="9339" spans="1:23">
      <c r="A9339" t="n">
        <v>82356</v>
      </c>
      <c r="B9339" s="11" t="n">
        <v>14</v>
      </c>
      <c r="C9339" s="7" t="n">
        <v>0</v>
      </c>
      <c r="D9339" s="7" t="n">
        <v>0</v>
      </c>
      <c r="E9339" s="7" t="n">
        <v>0</v>
      </c>
      <c r="F9339" s="7" t="n">
        <v>64</v>
      </c>
    </row>
    <row r="9340" spans="1:23">
      <c r="A9340" t="s">
        <v>4</v>
      </c>
      <c r="B9340" s="4" t="s">
        <v>5</v>
      </c>
      <c r="C9340" s="4" t="s">
        <v>13</v>
      </c>
      <c r="D9340" s="4" t="s">
        <v>10</v>
      </c>
    </row>
    <row r="9341" spans="1:23">
      <c r="A9341" t="n">
        <v>82361</v>
      </c>
      <c r="B9341" s="23" t="n">
        <v>22</v>
      </c>
      <c r="C9341" s="7" t="n">
        <v>0</v>
      </c>
      <c r="D9341" s="7" t="n">
        <v>33190</v>
      </c>
    </row>
    <row r="9342" spans="1:23">
      <c r="A9342" t="s">
        <v>4</v>
      </c>
      <c r="B9342" s="4" t="s">
        <v>5</v>
      </c>
      <c r="C9342" s="4" t="s">
        <v>13</v>
      </c>
      <c r="D9342" s="4" t="s">
        <v>10</v>
      </c>
    </row>
    <row r="9343" spans="1:23">
      <c r="A9343" t="n">
        <v>82365</v>
      </c>
      <c r="B9343" s="27" t="n">
        <v>58</v>
      </c>
      <c r="C9343" s="7" t="n">
        <v>5</v>
      </c>
      <c r="D9343" s="7" t="n">
        <v>300</v>
      </c>
    </row>
    <row r="9344" spans="1:23">
      <c r="A9344" t="s">
        <v>4</v>
      </c>
      <c r="B9344" s="4" t="s">
        <v>5</v>
      </c>
      <c r="C9344" s="4" t="s">
        <v>30</v>
      </c>
      <c r="D9344" s="4" t="s">
        <v>10</v>
      </c>
    </row>
    <row r="9345" spans="1:31">
      <c r="A9345" t="n">
        <v>82369</v>
      </c>
      <c r="B9345" s="49" t="n">
        <v>103</v>
      </c>
      <c r="C9345" s="7" t="n">
        <v>0</v>
      </c>
      <c r="D9345" s="7" t="n">
        <v>300</v>
      </c>
    </row>
    <row r="9346" spans="1:31">
      <c r="A9346" t="s">
        <v>4</v>
      </c>
      <c r="B9346" s="4" t="s">
        <v>5</v>
      </c>
      <c r="C9346" s="4" t="s">
        <v>13</v>
      </c>
    </row>
    <row r="9347" spans="1:31">
      <c r="A9347" t="n">
        <v>82376</v>
      </c>
      <c r="B9347" s="50" t="n">
        <v>64</v>
      </c>
      <c r="C9347" s="7" t="n">
        <v>7</v>
      </c>
    </row>
    <row r="9348" spans="1:31">
      <c r="A9348" t="s">
        <v>4</v>
      </c>
      <c r="B9348" s="4" t="s">
        <v>5</v>
      </c>
      <c r="C9348" s="4" t="s">
        <v>13</v>
      </c>
      <c r="D9348" s="4" t="s">
        <v>10</v>
      </c>
    </row>
    <row r="9349" spans="1:31">
      <c r="A9349" t="n">
        <v>82378</v>
      </c>
      <c r="B9349" s="55" t="n">
        <v>72</v>
      </c>
      <c r="C9349" s="7" t="n">
        <v>5</v>
      </c>
      <c r="D9349" s="7" t="n">
        <v>0</v>
      </c>
    </row>
    <row r="9350" spans="1:31">
      <c r="A9350" t="s">
        <v>4</v>
      </c>
      <c r="B9350" s="4" t="s">
        <v>5</v>
      </c>
      <c r="C9350" s="4" t="s">
        <v>13</v>
      </c>
      <c r="D9350" s="54" t="s">
        <v>225</v>
      </c>
      <c r="E9350" s="4" t="s">
        <v>5</v>
      </c>
      <c r="F9350" s="4" t="s">
        <v>13</v>
      </c>
      <c r="G9350" s="4" t="s">
        <v>10</v>
      </c>
      <c r="H9350" s="54" t="s">
        <v>226</v>
      </c>
      <c r="I9350" s="4" t="s">
        <v>13</v>
      </c>
      <c r="J9350" s="4" t="s">
        <v>9</v>
      </c>
      <c r="K9350" s="4" t="s">
        <v>13</v>
      </c>
      <c r="L9350" s="4" t="s">
        <v>13</v>
      </c>
      <c r="M9350" s="4" t="s">
        <v>29</v>
      </c>
    </row>
    <row r="9351" spans="1:31">
      <c r="A9351" t="n">
        <v>82382</v>
      </c>
      <c r="B9351" s="14" t="n">
        <v>5</v>
      </c>
      <c r="C9351" s="7" t="n">
        <v>28</v>
      </c>
      <c r="D9351" s="54" t="s">
        <v>3</v>
      </c>
      <c r="E9351" s="10" t="n">
        <v>162</v>
      </c>
      <c r="F9351" s="7" t="n">
        <v>4</v>
      </c>
      <c r="G9351" s="7" t="n">
        <v>33190</v>
      </c>
      <c r="H9351" s="54" t="s">
        <v>3</v>
      </c>
      <c r="I9351" s="7" t="n">
        <v>0</v>
      </c>
      <c r="J9351" s="7" t="n">
        <v>1</v>
      </c>
      <c r="K9351" s="7" t="n">
        <v>2</v>
      </c>
      <c r="L9351" s="7" t="n">
        <v>1</v>
      </c>
      <c r="M9351" s="15" t="n">
        <f t="normal" ca="1">A9357</f>
        <v>0</v>
      </c>
    </row>
    <row r="9352" spans="1:31">
      <c r="A9352" t="s">
        <v>4</v>
      </c>
      <c r="B9352" s="4" t="s">
        <v>5</v>
      </c>
      <c r="C9352" s="4" t="s">
        <v>13</v>
      </c>
      <c r="D9352" s="4" t="s">
        <v>6</v>
      </c>
    </row>
    <row r="9353" spans="1:31">
      <c r="A9353" t="n">
        <v>82399</v>
      </c>
      <c r="B9353" s="9" t="n">
        <v>2</v>
      </c>
      <c r="C9353" s="7" t="n">
        <v>10</v>
      </c>
      <c r="D9353" s="7" t="s">
        <v>228</v>
      </c>
    </row>
    <row r="9354" spans="1:31">
      <c r="A9354" t="s">
        <v>4</v>
      </c>
      <c r="B9354" s="4" t="s">
        <v>5</v>
      </c>
      <c r="C9354" s="4" t="s">
        <v>10</v>
      </c>
    </row>
    <row r="9355" spans="1:31">
      <c r="A9355" t="n">
        <v>82416</v>
      </c>
      <c r="B9355" s="25" t="n">
        <v>16</v>
      </c>
      <c r="C9355" s="7" t="n">
        <v>0</v>
      </c>
    </row>
    <row r="9356" spans="1:31">
      <c r="A9356" t="s">
        <v>4</v>
      </c>
      <c r="B9356" s="4" t="s">
        <v>5</v>
      </c>
      <c r="C9356" s="4" t="s">
        <v>13</v>
      </c>
      <c r="D9356" s="4" t="s">
        <v>6</v>
      </c>
    </row>
    <row r="9357" spans="1:31">
      <c r="A9357" t="n">
        <v>82419</v>
      </c>
      <c r="B9357" s="9" t="n">
        <v>2</v>
      </c>
      <c r="C9357" s="7" t="n">
        <v>11</v>
      </c>
      <c r="D9357" s="7" t="s">
        <v>690</v>
      </c>
    </row>
    <row r="9358" spans="1:31">
      <c r="A9358" t="s">
        <v>4</v>
      </c>
      <c r="B9358" s="4" t="s">
        <v>5</v>
      </c>
      <c r="C9358" s="4" t="s">
        <v>10</v>
      </c>
      <c r="D9358" s="4" t="s">
        <v>9</v>
      </c>
    </row>
    <row r="9359" spans="1:31">
      <c r="A9359" t="n">
        <v>82441</v>
      </c>
      <c r="B9359" s="57" t="n">
        <v>44</v>
      </c>
      <c r="C9359" s="7" t="n">
        <v>95</v>
      </c>
      <c r="D9359" s="7" t="n">
        <v>128</v>
      </c>
    </row>
    <row r="9360" spans="1:31">
      <c r="A9360" t="s">
        <v>4</v>
      </c>
      <c r="B9360" s="4" t="s">
        <v>5</v>
      </c>
      <c r="C9360" s="4" t="s">
        <v>10</v>
      </c>
      <c r="D9360" s="4" t="s">
        <v>9</v>
      </c>
    </row>
    <row r="9361" spans="1:13">
      <c r="A9361" t="n">
        <v>82448</v>
      </c>
      <c r="B9361" s="57" t="n">
        <v>44</v>
      </c>
      <c r="C9361" s="7" t="n">
        <v>95</v>
      </c>
      <c r="D9361" s="7" t="n">
        <v>32</v>
      </c>
    </row>
    <row r="9362" spans="1:13">
      <c r="A9362" t="s">
        <v>4</v>
      </c>
      <c r="B9362" s="4" t="s">
        <v>5</v>
      </c>
      <c r="C9362" s="4" t="s">
        <v>10</v>
      </c>
      <c r="D9362" s="4" t="s">
        <v>6</v>
      </c>
      <c r="E9362" s="4" t="s">
        <v>6</v>
      </c>
      <c r="F9362" s="4" t="s">
        <v>6</v>
      </c>
      <c r="G9362" s="4" t="s">
        <v>13</v>
      </c>
      <c r="H9362" s="4" t="s">
        <v>9</v>
      </c>
      <c r="I9362" s="4" t="s">
        <v>30</v>
      </c>
      <c r="J9362" s="4" t="s">
        <v>30</v>
      </c>
      <c r="K9362" s="4" t="s">
        <v>30</v>
      </c>
      <c r="L9362" s="4" t="s">
        <v>30</v>
      </c>
      <c r="M9362" s="4" t="s">
        <v>30</v>
      </c>
      <c r="N9362" s="4" t="s">
        <v>30</v>
      </c>
      <c r="O9362" s="4" t="s">
        <v>30</v>
      </c>
      <c r="P9362" s="4" t="s">
        <v>6</v>
      </c>
      <c r="Q9362" s="4" t="s">
        <v>6</v>
      </c>
      <c r="R9362" s="4" t="s">
        <v>9</v>
      </c>
      <c r="S9362" s="4" t="s">
        <v>13</v>
      </c>
      <c r="T9362" s="4" t="s">
        <v>9</v>
      </c>
      <c r="U9362" s="4" t="s">
        <v>9</v>
      </c>
      <c r="V9362" s="4" t="s">
        <v>10</v>
      </c>
    </row>
    <row r="9363" spans="1:13">
      <c r="A9363" t="n">
        <v>82455</v>
      </c>
      <c r="B9363" s="56" t="n">
        <v>19</v>
      </c>
      <c r="C9363" s="7" t="n">
        <v>1000</v>
      </c>
      <c r="D9363" s="7" t="s">
        <v>814</v>
      </c>
      <c r="E9363" s="7" t="s">
        <v>815</v>
      </c>
      <c r="F9363" s="7" t="s">
        <v>12</v>
      </c>
      <c r="G9363" s="7" t="n">
        <v>0</v>
      </c>
      <c r="H9363" s="7" t="n">
        <v>1</v>
      </c>
      <c r="I9363" s="7" t="n">
        <v>0</v>
      </c>
      <c r="J9363" s="7" t="n">
        <v>0</v>
      </c>
      <c r="K9363" s="7" t="n">
        <v>0</v>
      </c>
      <c r="L9363" s="7" t="n">
        <v>0</v>
      </c>
      <c r="M9363" s="7" t="n">
        <v>1</v>
      </c>
      <c r="N9363" s="7" t="n">
        <v>1.60000002384186</v>
      </c>
      <c r="O9363" s="7" t="n">
        <v>0.0900000035762787</v>
      </c>
      <c r="P9363" s="7" t="s">
        <v>11</v>
      </c>
      <c r="Q9363" s="7" t="s">
        <v>12</v>
      </c>
      <c r="R9363" s="7" t="n">
        <v>-1</v>
      </c>
      <c r="S9363" s="7" t="n">
        <v>0</v>
      </c>
      <c r="T9363" s="7" t="n">
        <v>0</v>
      </c>
      <c r="U9363" s="7" t="n">
        <v>0</v>
      </c>
      <c r="V9363" s="7" t="n">
        <v>0</v>
      </c>
    </row>
    <row r="9364" spans="1:13">
      <c r="A9364" t="s">
        <v>4</v>
      </c>
      <c r="B9364" s="4" t="s">
        <v>5</v>
      </c>
      <c r="C9364" s="4" t="s">
        <v>10</v>
      </c>
      <c r="D9364" s="4" t="s">
        <v>13</v>
      </c>
      <c r="E9364" s="4" t="s">
        <v>13</v>
      </c>
      <c r="F9364" s="4" t="s">
        <v>6</v>
      </c>
    </row>
    <row r="9365" spans="1:13">
      <c r="A9365" t="n">
        <v>82548</v>
      </c>
      <c r="B9365" s="47" t="n">
        <v>20</v>
      </c>
      <c r="C9365" s="7" t="n">
        <v>0</v>
      </c>
      <c r="D9365" s="7" t="n">
        <v>3</v>
      </c>
      <c r="E9365" s="7" t="n">
        <v>10</v>
      </c>
      <c r="F9365" s="7" t="s">
        <v>266</v>
      </c>
    </row>
    <row r="9366" spans="1:13">
      <c r="A9366" t="s">
        <v>4</v>
      </c>
      <c r="B9366" s="4" t="s">
        <v>5</v>
      </c>
      <c r="C9366" s="4" t="s">
        <v>10</v>
      </c>
    </row>
    <row r="9367" spans="1:13">
      <c r="A9367" t="n">
        <v>82566</v>
      </c>
      <c r="B9367" s="25" t="n">
        <v>16</v>
      </c>
      <c r="C9367" s="7" t="n">
        <v>0</v>
      </c>
    </row>
    <row r="9368" spans="1:13">
      <c r="A9368" t="s">
        <v>4</v>
      </c>
      <c r="B9368" s="4" t="s">
        <v>5</v>
      </c>
      <c r="C9368" s="4" t="s">
        <v>10</v>
      </c>
      <c r="D9368" s="4" t="s">
        <v>13</v>
      </c>
      <c r="E9368" s="4" t="s">
        <v>13</v>
      </c>
      <c r="F9368" s="4" t="s">
        <v>6</v>
      </c>
    </row>
    <row r="9369" spans="1:13">
      <c r="A9369" t="n">
        <v>82569</v>
      </c>
      <c r="B9369" s="47" t="n">
        <v>20</v>
      </c>
      <c r="C9369" s="7" t="n">
        <v>95</v>
      </c>
      <c r="D9369" s="7" t="n">
        <v>3</v>
      </c>
      <c r="E9369" s="7" t="n">
        <v>10</v>
      </c>
      <c r="F9369" s="7" t="s">
        <v>266</v>
      </c>
    </row>
    <row r="9370" spans="1:13">
      <c r="A9370" t="s">
        <v>4</v>
      </c>
      <c r="B9370" s="4" t="s">
        <v>5</v>
      </c>
      <c r="C9370" s="4" t="s">
        <v>10</v>
      </c>
    </row>
    <row r="9371" spans="1:13">
      <c r="A9371" t="n">
        <v>82587</v>
      </c>
      <c r="B9371" s="25" t="n">
        <v>16</v>
      </c>
      <c r="C9371" s="7" t="n">
        <v>0</v>
      </c>
    </row>
    <row r="9372" spans="1:13">
      <c r="A9372" t="s">
        <v>4</v>
      </c>
      <c r="B9372" s="4" t="s">
        <v>5</v>
      </c>
      <c r="C9372" s="4" t="s">
        <v>10</v>
      </c>
      <c r="D9372" s="4" t="s">
        <v>13</v>
      </c>
      <c r="E9372" s="4" t="s">
        <v>13</v>
      </c>
      <c r="F9372" s="4" t="s">
        <v>6</v>
      </c>
    </row>
    <row r="9373" spans="1:13">
      <c r="A9373" t="n">
        <v>82590</v>
      </c>
      <c r="B9373" s="47" t="n">
        <v>20</v>
      </c>
      <c r="C9373" s="7" t="n">
        <v>1000</v>
      </c>
      <c r="D9373" s="7" t="n">
        <v>3</v>
      </c>
      <c r="E9373" s="7" t="n">
        <v>10</v>
      </c>
      <c r="F9373" s="7" t="s">
        <v>266</v>
      </c>
    </row>
    <row r="9374" spans="1:13">
      <c r="A9374" t="s">
        <v>4</v>
      </c>
      <c r="B9374" s="4" t="s">
        <v>5</v>
      </c>
      <c r="C9374" s="4" t="s">
        <v>10</v>
      </c>
    </row>
    <row r="9375" spans="1:13">
      <c r="A9375" t="n">
        <v>82608</v>
      </c>
      <c r="B9375" s="25" t="n">
        <v>16</v>
      </c>
      <c r="C9375" s="7" t="n">
        <v>0</v>
      </c>
    </row>
    <row r="9376" spans="1:13">
      <c r="A9376" t="s">
        <v>4</v>
      </c>
      <c r="B9376" s="4" t="s">
        <v>5</v>
      </c>
      <c r="C9376" s="4" t="s">
        <v>10</v>
      </c>
      <c r="D9376" s="4" t="s">
        <v>30</v>
      </c>
      <c r="E9376" s="4" t="s">
        <v>30</v>
      </c>
      <c r="F9376" s="4" t="s">
        <v>30</v>
      </c>
      <c r="G9376" s="4" t="s">
        <v>30</v>
      </c>
    </row>
    <row r="9377" spans="1:22">
      <c r="A9377" t="n">
        <v>82611</v>
      </c>
      <c r="B9377" s="38" t="n">
        <v>46</v>
      </c>
      <c r="C9377" s="7" t="n">
        <v>0</v>
      </c>
      <c r="D9377" s="7" t="n">
        <v>-9.53999996185303</v>
      </c>
      <c r="E9377" s="7" t="n">
        <v>0</v>
      </c>
      <c r="F9377" s="7" t="n">
        <v>-12.289999961853</v>
      </c>
      <c r="G9377" s="7" t="n">
        <v>222</v>
      </c>
    </row>
    <row r="9378" spans="1:22">
      <c r="A9378" t="s">
        <v>4</v>
      </c>
      <c r="B9378" s="4" t="s">
        <v>5</v>
      </c>
      <c r="C9378" s="4" t="s">
        <v>10</v>
      </c>
      <c r="D9378" s="4" t="s">
        <v>30</v>
      </c>
      <c r="E9378" s="4" t="s">
        <v>30</v>
      </c>
      <c r="F9378" s="4" t="s">
        <v>30</v>
      </c>
      <c r="G9378" s="4" t="s">
        <v>30</v>
      </c>
    </row>
    <row r="9379" spans="1:22">
      <c r="A9379" t="n">
        <v>82630</v>
      </c>
      <c r="B9379" s="38" t="n">
        <v>46</v>
      </c>
      <c r="C9379" s="7" t="n">
        <v>95</v>
      </c>
      <c r="D9379" s="7" t="n">
        <v>-12.539999961853</v>
      </c>
      <c r="E9379" s="7" t="n">
        <v>0</v>
      </c>
      <c r="F9379" s="7" t="n">
        <v>-15.0299997329712</v>
      </c>
      <c r="G9379" s="7" t="n">
        <v>49.0999984741211</v>
      </c>
    </row>
    <row r="9380" spans="1:22">
      <c r="A9380" t="s">
        <v>4</v>
      </c>
      <c r="B9380" s="4" t="s">
        <v>5</v>
      </c>
      <c r="C9380" s="4" t="s">
        <v>10</v>
      </c>
      <c r="D9380" s="4" t="s">
        <v>30</v>
      </c>
      <c r="E9380" s="4" t="s">
        <v>30</v>
      </c>
      <c r="F9380" s="4" t="s">
        <v>30</v>
      </c>
      <c r="G9380" s="4" t="s">
        <v>30</v>
      </c>
    </row>
    <row r="9381" spans="1:22">
      <c r="A9381" t="n">
        <v>82649</v>
      </c>
      <c r="B9381" s="38" t="n">
        <v>46</v>
      </c>
      <c r="C9381" s="7" t="n">
        <v>1000</v>
      </c>
      <c r="D9381" s="7" t="n">
        <v>-13.3699998855591</v>
      </c>
      <c r="E9381" s="7" t="n">
        <v>0</v>
      </c>
      <c r="F9381" s="7" t="n">
        <v>-13.6999998092651</v>
      </c>
      <c r="G9381" s="7" t="n">
        <v>67.0999984741211</v>
      </c>
    </row>
    <row r="9382" spans="1:22">
      <c r="A9382" t="s">
        <v>4</v>
      </c>
      <c r="B9382" s="4" t="s">
        <v>5</v>
      </c>
      <c r="C9382" s="4" t="s">
        <v>10</v>
      </c>
      <c r="D9382" s="4" t="s">
        <v>13</v>
      </c>
      <c r="E9382" s="4" t="s">
        <v>13</v>
      </c>
      <c r="F9382" s="4" t="s">
        <v>6</v>
      </c>
    </row>
    <row r="9383" spans="1:22">
      <c r="A9383" t="n">
        <v>82668</v>
      </c>
      <c r="B9383" s="39" t="n">
        <v>47</v>
      </c>
      <c r="C9383" s="7" t="n">
        <v>1000</v>
      </c>
      <c r="D9383" s="7" t="n">
        <v>0</v>
      </c>
      <c r="E9383" s="7" t="n">
        <v>1</v>
      </c>
      <c r="F9383" s="7" t="s">
        <v>103</v>
      </c>
    </row>
    <row r="9384" spans="1:22">
      <c r="A9384" t="s">
        <v>4</v>
      </c>
      <c r="B9384" s="4" t="s">
        <v>5</v>
      </c>
      <c r="C9384" s="4" t="s">
        <v>13</v>
      </c>
      <c r="D9384" s="4" t="s">
        <v>13</v>
      </c>
      <c r="E9384" s="4" t="s">
        <v>30</v>
      </c>
      <c r="F9384" s="4" t="s">
        <v>30</v>
      </c>
      <c r="G9384" s="4" t="s">
        <v>30</v>
      </c>
      <c r="H9384" s="4" t="s">
        <v>10</v>
      </c>
    </row>
    <row r="9385" spans="1:22">
      <c r="A9385" t="n">
        <v>82681</v>
      </c>
      <c r="B9385" s="59" t="n">
        <v>45</v>
      </c>
      <c r="C9385" s="7" t="n">
        <v>2</v>
      </c>
      <c r="D9385" s="7" t="n">
        <v>3</v>
      </c>
      <c r="E9385" s="7" t="n">
        <v>-10.6000003814697</v>
      </c>
      <c r="F9385" s="7" t="n">
        <v>1.29999995231628</v>
      </c>
      <c r="G9385" s="7" t="n">
        <v>-12.8800001144409</v>
      </c>
      <c r="H9385" s="7" t="n">
        <v>0</v>
      </c>
    </row>
    <row r="9386" spans="1:22">
      <c r="A9386" t="s">
        <v>4</v>
      </c>
      <c r="B9386" s="4" t="s">
        <v>5</v>
      </c>
      <c r="C9386" s="4" t="s">
        <v>13</v>
      </c>
      <c r="D9386" s="4" t="s">
        <v>13</v>
      </c>
      <c r="E9386" s="4" t="s">
        <v>30</v>
      </c>
      <c r="F9386" s="4" t="s">
        <v>30</v>
      </c>
      <c r="G9386" s="4" t="s">
        <v>30</v>
      </c>
      <c r="H9386" s="4" t="s">
        <v>10</v>
      </c>
      <c r="I9386" s="4" t="s">
        <v>13</v>
      </c>
    </row>
    <row r="9387" spans="1:22">
      <c r="A9387" t="n">
        <v>82698</v>
      </c>
      <c r="B9387" s="59" t="n">
        <v>45</v>
      </c>
      <c r="C9387" s="7" t="n">
        <v>4</v>
      </c>
      <c r="D9387" s="7" t="n">
        <v>3</v>
      </c>
      <c r="E9387" s="7" t="n">
        <v>4.65999984741211</v>
      </c>
      <c r="F9387" s="7" t="n">
        <v>234.929992675781</v>
      </c>
      <c r="G9387" s="7" t="n">
        <v>0</v>
      </c>
      <c r="H9387" s="7" t="n">
        <v>0</v>
      </c>
      <c r="I9387" s="7" t="n">
        <v>0</v>
      </c>
    </row>
    <row r="9388" spans="1:22">
      <c r="A9388" t="s">
        <v>4</v>
      </c>
      <c r="B9388" s="4" t="s">
        <v>5</v>
      </c>
      <c r="C9388" s="4" t="s">
        <v>13</v>
      </c>
      <c r="D9388" s="4" t="s">
        <v>13</v>
      </c>
      <c r="E9388" s="4" t="s">
        <v>30</v>
      </c>
      <c r="F9388" s="4" t="s">
        <v>10</v>
      </c>
    </row>
    <row r="9389" spans="1:22">
      <c r="A9389" t="n">
        <v>82716</v>
      </c>
      <c r="B9389" s="59" t="n">
        <v>45</v>
      </c>
      <c r="C9389" s="7" t="n">
        <v>5</v>
      </c>
      <c r="D9389" s="7" t="n">
        <v>3</v>
      </c>
      <c r="E9389" s="7" t="n">
        <v>4.80000019073486</v>
      </c>
      <c r="F9389" s="7" t="n">
        <v>0</v>
      </c>
    </row>
    <row r="9390" spans="1:22">
      <c r="A9390" t="s">
        <v>4</v>
      </c>
      <c r="B9390" s="4" t="s">
        <v>5</v>
      </c>
      <c r="C9390" s="4" t="s">
        <v>13</v>
      </c>
      <c r="D9390" s="4" t="s">
        <v>13</v>
      </c>
      <c r="E9390" s="4" t="s">
        <v>30</v>
      </c>
      <c r="F9390" s="4" t="s">
        <v>10</v>
      </c>
    </row>
    <row r="9391" spans="1:22">
      <c r="A9391" t="n">
        <v>82725</v>
      </c>
      <c r="B9391" s="59" t="n">
        <v>45</v>
      </c>
      <c r="C9391" s="7" t="n">
        <v>11</v>
      </c>
      <c r="D9391" s="7" t="n">
        <v>3</v>
      </c>
      <c r="E9391" s="7" t="n">
        <v>37.4000015258789</v>
      </c>
      <c r="F9391" s="7" t="n">
        <v>0</v>
      </c>
    </row>
    <row r="9392" spans="1:22">
      <c r="A9392" t="s">
        <v>4</v>
      </c>
      <c r="B9392" s="4" t="s">
        <v>5</v>
      </c>
      <c r="C9392" s="4" t="s">
        <v>13</v>
      </c>
      <c r="D9392" s="4" t="s">
        <v>13</v>
      </c>
      <c r="E9392" s="4" t="s">
        <v>30</v>
      </c>
      <c r="F9392" s="4" t="s">
        <v>10</v>
      </c>
    </row>
    <row r="9393" spans="1:9">
      <c r="A9393" t="n">
        <v>82734</v>
      </c>
      <c r="B9393" s="59" t="n">
        <v>45</v>
      </c>
      <c r="C9393" s="7" t="n">
        <v>5</v>
      </c>
      <c r="D9393" s="7" t="n">
        <v>3</v>
      </c>
      <c r="E9393" s="7" t="n">
        <v>4.5</v>
      </c>
      <c r="F9393" s="7" t="n">
        <v>2000</v>
      </c>
    </row>
    <row r="9394" spans="1:9">
      <c r="A9394" t="s">
        <v>4</v>
      </c>
      <c r="B9394" s="4" t="s">
        <v>5</v>
      </c>
      <c r="C9394" s="4" t="s">
        <v>13</v>
      </c>
      <c r="D9394" s="4" t="s">
        <v>10</v>
      </c>
      <c r="E9394" s="4" t="s">
        <v>30</v>
      </c>
    </row>
    <row r="9395" spans="1:9">
      <c r="A9395" t="n">
        <v>82743</v>
      </c>
      <c r="B9395" s="27" t="n">
        <v>58</v>
      </c>
      <c r="C9395" s="7" t="n">
        <v>100</v>
      </c>
      <c r="D9395" s="7" t="n">
        <v>1000</v>
      </c>
      <c r="E9395" s="7" t="n">
        <v>1</v>
      </c>
    </row>
    <row r="9396" spans="1:9">
      <c r="A9396" t="s">
        <v>4</v>
      </c>
      <c r="B9396" s="4" t="s">
        <v>5</v>
      </c>
      <c r="C9396" s="4" t="s">
        <v>13</v>
      </c>
      <c r="D9396" s="4" t="s">
        <v>10</v>
      </c>
    </row>
    <row r="9397" spans="1:9">
      <c r="A9397" t="n">
        <v>82751</v>
      </c>
      <c r="B9397" s="27" t="n">
        <v>58</v>
      </c>
      <c r="C9397" s="7" t="n">
        <v>255</v>
      </c>
      <c r="D9397" s="7" t="n">
        <v>0</v>
      </c>
    </row>
    <row r="9398" spans="1:9">
      <c r="A9398" t="s">
        <v>4</v>
      </c>
      <c r="B9398" s="4" t="s">
        <v>5</v>
      </c>
      <c r="C9398" s="4" t="s">
        <v>13</v>
      </c>
      <c r="D9398" s="4" t="s">
        <v>10</v>
      </c>
    </row>
    <row r="9399" spans="1:9">
      <c r="A9399" t="n">
        <v>82755</v>
      </c>
      <c r="B9399" s="59" t="n">
        <v>45</v>
      </c>
      <c r="C9399" s="7" t="n">
        <v>7</v>
      </c>
      <c r="D9399" s="7" t="n">
        <v>255</v>
      </c>
    </row>
    <row r="9400" spans="1:9">
      <c r="A9400" t="s">
        <v>4</v>
      </c>
      <c r="B9400" s="4" t="s">
        <v>5</v>
      </c>
      <c r="C9400" s="4" t="s">
        <v>13</v>
      </c>
      <c r="D9400" s="4" t="s">
        <v>10</v>
      </c>
      <c r="E9400" s="4" t="s">
        <v>13</v>
      </c>
      <c r="F9400" s="4" t="s">
        <v>13</v>
      </c>
      <c r="G9400" s="4" t="s">
        <v>10</v>
      </c>
      <c r="H9400" s="4" t="s">
        <v>13</v>
      </c>
      <c r="I9400" s="4" t="s">
        <v>13</v>
      </c>
      <c r="J9400" s="4" t="s">
        <v>13</v>
      </c>
      <c r="K9400" s="4" t="s">
        <v>29</v>
      </c>
    </row>
    <row r="9401" spans="1:9">
      <c r="A9401" t="n">
        <v>82759</v>
      </c>
      <c r="B9401" s="14" t="n">
        <v>5</v>
      </c>
      <c r="C9401" s="7" t="n">
        <v>30</v>
      </c>
      <c r="D9401" s="7" t="n">
        <v>10354</v>
      </c>
      <c r="E9401" s="7" t="n">
        <v>8</v>
      </c>
      <c r="F9401" s="7" t="n">
        <v>30</v>
      </c>
      <c r="G9401" s="7" t="n">
        <v>10370</v>
      </c>
      <c r="H9401" s="7" t="n">
        <v>8</v>
      </c>
      <c r="I9401" s="7" t="n">
        <v>9</v>
      </c>
      <c r="J9401" s="7" t="n">
        <v>1</v>
      </c>
      <c r="K9401" s="15" t="n">
        <f t="normal" ca="1">A9489</f>
        <v>0</v>
      </c>
    </row>
    <row r="9402" spans="1:9">
      <c r="A9402" t="s">
        <v>4</v>
      </c>
      <c r="B9402" s="4" t="s">
        <v>5</v>
      </c>
      <c r="C9402" s="4" t="s">
        <v>13</v>
      </c>
      <c r="D9402" s="4" t="s">
        <v>10</v>
      </c>
      <c r="E9402" s="4" t="s">
        <v>6</v>
      </c>
    </row>
    <row r="9403" spans="1:9">
      <c r="A9403" t="n">
        <v>82774</v>
      </c>
      <c r="B9403" s="51" t="n">
        <v>51</v>
      </c>
      <c r="C9403" s="7" t="n">
        <v>4</v>
      </c>
      <c r="D9403" s="7" t="n">
        <v>95</v>
      </c>
      <c r="E9403" s="7" t="s">
        <v>151</v>
      </c>
    </row>
    <row r="9404" spans="1:9">
      <c r="A9404" t="s">
        <v>4</v>
      </c>
      <c r="B9404" s="4" t="s">
        <v>5</v>
      </c>
      <c r="C9404" s="4" t="s">
        <v>10</v>
      </c>
    </row>
    <row r="9405" spans="1:9">
      <c r="A9405" t="n">
        <v>82787</v>
      </c>
      <c r="B9405" s="25" t="n">
        <v>16</v>
      </c>
      <c r="C9405" s="7" t="n">
        <v>0</v>
      </c>
    </row>
    <row r="9406" spans="1:9">
      <c r="A9406" t="s">
        <v>4</v>
      </c>
      <c r="B9406" s="4" t="s">
        <v>5</v>
      </c>
      <c r="C9406" s="4" t="s">
        <v>10</v>
      </c>
      <c r="D9406" s="4" t="s">
        <v>66</v>
      </c>
      <c r="E9406" s="4" t="s">
        <v>13</v>
      </c>
      <c r="F9406" s="4" t="s">
        <v>13</v>
      </c>
    </row>
    <row r="9407" spans="1:9">
      <c r="A9407" t="n">
        <v>82790</v>
      </c>
      <c r="B9407" s="52" t="n">
        <v>26</v>
      </c>
      <c r="C9407" s="7" t="n">
        <v>95</v>
      </c>
      <c r="D9407" s="7" t="s">
        <v>816</v>
      </c>
      <c r="E9407" s="7" t="n">
        <v>2</v>
      </c>
      <c r="F9407" s="7" t="n">
        <v>0</v>
      </c>
    </row>
    <row r="9408" spans="1:9">
      <c r="A9408" t="s">
        <v>4</v>
      </c>
      <c r="B9408" s="4" t="s">
        <v>5</v>
      </c>
    </row>
    <row r="9409" spans="1:11">
      <c r="A9409" t="n">
        <v>82821</v>
      </c>
      <c r="B9409" s="32" t="n">
        <v>28</v>
      </c>
    </row>
    <row r="9410" spans="1:11">
      <c r="A9410" t="s">
        <v>4</v>
      </c>
      <c r="B9410" s="4" t="s">
        <v>5</v>
      </c>
      <c r="C9410" s="4" t="s">
        <v>10</v>
      </c>
      <c r="D9410" s="4" t="s">
        <v>13</v>
      </c>
    </row>
    <row r="9411" spans="1:11">
      <c r="A9411" t="n">
        <v>82822</v>
      </c>
      <c r="B9411" s="61" t="n">
        <v>89</v>
      </c>
      <c r="C9411" s="7" t="n">
        <v>65533</v>
      </c>
      <c r="D9411" s="7" t="n">
        <v>1</v>
      </c>
    </row>
    <row r="9412" spans="1:11">
      <c r="A9412" t="s">
        <v>4</v>
      </c>
      <c r="B9412" s="4" t="s">
        <v>5</v>
      </c>
      <c r="C9412" s="4" t="s">
        <v>13</v>
      </c>
      <c r="D9412" s="4" t="s">
        <v>10</v>
      </c>
      <c r="E9412" s="4" t="s">
        <v>6</v>
      </c>
    </row>
    <row r="9413" spans="1:11">
      <c r="A9413" t="n">
        <v>82826</v>
      </c>
      <c r="B9413" s="51" t="n">
        <v>51</v>
      </c>
      <c r="C9413" s="7" t="n">
        <v>4</v>
      </c>
      <c r="D9413" s="7" t="n">
        <v>0</v>
      </c>
      <c r="E9413" s="7" t="s">
        <v>677</v>
      </c>
    </row>
    <row r="9414" spans="1:11">
      <c r="A9414" t="s">
        <v>4</v>
      </c>
      <c r="B9414" s="4" t="s">
        <v>5</v>
      </c>
      <c r="C9414" s="4" t="s">
        <v>10</v>
      </c>
    </row>
    <row r="9415" spans="1:11">
      <c r="A9415" t="n">
        <v>82839</v>
      </c>
      <c r="B9415" s="25" t="n">
        <v>16</v>
      </c>
      <c r="C9415" s="7" t="n">
        <v>0</v>
      </c>
    </row>
    <row r="9416" spans="1:11">
      <c r="A9416" t="s">
        <v>4</v>
      </c>
      <c r="B9416" s="4" t="s">
        <v>5</v>
      </c>
      <c r="C9416" s="4" t="s">
        <v>10</v>
      </c>
      <c r="D9416" s="4" t="s">
        <v>66</v>
      </c>
      <c r="E9416" s="4" t="s">
        <v>13</v>
      </c>
      <c r="F9416" s="4" t="s">
        <v>13</v>
      </c>
    </row>
    <row r="9417" spans="1:11">
      <c r="A9417" t="n">
        <v>82842</v>
      </c>
      <c r="B9417" s="52" t="n">
        <v>26</v>
      </c>
      <c r="C9417" s="7" t="n">
        <v>0</v>
      </c>
      <c r="D9417" s="7" t="s">
        <v>817</v>
      </c>
      <c r="E9417" s="7" t="n">
        <v>2</v>
      </c>
      <c r="F9417" s="7" t="n">
        <v>0</v>
      </c>
    </row>
    <row r="9418" spans="1:11">
      <c r="A9418" t="s">
        <v>4</v>
      </c>
      <c r="B9418" s="4" t="s">
        <v>5</v>
      </c>
    </row>
    <row r="9419" spans="1:11">
      <c r="A9419" t="n">
        <v>82912</v>
      </c>
      <c r="B9419" s="32" t="n">
        <v>28</v>
      </c>
    </row>
    <row r="9420" spans="1:11">
      <c r="A9420" t="s">
        <v>4</v>
      </c>
      <c r="B9420" s="4" t="s">
        <v>5</v>
      </c>
      <c r="C9420" s="4" t="s">
        <v>10</v>
      </c>
      <c r="D9420" s="4" t="s">
        <v>13</v>
      </c>
    </row>
    <row r="9421" spans="1:11">
      <c r="A9421" t="n">
        <v>82913</v>
      </c>
      <c r="B9421" s="61" t="n">
        <v>89</v>
      </c>
      <c r="C9421" s="7" t="n">
        <v>65533</v>
      </c>
      <c r="D9421" s="7" t="n">
        <v>1</v>
      </c>
    </row>
    <row r="9422" spans="1:11">
      <c r="A9422" t="s">
        <v>4</v>
      </c>
      <c r="B9422" s="4" t="s">
        <v>5</v>
      </c>
      <c r="C9422" s="4" t="s">
        <v>13</v>
      </c>
      <c r="D9422" s="4" t="s">
        <v>10</v>
      </c>
      <c r="E9422" s="4" t="s">
        <v>10</v>
      </c>
      <c r="F9422" s="4" t="s">
        <v>13</v>
      </c>
    </row>
    <row r="9423" spans="1:11">
      <c r="A9423" t="n">
        <v>82917</v>
      </c>
      <c r="B9423" s="30" t="n">
        <v>25</v>
      </c>
      <c r="C9423" s="7" t="n">
        <v>1</v>
      </c>
      <c r="D9423" s="7" t="n">
        <v>65535</v>
      </c>
      <c r="E9423" s="7" t="n">
        <v>65535</v>
      </c>
      <c r="F9423" s="7" t="n">
        <v>0</v>
      </c>
    </row>
    <row r="9424" spans="1:11">
      <c r="A9424" t="s">
        <v>4</v>
      </c>
      <c r="B9424" s="4" t="s">
        <v>5</v>
      </c>
      <c r="C9424" s="4" t="s">
        <v>13</v>
      </c>
      <c r="D9424" s="4" t="s">
        <v>10</v>
      </c>
      <c r="E9424" s="4" t="s">
        <v>6</v>
      </c>
    </row>
    <row r="9425" spans="1:6">
      <c r="A9425" t="n">
        <v>82924</v>
      </c>
      <c r="B9425" s="51" t="n">
        <v>51</v>
      </c>
      <c r="C9425" s="7" t="n">
        <v>4</v>
      </c>
      <c r="D9425" s="7" t="n">
        <v>95</v>
      </c>
      <c r="E9425" s="7" t="s">
        <v>596</v>
      </c>
    </row>
    <row r="9426" spans="1:6">
      <c r="A9426" t="s">
        <v>4</v>
      </c>
      <c r="B9426" s="4" t="s">
        <v>5</v>
      </c>
      <c r="C9426" s="4" t="s">
        <v>10</v>
      </c>
    </row>
    <row r="9427" spans="1:6">
      <c r="A9427" t="n">
        <v>82937</v>
      </c>
      <c r="B9427" s="25" t="n">
        <v>16</v>
      </c>
      <c r="C9427" s="7" t="n">
        <v>0</v>
      </c>
    </row>
    <row r="9428" spans="1:6">
      <c r="A9428" t="s">
        <v>4</v>
      </c>
      <c r="B9428" s="4" t="s">
        <v>5</v>
      </c>
      <c r="C9428" s="4" t="s">
        <v>10</v>
      </c>
      <c r="D9428" s="4" t="s">
        <v>66</v>
      </c>
      <c r="E9428" s="4" t="s">
        <v>13</v>
      </c>
      <c r="F9428" s="4" t="s">
        <v>13</v>
      </c>
      <c r="G9428" s="4" t="s">
        <v>66</v>
      </c>
      <c r="H9428" s="4" t="s">
        <v>13</v>
      </c>
      <c r="I9428" s="4" t="s">
        <v>13</v>
      </c>
    </row>
    <row r="9429" spans="1:6">
      <c r="A9429" t="n">
        <v>82940</v>
      </c>
      <c r="B9429" s="52" t="n">
        <v>26</v>
      </c>
      <c r="C9429" s="7" t="n">
        <v>95</v>
      </c>
      <c r="D9429" s="7" t="s">
        <v>818</v>
      </c>
      <c r="E9429" s="7" t="n">
        <v>2</v>
      </c>
      <c r="F9429" s="7" t="n">
        <v>3</v>
      </c>
      <c r="G9429" s="7" t="s">
        <v>819</v>
      </c>
      <c r="H9429" s="7" t="n">
        <v>2</v>
      </c>
      <c r="I9429" s="7" t="n">
        <v>0</v>
      </c>
    </row>
    <row r="9430" spans="1:6">
      <c r="A9430" t="s">
        <v>4</v>
      </c>
      <c r="B9430" s="4" t="s">
        <v>5</v>
      </c>
    </row>
    <row r="9431" spans="1:6">
      <c r="A9431" t="n">
        <v>83086</v>
      </c>
      <c r="B9431" s="32" t="n">
        <v>28</v>
      </c>
    </row>
    <row r="9432" spans="1:6">
      <c r="A9432" t="s">
        <v>4</v>
      </c>
      <c r="B9432" s="4" t="s">
        <v>5</v>
      </c>
      <c r="C9432" s="4" t="s">
        <v>10</v>
      </c>
      <c r="D9432" s="4" t="s">
        <v>10</v>
      </c>
      <c r="E9432" s="4" t="s">
        <v>10</v>
      </c>
    </row>
    <row r="9433" spans="1:6">
      <c r="A9433" t="n">
        <v>83087</v>
      </c>
      <c r="B9433" s="43" t="n">
        <v>61</v>
      </c>
      <c r="C9433" s="7" t="n">
        <v>95</v>
      </c>
      <c r="D9433" s="7" t="n">
        <v>1000</v>
      </c>
      <c r="E9433" s="7" t="n">
        <v>1000</v>
      </c>
    </row>
    <row r="9434" spans="1:6">
      <c r="A9434" t="s">
        <v>4</v>
      </c>
      <c r="B9434" s="4" t="s">
        <v>5</v>
      </c>
      <c r="C9434" s="4" t="s">
        <v>13</v>
      </c>
      <c r="D9434" s="4" t="s">
        <v>10</v>
      </c>
      <c r="E9434" s="4" t="s">
        <v>30</v>
      </c>
    </row>
    <row r="9435" spans="1:6">
      <c r="A9435" t="n">
        <v>83094</v>
      </c>
      <c r="B9435" s="27" t="n">
        <v>58</v>
      </c>
      <c r="C9435" s="7" t="n">
        <v>101</v>
      </c>
      <c r="D9435" s="7" t="n">
        <v>500</v>
      </c>
      <c r="E9435" s="7" t="n">
        <v>1</v>
      </c>
    </row>
    <row r="9436" spans="1:6">
      <c r="A9436" t="s">
        <v>4</v>
      </c>
      <c r="B9436" s="4" t="s">
        <v>5</v>
      </c>
      <c r="C9436" s="4" t="s">
        <v>13</v>
      </c>
      <c r="D9436" s="4" t="s">
        <v>10</v>
      </c>
    </row>
    <row r="9437" spans="1:6">
      <c r="A9437" t="n">
        <v>83102</v>
      </c>
      <c r="B9437" s="27" t="n">
        <v>58</v>
      </c>
      <c r="C9437" s="7" t="n">
        <v>254</v>
      </c>
      <c r="D9437" s="7" t="n">
        <v>0</v>
      </c>
    </row>
    <row r="9438" spans="1:6">
      <c r="A9438" t="s">
        <v>4</v>
      </c>
      <c r="B9438" s="4" t="s">
        <v>5</v>
      </c>
      <c r="C9438" s="4" t="s">
        <v>13</v>
      </c>
      <c r="D9438" s="4" t="s">
        <v>13</v>
      </c>
      <c r="E9438" s="4" t="s">
        <v>30</v>
      </c>
      <c r="F9438" s="4" t="s">
        <v>30</v>
      </c>
      <c r="G9438" s="4" t="s">
        <v>30</v>
      </c>
      <c r="H9438" s="4" t="s">
        <v>10</v>
      </c>
    </row>
    <row r="9439" spans="1:6">
      <c r="A9439" t="n">
        <v>83106</v>
      </c>
      <c r="B9439" s="59" t="n">
        <v>45</v>
      </c>
      <c r="C9439" s="7" t="n">
        <v>2</v>
      </c>
      <c r="D9439" s="7" t="n">
        <v>3</v>
      </c>
      <c r="E9439" s="7" t="n">
        <v>-15.3000001907349</v>
      </c>
      <c r="F9439" s="7" t="n">
        <v>1.29999995231628</v>
      </c>
      <c r="G9439" s="7" t="n">
        <v>-14.8699998855591</v>
      </c>
      <c r="H9439" s="7" t="n">
        <v>0</v>
      </c>
    </row>
    <row r="9440" spans="1:6">
      <c r="A9440" t="s">
        <v>4</v>
      </c>
      <c r="B9440" s="4" t="s">
        <v>5</v>
      </c>
      <c r="C9440" s="4" t="s">
        <v>13</v>
      </c>
      <c r="D9440" s="4" t="s">
        <v>13</v>
      </c>
      <c r="E9440" s="4" t="s">
        <v>30</v>
      </c>
      <c r="F9440" s="4" t="s">
        <v>30</v>
      </c>
      <c r="G9440" s="4" t="s">
        <v>30</v>
      </c>
      <c r="H9440" s="4" t="s">
        <v>10</v>
      </c>
      <c r="I9440" s="4" t="s">
        <v>13</v>
      </c>
    </row>
    <row r="9441" spans="1:9">
      <c r="A9441" t="n">
        <v>83123</v>
      </c>
      <c r="B9441" s="59" t="n">
        <v>45</v>
      </c>
      <c r="C9441" s="7" t="n">
        <v>4</v>
      </c>
      <c r="D9441" s="7" t="n">
        <v>3</v>
      </c>
      <c r="E9441" s="7" t="n">
        <v>4.65999984741211</v>
      </c>
      <c r="F9441" s="7" t="n">
        <v>77.5899963378906</v>
      </c>
      <c r="G9441" s="7" t="n">
        <v>0</v>
      </c>
      <c r="H9441" s="7" t="n">
        <v>0</v>
      </c>
      <c r="I9441" s="7" t="n">
        <v>0</v>
      </c>
    </row>
    <row r="9442" spans="1:9">
      <c r="A9442" t="s">
        <v>4</v>
      </c>
      <c r="B9442" s="4" t="s">
        <v>5</v>
      </c>
      <c r="C9442" s="4" t="s">
        <v>13</v>
      </c>
      <c r="D9442" s="4" t="s">
        <v>13</v>
      </c>
      <c r="E9442" s="4" t="s">
        <v>30</v>
      </c>
      <c r="F9442" s="4" t="s">
        <v>10</v>
      </c>
    </row>
    <row r="9443" spans="1:9">
      <c r="A9443" t="n">
        <v>83141</v>
      </c>
      <c r="B9443" s="59" t="n">
        <v>45</v>
      </c>
      <c r="C9443" s="7" t="n">
        <v>5</v>
      </c>
      <c r="D9443" s="7" t="n">
        <v>3</v>
      </c>
      <c r="E9443" s="7" t="n">
        <v>4.5</v>
      </c>
      <c r="F9443" s="7" t="n">
        <v>0</v>
      </c>
    </row>
    <row r="9444" spans="1:9">
      <c r="A9444" t="s">
        <v>4</v>
      </c>
      <c r="B9444" s="4" t="s">
        <v>5</v>
      </c>
      <c r="C9444" s="4" t="s">
        <v>13</v>
      </c>
      <c r="D9444" s="4" t="s">
        <v>13</v>
      </c>
      <c r="E9444" s="4" t="s">
        <v>30</v>
      </c>
      <c r="F9444" s="4" t="s">
        <v>10</v>
      </c>
    </row>
    <row r="9445" spans="1:9">
      <c r="A9445" t="n">
        <v>83150</v>
      </c>
      <c r="B9445" s="59" t="n">
        <v>45</v>
      </c>
      <c r="C9445" s="7" t="n">
        <v>11</v>
      </c>
      <c r="D9445" s="7" t="n">
        <v>3</v>
      </c>
      <c r="E9445" s="7" t="n">
        <v>37.4000015258789</v>
      </c>
      <c r="F9445" s="7" t="n">
        <v>0</v>
      </c>
    </row>
    <row r="9446" spans="1:9">
      <c r="A9446" t="s">
        <v>4</v>
      </c>
      <c r="B9446" s="4" t="s">
        <v>5</v>
      </c>
      <c r="C9446" s="4" t="s">
        <v>13</v>
      </c>
      <c r="D9446" s="4" t="s">
        <v>10</v>
      </c>
    </row>
    <row r="9447" spans="1:9">
      <c r="A9447" t="n">
        <v>83159</v>
      </c>
      <c r="B9447" s="27" t="n">
        <v>58</v>
      </c>
      <c r="C9447" s="7" t="n">
        <v>255</v>
      </c>
      <c r="D9447" s="7" t="n">
        <v>0</v>
      </c>
    </row>
    <row r="9448" spans="1:9">
      <c r="A9448" t="s">
        <v>4</v>
      </c>
      <c r="B9448" s="4" t="s">
        <v>5</v>
      </c>
      <c r="C9448" s="4" t="s">
        <v>13</v>
      </c>
      <c r="D9448" s="4" t="s">
        <v>10</v>
      </c>
      <c r="E9448" s="4" t="s">
        <v>6</v>
      </c>
    </row>
    <row r="9449" spans="1:9">
      <c r="A9449" t="n">
        <v>83163</v>
      </c>
      <c r="B9449" s="51" t="n">
        <v>51</v>
      </c>
      <c r="C9449" s="7" t="n">
        <v>4</v>
      </c>
      <c r="D9449" s="7" t="n">
        <v>0</v>
      </c>
      <c r="E9449" s="7" t="s">
        <v>205</v>
      </c>
    </row>
    <row r="9450" spans="1:9">
      <c r="A9450" t="s">
        <v>4</v>
      </c>
      <c r="B9450" s="4" t="s">
        <v>5</v>
      </c>
      <c r="C9450" s="4" t="s">
        <v>10</v>
      </c>
    </row>
    <row r="9451" spans="1:9">
      <c r="A9451" t="n">
        <v>83177</v>
      </c>
      <c r="B9451" s="25" t="n">
        <v>16</v>
      </c>
      <c r="C9451" s="7" t="n">
        <v>0</v>
      </c>
    </row>
    <row r="9452" spans="1:9">
      <c r="A9452" t="s">
        <v>4</v>
      </c>
      <c r="B9452" s="4" t="s">
        <v>5</v>
      </c>
      <c r="C9452" s="4" t="s">
        <v>10</v>
      </c>
      <c r="D9452" s="4" t="s">
        <v>66</v>
      </c>
      <c r="E9452" s="4" t="s">
        <v>13</v>
      </c>
      <c r="F9452" s="4" t="s">
        <v>13</v>
      </c>
    </row>
    <row r="9453" spans="1:9">
      <c r="A9453" t="n">
        <v>83180</v>
      </c>
      <c r="B9453" s="52" t="n">
        <v>26</v>
      </c>
      <c r="C9453" s="7" t="n">
        <v>0</v>
      </c>
      <c r="D9453" s="7" t="s">
        <v>820</v>
      </c>
      <c r="E9453" s="7" t="n">
        <v>2</v>
      </c>
      <c r="F9453" s="7" t="n">
        <v>0</v>
      </c>
    </row>
    <row r="9454" spans="1:9">
      <c r="A9454" t="s">
        <v>4</v>
      </c>
      <c r="B9454" s="4" t="s">
        <v>5</v>
      </c>
    </row>
    <row r="9455" spans="1:9">
      <c r="A9455" t="n">
        <v>83214</v>
      </c>
      <c r="B9455" s="32" t="n">
        <v>28</v>
      </c>
    </row>
    <row r="9456" spans="1:9">
      <c r="A9456" t="s">
        <v>4</v>
      </c>
      <c r="B9456" s="4" t="s">
        <v>5</v>
      </c>
      <c r="C9456" s="4" t="s">
        <v>10</v>
      </c>
      <c r="D9456" s="4" t="s">
        <v>13</v>
      </c>
    </row>
    <row r="9457" spans="1:9">
      <c r="A9457" t="n">
        <v>83215</v>
      </c>
      <c r="B9457" s="61" t="n">
        <v>89</v>
      </c>
      <c r="C9457" s="7" t="n">
        <v>65533</v>
      </c>
      <c r="D9457" s="7" t="n">
        <v>1</v>
      </c>
    </row>
    <row r="9458" spans="1:9">
      <c r="A9458" t="s">
        <v>4</v>
      </c>
      <c r="B9458" s="4" t="s">
        <v>5</v>
      </c>
      <c r="C9458" s="4" t="s">
        <v>13</v>
      </c>
      <c r="D9458" s="4" t="s">
        <v>10</v>
      </c>
      <c r="E9458" s="4" t="s">
        <v>10</v>
      </c>
      <c r="F9458" s="4" t="s">
        <v>13</v>
      </c>
    </row>
    <row r="9459" spans="1:9">
      <c r="A9459" t="n">
        <v>83219</v>
      </c>
      <c r="B9459" s="30" t="n">
        <v>25</v>
      </c>
      <c r="C9459" s="7" t="n">
        <v>1</v>
      </c>
      <c r="D9459" s="7" t="n">
        <v>65535</v>
      </c>
      <c r="E9459" s="7" t="n">
        <v>65535</v>
      </c>
      <c r="F9459" s="7" t="n">
        <v>0</v>
      </c>
    </row>
    <row r="9460" spans="1:9">
      <c r="A9460" t="s">
        <v>4</v>
      </c>
      <c r="B9460" s="4" t="s">
        <v>5</v>
      </c>
      <c r="C9460" s="4" t="s">
        <v>10</v>
      </c>
      <c r="D9460" s="4" t="s">
        <v>10</v>
      </c>
      <c r="E9460" s="4" t="s">
        <v>10</v>
      </c>
    </row>
    <row r="9461" spans="1:9">
      <c r="A9461" t="n">
        <v>83226</v>
      </c>
      <c r="B9461" s="43" t="n">
        <v>61</v>
      </c>
      <c r="C9461" s="7" t="n">
        <v>95</v>
      </c>
      <c r="D9461" s="7" t="n">
        <v>0</v>
      </c>
      <c r="E9461" s="7" t="n">
        <v>1000</v>
      </c>
    </row>
    <row r="9462" spans="1:9">
      <c r="A9462" t="s">
        <v>4</v>
      </c>
      <c r="B9462" s="4" t="s">
        <v>5</v>
      </c>
      <c r="C9462" s="4" t="s">
        <v>13</v>
      </c>
      <c r="D9462" s="4" t="s">
        <v>10</v>
      </c>
      <c r="E9462" s="4" t="s">
        <v>6</v>
      </c>
    </row>
    <row r="9463" spans="1:9">
      <c r="A9463" t="n">
        <v>83233</v>
      </c>
      <c r="B9463" s="51" t="n">
        <v>51</v>
      </c>
      <c r="C9463" s="7" t="n">
        <v>4</v>
      </c>
      <c r="D9463" s="7" t="n">
        <v>95</v>
      </c>
      <c r="E9463" s="7" t="s">
        <v>143</v>
      </c>
    </row>
    <row r="9464" spans="1:9">
      <c r="A9464" t="s">
        <v>4</v>
      </c>
      <c r="B9464" s="4" t="s">
        <v>5</v>
      </c>
      <c r="C9464" s="4" t="s">
        <v>10</v>
      </c>
    </row>
    <row r="9465" spans="1:9">
      <c r="A9465" t="n">
        <v>83247</v>
      </c>
      <c r="B9465" s="25" t="n">
        <v>16</v>
      </c>
      <c r="C9465" s="7" t="n">
        <v>0</v>
      </c>
    </row>
    <row r="9466" spans="1:9">
      <c r="A9466" t="s">
        <v>4</v>
      </c>
      <c r="B9466" s="4" t="s">
        <v>5</v>
      </c>
      <c r="C9466" s="4" t="s">
        <v>10</v>
      </c>
      <c r="D9466" s="4" t="s">
        <v>66</v>
      </c>
      <c r="E9466" s="4" t="s">
        <v>13</v>
      </c>
      <c r="F9466" s="4" t="s">
        <v>13</v>
      </c>
      <c r="G9466" s="4" t="s">
        <v>66</v>
      </c>
      <c r="H9466" s="4" t="s">
        <v>13</v>
      </c>
      <c r="I9466" s="4" t="s">
        <v>13</v>
      </c>
    </row>
    <row r="9467" spans="1:9">
      <c r="A9467" t="n">
        <v>83250</v>
      </c>
      <c r="B9467" s="52" t="n">
        <v>26</v>
      </c>
      <c r="C9467" s="7" t="n">
        <v>95</v>
      </c>
      <c r="D9467" s="7" t="s">
        <v>821</v>
      </c>
      <c r="E9467" s="7" t="n">
        <v>2</v>
      </c>
      <c r="F9467" s="7" t="n">
        <v>3</v>
      </c>
      <c r="G9467" s="7" t="s">
        <v>822</v>
      </c>
      <c r="H9467" s="7" t="n">
        <v>2</v>
      </c>
      <c r="I9467" s="7" t="n">
        <v>0</v>
      </c>
    </row>
    <row r="9468" spans="1:9">
      <c r="A9468" t="s">
        <v>4</v>
      </c>
      <c r="B9468" s="4" t="s">
        <v>5</v>
      </c>
    </row>
    <row r="9469" spans="1:9">
      <c r="A9469" t="n">
        <v>83442</v>
      </c>
      <c r="B9469" s="32" t="n">
        <v>28</v>
      </c>
    </row>
    <row r="9470" spans="1:9">
      <c r="A9470" t="s">
        <v>4</v>
      </c>
      <c r="B9470" s="4" t="s">
        <v>5</v>
      </c>
      <c r="C9470" s="4" t="s">
        <v>10</v>
      </c>
      <c r="D9470" s="4" t="s">
        <v>13</v>
      </c>
    </row>
    <row r="9471" spans="1:9">
      <c r="A9471" t="n">
        <v>83443</v>
      </c>
      <c r="B9471" s="61" t="n">
        <v>89</v>
      </c>
      <c r="C9471" s="7" t="n">
        <v>65533</v>
      </c>
      <c r="D9471" s="7" t="n">
        <v>1</v>
      </c>
    </row>
    <row r="9472" spans="1:9">
      <c r="A9472" t="s">
        <v>4</v>
      </c>
      <c r="B9472" s="4" t="s">
        <v>5</v>
      </c>
      <c r="C9472" s="4" t="s">
        <v>13</v>
      </c>
      <c r="D9472" s="4" t="s">
        <v>10</v>
      </c>
      <c r="E9472" s="4" t="s">
        <v>10</v>
      </c>
      <c r="F9472" s="4" t="s">
        <v>13</v>
      </c>
    </row>
    <row r="9473" spans="1:9">
      <c r="A9473" t="n">
        <v>83447</v>
      </c>
      <c r="B9473" s="30" t="n">
        <v>25</v>
      </c>
      <c r="C9473" s="7" t="n">
        <v>1</v>
      </c>
      <c r="D9473" s="7" t="n">
        <v>65535</v>
      </c>
      <c r="E9473" s="7" t="n">
        <v>65535</v>
      </c>
      <c r="F9473" s="7" t="n">
        <v>0</v>
      </c>
    </row>
    <row r="9474" spans="1:9">
      <c r="A9474" t="s">
        <v>4</v>
      </c>
      <c r="B9474" s="4" t="s">
        <v>5</v>
      </c>
      <c r="C9474" s="4" t="s">
        <v>13</v>
      </c>
      <c r="D9474" s="4" t="s">
        <v>10</v>
      </c>
      <c r="E9474" s="4" t="s">
        <v>6</v>
      </c>
    </row>
    <row r="9475" spans="1:9">
      <c r="A9475" t="n">
        <v>83454</v>
      </c>
      <c r="B9475" s="51" t="n">
        <v>51</v>
      </c>
      <c r="C9475" s="7" t="n">
        <v>4</v>
      </c>
      <c r="D9475" s="7" t="n">
        <v>0</v>
      </c>
      <c r="E9475" s="7" t="s">
        <v>205</v>
      </c>
    </row>
    <row r="9476" spans="1:9">
      <c r="A9476" t="s">
        <v>4</v>
      </c>
      <c r="B9476" s="4" t="s">
        <v>5</v>
      </c>
      <c r="C9476" s="4" t="s">
        <v>10</v>
      </c>
    </row>
    <row r="9477" spans="1:9">
      <c r="A9477" t="n">
        <v>83468</v>
      </c>
      <c r="B9477" s="25" t="n">
        <v>16</v>
      </c>
      <c r="C9477" s="7" t="n">
        <v>0</v>
      </c>
    </row>
    <row r="9478" spans="1:9">
      <c r="A9478" t="s">
        <v>4</v>
      </c>
      <c r="B9478" s="4" t="s">
        <v>5</v>
      </c>
      <c r="C9478" s="4" t="s">
        <v>10</v>
      </c>
      <c r="D9478" s="4" t="s">
        <v>66</v>
      </c>
      <c r="E9478" s="4" t="s">
        <v>13</v>
      </c>
      <c r="F9478" s="4" t="s">
        <v>13</v>
      </c>
    </row>
    <row r="9479" spans="1:9">
      <c r="A9479" t="n">
        <v>83471</v>
      </c>
      <c r="B9479" s="52" t="n">
        <v>26</v>
      </c>
      <c r="C9479" s="7" t="n">
        <v>0</v>
      </c>
      <c r="D9479" s="7" t="s">
        <v>823</v>
      </c>
      <c r="E9479" s="7" t="n">
        <v>2</v>
      </c>
      <c r="F9479" s="7" t="n">
        <v>0</v>
      </c>
    </row>
    <row r="9480" spans="1:9">
      <c r="A9480" t="s">
        <v>4</v>
      </c>
      <c r="B9480" s="4" t="s">
        <v>5</v>
      </c>
    </row>
    <row r="9481" spans="1:9">
      <c r="A9481" t="n">
        <v>83511</v>
      </c>
      <c r="B9481" s="32" t="n">
        <v>28</v>
      </c>
    </row>
    <row r="9482" spans="1:9">
      <c r="A9482" t="s">
        <v>4</v>
      </c>
      <c r="B9482" s="4" t="s">
        <v>5</v>
      </c>
      <c r="C9482" s="4" t="s">
        <v>10</v>
      </c>
      <c r="D9482" s="4" t="s">
        <v>13</v>
      </c>
    </row>
    <row r="9483" spans="1:9">
      <c r="A9483" t="n">
        <v>83512</v>
      </c>
      <c r="B9483" s="61" t="n">
        <v>89</v>
      </c>
      <c r="C9483" s="7" t="n">
        <v>65533</v>
      </c>
      <c r="D9483" s="7" t="n">
        <v>1</v>
      </c>
    </row>
    <row r="9484" spans="1:9">
      <c r="A9484" t="s">
        <v>4</v>
      </c>
      <c r="B9484" s="4" t="s">
        <v>5</v>
      </c>
      <c r="C9484" s="4" t="s">
        <v>13</v>
      </c>
      <c r="D9484" s="4" t="s">
        <v>10</v>
      </c>
      <c r="E9484" s="4" t="s">
        <v>10</v>
      </c>
      <c r="F9484" s="4" t="s">
        <v>13</v>
      </c>
    </row>
    <row r="9485" spans="1:9">
      <c r="A9485" t="n">
        <v>83516</v>
      </c>
      <c r="B9485" s="30" t="n">
        <v>25</v>
      </c>
      <c r="C9485" s="7" t="n">
        <v>1</v>
      </c>
      <c r="D9485" s="7" t="n">
        <v>65535</v>
      </c>
      <c r="E9485" s="7" t="n">
        <v>65535</v>
      </c>
      <c r="F9485" s="7" t="n">
        <v>0</v>
      </c>
    </row>
    <row r="9486" spans="1:9">
      <c r="A9486" t="s">
        <v>4</v>
      </c>
      <c r="B9486" s="4" t="s">
        <v>5</v>
      </c>
      <c r="C9486" s="4" t="s">
        <v>29</v>
      </c>
    </row>
    <row r="9487" spans="1:9">
      <c r="A9487" t="n">
        <v>83523</v>
      </c>
      <c r="B9487" s="18" t="n">
        <v>3</v>
      </c>
      <c r="C9487" s="15" t="n">
        <f t="normal" ca="1">A9539</f>
        <v>0</v>
      </c>
    </row>
    <row r="9488" spans="1:9">
      <c r="A9488" t="s">
        <v>4</v>
      </c>
      <c r="B9488" s="4" t="s">
        <v>5</v>
      </c>
      <c r="C9488" s="4" t="s">
        <v>10</v>
      </c>
      <c r="D9488" s="4" t="s">
        <v>10</v>
      </c>
      <c r="E9488" s="4" t="s">
        <v>10</v>
      </c>
    </row>
    <row r="9489" spans="1:6">
      <c r="A9489" t="n">
        <v>83528</v>
      </c>
      <c r="B9489" s="43" t="n">
        <v>61</v>
      </c>
      <c r="C9489" s="7" t="n">
        <v>95</v>
      </c>
      <c r="D9489" s="7" t="n">
        <v>0</v>
      </c>
      <c r="E9489" s="7" t="n">
        <v>1000</v>
      </c>
    </row>
    <row r="9490" spans="1:6">
      <c r="A9490" t="s">
        <v>4</v>
      </c>
      <c r="B9490" s="4" t="s">
        <v>5</v>
      </c>
      <c r="C9490" s="4" t="s">
        <v>13</v>
      </c>
      <c r="D9490" s="4" t="s">
        <v>10</v>
      </c>
      <c r="E9490" s="4" t="s">
        <v>6</v>
      </c>
    </row>
    <row r="9491" spans="1:6">
      <c r="A9491" t="n">
        <v>83535</v>
      </c>
      <c r="B9491" s="51" t="n">
        <v>51</v>
      </c>
      <c r="C9491" s="7" t="n">
        <v>4</v>
      </c>
      <c r="D9491" s="7" t="n">
        <v>95</v>
      </c>
      <c r="E9491" s="7" t="s">
        <v>151</v>
      </c>
    </row>
    <row r="9492" spans="1:6">
      <c r="A9492" t="s">
        <v>4</v>
      </c>
      <c r="B9492" s="4" t="s">
        <v>5</v>
      </c>
      <c r="C9492" s="4" t="s">
        <v>10</v>
      </c>
    </row>
    <row r="9493" spans="1:6">
      <c r="A9493" t="n">
        <v>83548</v>
      </c>
      <c r="B9493" s="25" t="n">
        <v>16</v>
      </c>
      <c r="C9493" s="7" t="n">
        <v>0</v>
      </c>
    </row>
    <row r="9494" spans="1:6">
      <c r="A9494" t="s">
        <v>4</v>
      </c>
      <c r="B9494" s="4" t="s">
        <v>5</v>
      </c>
      <c r="C9494" s="4" t="s">
        <v>10</v>
      </c>
      <c r="D9494" s="4" t="s">
        <v>66</v>
      </c>
      <c r="E9494" s="4" t="s">
        <v>13</v>
      </c>
      <c r="F9494" s="4" t="s">
        <v>13</v>
      </c>
    </row>
    <row r="9495" spans="1:6">
      <c r="A9495" t="n">
        <v>83551</v>
      </c>
      <c r="B9495" s="52" t="n">
        <v>26</v>
      </c>
      <c r="C9495" s="7" t="n">
        <v>95</v>
      </c>
      <c r="D9495" s="7" t="s">
        <v>824</v>
      </c>
      <c r="E9495" s="7" t="n">
        <v>2</v>
      </c>
      <c r="F9495" s="7" t="n">
        <v>0</v>
      </c>
    </row>
    <row r="9496" spans="1:6">
      <c r="A9496" t="s">
        <v>4</v>
      </c>
      <c r="B9496" s="4" t="s">
        <v>5</v>
      </c>
    </row>
    <row r="9497" spans="1:6">
      <c r="A9497" t="n">
        <v>83582</v>
      </c>
      <c r="B9497" s="32" t="n">
        <v>28</v>
      </c>
    </row>
    <row r="9498" spans="1:6">
      <c r="A9498" t="s">
        <v>4</v>
      </c>
      <c r="B9498" s="4" t="s">
        <v>5</v>
      </c>
      <c r="C9498" s="4" t="s">
        <v>10</v>
      </c>
      <c r="D9498" s="4" t="s">
        <v>13</v>
      </c>
    </row>
    <row r="9499" spans="1:6">
      <c r="A9499" t="n">
        <v>83583</v>
      </c>
      <c r="B9499" s="61" t="n">
        <v>89</v>
      </c>
      <c r="C9499" s="7" t="n">
        <v>65533</v>
      </c>
      <c r="D9499" s="7" t="n">
        <v>1</v>
      </c>
    </row>
    <row r="9500" spans="1:6">
      <c r="A9500" t="s">
        <v>4</v>
      </c>
      <c r="B9500" s="4" t="s">
        <v>5</v>
      </c>
      <c r="C9500" s="4" t="s">
        <v>13</v>
      </c>
      <c r="D9500" s="4" t="s">
        <v>10</v>
      </c>
      <c r="E9500" s="4" t="s">
        <v>6</v>
      </c>
    </row>
    <row r="9501" spans="1:6">
      <c r="A9501" t="n">
        <v>83587</v>
      </c>
      <c r="B9501" s="51" t="n">
        <v>51</v>
      </c>
      <c r="C9501" s="7" t="n">
        <v>4</v>
      </c>
      <c r="D9501" s="7" t="n">
        <v>0</v>
      </c>
      <c r="E9501" s="7" t="s">
        <v>205</v>
      </c>
    </row>
    <row r="9502" spans="1:6">
      <c r="A9502" t="s">
        <v>4</v>
      </c>
      <c r="B9502" s="4" t="s">
        <v>5</v>
      </c>
      <c r="C9502" s="4" t="s">
        <v>10</v>
      </c>
    </row>
    <row r="9503" spans="1:6">
      <c r="A9503" t="n">
        <v>83601</v>
      </c>
      <c r="B9503" s="25" t="n">
        <v>16</v>
      </c>
      <c r="C9503" s="7" t="n">
        <v>0</v>
      </c>
    </row>
    <row r="9504" spans="1:6">
      <c r="A9504" t="s">
        <v>4</v>
      </c>
      <c r="B9504" s="4" t="s">
        <v>5</v>
      </c>
      <c r="C9504" s="4" t="s">
        <v>10</v>
      </c>
      <c r="D9504" s="4" t="s">
        <v>66</v>
      </c>
      <c r="E9504" s="4" t="s">
        <v>13</v>
      </c>
      <c r="F9504" s="4" t="s">
        <v>13</v>
      </c>
      <c r="G9504" s="4" t="s">
        <v>66</v>
      </c>
      <c r="H9504" s="4" t="s">
        <v>13</v>
      </c>
      <c r="I9504" s="4" t="s">
        <v>13</v>
      </c>
    </row>
    <row r="9505" spans="1:9">
      <c r="A9505" t="n">
        <v>83604</v>
      </c>
      <c r="B9505" s="52" t="n">
        <v>26</v>
      </c>
      <c r="C9505" s="7" t="n">
        <v>0</v>
      </c>
      <c r="D9505" s="7" t="s">
        <v>825</v>
      </c>
      <c r="E9505" s="7" t="n">
        <v>2</v>
      </c>
      <c r="F9505" s="7" t="n">
        <v>3</v>
      </c>
      <c r="G9505" s="7" t="s">
        <v>826</v>
      </c>
      <c r="H9505" s="7" t="n">
        <v>2</v>
      </c>
      <c r="I9505" s="7" t="n">
        <v>0</v>
      </c>
    </row>
    <row r="9506" spans="1:9">
      <c r="A9506" t="s">
        <v>4</v>
      </c>
      <c r="B9506" s="4" t="s">
        <v>5</v>
      </c>
    </row>
    <row r="9507" spans="1:9">
      <c r="A9507" t="n">
        <v>83717</v>
      </c>
      <c r="B9507" s="32" t="n">
        <v>28</v>
      </c>
    </row>
    <row r="9508" spans="1:9">
      <c r="A9508" t="s">
        <v>4</v>
      </c>
      <c r="B9508" s="4" t="s">
        <v>5</v>
      </c>
      <c r="C9508" s="4" t="s">
        <v>10</v>
      </c>
      <c r="D9508" s="4" t="s">
        <v>13</v>
      </c>
    </row>
    <row r="9509" spans="1:9">
      <c r="A9509" t="n">
        <v>83718</v>
      </c>
      <c r="B9509" s="61" t="n">
        <v>89</v>
      </c>
      <c r="C9509" s="7" t="n">
        <v>65533</v>
      </c>
      <c r="D9509" s="7" t="n">
        <v>1</v>
      </c>
    </row>
    <row r="9510" spans="1:9">
      <c r="A9510" t="s">
        <v>4</v>
      </c>
      <c r="B9510" s="4" t="s">
        <v>5</v>
      </c>
      <c r="C9510" s="4" t="s">
        <v>13</v>
      </c>
      <c r="D9510" s="4" t="s">
        <v>10</v>
      </c>
      <c r="E9510" s="4" t="s">
        <v>10</v>
      </c>
      <c r="F9510" s="4" t="s">
        <v>13</v>
      </c>
    </row>
    <row r="9511" spans="1:9">
      <c r="A9511" t="n">
        <v>83722</v>
      </c>
      <c r="B9511" s="30" t="n">
        <v>25</v>
      </c>
      <c r="C9511" s="7" t="n">
        <v>1</v>
      </c>
      <c r="D9511" s="7" t="n">
        <v>65535</v>
      </c>
      <c r="E9511" s="7" t="n">
        <v>65535</v>
      </c>
      <c r="F9511" s="7" t="n">
        <v>0</v>
      </c>
    </row>
    <row r="9512" spans="1:9">
      <c r="A9512" t="s">
        <v>4</v>
      </c>
      <c r="B9512" s="4" t="s">
        <v>5</v>
      </c>
      <c r="C9512" s="4" t="s">
        <v>13</v>
      </c>
      <c r="D9512" s="4" t="s">
        <v>10</v>
      </c>
      <c r="E9512" s="4" t="s">
        <v>6</v>
      </c>
    </row>
    <row r="9513" spans="1:9">
      <c r="A9513" t="n">
        <v>83729</v>
      </c>
      <c r="B9513" s="51" t="n">
        <v>51</v>
      </c>
      <c r="C9513" s="7" t="n">
        <v>4</v>
      </c>
      <c r="D9513" s="7" t="n">
        <v>95</v>
      </c>
      <c r="E9513" s="7" t="s">
        <v>143</v>
      </c>
    </row>
    <row r="9514" spans="1:9">
      <c r="A9514" t="s">
        <v>4</v>
      </c>
      <c r="B9514" s="4" t="s">
        <v>5</v>
      </c>
      <c r="C9514" s="4" t="s">
        <v>10</v>
      </c>
    </row>
    <row r="9515" spans="1:9">
      <c r="A9515" t="n">
        <v>83743</v>
      </c>
      <c r="B9515" s="25" t="n">
        <v>16</v>
      </c>
      <c r="C9515" s="7" t="n">
        <v>0</v>
      </c>
    </row>
    <row r="9516" spans="1:9">
      <c r="A9516" t="s">
        <v>4</v>
      </c>
      <c r="B9516" s="4" t="s">
        <v>5</v>
      </c>
      <c r="C9516" s="4" t="s">
        <v>10</v>
      </c>
      <c r="D9516" s="4" t="s">
        <v>66</v>
      </c>
      <c r="E9516" s="4" t="s">
        <v>13</v>
      </c>
      <c r="F9516" s="4" t="s">
        <v>13</v>
      </c>
      <c r="G9516" s="4" t="s">
        <v>66</v>
      </c>
      <c r="H9516" s="4" t="s">
        <v>13</v>
      </c>
      <c r="I9516" s="4" t="s">
        <v>13</v>
      </c>
    </row>
    <row r="9517" spans="1:9">
      <c r="A9517" t="n">
        <v>83746</v>
      </c>
      <c r="B9517" s="52" t="n">
        <v>26</v>
      </c>
      <c r="C9517" s="7" t="n">
        <v>95</v>
      </c>
      <c r="D9517" s="7" t="s">
        <v>827</v>
      </c>
      <c r="E9517" s="7" t="n">
        <v>2</v>
      </c>
      <c r="F9517" s="7" t="n">
        <v>3</v>
      </c>
      <c r="G9517" s="7" t="s">
        <v>828</v>
      </c>
      <c r="H9517" s="7" t="n">
        <v>2</v>
      </c>
      <c r="I9517" s="7" t="n">
        <v>0</v>
      </c>
    </row>
    <row r="9518" spans="1:9">
      <c r="A9518" t="s">
        <v>4</v>
      </c>
      <c r="B9518" s="4" t="s">
        <v>5</v>
      </c>
    </row>
    <row r="9519" spans="1:9">
      <c r="A9519" t="n">
        <v>83946</v>
      </c>
      <c r="B9519" s="32" t="n">
        <v>28</v>
      </c>
    </row>
    <row r="9520" spans="1:9">
      <c r="A9520" t="s">
        <v>4</v>
      </c>
      <c r="B9520" s="4" t="s">
        <v>5</v>
      </c>
      <c r="C9520" s="4" t="s">
        <v>10</v>
      </c>
      <c r="D9520" s="4" t="s">
        <v>13</v>
      </c>
    </row>
    <row r="9521" spans="1:9">
      <c r="A9521" t="n">
        <v>83947</v>
      </c>
      <c r="B9521" s="61" t="n">
        <v>89</v>
      </c>
      <c r="C9521" s="7" t="n">
        <v>65533</v>
      </c>
      <c r="D9521" s="7" t="n">
        <v>1</v>
      </c>
    </row>
    <row r="9522" spans="1:9">
      <c r="A9522" t="s">
        <v>4</v>
      </c>
      <c r="B9522" s="4" t="s">
        <v>5</v>
      </c>
      <c r="C9522" s="4" t="s">
        <v>13</v>
      </c>
      <c r="D9522" s="4" t="s">
        <v>10</v>
      </c>
      <c r="E9522" s="4" t="s">
        <v>10</v>
      </c>
      <c r="F9522" s="4" t="s">
        <v>13</v>
      </c>
    </row>
    <row r="9523" spans="1:9">
      <c r="A9523" t="n">
        <v>83951</v>
      </c>
      <c r="B9523" s="30" t="n">
        <v>25</v>
      </c>
      <c r="C9523" s="7" t="n">
        <v>1</v>
      </c>
      <c r="D9523" s="7" t="n">
        <v>65535</v>
      </c>
      <c r="E9523" s="7" t="n">
        <v>65535</v>
      </c>
      <c r="F9523" s="7" t="n">
        <v>0</v>
      </c>
    </row>
    <row r="9524" spans="1:9">
      <c r="A9524" t="s">
        <v>4</v>
      </c>
      <c r="B9524" s="4" t="s">
        <v>5</v>
      </c>
      <c r="C9524" s="4" t="s">
        <v>13</v>
      </c>
      <c r="D9524" s="4" t="s">
        <v>10</v>
      </c>
      <c r="E9524" s="4" t="s">
        <v>30</v>
      </c>
    </row>
    <row r="9525" spans="1:9">
      <c r="A9525" t="n">
        <v>83958</v>
      </c>
      <c r="B9525" s="27" t="n">
        <v>58</v>
      </c>
      <c r="C9525" s="7" t="n">
        <v>101</v>
      </c>
      <c r="D9525" s="7" t="n">
        <v>500</v>
      </c>
      <c r="E9525" s="7" t="n">
        <v>1</v>
      </c>
    </row>
    <row r="9526" spans="1:9">
      <c r="A9526" t="s">
        <v>4</v>
      </c>
      <c r="B9526" s="4" t="s">
        <v>5</v>
      </c>
      <c r="C9526" s="4" t="s">
        <v>13</v>
      </c>
      <c r="D9526" s="4" t="s">
        <v>10</v>
      </c>
    </row>
    <row r="9527" spans="1:9">
      <c r="A9527" t="n">
        <v>83966</v>
      </c>
      <c r="B9527" s="27" t="n">
        <v>58</v>
      </c>
      <c r="C9527" s="7" t="n">
        <v>254</v>
      </c>
      <c r="D9527" s="7" t="n">
        <v>0</v>
      </c>
    </row>
    <row r="9528" spans="1:9">
      <c r="A9528" t="s">
        <v>4</v>
      </c>
      <c r="B9528" s="4" t="s">
        <v>5</v>
      </c>
      <c r="C9528" s="4" t="s">
        <v>13</v>
      </c>
      <c r="D9528" s="4" t="s">
        <v>13</v>
      </c>
      <c r="E9528" s="4" t="s">
        <v>30</v>
      </c>
      <c r="F9528" s="4" t="s">
        <v>30</v>
      </c>
      <c r="G9528" s="4" t="s">
        <v>30</v>
      </c>
      <c r="H9528" s="4" t="s">
        <v>10</v>
      </c>
    </row>
    <row r="9529" spans="1:9">
      <c r="A9529" t="n">
        <v>83970</v>
      </c>
      <c r="B9529" s="59" t="n">
        <v>45</v>
      </c>
      <c r="C9529" s="7" t="n">
        <v>2</v>
      </c>
      <c r="D9529" s="7" t="n">
        <v>3</v>
      </c>
      <c r="E9529" s="7" t="n">
        <v>-15.3000001907349</v>
      </c>
      <c r="F9529" s="7" t="n">
        <v>1.29999995231628</v>
      </c>
      <c r="G9529" s="7" t="n">
        <v>-14.8699998855591</v>
      </c>
      <c r="H9529" s="7" t="n">
        <v>0</v>
      </c>
    </row>
    <row r="9530" spans="1:9">
      <c r="A9530" t="s">
        <v>4</v>
      </c>
      <c r="B9530" s="4" t="s">
        <v>5</v>
      </c>
      <c r="C9530" s="4" t="s">
        <v>13</v>
      </c>
      <c r="D9530" s="4" t="s">
        <v>13</v>
      </c>
      <c r="E9530" s="4" t="s">
        <v>30</v>
      </c>
      <c r="F9530" s="4" t="s">
        <v>30</v>
      </c>
      <c r="G9530" s="4" t="s">
        <v>30</v>
      </c>
      <c r="H9530" s="4" t="s">
        <v>10</v>
      </c>
      <c r="I9530" s="4" t="s">
        <v>13</v>
      </c>
    </row>
    <row r="9531" spans="1:9">
      <c r="A9531" t="n">
        <v>83987</v>
      </c>
      <c r="B9531" s="59" t="n">
        <v>45</v>
      </c>
      <c r="C9531" s="7" t="n">
        <v>4</v>
      </c>
      <c r="D9531" s="7" t="n">
        <v>3</v>
      </c>
      <c r="E9531" s="7" t="n">
        <v>4.65999984741211</v>
      </c>
      <c r="F9531" s="7" t="n">
        <v>77.5899963378906</v>
      </c>
      <c r="G9531" s="7" t="n">
        <v>0</v>
      </c>
      <c r="H9531" s="7" t="n">
        <v>0</v>
      </c>
      <c r="I9531" s="7" t="n">
        <v>0</v>
      </c>
    </row>
    <row r="9532" spans="1:9">
      <c r="A9532" t="s">
        <v>4</v>
      </c>
      <c r="B9532" s="4" t="s">
        <v>5</v>
      </c>
      <c r="C9532" s="4" t="s">
        <v>13</v>
      </c>
      <c r="D9532" s="4" t="s">
        <v>13</v>
      </c>
      <c r="E9532" s="4" t="s">
        <v>30</v>
      </c>
      <c r="F9532" s="4" t="s">
        <v>10</v>
      </c>
    </row>
    <row r="9533" spans="1:9">
      <c r="A9533" t="n">
        <v>84005</v>
      </c>
      <c r="B9533" s="59" t="n">
        <v>45</v>
      </c>
      <c r="C9533" s="7" t="n">
        <v>5</v>
      </c>
      <c r="D9533" s="7" t="n">
        <v>3</v>
      </c>
      <c r="E9533" s="7" t="n">
        <v>4.5</v>
      </c>
      <c r="F9533" s="7" t="n">
        <v>0</v>
      </c>
    </row>
    <row r="9534" spans="1:9">
      <c r="A9534" t="s">
        <v>4</v>
      </c>
      <c r="B9534" s="4" t="s">
        <v>5</v>
      </c>
      <c r="C9534" s="4" t="s">
        <v>13</v>
      </c>
      <c r="D9534" s="4" t="s">
        <v>13</v>
      </c>
      <c r="E9534" s="4" t="s">
        <v>30</v>
      </c>
      <c r="F9534" s="4" t="s">
        <v>10</v>
      </c>
    </row>
    <row r="9535" spans="1:9">
      <c r="A9535" t="n">
        <v>84014</v>
      </c>
      <c r="B9535" s="59" t="n">
        <v>45</v>
      </c>
      <c r="C9535" s="7" t="n">
        <v>11</v>
      </c>
      <c r="D9535" s="7" t="n">
        <v>3</v>
      </c>
      <c r="E9535" s="7" t="n">
        <v>37.4000015258789</v>
      </c>
      <c r="F9535" s="7" t="n">
        <v>0</v>
      </c>
    </row>
    <row r="9536" spans="1:9">
      <c r="A9536" t="s">
        <v>4</v>
      </c>
      <c r="B9536" s="4" t="s">
        <v>5</v>
      </c>
      <c r="C9536" s="4" t="s">
        <v>13</v>
      </c>
      <c r="D9536" s="4" t="s">
        <v>10</v>
      </c>
    </row>
    <row r="9537" spans="1:9">
      <c r="A9537" t="n">
        <v>84023</v>
      </c>
      <c r="B9537" s="27" t="n">
        <v>58</v>
      </c>
      <c r="C9537" s="7" t="n">
        <v>255</v>
      </c>
      <c r="D9537" s="7" t="n">
        <v>0</v>
      </c>
    </row>
    <row r="9538" spans="1:9">
      <c r="A9538" t="s">
        <v>4</v>
      </c>
      <c r="B9538" s="4" t="s">
        <v>5</v>
      </c>
      <c r="C9538" s="4" t="s">
        <v>13</v>
      </c>
      <c r="D9538" s="4" t="s">
        <v>10</v>
      </c>
      <c r="E9538" s="4" t="s">
        <v>6</v>
      </c>
    </row>
    <row r="9539" spans="1:9">
      <c r="A9539" t="n">
        <v>84027</v>
      </c>
      <c r="B9539" s="51" t="n">
        <v>51</v>
      </c>
      <c r="C9539" s="7" t="n">
        <v>4</v>
      </c>
      <c r="D9539" s="7" t="n">
        <v>95</v>
      </c>
      <c r="E9539" s="7" t="s">
        <v>143</v>
      </c>
    </row>
    <row r="9540" spans="1:9">
      <c r="A9540" t="s">
        <v>4</v>
      </c>
      <c r="B9540" s="4" t="s">
        <v>5</v>
      </c>
      <c r="C9540" s="4" t="s">
        <v>10</v>
      </c>
    </row>
    <row r="9541" spans="1:9">
      <c r="A9541" t="n">
        <v>84041</v>
      </c>
      <c r="B9541" s="25" t="n">
        <v>16</v>
      </c>
      <c r="C9541" s="7" t="n">
        <v>0</v>
      </c>
    </row>
    <row r="9542" spans="1:9">
      <c r="A9542" t="s">
        <v>4</v>
      </c>
      <c r="B9542" s="4" t="s">
        <v>5</v>
      </c>
      <c r="C9542" s="4" t="s">
        <v>10</v>
      </c>
      <c r="D9542" s="4" t="s">
        <v>66</v>
      </c>
      <c r="E9542" s="4" t="s">
        <v>13</v>
      </c>
      <c r="F9542" s="4" t="s">
        <v>13</v>
      </c>
      <c r="G9542" s="4" t="s">
        <v>66</v>
      </c>
      <c r="H9542" s="4" t="s">
        <v>13</v>
      </c>
      <c r="I9542" s="4" t="s">
        <v>13</v>
      </c>
    </row>
    <row r="9543" spans="1:9">
      <c r="A9543" t="n">
        <v>84044</v>
      </c>
      <c r="B9543" s="52" t="n">
        <v>26</v>
      </c>
      <c r="C9543" s="7" t="n">
        <v>95</v>
      </c>
      <c r="D9543" s="7" t="s">
        <v>829</v>
      </c>
      <c r="E9543" s="7" t="n">
        <v>2</v>
      </c>
      <c r="F9543" s="7" t="n">
        <v>3</v>
      </c>
      <c r="G9543" s="7" t="s">
        <v>830</v>
      </c>
      <c r="H9543" s="7" t="n">
        <v>2</v>
      </c>
      <c r="I9543" s="7" t="n">
        <v>0</v>
      </c>
    </row>
    <row r="9544" spans="1:9">
      <c r="A9544" t="s">
        <v>4</v>
      </c>
      <c r="B9544" s="4" t="s">
        <v>5</v>
      </c>
    </row>
    <row r="9545" spans="1:9">
      <c r="A9545" t="n">
        <v>84207</v>
      </c>
      <c r="B9545" s="32" t="n">
        <v>28</v>
      </c>
    </row>
    <row r="9546" spans="1:9">
      <c r="A9546" t="s">
        <v>4</v>
      </c>
      <c r="B9546" s="4" t="s">
        <v>5</v>
      </c>
      <c r="C9546" s="4" t="s">
        <v>10</v>
      </c>
      <c r="D9546" s="4" t="s">
        <v>13</v>
      </c>
    </row>
    <row r="9547" spans="1:9">
      <c r="A9547" t="n">
        <v>84208</v>
      </c>
      <c r="B9547" s="61" t="n">
        <v>89</v>
      </c>
      <c r="C9547" s="7" t="n">
        <v>65533</v>
      </c>
      <c r="D9547" s="7" t="n">
        <v>1</v>
      </c>
    </row>
    <row r="9548" spans="1:9">
      <c r="A9548" t="s">
        <v>4</v>
      </c>
      <c r="B9548" s="4" t="s">
        <v>5</v>
      </c>
      <c r="C9548" s="4" t="s">
        <v>13</v>
      </c>
      <c r="D9548" s="4" t="s">
        <v>10</v>
      </c>
      <c r="E9548" s="4" t="s">
        <v>10</v>
      </c>
      <c r="F9548" s="4" t="s">
        <v>13</v>
      </c>
    </row>
    <row r="9549" spans="1:9">
      <c r="A9549" t="n">
        <v>84212</v>
      </c>
      <c r="B9549" s="30" t="n">
        <v>25</v>
      </c>
      <c r="C9549" s="7" t="n">
        <v>1</v>
      </c>
      <c r="D9549" s="7" t="n">
        <v>65535</v>
      </c>
      <c r="E9549" s="7" t="n">
        <v>65535</v>
      </c>
      <c r="F9549" s="7" t="n">
        <v>0</v>
      </c>
    </row>
    <row r="9550" spans="1:9">
      <c r="A9550" t="s">
        <v>4</v>
      </c>
      <c r="B9550" s="4" t="s">
        <v>5</v>
      </c>
      <c r="C9550" s="4" t="s">
        <v>13</v>
      </c>
      <c r="D9550" s="4" t="s">
        <v>10</v>
      </c>
      <c r="E9550" s="4" t="s">
        <v>6</v>
      </c>
    </row>
    <row r="9551" spans="1:9">
      <c r="A9551" t="n">
        <v>84219</v>
      </c>
      <c r="B9551" s="51" t="n">
        <v>51</v>
      </c>
      <c r="C9551" s="7" t="n">
        <v>4</v>
      </c>
      <c r="D9551" s="7" t="n">
        <v>0</v>
      </c>
      <c r="E9551" s="7" t="s">
        <v>701</v>
      </c>
    </row>
    <row r="9552" spans="1:9">
      <c r="A9552" t="s">
        <v>4</v>
      </c>
      <c r="B9552" s="4" t="s">
        <v>5</v>
      </c>
      <c r="C9552" s="4" t="s">
        <v>10</v>
      </c>
    </row>
    <row r="9553" spans="1:9">
      <c r="A9553" t="n">
        <v>84232</v>
      </c>
      <c r="B9553" s="25" t="n">
        <v>16</v>
      </c>
      <c r="C9553" s="7" t="n">
        <v>0</v>
      </c>
    </row>
    <row r="9554" spans="1:9">
      <c r="A9554" t="s">
        <v>4</v>
      </c>
      <c r="B9554" s="4" t="s">
        <v>5</v>
      </c>
      <c r="C9554" s="4" t="s">
        <v>10</v>
      </c>
      <c r="D9554" s="4" t="s">
        <v>66</v>
      </c>
      <c r="E9554" s="4" t="s">
        <v>13</v>
      </c>
      <c r="F9554" s="4" t="s">
        <v>13</v>
      </c>
    </row>
    <row r="9555" spans="1:9">
      <c r="A9555" t="n">
        <v>84235</v>
      </c>
      <c r="B9555" s="52" t="n">
        <v>26</v>
      </c>
      <c r="C9555" s="7" t="n">
        <v>0</v>
      </c>
      <c r="D9555" s="7" t="s">
        <v>831</v>
      </c>
      <c r="E9555" s="7" t="n">
        <v>2</v>
      </c>
      <c r="F9555" s="7" t="n">
        <v>0</v>
      </c>
    </row>
    <row r="9556" spans="1:9">
      <c r="A9556" t="s">
        <v>4</v>
      </c>
      <c r="B9556" s="4" t="s">
        <v>5</v>
      </c>
    </row>
    <row r="9557" spans="1:9">
      <c r="A9557" t="n">
        <v>84282</v>
      </c>
      <c r="B9557" s="32" t="n">
        <v>28</v>
      </c>
    </row>
    <row r="9558" spans="1:9">
      <c r="A9558" t="s">
        <v>4</v>
      </c>
      <c r="B9558" s="4" t="s">
        <v>5</v>
      </c>
      <c r="C9558" s="4" t="s">
        <v>10</v>
      </c>
      <c r="D9558" s="4" t="s">
        <v>13</v>
      </c>
    </row>
    <row r="9559" spans="1:9">
      <c r="A9559" t="n">
        <v>84283</v>
      </c>
      <c r="B9559" s="61" t="n">
        <v>89</v>
      </c>
      <c r="C9559" s="7" t="n">
        <v>65533</v>
      </c>
      <c r="D9559" s="7" t="n">
        <v>1</v>
      </c>
    </row>
    <row r="9560" spans="1:9">
      <c r="A9560" t="s">
        <v>4</v>
      </c>
      <c r="B9560" s="4" t="s">
        <v>5</v>
      </c>
      <c r="C9560" s="4" t="s">
        <v>13</v>
      </c>
      <c r="D9560" s="4" t="s">
        <v>10</v>
      </c>
      <c r="E9560" s="4" t="s">
        <v>10</v>
      </c>
      <c r="F9560" s="4" t="s">
        <v>13</v>
      </c>
    </row>
    <row r="9561" spans="1:9">
      <c r="A9561" t="n">
        <v>84287</v>
      </c>
      <c r="B9561" s="30" t="n">
        <v>25</v>
      </c>
      <c r="C9561" s="7" t="n">
        <v>1</v>
      </c>
      <c r="D9561" s="7" t="n">
        <v>65535</v>
      </c>
      <c r="E9561" s="7" t="n">
        <v>65535</v>
      </c>
      <c r="F9561" s="7" t="n">
        <v>0</v>
      </c>
    </row>
    <row r="9562" spans="1:9">
      <c r="A9562" t="s">
        <v>4</v>
      </c>
      <c r="B9562" s="4" t="s">
        <v>5</v>
      </c>
      <c r="C9562" s="4" t="s">
        <v>10</v>
      </c>
      <c r="D9562" s="4" t="s">
        <v>10</v>
      </c>
      <c r="E9562" s="4" t="s">
        <v>10</v>
      </c>
    </row>
    <row r="9563" spans="1:9">
      <c r="A9563" t="n">
        <v>84294</v>
      </c>
      <c r="B9563" s="43" t="n">
        <v>61</v>
      </c>
      <c r="C9563" s="7" t="n">
        <v>95</v>
      </c>
      <c r="D9563" s="7" t="n">
        <v>65533</v>
      </c>
      <c r="E9563" s="7" t="n">
        <v>1000</v>
      </c>
    </row>
    <row r="9564" spans="1:9">
      <c r="A9564" t="s">
        <v>4</v>
      </c>
      <c r="B9564" s="4" t="s">
        <v>5</v>
      </c>
      <c r="C9564" s="4" t="s">
        <v>13</v>
      </c>
      <c r="D9564" s="4" t="s">
        <v>10</v>
      </c>
      <c r="E9564" s="4" t="s">
        <v>30</v>
      </c>
    </row>
    <row r="9565" spans="1:9">
      <c r="A9565" t="n">
        <v>84301</v>
      </c>
      <c r="B9565" s="27" t="n">
        <v>58</v>
      </c>
      <c r="C9565" s="7" t="n">
        <v>0</v>
      </c>
      <c r="D9565" s="7" t="n">
        <v>2000</v>
      </c>
      <c r="E9565" s="7" t="n">
        <v>1</v>
      </c>
    </row>
    <row r="9566" spans="1:9">
      <c r="A9566" t="s">
        <v>4</v>
      </c>
      <c r="B9566" s="4" t="s">
        <v>5</v>
      </c>
      <c r="C9566" s="4" t="s">
        <v>13</v>
      </c>
      <c r="D9566" s="4" t="s">
        <v>10</v>
      </c>
    </row>
    <row r="9567" spans="1:9">
      <c r="A9567" t="n">
        <v>84309</v>
      </c>
      <c r="B9567" s="27" t="n">
        <v>58</v>
      </c>
      <c r="C9567" s="7" t="n">
        <v>255</v>
      </c>
      <c r="D9567" s="7" t="n">
        <v>0</v>
      </c>
    </row>
    <row r="9568" spans="1:9">
      <c r="A9568" t="s">
        <v>4</v>
      </c>
      <c r="B9568" s="4" t="s">
        <v>5</v>
      </c>
      <c r="C9568" s="4" t="s">
        <v>10</v>
      </c>
    </row>
    <row r="9569" spans="1:6">
      <c r="A9569" t="n">
        <v>84313</v>
      </c>
      <c r="B9569" s="25" t="n">
        <v>16</v>
      </c>
      <c r="C9569" s="7" t="n">
        <v>300</v>
      </c>
    </row>
    <row r="9570" spans="1:6">
      <c r="A9570" t="s">
        <v>4</v>
      </c>
      <c r="B9570" s="4" t="s">
        <v>5</v>
      </c>
      <c r="C9570" s="4" t="s">
        <v>13</v>
      </c>
      <c r="D9570" s="4" t="s">
        <v>10</v>
      </c>
      <c r="E9570" s="4" t="s">
        <v>30</v>
      </c>
      <c r="F9570" s="4" t="s">
        <v>10</v>
      </c>
      <c r="G9570" s="4" t="s">
        <v>9</v>
      </c>
      <c r="H9570" s="4" t="s">
        <v>9</v>
      </c>
      <c r="I9570" s="4" t="s">
        <v>10</v>
      </c>
      <c r="J9570" s="4" t="s">
        <v>10</v>
      </c>
      <c r="K9570" s="4" t="s">
        <v>9</v>
      </c>
      <c r="L9570" s="4" t="s">
        <v>9</v>
      </c>
      <c r="M9570" s="4" t="s">
        <v>9</v>
      </c>
      <c r="N9570" s="4" t="s">
        <v>9</v>
      </c>
      <c r="O9570" s="4" t="s">
        <v>6</v>
      </c>
    </row>
    <row r="9571" spans="1:6">
      <c r="A9571" t="n">
        <v>84316</v>
      </c>
      <c r="B9571" s="19" t="n">
        <v>50</v>
      </c>
      <c r="C9571" s="7" t="n">
        <v>0</v>
      </c>
      <c r="D9571" s="7" t="n">
        <v>12105</v>
      </c>
      <c r="E9571" s="7" t="n">
        <v>1</v>
      </c>
      <c r="F9571" s="7" t="n">
        <v>0</v>
      </c>
      <c r="G9571" s="7" t="n">
        <v>0</v>
      </c>
      <c r="H9571" s="7" t="n">
        <v>0</v>
      </c>
      <c r="I9571" s="7" t="n">
        <v>0</v>
      </c>
      <c r="J9571" s="7" t="n">
        <v>65533</v>
      </c>
      <c r="K9571" s="7" t="n">
        <v>0</v>
      </c>
      <c r="L9571" s="7" t="n">
        <v>0</v>
      </c>
      <c r="M9571" s="7" t="n">
        <v>0</v>
      </c>
      <c r="N9571" s="7" t="n">
        <v>0</v>
      </c>
      <c r="O9571" s="7" t="s">
        <v>12</v>
      </c>
    </row>
    <row r="9572" spans="1:6">
      <c r="A9572" t="s">
        <v>4</v>
      </c>
      <c r="B9572" s="4" t="s">
        <v>5</v>
      </c>
      <c r="C9572" s="4" t="s">
        <v>13</v>
      </c>
      <c r="D9572" s="4" t="s">
        <v>10</v>
      </c>
      <c r="E9572" s="4" t="s">
        <v>10</v>
      </c>
      <c r="F9572" s="4" t="s">
        <v>10</v>
      </c>
      <c r="G9572" s="4" t="s">
        <v>10</v>
      </c>
      <c r="H9572" s="4" t="s">
        <v>13</v>
      </c>
    </row>
    <row r="9573" spans="1:6">
      <c r="A9573" t="n">
        <v>84355</v>
      </c>
      <c r="B9573" s="30" t="n">
        <v>25</v>
      </c>
      <c r="C9573" s="7" t="n">
        <v>5</v>
      </c>
      <c r="D9573" s="7" t="n">
        <v>65535</v>
      </c>
      <c r="E9573" s="7" t="n">
        <v>500</v>
      </c>
      <c r="F9573" s="7" t="n">
        <v>800</v>
      </c>
      <c r="G9573" s="7" t="n">
        <v>140</v>
      </c>
      <c r="H9573" s="7" t="n">
        <v>0</v>
      </c>
    </row>
    <row r="9574" spans="1:6">
      <c r="A9574" t="s">
        <v>4</v>
      </c>
      <c r="B9574" s="4" t="s">
        <v>5</v>
      </c>
      <c r="C9574" s="4" t="s">
        <v>10</v>
      </c>
      <c r="D9574" s="4" t="s">
        <v>13</v>
      </c>
      <c r="E9574" s="4" t="s">
        <v>66</v>
      </c>
      <c r="F9574" s="4" t="s">
        <v>13</v>
      </c>
      <c r="G9574" s="4" t="s">
        <v>13</v>
      </c>
    </row>
    <row r="9575" spans="1:6">
      <c r="A9575" t="n">
        <v>84366</v>
      </c>
      <c r="B9575" s="31" t="n">
        <v>24</v>
      </c>
      <c r="C9575" s="7" t="n">
        <v>65533</v>
      </c>
      <c r="D9575" s="7" t="n">
        <v>11</v>
      </c>
      <c r="E9575" s="7" t="s">
        <v>832</v>
      </c>
      <c r="F9575" s="7" t="n">
        <v>2</v>
      </c>
      <c r="G9575" s="7" t="n">
        <v>0</v>
      </c>
    </row>
    <row r="9576" spans="1:6">
      <c r="A9576" t="s">
        <v>4</v>
      </c>
      <c r="B9576" s="4" t="s">
        <v>5</v>
      </c>
    </row>
    <row r="9577" spans="1:6">
      <c r="A9577" t="n">
        <v>84519</v>
      </c>
      <c r="B9577" s="32" t="n">
        <v>28</v>
      </c>
    </row>
    <row r="9578" spans="1:6">
      <c r="A9578" t="s">
        <v>4</v>
      </c>
      <c r="B9578" s="4" t="s">
        <v>5</v>
      </c>
      <c r="C9578" s="4" t="s">
        <v>10</v>
      </c>
      <c r="D9578" s="4" t="s">
        <v>13</v>
      </c>
      <c r="E9578" s="4" t="s">
        <v>66</v>
      </c>
      <c r="F9578" s="4" t="s">
        <v>13</v>
      </c>
      <c r="G9578" s="4" t="s">
        <v>13</v>
      </c>
    </row>
    <row r="9579" spans="1:6">
      <c r="A9579" t="n">
        <v>84520</v>
      </c>
      <c r="B9579" s="31" t="n">
        <v>24</v>
      </c>
      <c r="C9579" s="7" t="n">
        <v>65533</v>
      </c>
      <c r="D9579" s="7" t="n">
        <v>11</v>
      </c>
      <c r="E9579" s="7" t="s">
        <v>711</v>
      </c>
      <c r="F9579" s="7" t="n">
        <v>2</v>
      </c>
      <c r="G9579" s="7" t="n">
        <v>0</v>
      </c>
    </row>
    <row r="9580" spans="1:6">
      <c r="A9580" t="s">
        <v>4</v>
      </c>
      <c r="B9580" s="4" t="s">
        <v>5</v>
      </c>
    </row>
    <row r="9581" spans="1:6">
      <c r="A9581" t="n">
        <v>84618</v>
      </c>
      <c r="B9581" s="32" t="n">
        <v>28</v>
      </c>
    </row>
    <row r="9582" spans="1:6">
      <c r="A9582" t="s">
        <v>4</v>
      </c>
      <c r="B9582" s="4" t="s">
        <v>5</v>
      </c>
      <c r="C9582" s="4" t="s">
        <v>13</v>
      </c>
    </row>
    <row r="9583" spans="1:6">
      <c r="A9583" t="n">
        <v>84619</v>
      </c>
      <c r="B9583" s="33" t="n">
        <v>27</v>
      </c>
      <c r="C9583" s="7" t="n">
        <v>0</v>
      </c>
    </row>
    <row r="9584" spans="1:6">
      <c r="A9584" t="s">
        <v>4</v>
      </c>
      <c r="B9584" s="4" t="s">
        <v>5</v>
      </c>
      <c r="C9584" s="4" t="s">
        <v>13</v>
      </c>
    </row>
    <row r="9585" spans="1:15">
      <c r="A9585" t="n">
        <v>84621</v>
      </c>
      <c r="B9585" s="33" t="n">
        <v>27</v>
      </c>
      <c r="C9585" s="7" t="n">
        <v>1</v>
      </c>
    </row>
    <row r="9586" spans="1:15">
      <c r="A9586" t="s">
        <v>4</v>
      </c>
      <c r="B9586" s="4" t="s">
        <v>5</v>
      </c>
      <c r="C9586" s="4" t="s">
        <v>13</v>
      </c>
      <c r="D9586" s="4" t="s">
        <v>10</v>
      </c>
      <c r="E9586" s="4" t="s">
        <v>10</v>
      </c>
      <c r="F9586" s="4" t="s">
        <v>10</v>
      </c>
      <c r="G9586" s="4" t="s">
        <v>10</v>
      </c>
      <c r="H9586" s="4" t="s">
        <v>13</v>
      </c>
    </row>
    <row r="9587" spans="1:15">
      <c r="A9587" t="n">
        <v>84623</v>
      </c>
      <c r="B9587" s="30" t="n">
        <v>25</v>
      </c>
      <c r="C9587" s="7" t="n">
        <v>5</v>
      </c>
      <c r="D9587" s="7" t="n">
        <v>65535</v>
      </c>
      <c r="E9587" s="7" t="n">
        <v>65535</v>
      </c>
      <c r="F9587" s="7" t="n">
        <v>65535</v>
      </c>
      <c r="G9587" s="7" t="n">
        <v>65535</v>
      </c>
      <c r="H9587" s="7" t="n">
        <v>0</v>
      </c>
    </row>
    <row r="9588" spans="1:15">
      <c r="A9588" t="s">
        <v>4</v>
      </c>
      <c r="B9588" s="4" t="s">
        <v>5</v>
      </c>
      <c r="C9588" s="4" t="s">
        <v>13</v>
      </c>
    </row>
    <row r="9589" spans="1:15">
      <c r="A9589" t="n">
        <v>84634</v>
      </c>
      <c r="B9589" s="33" t="n">
        <v>27</v>
      </c>
      <c r="C9589" s="7" t="n">
        <v>0</v>
      </c>
    </row>
    <row r="9590" spans="1:15">
      <c r="A9590" t="s">
        <v>4</v>
      </c>
      <c r="B9590" s="4" t="s">
        <v>5</v>
      </c>
      <c r="C9590" s="4" t="s">
        <v>13</v>
      </c>
      <c r="D9590" s="4" t="s">
        <v>10</v>
      </c>
      <c r="E9590" s="4" t="s">
        <v>10</v>
      </c>
      <c r="F9590" s="4" t="s">
        <v>10</v>
      </c>
      <c r="G9590" s="4" t="s">
        <v>10</v>
      </c>
      <c r="H9590" s="4" t="s">
        <v>13</v>
      </c>
    </row>
    <row r="9591" spans="1:15">
      <c r="A9591" t="n">
        <v>84636</v>
      </c>
      <c r="B9591" s="30" t="n">
        <v>25</v>
      </c>
      <c r="C9591" s="7" t="n">
        <v>5</v>
      </c>
      <c r="D9591" s="7" t="n">
        <v>65535</v>
      </c>
      <c r="E9591" s="7" t="n">
        <v>65535</v>
      </c>
      <c r="F9591" s="7" t="n">
        <v>65535</v>
      </c>
      <c r="G9591" s="7" t="n">
        <v>65535</v>
      </c>
      <c r="H9591" s="7" t="n">
        <v>0</v>
      </c>
    </row>
    <row r="9592" spans="1:15">
      <c r="A9592" t="s">
        <v>4</v>
      </c>
      <c r="B9592" s="4" t="s">
        <v>5</v>
      </c>
      <c r="C9592" s="4" t="s">
        <v>10</v>
      </c>
    </row>
    <row r="9593" spans="1:15">
      <c r="A9593" t="n">
        <v>84647</v>
      </c>
      <c r="B9593" s="25" t="n">
        <v>16</v>
      </c>
      <c r="C9593" s="7" t="n">
        <v>300</v>
      </c>
    </row>
    <row r="9594" spans="1:15">
      <c r="A9594" t="s">
        <v>4</v>
      </c>
      <c r="B9594" s="4" t="s">
        <v>5</v>
      </c>
      <c r="C9594" s="4" t="s">
        <v>10</v>
      </c>
    </row>
    <row r="9595" spans="1:15">
      <c r="A9595" t="n">
        <v>84650</v>
      </c>
      <c r="B9595" s="8" t="n">
        <v>12</v>
      </c>
      <c r="C9595" s="7" t="n">
        <v>10362</v>
      </c>
    </row>
    <row r="9596" spans="1:15">
      <c r="A9596" t="s">
        <v>4</v>
      </c>
      <c r="B9596" s="4" t="s">
        <v>5</v>
      </c>
      <c r="C9596" s="4" t="s">
        <v>13</v>
      </c>
      <c r="D9596" s="4" t="s">
        <v>6</v>
      </c>
    </row>
    <row r="9597" spans="1:15">
      <c r="A9597" t="n">
        <v>84653</v>
      </c>
      <c r="B9597" s="9" t="n">
        <v>2</v>
      </c>
      <c r="C9597" s="7" t="n">
        <v>11</v>
      </c>
      <c r="D9597" s="7" t="s">
        <v>712</v>
      </c>
    </row>
    <row r="9598" spans="1:15">
      <c r="A9598" t="s">
        <v>4</v>
      </c>
      <c r="B9598" s="4" t="s">
        <v>5</v>
      </c>
      <c r="C9598" s="4" t="s">
        <v>10</v>
      </c>
      <c r="D9598" s="4" t="s">
        <v>30</v>
      </c>
      <c r="E9598" s="4" t="s">
        <v>30</v>
      </c>
      <c r="F9598" s="4" t="s">
        <v>30</v>
      </c>
      <c r="G9598" s="4" t="s">
        <v>30</v>
      </c>
    </row>
    <row r="9599" spans="1:15">
      <c r="A9599" t="n">
        <v>84675</v>
      </c>
      <c r="B9599" s="38" t="n">
        <v>46</v>
      </c>
      <c r="C9599" s="7" t="n">
        <v>61456</v>
      </c>
      <c r="D9599" s="7" t="n">
        <v>-8.38000011444092</v>
      </c>
      <c r="E9599" s="7" t="n">
        <v>0</v>
      </c>
      <c r="F9599" s="7" t="n">
        <v>-12.3599996566772</v>
      </c>
      <c r="G9599" s="7" t="n">
        <v>244</v>
      </c>
    </row>
    <row r="9600" spans="1:15">
      <c r="A9600" t="s">
        <v>4</v>
      </c>
      <c r="B9600" s="4" t="s">
        <v>5</v>
      </c>
      <c r="C9600" s="4" t="s">
        <v>13</v>
      </c>
      <c r="D9600" s="4" t="s">
        <v>13</v>
      </c>
      <c r="E9600" s="4" t="s">
        <v>30</v>
      </c>
      <c r="F9600" s="4" t="s">
        <v>30</v>
      </c>
      <c r="G9600" s="4" t="s">
        <v>30</v>
      </c>
      <c r="H9600" s="4" t="s">
        <v>10</v>
      </c>
      <c r="I9600" s="4" t="s">
        <v>13</v>
      </c>
    </row>
    <row r="9601" spans="1:9">
      <c r="A9601" t="n">
        <v>84694</v>
      </c>
      <c r="B9601" s="59" t="n">
        <v>45</v>
      </c>
      <c r="C9601" s="7" t="n">
        <v>4</v>
      </c>
      <c r="D9601" s="7" t="n">
        <v>3</v>
      </c>
      <c r="E9601" s="7" t="n">
        <v>7</v>
      </c>
      <c r="F9601" s="7" t="n">
        <v>65.7099990844727</v>
      </c>
      <c r="G9601" s="7" t="n">
        <v>0</v>
      </c>
      <c r="H9601" s="7" t="n">
        <v>0</v>
      </c>
      <c r="I9601" s="7" t="n">
        <v>0</v>
      </c>
    </row>
    <row r="9602" spans="1:9">
      <c r="A9602" t="s">
        <v>4</v>
      </c>
      <c r="B9602" s="4" t="s">
        <v>5</v>
      </c>
      <c r="C9602" s="4" t="s">
        <v>13</v>
      </c>
      <c r="D9602" s="4" t="s">
        <v>6</v>
      </c>
    </row>
    <row r="9603" spans="1:9">
      <c r="A9603" t="n">
        <v>84712</v>
      </c>
      <c r="B9603" s="9" t="n">
        <v>2</v>
      </c>
      <c r="C9603" s="7" t="n">
        <v>10</v>
      </c>
      <c r="D9603" s="7" t="s">
        <v>713</v>
      </c>
    </row>
    <row r="9604" spans="1:9">
      <c r="A9604" t="s">
        <v>4</v>
      </c>
      <c r="B9604" s="4" t="s">
        <v>5</v>
      </c>
      <c r="C9604" s="4" t="s">
        <v>10</v>
      </c>
    </row>
    <row r="9605" spans="1:9">
      <c r="A9605" t="n">
        <v>84727</v>
      </c>
      <c r="B9605" s="25" t="n">
        <v>16</v>
      </c>
      <c r="C9605" s="7" t="n">
        <v>0</v>
      </c>
    </row>
    <row r="9606" spans="1:9">
      <c r="A9606" t="s">
        <v>4</v>
      </c>
      <c r="B9606" s="4" t="s">
        <v>5</v>
      </c>
      <c r="C9606" s="4" t="s">
        <v>13</v>
      </c>
      <c r="D9606" s="4" t="s">
        <v>10</v>
      </c>
    </row>
    <row r="9607" spans="1:9">
      <c r="A9607" t="n">
        <v>84730</v>
      </c>
      <c r="B9607" s="27" t="n">
        <v>58</v>
      </c>
      <c r="C9607" s="7" t="n">
        <v>105</v>
      </c>
      <c r="D9607" s="7" t="n">
        <v>300</v>
      </c>
    </row>
    <row r="9608" spans="1:9">
      <c r="A9608" t="s">
        <v>4</v>
      </c>
      <c r="B9608" s="4" t="s">
        <v>5</v>
      </c>
      <c r="C9608" s="4" t="s">
        <v>30</v>
      </c>
      <c r="D9608" s="4" t="s">
        <v>10</v>
      </c>
    </row>
    <row r="9609" spans="1:9">
      <c r="A9609" t="n">
        <v>84734</v>
      </c>
      <c r="B9609" s="49" t="n">
        <v>103</v>
      </c>
      <c r="C9609" s="7" t="n">
        <v>1</v>
      </c>
      <c r="D9609" s="7" t="n">
        <v>300</v>
      </c>
    </row>
    <row r="9610" spans="1:9">
      <c r="A9610" t="s">
        <v>4</v>
      </c>
      <c r="B9610" s="4" t="s">
        <v>5</v>
      </c>
      <c r="C9610" s="4" t="s">
        <v>13</v>
      </c>
      <c r="D9610" s="4" t="s">
        <v>10</v>
      </c>
    </row>
    <row r="9611" spans="1:9">
      <c r="A9611" t="n">
        <v>84741</v>
      </c>
      <c r="B9611" s="55" t="n">
        <v>72</v>
      </c>
      <c r="C9611" s="7" t="n">
        <v>4</v>
      </c>
      <c r="D9611" s="7" t="n">
        <v>0</v>
      </c>
    </row>
    <row r="9612" spans="1:9">
      <c r="A9612" t="s">
        <v>4</v>
      </c>
      <c r="B9612" s="4" t="s">
        <v>5</v>
      </c>
      <c r="C9612" s="4" t="s">
        <v>9</v>
      </c>
    </row>
    <row r="9613" spans="1:9">
      <c r="A9613" t="n">
        <v>84745</v>
      </c>
      <c r="B9613" s="53" t="n">
        <v>15</v>
      </c>
      <c r="C9613" s="7" t="n">
        <v>1073741824</v>
      </c>
    </row>
    <row r="9614" spans="1:9">
      <c r="A9614" t="s">
        <v>4</v>
      </c>
      <c r="B9614" s="4" t="s">
        <v>5</v>
      </c>
      <c r="C9614" s="4" t="s">
        <v>13</v>
      </c>
    </row>
    <row r="9615" spans="1:9">
      <c r="A9615" t="n">
        <v>84750</v>
      </c>
      <c r="B9615" s="50" t="n">
        <v>64</v>
      </c>
      <c r="C9615" s="7" t="n">
        <v>3</v>
      </c>
    </row>
    <row r="9616" spans="1:9">
      <c r="A9616" t="s">
        <v>4</v>
      </c>
      <c r="B9616" s="4" t="s">
        <v>5</v>
      </c>
      <c r="C9616" s="4" t="s">
        <v>13</v>
      </c>
    </row>
    <row r="9617" spans="1:9">
      <c r="A9617" t="n">
        <v>84752</v>
      </c>
      <c r="B9617" s="48" t="n">
        <v>74</v>
      </c>
      <c r="C9617" s="7" t="n">
        <v>67</v>
      </c>
    </row>
    <row r="9618" spans="1:9">
      <c r="A9618" t="s">
        <v>4</v>
      </c>
      <c r="B9618" s="4" t="s">
        <v>5</v>
      </c>
      <c r="C9618" s="4" t="s">
        <v>13</v>
      </c>
      <c r="D9618" s="4" t="s">
        <v>13</v>
      </c>
      <c r="E9618" s="4" t="s">
        <v>10</v>
      </c>
    </row>
    <row r="9619" spans="1:9">
      <c r="A9619" t="n">
        <v>84754</v>
      </c>
      <c r="B9619" s="59" t="n">
        <v>45</v>
      </c>
      <c r="C9619" s="7" t="n">
        <v>8</v>
      </c>
      <c r="D9619" s="7" t="n">
        <v>1</v>
      </c>
      <c r="E9619" s="7" t="n">
        <v>0</v>
      </c>
    </row>
    <row r="9620" spans="1:9">
      <c r="A9620" t="s">
        <v>4</v>
      </c>
      <c r="B9620" s="4" t="s">
        <v>5</v>
      </c>
      <c r="C9620" s="4" t="s">
        <v>10</v>
      </c>
    </row>
    <row r="9621" spans="1:9">
      <c r="A9621" t="n">
        <v>84759</v>
      </c>
      <c r="B9621" s="16" t="n">
        <v>13</v>
      </c>
      <c r="C9621" s="7" t="n">
        <v>6409</v>
      </c>
    </row>
    <row r="9622" spans="1:9">
      <c r="A9622" t="s">
        <v>4</v>
      </c>
      <c r="B9622" s="4" t="s">
        <v>5</v>
      </c>
      <c r="C9622" s="4" t="s">
        <v>10</v>
      </c>
    </row>
    <row r="9623" spans="1:9">
      <c r="A9623" t="n">
        <v>84762</v>
      </c>
      <c r="B9623" s="16" t="n">
        <v>13</v>
      </c>
      <c r="C9623" s="7" t="n">
        <v>6408</v>
      </c>
    </row>
    <row r="9624" spans="1:9">
      <c r="A9624" t="s">
        <v>4</v>
      </c>
      <c r="B9624" s="4" t="s">
        <v>5</v>
      </c>
      <c r="C9624" s="4" t="s">
        <v>10</v>
      </c>
    </row>
    <row r="9625" spans="1:9">
      <c r="A9625" t="n">
        <v>84765</v>
      </c>
      <c r="B9625" s="8" t="n">
        <v>12</v>
      </c>
      <c r="C9625" s="7" t="n">
        <v>6464</v>
      </c>
    </row>
    <row r="9626" spans="1:9">
      <c r="A9626" t="s">
        <v>4</v>
      </c>
      <c r="B9626" s="4" t="s">
        <v>5</v>
      </c>
      <c r="C9626" s="4" t="s">
        <v>10</v>
      </c>
    </row>
    <row r="9627" spans="1:9">
      <c r="A9627" t="n">
        <v>84768</v>
      </c>
      <c r="B9627" s="16" t="n">
        <v>13</v>
      </c>
      <c r="C9627" s="7" t="n">
        <v>6465</v>
      </c>
    </row>
    <row r="9628" spans="1:9">
      <c r="A9628" t="s">
        <v>4</v>
      </c>
      <c r="B9628" s="4" t="s">
        <v>5</v>
      </c>
      <c r="C9628" s="4" t="s">
        <v>10</v>
      </c>
    </row>
    <row r="9629" spans="1:9">
      <c r="A9629" t="n">
        <v>84771</v>
      </c>
      <c r="B9629" s="16" t="n">
        <v>13</v>
      </c>
      <c r="C9629" s="7" t="n">
        <v>6466</v>
      </c>
    </row>
    <row r="9630" spans="1:9">
      <c r="A9630" t="s">
        <v>4</v>
      </c>
      <c r="B9630" s="4" t="s">
        <v>5</v>
      </c>
      <c r="C9630" s="4" t="s">
        <v>10</v>
      </c>
    </row>
    <row r="9631" spans="1:9">
      <c r="A9631" t="n">
        <v>84774</v>
      </c>
      <c r="B9631" s="16" t="n">
        <v>13</v>
      </c>
      <c r="C9631" s="7" t="n">
        <v>6467</v>
      </c>
    </row>
    <row r="9632" spans="1:9">
      <c r="A9632" t="s">
        <v>4</v>
      </c>
      <c r="B9632" s="4" t="s">
        <v>5</v>
      </c>
      <c r="C9632" s="4" t="s">
        <v>10</v>
      </c>
    </row>
    <row r="9633" spans="1:5">
      <c r="A9633" t="n">
        <v>84777</v>
      </c>
      <c r="B9633" s="16" t="n">
        <v>13</v>
      </c>
      <c r="C9633" s="7" t="n">
        <v>6468</v>
      </c>
    </row>
    <row r="9634" spans="1:5">
      <c r="A9634" t="s">
        <v>4</v>
      </c>
      <c r="B9634" s="4" t="s">
        <v>5</v>
      </c>
      <c r="C9634" s="4" t="s">
        <v>10</v>
      </c>
    </row>
    <row r="9635" spans="1:5">
      <c r="A9635" t="n">
        <v>84780</v>
      </c>
      <c r="B9635" s="16" t="n">
        <v>13</v>
      </c>
      <c r="C9635" s="7" t="n">
        <v>6469</v>
      </c>
    </row>
    <row r="9636" spans="1:5">
      <c r="A9636" t="s">
        <v>4</v>
      </c>
      <c r="B9636" s="4" t="s">
        <v>5</v>
      </c>
      <c r="C9636" s="4" t="s">
        <v>10</v>
      </c>
    </row>
    <row r="9637" spans="1:5">
      <c r="A9637" t="n">
        <v>84783</v>
      </c>
      <c r="B9637" s="16" t="n">
        <v>13</v>
      </c>
      <c r="C9637" s="7" t="n">
        <v>6470</v>
      </c>
    </row>
    <row r="9638" spans="1:5">
      <c r="A9638" t="s">
        <v>4</v>
      </c>
      <c r="B9638" s="4" t="s">
        <v>5</v>
      </c>
      <c r="C9638" s="4" t="s">
        <v>10</v>
      </c>
    </row>
    <row r="9639" spans="1:5">
      <c r="A9639" t="n">
        <v>84786</v>
      </c>
      <c r="B9639" s="16" t="n">
        <v>13</v>
      </c>
      <c r="C9639" s="7" t="n">
        <v>6471</v>
      </c>
    </row>
    <row r="9640" spans="1:5">
      <c r="A9640" t="s">
        <v>4</v>
      </c>
      <c r="B9640" s="4" t="s">
        <v>5</v>
      </c>
      <c r="C9640" s="4" t="s">
        <v>13</v>
      </c>
    </row>
    <row r="9641" spans="1:5">
      <c r="A9641" t="n">
        <v>84789</v>
      </c>
      <c r="B9641" s="48" t="n">
        <v>74</v>
      </c>
      <c r="C9641" s="7" t="n">
        <v>18</v>
      </c>
    </row>
    <row r="9642" spans="1:5">
      <c r="A9642" t="s">
        <v>4</v>
      </c>
      <c r="B9642" s="4" t="s">
        <v>5</v>
      </c>
      <c r="C9642" s="4" t="s">
        <v>13</v>
      </c>
    </row>
    <row r="9643" spans="1:5">
      <c r="A9643" t="n">
        <v>84791</v>
      </c>
      <c r="B9643" s="48" t="n">
        <v>74</v>
      </c>
      <c r="C9643" s="7" t="n">
        <v>45</v>
      </c>
    </row>
    <row r="9644" spans="1:5">
      <c r="A9644" t="s">
        <v>4</v>
      </c>
      <c r="B9644" s="4" t="s">
        <v>5</v>
      </c>
      <c r="C9644" s="4" t="s">
        <v>10</v>
      </c>
    </row>
    <row r="9645" spans="1:5">
      <c r="A9645" t="n">
        <v>84793</v>
      </c>
      <c r="B9645" s="25" t="n">
        <v>16</v>
      </c>
      <c r="C9645" s="7" t="n">
        <v>0</v>
      </c>
    </row>
    <row r="9646" spans="1:5">
      <c r="A9646" t="s">
        <v>4</v>
      </c>
      <c r="B9646" s="4" t="s">
        <v>5</v>
      </c>
      <c r="C9646" s="4" t="s">
        <v>13</v>
      </c>
      <c r="D9646" s="4" t="s">
        <v>13</v>
      </c>
      <c r="E9646" s="4" t="s">
        <v>13</v>
      </c>
      <c r="F9646" s="4" t="s">
        <v>13</v>
      </c>
    </row>
    <row r="9647" spans="1:5">
      <c r="A9647" t="n">
        <v>84796</v>
      </c>
      <c r="B9647" s="11" t="n">
        <v>14</v>
      </c>
      <c r="C9647" s="7" t="n">
        <v>0</v>
      </c>
      <c r="D9647" s="7" t="n">
        <v>8</v>
      </c>
      <c r="E9647" s="7" t="n">
        <v>0</v>
      </c>
      <c r="F9647" s="7" t="n">
        <v>0</v>
      </c>
    </row>
    <row r="9648" spans="1:5">
      <c r="A9648" t="s">
        <v>4</v>
      </c>
      <c r="B9648" s="4" t="s">
        <v>5</v>
      </c>
      <c r="C9648" s="4" t="s">
        <v>13</v>
      </c>
      <c r="D9648" s="4" t="s">
        <v>6</v>
      </c>
    </row>
    <row r="9649" spans="1:6">
      <c r="A9649" t="n">
        <v>84801</v>
      </c>
      <c r="B9649" s="9" t="n">
        <v>2</v>
      </c>
      <c r="C9649" s="7" t="n">
        <v>11</v>
      </c>
      <c r="D9649" s="7" t="s">
        <v>31</v>
      </c>
    </row>
    <row r="9650" spans="1:6">
      <c r="A9650" t="s">
        <v>4</v>
      </c>
      <c r="B9650" s="4" t="s">
        <v>5</v>
      </c>
      <c r="C9650" s="4" t="s">
        <v>10</v>
      </c>
    </row>
    <row r="9651" spans="1:6">
      <c r="A9651" t="n">
        <v>84815</v>
      </c>
      <c r="B9651" s="25" t="n">
        <v>16</v>
      </c>
      <c r="C9651" s="7" t="n">
        <v>0</v>
      </c>
    </row>
    <row r="9652" spans="1:6">
      <c r="A9652" t="s">
        <v>4</v>
      </c>
      <c r="B9652" s="4" t="s">
        <v>5</v>
      </c>
      <c r="C9652" s="4" t="s">
        <v>13</v>
      </c>
      <c r="D9652" s="4" t="s">
        <v>6</v>
      </c>
    </row>
    <row r="9653" spans="1:6">
      <c r="A9653" t="n">
        <v>84818</v>
      </c>
      <c r="B9653" s="9" t="n">
        <v>2</v>
      </c>
      <c r="C9653" s="7" t="n">
        <v>11</v>
      </c>
      <c r="D9653" s="7" t="s">
        <v>714</v>
      </c>
    </row>
    <row r="9654" spans="1:6">
      <c r="A9654" t="s">
        <v>4</v>
      </c>
      <c r="B9654" s="4" t="s">
        <v>5</v>
      </c>
      <c r="C9654" s="4" t="s">
        <v>10</v>
      </c>
    </row>
    <row r="9655" spans="1:6">
      <c r="A9655" t="n">
        <v>84827</v>
      </c>
      <c r="B9655" s="25" t="n">
        <v>16</v>
      </c>
      <c r="C9655" s="7" t="n">
        <v>0</v>
      </c>
    </row>
    <row r="9656" spans="1:6">
      <c r="A9656" t="s">
        <v>4</v>
      </c>
      <c r="B9656" s="4" t="s">
        <v>5</v>
      </c>
      <c r="C9656" s="4" t="s">
        <v>9</v>
      </c>
    </row>
    <row r="9657" spans="1:6">
      <c r="A9657" t="n">
        <v>84830</v>
      </c>
      <c r="B9657" s="53" t="n">
        <v>15</v>
      </c>
      <c r="C9657" s="7" t="n">
        <v>2048</v>
      </c>
    </row>
    <row r="9658" spans="1:6">
      <c r="A9658" t="s">
        <v>4</v>
      </c>
      <c r="B9658" s="4" t="s">
        <v>5</v>
      </c>
      <c r="C9658" s="4" t="s">
        <v>13</v>
      </c>
      <c r="D9658" s="4" t="s">
        <v>6</v>
      </c>
    </row>
    <row r="9659" spans="1:6">
      <c r="A9659" t="n">
        <v>84835</v>
      </c>
      <c r="B9659" s="9" t="n">
        <v>2</v>
      </c>
      <c r="C9659" s="7" t="n">
        <v>10</v>
      </c>
      <c r="D9659" s="7" t="s">
        <v>63</v>
      </c>
    </row>
    <row r="9660" spans="1:6">
      <c r="A9660" t="s">
        <v>4</v>
      </c>
      <c r="B9660" s="4" t="s">
        <v>5</v>
      </c>
      <c r="C9660" s="4" t="s">
        <v>10</v>
      </c>
    </row>
    <row r="9661" spans="1:6">
      <c r="A9661" t="n">
        <v>84853</v>
      </c>
      <c r="B9661" s="25" t="n">
        <v>16</v>
      </c>
      <c r="C9661" s="7" t="n">
        <v>0</v>
      </c>
    </row>
    <row r="9662" spans="1:6">
      <c r="A9662" t="s">
        <v>4</v>
      </c>
      <c r="B9662" s="4" t="s">
        <v>5</v>
      </c>
      <c r="C9662" s="4" t="s">
        <v>13</v>
      </c>
      <c r="D9662" s="4" t="s">
        <v>6</v>
      </c>
    </row>
    <row r="9663" spans="1:6">
      <c r="A9663" t="n">
        <v>84856</v>
      </c>
      <c r="B9663" s="9" t="n">
        <v>2</v>
      </c>
      <c r="C9663" s="7" t="n">
        <v>10</v>
      </c>
      <c r="D9663" s="7" t="s">
        <v>64</v>
      </c>
    </row>
    <row r="9664" spans="1:6">
      <c r="A9664" t="s">
        <v>4</v>
      </c>
      <c r="B9664" s="4" t="s">
        <v>5</v>
      </c>
      <c r="C9664" s="4" t="s">
        <v>10</v>
      </c>
    </row>
    <row r="9665" spans="1:4">
      <c r="A9665" t="n">
        <v>84875</v>
      </c>
      <c r="B9665" s="25" t="n">
        <v>16</v>
      </c>
      <c r="C9665" s="7" t="n">
        <v>0</v>
      </c>
    </row>
    <row r="9666" spans="1:4">
      <c r="A9666" t="s">
        <v>4</v>
      </c>
      <c r="B9666" s="4" t="s">
        <v>5</v>
      </c>
      <c r="C9666" s="4" t="s">
        <v>13</v>
      </c>
      <c r="D9666" s="4" t="s">
        <v>10</v>
      </c>
      <c r="E9666" s="4" t="s">
        <v>30</v>
      </c>
    </row>
    <row r="9667" spans="1:4">
      <c r="A9667" t="n">
        <v>84878</v>
      </c>
      <c r="B9667" s="27" t="n">
        <v>58</v>
      </c>
      <c r="C9667" s="7" t="n">
        <v>100</v>
      </c>
      <c r="D9667" s="7" t="n">
        <v>300</v>
      </c>
      <c r="E9667" s="7" t="n">
        <v>1</v>
      </c>
    </row>
    <row r="9668" spans="1:4">
      <c r="A9668" t="s">
        <v>4</v>
      </c>
      <c r="B9668" s="4" t="s">
        <v>5</v>
      </c>
      <c r="C9668" s="4" t="s">
        <v>13</v>
      </c>
      <c r="D9668" s="4" t="s">
        <v>10</v>
      </c>
    </row>
    <row r="9669" spans="1:4">
      <c r="A9669" t="n">
        <v>84886</v>
      </c>
      <c r="B9669" s="27" t="n">
        <v>58</v>
      </c>
      <c r="C9669" s="7" t="n">
        <v>255</v>
      </c>
      <c r="D9669" s="7" t="n">
        <v>0</v>
      </c>
    </row>
    <row r="9670" spans="1:4">
      <c r="A9670" t="s">
        <v>4</v>
      </c>
      <c r="B9670" s="4" t="s">
        <v>5</v>
      </c>
      <c r="C9670" s="4" t="s">
        <v>13</v>
      </c>
    </row>
    <row r="9671" spans="1:4">
      <c r="A9671" t="n">
        <v>84890</v>
      </c>
      <c r="B9671" s="29" t="n">
        <v>23</v>
      </c>
      <c r="C9671" s="7" t="n">
        <v>0</v>
      </c>
    </row>
    <row r="9672" spans="1:4">
      <c r="A9672" t="s">
        <v>4</v>
      </c>
      <c r="B9672" s="4" t="s">
        <v>5</v>
      </c>
    </row>
    <row r="9673" spans="1:4">
      <c r="A9673" t="n">
        <v>84892</v>
      </c>
      <c r="B9673" s="5" t="n">
        <v>1</v>
      </c>
    </row>
    <row r="9674" spans="1:4" s="3" customFormat="1" customHeight="0">
      <c r="A9674" s="3" t="s">
        <v>2</v>
      </c>
      <c r="B9674" s="3" t="s">
        <v>833</v>
      </c>
    </row>
    <row r="9675" spans="1:4">
      <c r="A9675" t="s">
        <v>4</v>
      </c>
      <c r="B9675" s="4" t="s">
        <v>5</v>
      </c>
      <c r="C9675" s="4" t="s">
        <v>13</v>
      </c>
      <c r="D9675" s="4" t="s">
        <v>13</v>
      </c>
      <c r="E9675" s="4" t="s">
        <v>13</v>
      </c>
      <c r="F9675" s="4" t="s">
        <v>9</v>
      </c>
      <c r="G9675" s="4" t="s">
        <v>13</v>
      </c>
      <c r="H9675" s="4" t="s">
        <v>13</v>
      </c>
      <c r="I9675" s="4" t="s">
        <v>29</v>
      </c>
    </row>
    <row r="9676" spans="1:4">
      <c r="A9676" t="n">
        <v>84896</v>
      </c>
      <c r="B9676" s="14" t="n">
        <v>5</v>
      </c>
      <c r="C9676" s="7" t="n">
        <v>35</v>
      </c>
      <c r="D9676" s="7" t="n">
        <v>0</v>
      </c>
      <c r="E9676" s="7" t="n">
        <v>0</v>
      </c>
      <c r="F9676" s="7" t="n">
        <v>1</v>
      </c>
      <c r="G9676" s="7" t="n">
        <v>2</v>
      </c>
      <c r="H9676" s="7" t="n">
        <v>1</v>
      </c>
      <c r="I9676" s="15" t="n">
        <f t="normal" ca="1">A9690</f>
        <v>0</v>
      </c>
    </row>
    <row r="9677" spans="1:4">
      <c r="A9677" t="s">
        <v>4</v>
      </c>
      <c r="B9677" s="4" t="s">
        <v>5</v>
      </c>
      <c r="C9677" s="4" t="s">
        <v>13</v>
      </c>
      <c r="D9677" s="4" t="s">
        <v>10</v>
      </c>
      <c r="E9677" s="4" t="s">
        <v>6</v>
      </c>
    </row>
    <row r="9678" spans="1:4">
      <c r="A9678" t="n">
        <v>84910</v>
      </c>
      <c r="B9678" s="51" t="n">
        <v>51</v>
      </c>
      <c r="C9678" s="7" t="n">
        <v>4</v>
      </c>
      <c r="D9678" s="7" t="n">
        <v>95</v>
      </c>
      <c r="E9678" s="7" t="s">
        <v>151</v>
      </c>
    </row>
    <row r="9679" spans="1:4">
      <c r="A9679" t="s">
        <v>4</v>
      </c>
      <c r="B9679" s="4" t="s">
        <v>5</v>
      </c>
      <c r="C9679" s="4" t="s">
        <v>10</v>
      </c>
    </row>
    <row r="9680" spans="1:4">
      <c r="A9680" t="n">
        <v>84923</v>
      </c>
      <c r="B9680" s="25" t="n">
        <v>16</v>
      </c>
      <c r="C9680" s="7" t="n">
        <v>0</v>
      </c>
    </row>
    <row r="9681" spans="1:9">
      <c r="A9681" t="s">
        <v>4</v>
      </c>
      <c r="B9681" s="4" t="s">
        <v>5</v>
      </c>
      <c r="C9681" s="4" t="s">
        <v>10</v>
      </c>
      <c r="D9681" s="4" t="s">
        <v>66</v>
      </c>
      <c r="E9681" s="4" t="s">
        <v>13</v>
      </c>
      <c r="F9681" s="4" t="s">
        <v>13</v>
      </c>
    </row>
    <row r="9682" spans="1:9">
      <c r="A9682" t="n">
        <v>84926</v>
      </c>
      <c r="B9682" s="52" t="n">
        <v>26</v>
      </c>
      <c r="C9682" s="7" t="n">
        <v>95</v>
      </c>
      <c r="D9682" s="7" t="s">
        <v>834</v>
      </c>
      <c r="E9682" s="7" t="n">
        <v>2</v>
      </c>
      <c r="F9682" s="7" t="n">
        <v>0</v>
      </c>
    </row>
    <row r="9683" spans="1:9">
      <c r="A9683" t="s">
        <v>4</v>
      </c>
      <c r="B9683" s="4" t="s">
        <v>5</v>
      </c>
    </row>
    <row r="9684" spans="1:9">
      <c r="A9684" t="n">
        <v>85008</v>
      </c>
      <c r="B9684" s="32" t="n">
        <v>28</v>
      </c>
    </row>
    <row r="9685" spans="1:9">
      <c r="A9685" t="s">
        <v>4</v>
      </c>
      <c r="B9685" s="4" t="s">
        <v>5</v>
      </c>
      <c r="C9685" s="4" t="s">
        <v>13</v>
      </c>
      <c r="D9685" s="4" t="s">
        <v>13</v>
      </c>
      <c r="E9685" s="4" t="s">
        <v>9</v>
      </c>
      <c r="F9685" s="4" t="s">
        <v>13</v>
      </c>
      <c r="G9685" s="4" t="s">
        <v>13</v>
      </c>
    </row>
    <row r="9686" spans="1:9">
      <c r="A9686" t="n">
        <v>85009</v>
      </c>
      <c r="B9686" s="34" t="n">
        <v>18</v>
      </c>
      <c r="C9686" s="7" t="n">
        <v>1</v>
      </c>
      <c r="D9686" s="7" t="n">
        <v>0</v>
      </c>
      <c r="E9686" s="7" t="n">
        <v>1</v>
      </c>
      <c r="F9686" s="7" t="n">
        <v>19</v>
      </c>
      <c r="G9686" s="7" t="n">
        <v>1</v>
      </c>
    </row>
    <row r="9687" spans="1:9">
      <c r="A9687" t="s">
        <v>4</v>
      </c>
      <c r="B9687" s="4" t="s">
        <v>5</v>
      </c>
      <c r="C9687" s="4" t="s">
        <v>29</v>
      </c>
    </row>
    <row r="9688" spans="1:9">
      <c r="A9688" t="n">
        <v>85018</v>
      </c>
      <c r="B9688" s="18" t="n">
        <v>3</v>
      </c>
      <c r="C9688" s="15" t="n">
        <f t="normal" ca="1">A9714</f>
        <v>0</v>
      </c>
    </row>
    <row r="9689" spans="1:9">
      <c r="A9689" t="s">
        <v>4</v>
      </c>
      <c r="B9689" s="4" t="s">
        <v>5</v>
      </c>
      <c r="C9689" s="4" t="s">
        <v>13</v>
      </c>
      <c r="D9689" s="4" t="s">
        <v>13</v>
      </c>
      <c r="E9689" s="4" t="s">
        <v>13</v>
      </c>
      <c r="F9689" s="4" t="s">
        <v>9</v>
      </c>
      <c r="G9689" s="4" t="s">
        <v>13</v>
      </c>
      <c r="H9689" s="4" t="s">
        <v>13</v>
      </c>
      <c r="I9689" s="4" t="s">
        <v>29</v>
      </c>
    </row>
    <row r="9690" spans="1:9">
      <c r="A9690" t="n">
        <v>85023</v>
      </c>
      <c r="B9690" s="14" t="n">
        <v>5</v>
      </c>
      <c r="C9690" s="7" t="n">
        <v>35</v>
      </c>
      <c r="D9690" s="7" t="n">
        <v>0</v>
      </c>
      <c r="E9690" s="7" t="n">
        <v>0</v>
      </c>
      <c r="F9690" s="7" t="n">
        <v>2</v>
      </c>
      <c r="G9690" s="7" t="n">
        <v>2</v>
      </c>
      <c r="H9690" s="7" t="n">
        <v>1</v>
      </c>
      <c r="I9690" s="15" t="n">
        <f t="normal" ca="1">A9704</f>
        <v>0</v>
      </c>
    </row>
    <row r="9691" spans="1:9">
      <c r="A9691" t="s">
        <v>4</v>
      </c>
      <c r="B9691" s="4" t="s">
        <v>5</v>
      </c>
      <c r="C9691" s="4" t="s">
        <v>13</v>
      </c>
      <c r="D9691" s="4" t="s">
        <v>10</v>
      </c>
      <c r="E9691" s="4" t="s">
        <v>6</v>
      </c>
    </row>
    <row r="9692" spans="1:9">
      <c r="A9692" t="n">
        <v>85037</v>
      </c>
      <c r="B9692" s="51" t="n">
        <v>51</v>
      </c>
      <c r="C9692" s="7" t="n">
        <v>4</v>
      </c>
      <c r="D9692" s="7" t="n">
        <v>95</v>
      </c>
      <c r="E9692" s="7" t="s">
        <v>151</v>
      </c>
    </row>
    <row r="9693" spans="1:9">
      <c r="A9693" t="s">
        <v>4</v>
      </c>
      <c r="B9693" s="4" t="s">
        <v>5</v>
      </c>
      <c r="C9693" s="4" t="s">
        <v>10</v>
      </c>
    </row>
    <row r="9694" spans="1:9">
      <c r="A9694" t="n">
        <v>85050</v>
      </c>
      <c r="B9694" s="25" t="n">
        <v>16</v>
      </c>
      <c r="C9694" s="7" t="n">
        <v>0</v>
      </c>
    </row>
    <row r="9695" spans="1:9">
      <c r="A9695" t="s">
        <v>4</v>
      </c>
      <c r="B9695" s="4" t="s">
        <v>5</v>
      </c>
      <c r="C9695" s="4" t="s">
        <v>10</v>
      </c>
      <c r="D9695" s="4" t="s">
        <v>66</v>
      </c>
      <c r="E9695" s="4" t="s">
        <v>13</v>
      </c>
      <c r="F9695" s="4" t="s">
        <v>13</v>
      </c>
    </row>
    <row r="9696" spans="1:9">
      <c r="A9696" t="n">
        <v>85053</v>
      </c>
      <c r="B9696" s="52" t="n">
        <v>26</v>
      </c>
      <c r="C9696" s="7" t="n">
        <v>95</v>
      </c>
      <c r="D9696" s="7" t="s">
        <v>835</v>
      </c>
      <c r="E9696" s="7" t="n">
        <v>2</v>
      </c>
      <c r="F9696" s="7" t="n">
        <v>0</v>
      </c>
    </row>
    <row r="9697" spans="1:9">
      <c r="A9697" t="s">
        <v>4</v>
      </c>
      <c r="B9697" s="4" t="s">
        <v>5</v>
      </c>
    </row>
    <row r="9698" spans="1:9">
      <c r="A9698" t="n">
        <v>85141</v>
      </c>
      <c r="B9698" s="32" t="n">
        <v>28</v>
      </c>
    </row>
    <row r="9699" spans="1:9">
      <c r="A9699" t="s">
        <v>4</v>
      </c>
      <c r="B9699" s="4" t="s">
        <v>5</v>
      </c>
      <c r="C9699" s="4" t="s">
        <v>13</v>
      </c>
      <c r="D9699" s="4" t="s">
        <v>13</v>
      </c>
      <c r="E9699" s="4" t="s">
        <v>9</v>
      </c>
      <c r="F9699" s="4" t="s">
        <v>13</v>
      </c>
      <c r="G9699" s="4" t="s">
        <v>13</v>
      </c>
    </row>
    <row r="9700" spans="1:9">
      <c r="A9700" t="n">
        <v>85142</v>
      </c>
      <c r="B9700" s="34" t="n">
        <v>18</v>
      </c>
      <c r="C9700" s="7" t="n">
        <v>1</v>
      </c>
      <c r="D9700" s="7" t="n">
        <v>0</v>
      </c>
      <c r="E9700" s="7" t="n">
        <v>2</v>
      </c>
      <c r="F9700" s="7" t="n">
        <v>19</v>
      </c>
      <c r="G9700" s="7" t="n">
        <v>1</v>
      </c>
    </row>
    <row r="9701" spans="1:9">
      <c r="A9701" t="s">
        <v>4</v>
      </c>
      <c r="B9701" s="4" t="s">
        <v>5</v>
      </c>
      <c r="C9701" s="4" t="s">
        <v>29</v>
      </c>
    </row>
    <row r="9702" spans="1:9">
      <c r="A9702" t="n">
        <v>85151</v>
      </c>
      <c r="B9702" s="18" t="n">
        <v>3</v>
      </c>
      <c r="C9702" s="15" t="n">
        <f t="normal" ca="1">A9714</f>
        <v>0</v>
      </c>
    </row>
    <row r="9703" spans="1:9">
      <c r="A9703" t="s">
        <v>4</v>
      </c>
      <c r="B9703" s="4" t="s">
        <v>5</v>
      </c>
      <c r="C9703" s="4" t="s">
        <v>13</v>
      </c>
      <c r="D9703" s="4" t="s">
        <v>10</v>
      </c>
      <c r="E9703" s="4" t="s">
        <v>6</v>
      </c>
    </row>
    <row r="9704" spans="1:9">
      <c r="A9704" t="n">
        <v>85156</v>
      </c>
      <c r="B9704" s="51" t="n">
        <v>51</v>
      </c>
      <c r="C9704" s="7" t="n">
        <v>4</v>
      </c>
      <c r="D9704" s="7" t="n">
        <v>95</v>
      </c>
      <c r="E9704" s="7" t="s">
        <v>151</v>
      </c>
    </row>
    <row r="9705" spans="1:9">
      <c r="A9705" t="s">
        <v>4</v>
      </c>
      <c r="B9705" s="4" t="s">
        <v>5</v>
      </c>
      <c r="C9705" s="4" t="s">
        <v>10</v>
      </c>
    </row>
    <row r="9706" spans="1:9">
      <c r="A9706" t="n">
        <v>85169</v>
      </c>
      <c r="B9706" s="25" t="n">
        <v>16</v>
      </c>
      <c r="C9706" s="7" t="n">
        <v>0</v>
      </c>
    </row>
    <row r="9707" spans="1:9">
      <c r="A9707" t="s">
        <v>4</v>
      </c>
      <c r="B9707" s="4" t="s">
        <v>5</v>
      </c>
      <c r="C9707" s="4" t="s">
        <v>10</v>
      </c>
      <c r="D9707" s="4" t="s">
        <v>66</v>
      </c>
      <c r="E9707" s="4" t="s">
        <v>13</v>
      </c>
      <c r="F9707" s="4" t="s">
        <v>13</v>
      </c>
    </row>
    <row r="9708" spans="1:9">
      <c r="A9708" t="n">
        <v>85172</v>
      </c>
      <c r="B9708" s="52" t="n">
        <v>26</v>
      </c>
      <c r="C9708" s="7" t="n">
        <v>95</v>
      </c>
      <c r="D9708" s="7" t="s">
        <v>836</v>
      </c>
      <c r="E9708" s="7" t="n">
        <v>2</v>
      </c>
      <c r="F9708" s="7" t="n">
        <v>0</v>
      </c>
    </row>
    <row r="9709" spans="1:9">
      <c r="A9709" t="s">
        <v>4</v>
      </c>
      <c r="B9709" s="4" t="s">
        <v>5</v>
      </c>
    </row>
    <row r="9710" spans="1:9">
      <c r="A9710" t="n">
        <v>85247</v>
      </c>
      <c r="B9710" s="32" t="n">
        <v>28</v>
      </c>
    </row>
    <row r="9711" spans="1:9">
      <c r="A9711" t="s">
        <v>4</v>
      </c>
      <c r="B9711" s="4" t="s">
        <v>5</v>
      </c>
      <c r="C9711" s="4" t="s">
        <v>13</v>
      </c>
      <c r="D9711" s="4" t="s">
        <v>13</v>
      </c>
      <c r="E9711" s="4" t="s">
        <v>9</v>
      </c>
      <c r="F9711" s="4" t="s">
        <v>13</v>
      </c>
      <c r="G9711" s="4" t="s">
        <v>13</v>
      </c>
    </row>
    <row r="9712" spans="1:9">
      <c r="A9712" t="n">
        <v>85248</v>
      </c>
      <c r="B9712" s="34" t="n">
        <v>18</v>
      </c>
      <c r="C9712" s="7" t="n">
        <v>1</v>
      </c>
      <c r="D9712" s="7" t="n">
        <v>0</v>
      </c>
      <c r="E9712" s="7" t="n">
        <v>3</v>
      </c>
      <c r="F9712" s="7" t="n">
        <v>19</v>
      </c>
      <c r="G9712" s="7" t="n">
        <v>1</v>
      </c>
    </row>
    <row r="9713" spans="1:7">
      <c r="A9713" t="s">
        <v>4</v>
      </c>
      <c r="B9713" s="4" t="s">
        <v>5</v>
      </c>
      <c r="C9713" s="4" t="s">
        <v>13</v>
      </c>
      <c r="D9713" s="4" t="s">
        <v>13</v>
      </c>
      <c r="E9713" s="4" t="s">
        <v>10</v>
      </c>
      <c r="F9713" s="4" t="s">
        <v>30</v>
      </c>
    </row>
    <row r="9714" spans="1:7">
      <c r="A9714" t="n">
        <v>85257</v>
      </c>
      <c r="B9714" s="24" t="n">
        <v>107</v>
      </c>
      <c r="C9714" s="7" t="n">
        <v>0</v>
      </c>
      <c r="D9714" s="7" t="n">
        <v>0</v>
      </c>
      <c r="E9714" s="7" t="n">
        <v>0</v>
      </c>
      <c r="F9714" s="7" t="n">
        <v>32</v>
      </c>
    </row>
    <row r="9715" spans="1:7">
      <c r="A9715" t="s">
        <v>4</v>
      </c>
      <c r="B9715" s="4" t="s">
        <v>5</v>
      </c>
      <c r="C9715" s="4" t="s">
        <v>13</v>
      </c>
      <c r="D9715" s="4" t="s">
        <v>13</v>
      </c>
      <c r="E9715" s="4" t="s">
        <v>6</v>
      </c>
      <c r="F9715" s="4" t="s">
        <v>10</v>
      </c>
    </row>
    <row r="9716" spans="1:7">
      <c r="A9716" t="n">
        <v>85266</v>
      </c>
      <c r="B9716" s="24" t="n">
        <v>107</v>
      </c>
      <c r="C9716" s="7" t="n">
        <v>1</v>
      </c>
      <c r="D9716" s="7" t="n">
        <v>0</v>
      </c>
      <c r="E9716" s="7" t="s">
        <v>719</v>
      </c>
      <c r="F9716" s="7" t="n">
        <v>0</v>
      </c>
    </row>
    <row r="9717" spans="1:7">
      <c r="A9717" t="s">
        <v>4</v>
      </c>
      <c r="B9717" s="4" t="s">
        <v>5</v>
      </c>
      <c r="C9717" s="4" t="s">
        <v>13</v>
      </c>
      <c r="D9717" s="4" t="s">
        <v>13</v>
      </c>
      <c r="E9717" s="4" t="s">
        <v>6</v>
      </c>
      <c r="F9717" s="4" t="s">
        <v>10</v>
      </c>
    </row>
    <row r="9718" spans="1:7">
      <c r="A9718" t="n">
        <v>85277</v>
      </c>
      <c r="B9718" s="24" t="n">
        <v>107</v>
      </c>
      <c r="C9718" s="7" t="n">
        <v>1</v>
      </c>
      <c r="D9718" s="7" t="n">
        <v>0</v>
      </c>
      <c r="E9718" s="7" t="s">
        <v>720</v>
      </c>
      <c r="F9718" s="7" t="n">
        <v>1</v>
      </c>
    </row>
    <row r="9719" spans="1:7">
      <c r="A9719" t="s">
        <v>4</v>
      </c>
      <c r="B9719" s="4" t="s">
        <v>5</v>
      </c>
      <c r="C9719" s="4" t="s">
        <v>13</v>
      </c>
      <c r="D9719" s="4" t="s">
        <v>13</v>
      </c>
      <c r="E9719" s="4" t="s">
        <v>13</v>
      </c>
      <c r="F9719" s="4" t="s">
        <v>10</v>
      </c>
      <c r="G9719" s="4" t="s">
        <v>10</v>
      </c>
      <c r="H9719" s="4" t="s">
        <v>13</v>
      </c>
    </row>
    <row r="9720" spans="1:7">
      <c r="A9720" t="n">
        <v>85294</v>
      </c>
      <c r="B9720" s="24" t="n">
        <v>107</v>
      </c>
      <c r="C9720" s="7" t="n">
        <v>2</v>
      </c>
      <c r="D9720" s="7" t="n">
        <v>0</v>
      </c>
      <c r="E9720" s="7" t="n">
        <v>1</v>
      </c>
      <c r="F9720" s="7" t="n">
        <v>65535</v>
      </c>
      <c r="G9720" s="7" t="n">
        <v>65535</v>
      </c>
      <c r="H9720" s="7" t="n">
        <v>0</v>
      </c>
    </row>
    <row r="9721" spans="1:7">
      <c r="A9721" t="s">
        <v>4</v>
      </c>
      <c r="B9721" s="4" t="s">
        <v>5</v>
      </c>
      <c r="C9721" s="4" t="s">
        <v>13</v>
      </c>
      <c r="D9721" s="4" t="s">
        <v>13</v>
      </c>
      <c r="E9721" s="4" t="s">
        <v>13</v>
      </c>
    </row>
    <row r="9722" spans="1:7">
      <c r="A9722" t="n">
        <v>85303</v>
      </c>
      <c r="B9722" s="24" t="n">
        <v>107</v>
      </c>
      <c r="C9722" s="7" t="n">
        <v>4</v>
      </c>
      <c r="D9722" s="7" t="n">
        <v>0</v>
      </c>
      <c r="E9722" s="7" t="n">
        <v>0</v>
      </c>
    </row>
    <row r="9723" spans="1:7">
      <c r="A9723" t="s">
        <v>4</v>
      </c>
      <c r="B9723" s="4" t="s">
        <v>5</v>
      </c>
      <c r="C9723" s="4" t="s">
        <v>13</v>
      </c>
      <c r="D9723" s="4" t="s">
        <v>13</v>
      </c>
    </row>
    <row r="9724" spans="1:7">
      <c r="A9724" t="n">
        <v>85307</v>
      </c>
      <c r="B9724" s="24" t="n">
        <v>107</v>
      </c>
      <c r="C9724" s="7" t="n">
        <v>3</v>
      </c>
      <c r="D9724" s="7" t="n">
        <v>0</v>
      </c>
    </row>
    <row r="9725" spans="1:7">
      <c r="A9725" t="s">
        <v>4</v>
      </c>
      <c r="B9725" s="4" t="s">
        <v>5</v>
      </c>
      <c r="C9725" s="4" t="s">
        <v>13</v>
      </c>
      <c r="D9725" s="4" t="s">
        <v>13</v>
      </c>
      <c r="E9725" s="4" t="s">
        <v>13</v>
      </c>
      <c r="F9725" s="4" t="s">
        <v>9</v>
      </c>
      <c r="G9725" s="4" t="s">
        <v>13</v>
      </c>
      <c r="H9725" s="4" t="s">
        <v>13</v>
      </c>
      <c r="I9725" s="4" t="s">
        <v>29</v>
      </c>
    </row>
    <row r="9726" spans="1:7">
      <c r="A9726" t="n">
        <v>85310</v>
      </c>
      <c r="B9726" s="14" t="n">
        <v>5</v>
      </c>
      <c r="C9726" s="7" t="n">
        <v>35</v>
      </c>
      <c r="D9726" s="7" t="n">
        <v>0</v>
      </c>
      <c r="E9726" s="7" t="n">
        <v>0</v>
      </c>
      <c r="F9726" s="7" t="n">
        <v>0</v>
      </c>
      <c r="G9726" s="7" t="n">
        <v>3</v>
      </c>
      <c r="H9726" s="7" t="n">
        <v>1</v>
      </c>
      <c r="I9726" s="15" t="n">
        <f t="normal" ca="1">A9732</f>
        <v>0</v>
      </c>
    </row>
    <row r="9727" spans="1:7">
      <c r="A9727" t="s">
        <v>4</v>
      </c>
      <c r="B9727" s="4" t="s">
        <v>5</v>
      </c>
      <c r="C9727" s="4" t="s">
        <v>13</v>
      </c>
      <c r="D9727" s="4" t="s">
        <v>13</v>
      </c>
      <c r="E9727" s="4" t="s">
        <v>9</v>
      </c>
      <c r="F9727" s="4" t="s">
        <v>13</v>
      </c>
      <c r="G9727" s="4" t="s">
        <v>13</v>
      </c>
      <c r="H9727" s="4" t="s">
        <v>13</v>
      </c>
    </row>
    <row r="9728" spans="1:7">
      <c r="A9728" t="n">
        <v>85324</v>
      </c>
      <c r="B9728" s="34" t="n">
        <v>18</v>
      </c>
      <c r="C9728" s="7" t="n">
        <v>0</v>
      </c>
      <c r="D9728" s="7" t="n">
        <v>0</v>
      </c>
      <c r="E9728" s="7" t="n">
        <v>2</v>
      </c>
      <c r="F9728" s="7" t="n">
        <v>14</v>
      </c>
      <c r="G9728" s="7" t="n">
        <v>19</v>
      </c>
      <c r="H9728" s="7" t="n">
        <v>1</v>
      </c>
    </row>
    <row r="9729" spans="1:9">
      <c r="A9729" t="s">
        <v>4</v>
      </c>
      <c r="B9729" s="4" t="s">
        <v>5</v>
      </c>
    </row>
    <row r="9730" spans="1:9">
      <c r="A9730" t="n">
        <v>85334</v>
      </c>
      <c r="B9730" s="5" t="n">
        <v>1</v>
      </c>
    </row>
    <row r="9731" spans="1:9">
      <c r="A9731" t="s">
        <v>4</v>
      </c>
      <c r="B9731" s="4" t="s">
        <v>5</v>
      </c>
      <c r="C9731" s="4" t="s">
        <v>13</v>
      </c>
      <c r="D9731" s="4" t="s">
        <v>10</v>
      </c>
      <c r="E9731" s="4" t="s">
        <v>30</v>
      </c>
    </row>
    <row r="9732" spans="1:9">
      <c r="A9732" t="n">
        <v>85335</v>
      </c>
      <c r="B9732" s="27" t="n">
        <v>58</v>
      </c>
      <c r="C9732" s="7" t="n">
        <v>0</v>
      </c>
      <c r="D9732" s="7" t="n">
        <v>500</v>
      </c>
      <c r="E9732" s="7" t="n">
        <v>1</v>
      </c>
    </row>
    <row r="9733" spans="1:9">
      <c r="A9733" t="s">
        <v>4</v>
      </c>
      <c r="B9733" s="4" t="s">
        <v>5</v>
      </c>
      <c r="C9733" s="4" t="s">
        <v>13</v>
      </c>
      <c r="D9733" s="4" t="s">
        <v>10</v>
      </c>
    </row>
    <row r="9734" spans="1:9">
      <c r="A9734" t="n">
        <v>85343</v>
      </c>
      <c r="B9734" s="27" t="n">
        <v>58</v>
      </c>
      <c r="C9734" s="7" t="n">
        <v>255</v>
      </c>
      <c r="D9734" s="7" t="n">
        <v>0</v>
      </c>
    </row>
    <row r="9735" spans="1:9">
      <c r="A9735" t="s">
        <v>4</v>
      </c>
      <c r="B9735" s="4" t="s">
        <v>5</v>
      </c>
      <c r="C9735" s="4" t="s">
        <v>13</v>
      </c>
      <c r="D9735" s="4" t="s">
        <v>13</v>
      </c>
      <c r="E9735" s="4" t="s">
        <v>13</v>
      </c>
      <c r="F9735" s="4" t="s">
        <v>13</v>
      </c>
      <c r="G9735" s="4" t="s">
        <v>13</v>
      </c>
    </row>
    <row r="9736" spans="1:9">
      <c r="A9736" t="n">
        <v>85347</v>
      </c>
      <c r="B9736" s="34" t="n">
        <v>18</v>
      </c>
      <c r="C9736" s="7" t="n">
        <v>2</v>
      </c>
      <c r="D9736" s="7" t="n">
        <v>35</v>
      </c>
      <c r="E9736" s="7" t="n">
        <v>6</v>
      </c>
      <c r="F9736" s="7" t="n">
        <v>19</v>
      </c>
      <c r="G9736" s="7" t="n">
        <v>1</v>
      </c>
    </row>
    <row r="9737" spans="1:9">
      <c r="A9737" t="s">
        <v>4</v>
      </c>
      <c r="B9737" s="4" t="s">
        <v>5</v>
      </c>
      <c r="C9737" s="4" t="s">
        <v>13</v>
      </c>
      <c r="D9737" s="4" t="s">
        <v>10</v>
      </c>
      <c r="E9737" s="4" t="s">
        <v>9</v>
      </c>
    </row>
    <row r="9738" spans="1:9">
      <c r="A9738" t="n">
        <v>85353</v>
      </c>
      <c r="B9738" s="71" t="n">
        <v>167</v>
      </c>
      <c r="C9738" s="7" t="n">
        <v>3</v>
      </c>
      <c r="D9738" s="7" t="n">
        <v>0</v>
      </c>
      <c r="E9738" s="7" t="n">
        <v>0</v>
      </c>
    </row>
    <row r="9739" spans="1:9">
      <c r="A9739" t="s">
        <v>4</v>
      </c>
      <c r="B9739" s="4" t="s">
        <v>5</v>
      </c>
      <c r="C9739" s="4" t="s">
        <v>10</v>
      </c>
    </row>
    <row r="9740" spans="1:9">
      <c r="A9740" t="n">
        <v>85361</v>
      </c>
      <c r="B9740" s="16" t="n">
        <v>13</v>
      </c>
      <c r="C9740" s="7" t="n">
        <v>6484</v>
      </c>
    </row>
    <row r="9741" spans="1:9">
      <c r="A9741" t="s">
        <v>4</v>
      </c>
      <c r="B9741" s="4" t="s">
        <v>5</v>
      </c>
      <c r="C9741" s="4" t="s">
        <v>13</v>
      </c>
      <c r="D9741" s="4" t="s">
        <v>10</v>
      </c>
      <c r="E9741" s="4" t="s">
        <v>9</v>
      </c>
    </row>
    <row r="9742" spans="1:9">
      <c r="A9742" t="n">
        <v>85364</v>
      </c>
      <c r="B9742" s="71" t="n">
        <v>167</v>
      </c>
      <c r="C9742" s="7" t="n">
        <v>1</v>
      </c>
      <c r="D9742" s="7" t="n">
        <v>0</v>
      </c>
      <c r="E9742" s="7" t="n">
        <v>256</v>
      </c>
    </row>
    <row r="9743" spans="1:9">
      <c r="A9743" t="s">
        <v>4</v>
      </c>
      <c r="B9743" s="4" t="s">
        <v>5</v>
      </c>
      <c r="C9743" s="4" t="s">
        <v>13</v>
      </c>
      <c r="D9743" s="4" t="s">
        <v>10</v>
      </c>
      <c r="E9743" s="4" t="s">
        <v>9</v>
      </c>
    </row>
    <row r="9744" spans="1:9">
      <c r="A9744" t="n">
        <v>85372</v>
      </c>
      <c r="B9744" s="71" t="n">
        <v>167</v>
      </c>
      <c r="C9744" s="7" t="n">
        <v>1</v>
      </c>
      <c r="D9744" s="7" t="n">
        <v>0</v>
      </c>
      <c r="E9744" s="7" t="n">
        <v>176</v>
      </c>
    </row>
    <row r="9745" spans="1:7">
      <c r="A9745" t="s">
        <v>4</v>
      </c>
      <c r="B9745" s="4" t="s">
        <v>5</v>
      </c>
      <c r="C9745" s="4" t="s">
        <v>13</v>
      </c>
      <c r="D9745" s="4" t="s">
        <v>10</v>
      </c>
      <c r="E9745" s="4" t="s">
        <v>9</v>
      </c>
    </row>
    <row r="9746" spans="1:7">
      <c r="A9746" t="n">
        <v>85380</v>
      </c>
      <c r="B9746" s="71" t="n">
        <v>167</v>
      </c>
      <c r="C9746" s="7" t="n">
        <v>1</v>
      </c>
      <c r="D9746" s="7" t="n">
        <v>1</v>
      </c>
      <c r="E9746" s="7" t="n">
        <v>176</v>
      </c>
    </row>
    <row r="9747" spans="1:7">
      <c r="A9747" t="s">
        <v>4</v>
      </c>
      <c r="B9747" s="4" t="s">
        <v>5</v>
      </c>
      <c r="C9747" s="4" t="s">
        <v>13</v>
      </c>
      <c r="D9747" s="4" t="s">
        <v>10</v>
      </c>
      <c r="E9747" s="4" t="s">
        <v>9</v>
      </c>
    </row>
    <row r="9748" spans="1:7">
      <c r="A9748" t="n">
        <v>85388</v>
      </c>
      <c r="B9748" s="71" t="n">
        <v>167</v>
      </c>
      <c r="C9748" s="7" t="n">
        <v>1</v>
      </c>
      <c r="D9748" s="7" t="n">
        <v>2</v>
      </c>
      <c r="E9748" s="7" t="n">
        <v>176</v>
      </c>
    </row>
    <row r="9749" spans="1:7">
      <c r="A9749" t="s">
        <v>4</v>
      </c>
      <c r="B9749" s="4" t="s">
        <v>5</v>
      </c>
      <c r="C9749" s="4" t="s">
        <v>13</v>
      </c>
      <c r="D9749" s="4" t="s">
        <v>10</v>
      </c>
      <c r="E9749" s="4" t="s">
        <v>9</v>
      </c>
    </row>
    <row r="9750" spans="1:7">
      <c r="A9750" t="n">
        <v>85396</v>
      </c>
      <c r="B9750" s="71" t="n">
        <v>167</v>
      </c>
      <c r="C9750" s="7" t="n">
        <v>1</v>
      </c>
      <c r="D9750" s="7" t="n">
        <v>3</v>
      </c>
      <c r="E9750" s="7" t="n">
        <v>176</v>
      </c>
    </row>
    <row r="9751" spans="1:7">
      <c r="A9751" t="s">
        <v>4</v>
      </c>
      <c r="B9751" s="4" t="s">
        <v>5</v>
      </c>
      <c r="C9751" s="4" t="s">
        <v>13</v>
      </c>
      <c r="D9751" s="4" t="s">
        <v>10</v>
      </c>
      <c r="E9751" s="4" t="s">
        <v>9</v>
      </c>
    </row>
    <row r="9752" spans="1:7">
      <c r="A9752" t="n">
        <v>85404</v>
      </c>
      <c r="B9752" s="71" t="n">
        <v>167</v>
      </c>
      <c r="C9752" s="7" t="n">
        <v>1</v>
      </c>
      <c r="D9752" s="7" t="n">
        <v>4</v>
      </c>
      <c r="E9752" s="7" t="n">
        <v>176</v>
      </c>
    </row>
    <row r="9753" spans="1:7">
      <c r="A9753" t="s">
        <v>4</v>
      </c>
      <c r="B9753" s="4" t="s">
        <v>5</v>
      </c>
      <c r="C9753" s="4" t="s">
        <v>13</v>
      </c>
      <c r="D9753" s="4" t="s">
        <v>10</v>
      </c>
      <c r="E9753" s="4" t="s">
        <v>9</v>
      </c>
    </row>
    <row r="9754" spans="1:7">
      <c r="A9754" t="n">
        <v>85412</v>
      </c>
      <c r="B9754" s="71" t="n">
        <v>167</v>
      </c>
      <c r="C9754" s="7" t="n">
        <v>1</v>
      </c>
      <c r="D9754" s="7" t="n">
        <v>5</v>
      </c>
      <c r="E9754" s="7" t="n">
        <v>176</v>
      </c>
    </row>
    <row r="9755" spans="1:7">
      <c r="A9755" t="s">
        <v>4</v>
      </c>
      <c r="B9755" s="4" t="s">
        <v>5</v>
      </c>
      <c r="C9755" s="4" t="s">
        <v>13</v>
      </c>
      <c r="D9755" s="4" t="s">
        <v>10</v>
      </c>
      <c r="E9755" s="4" t="s">
        <v>9</v>
      </c>
    </row>
    <row r="9756" spans="1:7">
      <c r="A9756" t="n">
        <v>85420</v>
      </c>
      <c r="B9756" s="71" t="n">
        <v>167</v>
      </c>
      <c r="C9756" s="7" t="n">
        <v>1</v>
      </c>
      <c r="D9756" s="7" t="n">
        <v>6</v>
      </c>
      <c r="E9756" s="7" t="n">
        <v>176</v>
      </c>
    </row>
    <row r="9757" spans="1:7">
      <c r="A9757" t="s">
        <v>4</v>
      </c>
      <c r="B9757" s="4" t="s">
        <v>5</v>
      </c>
      <c r="C9757" s="4" t="s">
        <v>13</v>
      </c>
      <c r="D9757" s="4" t="s">
        <v>10</v>
      </c>
      <c r="E9757" s="4" t="s">
        <v>9</v>
      </c>
    </row>
    <row r="9758" spans="1:7">
      <c r="A9758" t="n">
        <v>85428</v>
      </c>
      <c r="B9758" s="71" t="n">
        <v>167</v>
      </c>
      <c r="C9758" s="7" t="n">
        <v>1</v>
      </c>
      <c r="D9758" s="7" t="n">
        <v>7</v>
      </c>
      <c r="E9758" s="7" t="n">
        <v>176</v>
      </c>
    </row>
    <row r="9759" spans="1:7">
      <c r="A9759" t="s">
        <v>4</v>
      </c>
      <c r="B9759" s="4" t="s">
        <v>5</v>
      </c>
      <c r="C9759" s="4" t="s">
        <v>13</v>
      </c>
      <c r="D9759" s="4" t="s">
        <v>10</v>
      </c>
      <c r="E9759" s="4" t="s">
        <v>9</v>
      </c>
    </row>
    <row r="9760" spans="1:7">
      <c r="A9760" t="n">
        <v>85436</v>
      </c>
      <c r="B9760" s="71" t="n">
        <v>167</v>
      </c>
      <c r="C9760" s="7" t="n">
        <v>1</v>
      </c>
      <c r="D9760" s="7" t="n">
        <v>8</v>
      </c>
      <c r="E9760" s="7" t="n">
        <v>176</v>
      </c>
    </row>
    <row r="9761" spans="1:5">
      <c r="A9761" t="s">
        <v>4</v>
      </c>
      <c r="B9761" s="4" t="s">
        <v>5</v>
      </c>
      <c r="C9761" s="4" t="s">
        <v>13</v>
      </c>
      <c r="D9761" s="4" t="s">
        <v>10</v>
      </c>
      <c r="E9761" s="4" t="s">
        <v>9</v>
      </c>
    </row>
    <row r="9762" spans="1:5">
      <c r="A9762" t="n">
        <v>85444</v>
      </c>
      <c r="B9762" s="71" t="n">
        <v>167</v>
      </c>
      <c r="C9762" s="7" t="n">
        <v>1</v>
      </c>
      <c r="D9762" s="7" t="n">
        <v>9</v>
      </c>
      <c r="E9762" s="7" t="n">
        <v>176</v>
      </c>
    </row>
    <row r="9763" spans="1:5">
      <c r="A9763" t="s">
        <v>4</v>
      </c>
      <c r="B9763" s="4" t="s">
        <v>5</v>
      </c>
      <c r="C9763" s="4" t="s">
        <v>13</v>
      </c>
      <c r="D9763" s="4" t="s">
        <v>10</v>
      </c>
      <c r="E9763" s="4" t="s">
        <v>9</v>
      </c>
    </row>
    <row r="9764" spans="1:5">
      <c r="A9764" t="n">
        <v>85452</v>
      </c>
      <c r="B9764" s="71" t="n">
        <v>167</v>
      </c>
      <c r="C9764" s="7" t="n">
        <v>1</v>
      </c>
      <c r="D9764" s="7" t="n">
        <v>11</v>
      </c>
      <c r="E9764" s="7" t="n">
        <v>176</v>
      </c>
    </row>
    <row r="9765" spans="1:5">
      <c r="A9765" t="s">
        <v>4</v>
      </c>
      <c r="B9765" s="4" t="s">
        <v>5</v>
      </c>
      <c r="C9765" s="4" t="s">
        <v>13</v>
      </c>
      <c r="D9765" s="4" t="s">
        <v>13</v>
      </c>
      <c r="E9765" s="4" t="s">
        <v>9</v>
      </c>
      <c r="F9765" s="4" t="s">
        <v>13</v>
      </c>
      <c r="G9765" s="4" t="s">
        <v>13</v>
      </c>
    </row>
    <row r="9766" spans="1:5">
      <c r="A9766" t="n">
        <v>85460</v>
      </c>
      <c r="B9766" s="34" t="n">
        <v>18</v>
      </c>
      <c r="C9766" s="7" t="n">
        <v>6</v>
      </c>
      <c r="D9766" s="7" t="n">
        <v>0</v>
      </c>
      <c r="E9766" s="7" t="n">
        <v>4</v>
      </c>
      <c r="F9766" s="7" t="n">
        <v>19</v>
      </c>
      <c r="G9766" s="7" t="n">
        <v>1</v>
      </c>
    </row>
    <row r="9767" spans="1:5">
      <c r="A9767" t="s">
        <v>4</v>
      </c>
      <c r="B9767" s="4" t="s">
        <v>5</v>
      </c>
      <c r="C9767" s="4" t="s">
        <v>13</v>
      </c>
      <c r="D9767" s="4" t="s">
        <v>10</v>
      </c>
      <c r="E9767" s="4" t="s">
        <v>9</v>
      </c>
    </row>
    <row r="9768" spans="1:5">
      <c r="A9768" t="n">
        <v>85469</v>
      </c>
      <c r="B9768" s="71" t="n">
        <v>167</v>
      </c>
      <c r="C9768" s="7" t="n">
        <v>0</v>
      </c>
      <c r="D9768" s="7" t="n">
        <v>0</v>
      </c>
      <c r="E9768" s="7" t="n">
        <v>16</v>
      </c>
    </row>
    <row r="9769" spans="1:5">
      <c r="A9769" t="s">
        <v>4</v>
      </c>
      <c r="B9769" s="4" t="s">
        <v>5</v>
      </c>
      <c r="C9769" s="4" t="s">
        <v>13</v>
      </c>
      <c r="D9769" s="4" t="s">
        <v>10</v>
      </c>
      <c r="E9769" s="4" t="s">
        <v>9</v>
      </c>
    </row>
    <row r="9770" spans="1:5">
      <c r="A9770" t="n">
        <v>85477</v>
      </c>
      <c r="B9770" s="71" t="n">
        <v>167</v>
      </c>
      <c r="C9770" s="7" t="n">
        <v>0</v>
      </c>
      <c r="D9770" s="7" t="n">
        <v>8</v>
      </c>
      <c r="E9770" s="7" t="n">
        <v>16</v>
      </c>
    </row>
    <row r="9771" spans="1:5">
      <c r="A9771" t="s">
        <v>4</v>
      </c>
      <c r="B9771" s="4" t="s">
        <v>5</v>
      </c>
      <c r="C9771" s="4" t="s">
        <v>13</v>
      </c>
      <c r="D9771" s="4" t="s">
        <v>10</v>
      </c>
      <c r="E9771" s="4" t="s">
        <v>9</v>
      </c>
    </row>
    <row r="9772" spans="1:5">
      <c r="A9772" t="n">
        <v>85485</v>
      </c>
      <c r="B9772" s="71" t="n">
        <v>167</v>
      </c>
      <c r="C9772" s="7" t="n">
        <v>0</v>
      </c>
      <c r="D9772" s="7" t="n">
        <v>6</v>
      </c>
      <c r="E9772" s="7" t="n">
        <v>16</v>
      </c>
    </row>
    <row r="9773" spans="1:5">
      <c r="A9773" t="s">
        <v>4</v>
      </c>
      <c r="B9773" s="4" t="s">
        <v>5</v>
      </c>
      <c r="C9773" s="4" t="s">
        <v>13</v>
      </c>
      <c r="D9773" s="4" t="s">
        <v>10</v>
      </c>
      <c r="E9773" s="4" t="s">
        <v>9</v>
      </c>
    </row>
    <row r="9774" spans="1:5">
      <c r="A9774" t="n">
        <v>85493</v>
      </c>
      <c r="B9774" s="71" t="n">
        <v>167</v>
      </c>
      <c r="C9774" s="7" t="n">
        <v>0</v>
      </c>
      <c r="D9774" s="7" t="n">
        <v>3</v>
      </c>
      <c r="E9774" s="7" t="n">
        <v>16</v>
      </c>
    </row>
    <row r="9775" spans="1:5">
      <c r="A9775" t="s">
        <v>4</v>
      </c>
      <c r="B9775" s="4" t="s">
        <v>5</v>
      </c>
      <c r="C9775" s="4" t="s">
        <v>13</v>
      </c>
      <c r="D9775" s="4" t="s">
        <v>10</v>
      </c>
      <c r="E9775" s="4" t="s">
        <v>9</v>
      </c>
    </row>
    <row r="9776" spans="1:5">
      <c r="A9776" t="n">
        <v>85501</v>
      </c>
      <c r="B9776" s="71" t="n">
        <v>167</v>
      </c>
      <c r="C9776" s="7" t="n">
        <v>0</v>
      </c>
      <c r="D9776" s="7" t="n">
        <v>7</v>
      </c>
      <c r="E9776" s="7" t="n">
        <v>16</v>
      </c>
    </row>
    <row r="9777" spans="1:7">
      <c r="A9777" t="s">
        <v>4</v>
      </c>
      <c r="B9777" s="4" t="s">
        <v>5</v>
      </c>
      <c r="C9777" s="4" t="s">
        <v>13</v>
      </c>
      <c r="D9777" s="4" t="s">
        <v>10</v>
      </c>
      <c r="E9777" s="4" t="s">
        <v>9</v>
      </c>
    </row>
    <row r="9778" spans="1:7">
      <c r="A9778" t="n">
        <v>85509</v>
      </c>
      <c r="B9778" s="71" t="n">
        <v>167</v>
      </c>
      <c r="C9778" s="7" t="n">
        <v>0</v>
      </c>
      <c r="D9778" s="7" t="n">
        <v>9</v>
      </c>
      <c r="E9778" s="7" t="n">
        <v>16</v>
      </c>
    </row>
    <row r="9779" spans="1:7">
      <c r="A9779" t="s">
        <v>4</v>
      </c>
      <c r="B9779" s="4" t="s">
        <v>5</v>
      </c>
      <c r="C9779" s="4" t="s">
        <v>13</v>
      </c>
      <c r="D9779" s="4" t="s">
        <v>10</v>
      </c>
      <c r="E9779" s="4" t="s">
        <v>9</v>
      </c>
    </row>
    <row r="9780" spans="1:7">
      <c r="A9780" t="n">
        <v>85517</v>
      </c>
      <c r="B9780" s="71" t="n">
        <v>167</v>
      </c>
      <c r="C9780" s="7" t="n">
        <v>0</v>
      </c>
      <c r="D9780" s="7" t="n">
        <v>11</v>
      </c>
      <c r="E9780" s="7" t="n">
        <v>16</v>
      </c>
    </row>
    <row r="9781" spans="1:7">
      <c r="A9781" t="s">
        <v>4</v>
      </c>
      <c r="B9781" s="4" t="s">
        <v>5</v>
      </c>
      <c r="C9781" s="4" t="s">
        <v>13</v>
      </c>
    </row>
    <row r="9782" spans="1:7">
      <c r="A9782" t="n">
        <v>85525</v>
      </c>
      <c r="B9782" s="50" t="n">
        <v>64</v>
      </c>
      <c r="C9782" s="7" t="n">
        <v>14</v>
      </c>
    </row>
    <row r="9783" spans="1:7">
      <c r="A9783" t="s">
        <v>4</v>
      </c>
      <c r="B9783" s="4" t="s">
        <v>5</v>
      </c>
    </row>
    <row r="9784" spans="1:7">
      <c r="A9784" t="n">
        <v>85527</v>
      </c>
      <c r="B9784" s="5" t="n">
        <v>1</v>
      </c>
    </row>
    <row r="9785" spans="1:7">
      <c r="A9785" t="s">
        <v>4</v>
      </c>
      <c r="B9785" s="4" t="s">
        <v>5</v>
      </c>
      <c r="C9785" s="4" t="s">
        <v>10</v>
      </c>
    </row>
    <row r="9786" spans="1:7">
      <c r="A9786" t="n">
        <v>85528</v>
      </c>
      <c r="B9786" s="8" t="n">
        <v>12</v>
      </c>
      <c r="C9786" s="7" t="n">
        <v>6488</v>
      </c>
    </row>
    <row r="9787" spans="1:7">
      <c r="A9787" t="s">
        <v>4</v>
      </c>
      <c r="B9787" s="4" t="s">
        <v>5</v>
      </c>
      <c r="C9787" s="4" t="s">
        <v>13</v>
      </c>
    </row>
    <row r="9788" spans="1:7">
      <c r="A9788" t="n">
        <v>85531</v>
      </c>
      <c r="B9788" s="72" t="n">
        <v>117</v>
      </c>
      <c r="C9788" s="7" t="n">
        <v>2</v>
      </c>
    </row>
    <row r="9789" spans="1:7">
      <c r="A9789" t="s">
        <v>4</v>
      </c>
      <c r="B9789" s="4" t="s">
        <v>5</v>
      </c>
      <c r="C9789" s="4" t="s">
        <v>13</v>
      </c>
      <c r="D9789" s="4" t="s">
        <v>13</v>
      </c>
    </row>
    <row r="9790" spans="1:7">
      <c r="A9790" t="n">
        <v>85533</v>
      </c>
      <c r="B9790" s="72" t="n">
        <v>117</v>
      </c>
      <c r="C9790" s="7" t="n">
        <v>0</v>
      </c>
      <c r="D9790" s="7" t="n">
        <v>0</v>
      </c>
    </row>
    <row r="9791" spans="1:7">
      <c r="A9791" t="s">
        <v>4</v>
      </c>
      <c r="B9791" s="4" t="s">
        <v>5</v>
      </c>
      <c r="C9791" s="4" t="s">
        <v>13</v>
      </c>
    </row>
    <row r="9792" spans="1:7">
      <c r="A9792" t="n">
        <v>85536</v>
      </c>
      <c r="B9792" s="72" t="n">
        <v>117</v>
      </c>
      <c r="C9792" s="7" t="n">
        <v>1</v>
      </c>
    </row>
    <row r="9793" spans="1:5">
      <c r="A9793" t="s">
        <v>4</v>
      </c>
      <c r="B9793" s="4" t="s">
        <v>5</v>
      </c>
      <c r="C9793" s="4" t="s">
        <v>10</v>
      </c>
    </row>
    <row r="9794" spans="1:5">
      <c r="A9794" t="n">
        <v>85538</v>
      </c>
      <c r="B9794" s="16" t="n">
        <v>13</v>
      </c>
      <c r="C9794" s="7" t="n">
        <v>6488</v>
      </c>
    </row>
    <row r="9795" spans="1:5">
      <c r="A9795" t="s">
        <v>4</v>
      </c>
      <c r="B9795" s="4" t="s">
        <v>5</v>
      </c>
      <c r="C9795" s="4" t="s">
        <v>13</v>
      </c>
      <c r="D9795" s="4" t="s">
        <v>13</v>
      </c>
      <c r="E9795" s="4" t="s">
        <v>13</v>
      </c>
      <c r="F9795" s="4" t="s">
        <v>13</v>
      </c>
      <c r="G9795" s="4" t="s">
        <v>13</v>
      </c>
    </row>
    <row r="9796" spans="1:5">
      <c r="A9796" t="n">
        <v>85541</v>
      </c>
      <c r="B9796" s="34" t="n">
        <v>18</v>
      </c>
      <c r="C9796" s="7" t="n">
        <v>6</v>
      </c>
      <c r="D9796" s="7" t="n">
        <v>35</v>
      </c>
      <c r="E9796" s="7" t="n">
        <v>2</v>
      </c>
      <c r="F9796" s="7" t="n">
        <v>19</v>
      </c>
      <c r="G9796" s="7" t="n">
        <v>1</v>
      </c>
    </row>
    <row r="9797" spans="1:5">
      <c r="A9797" t="s">
        <v>4</v>
      </c>
      <c r="B9797" s="4" t="s">
        <v>5</v>
      </c>
      <c r="C9797" s="4" t="s">
        <v>13</v>
      </c>
      <c r="D9797" s="4" t="s">
        <v>10</v>
      </c>
      <c r="E9797" s="4" t="s">
        <v>9</v>
      </c>
    </row>
    <row r="9798" spans="1:5">
      <c r="A9798" t="n">
        <v>85547</v>
      </c>
      <c r="B9798" s="71" t="n">
        <v>167</v>
      </c>
      <c r="C9798" s="7" t="n">
        <v>4</v>
      </c>
      <c r="D9798" s="7" t="n">
        <v>0</v>
      </c>
      <c r="E9798" s="7" t="n">
        <v>0</v>
      </c>
    </row>
    <row r="9799" spans="1:5">
      <c r="A9799" t="s">
        <v>4</v>
      </c>
      <c r="B9799" s="4" t="s">
        <v>5</v>
      </c>
      <c r="C9799" s="4" t="s">
        <v>10</v>
      </c>
    </row>
    <row r="9800" spans="1:5">
      <c r="A9800" t="n">
        <v>85555</v>
      </c>
      <c r="B9800" s="8" t="n">
        <v>12</v>
      </c>
      <c r="C9800" s="7" t="n">
        <v>6467</v>
      </c>
    </row>
    <row r="9801" spans="1:5">
      <c r="A9801" t="s">
        <v>4</v>
      </c>
      <c r="B9801" s="4" t="s">
        <v>5</v>
      </c>
      <c r="C9801" s="4" t="s">
        <v>13</v>
      </c>
      <c r="D9801" s="4" t="s">
        <v>6</v>
      </c>
    </row>
    <row r="9802" spans="1:5">
      <c r="A9802" t="n">
        <v>85558</v>
      </c>
      <c r="B9802" s="9" t="n">
        <v>2</v>
      </c>
      <c r="C9802" s="7" t="n">
        <v>10</v>
      </c>
      <c r="D9802" s="7" t="s">
        <v>721</v>
      </c>
    </row>
    <row r="9803" spans="1:5">
      <c r="A9803" t="s">
        <v>4</v>
      </c>
      <c r="B9803" s="4" t="s">
        <v>5</v>
      </c>
      <c r="C9803" s="4" t="s">
        <v>13</v>
      </c>
      <c r="D9803" s="4" t="s">
        <v>6</v>
      </c>
    </row>
    <row r="9804" spans="1:5">
      <c r="A9804" t="n">
        <v>85571</v>
      </c>
      <c r="B9804" s="9" t="n">
        <v>2</v>
      </c>
      <c r="C9804" s="7" t="n">
        <v>11</v>
      </c>
      <c r="D9804" s="7" t="s">
        <v>690</v>
      </c>
    </row>
    <row r="9805" spans="1:5">
      <c r="A9805" t="s">
        <v>4</v>
      </c>
      <c r="B9805" s="4" t="s">
        <v>5</v>
      </c>
      <c r="C9805" s="4" t="s">
        <v>10</v>
      </c>
      <c r="D9805" s="4" t="s">
        <v>30</v>
      </c>
      <c r="E9805" s="4" t="s">
        <v>30</v>
      </c>
      <c r="F9805" s="4" t="s">
        <v>30</v>
      </c>
      <c r="G9805" s="4" t="s">
        <v>30</v>
      </c>
    </row>
    <row r="9806" spans="1:5">
      <c r="A9806" t="n">
        <v>85593</v>
      </c>
      <c r="B9806" s="38" t="n">
        <v>46</v>
      </c>
      <c r="C9806" s="7" t="n">
        <v>95</v>
      </c>
      <c r="D9806" s="7" t="n">
        <v>-14.039999961853</v>
      </c>
      <c r="E9806" s="7" t="n">
        <v>0</v>
      </c>
      <c r="F9806" s="7" t="n">
        <v>-13.6599998474121</v>
      </c>
      <c r="G9806" s="7" t="n">
        <v>33.2999992370605</v>
      </c>
    </row>
    <row r="9807" spans="1:5">
      <c r="A9807" t="s">
        <v>4</v>
      </c>
      <c r="B9807" s="4" t="s">
        <v>5</v>
      </c>
      <c r="C9807" s="4" t="s">
        <v>10</v>
      </c>
      <c r="D9807" s="4" t="s">
        <v>30</v>
      </c>
      <c r="E9807" s="4" t="s">
        <v>30</v>
      </c>
      <c r="F9807" s="4" t="s">
        <v>30</v>
      </c>
      <c r="G9807" s="4" t="s">
        <v>30</v>
      </c>
    </row>
    <row r="9808" spans="1:5">
      <c r="A9808" t="n">
        <v>85612</v>
      </c>
      <c r="B9808" s="38" t="n">
        <v>46</v>
      </c>
      <c r="C9808" s="7" t="n">
        <v>61440</v>
      </c>
      <c r="D9808" s="7" t="n">
        <v>-11.3699998855591</v>
      </c>
      <c r="E9808" s="7" t="n">
        <v>0</v>
      </c>
      <c r="F9808" s="7" t="n">
        <v>-13.3900003433228</v>
      </c>
      <c r="G9808" s="7" t="n">
        <v>255.899993896484</v>
      </c>
    </row>
    <row r="9809" spans="1:7">
      <c r="A9809" t="s">
        <v>4</v>
      </c>
      <c r="B9809" s="4" t="s">
        <v>5</v>
      </c>
      <c r="C9809" s="4" t="s">
        <v>10</v>
      </c>
      <c r="D9809" s="4" t="s">
        <v>9</v>
      </c>
    </row>
    <row r="9810" spans="1:7">
      <c r="A9810" t="n">
        <v>85631</v>
      </c>
      <c r="B9810" s="37" t="n">
        <v>43</v>
      </c>
      <c r="C9810" s="7" t="n">
        <v>61440</v>
      </c>
      <c r="D9810" s="7" t="n">
        <v>128</v>
      </c>
    </row>
    <row r="9811" spans="1:7">
      <c r="A9811" t="s">
        <v>4</v>
      </c>
      <c r="B9811" s="4" t="s">
        <v>5</v>
      </c>
      <c r="C9811" s="4" t="s">
        <v>10</v>
      </c>
      <c r="D9811" s="4" t="s">
        <v>9</v>
      </c>
    </row>
    <row r="9812" spans="1:7">
      <c r="A9812" t="n">
        <v>85638</v>
      </c>
      <c r="B9812" s="37" t="n">
        <v>43</v>
      </c>
      <c r="C9812" s="7" t="n">
        <v>61440</v>
      </c>
      <c r="D9812" s="7" t="n">
        <v>32</v>
      </c>
    </row>
    <row r="9813" spans="1:7">
      <c r="A9813" t="s">
        <v>4</v>
      </c>
      <c r="B9813" s="4" t="s">
        <v>5</v>
      </c>
      <c r="C9813" s="4" t="s">
        <v>10</v>
      </c>
      <c r="D9813" s="4" t="s">
        <v>9</v>
      </c>
    </row>
    <row r="9814" spans="1:7">
      <c r="A9814" t="n">
        <v>85645</v>
      </c>
      <c r="B9814" s="37" t="n">
        <v>43</v>
      </c>
      <c r="C9814" s="7" t="n">
        <v>95</v>
      </c>
      <c r="D9814" s="7" t="n">
        <v>128</v>
      </c>
    </row>
    <row r="9815" spans="1:7">
      <c r="A9815" t="s">
        <v>4</v>
      </c>
      <c r="B9815" s="4" t="s">
        <v>5</v>
      </c>
      <c r="C9815" s="4" t="s">
        <v>10</v>
      </c>
      <c r="D9815" s="4" t="s">
        <v>9</v>
      </c>
    </row>
    <row r="9816" spans="1:7">
      <c r="A9816" t="n">
        <v>85652</v>
      </c>
      <c r="B9816" s="37" t="n">
        <v>43</v>
      </c>
      <c r="C9816" s="7" t="n">
        <v>95</v>
      </c>
      <c r="D9816" s="7" t="n">
        <v>32</v>
      </c>
    </row>
    <row r="9817" spans="1:7">
      <c r="A9817" t="s">
        <v>4</v>
      </c>
      <c r="B9817" s="4" t="s">
        <v>5</v>
      </c>
      <c r="C9817" s="4" t="s">
        <v>10</v>
      </c>
      <c r="D9817" s="4" t="s">
        <v>9</v>
      </c>
    </row>
    <row r="9818" spans="1:7">
      <c r="A9818" t="n">
        <v>85659</v>
      </c>
      <c r="B9818" s="57" t="n">
        <v>44</v>
      </c>
      <c r="C9818" s="7" t="n">
        <v>6517</v>
      </c>
      <c r="D9818" s="7" t="n">
        <v>128</v>
      </c>
    </row>
    <row r="9819" spans="1:7">
      <c r="A9819" t="s">
        <v>4</v>
      </c>
      <c r="B9819" s="4" t="s">
        <v>5</v>
      </c>
      <c r="C9819" s="4" t="s">
        <v>10</v>
      </c>
      <c r="D9819" s="4" t="s">
        <v>9</v>
      </c>
    </row>
    <row r="9820" spans="1:7">
      <c r="A9820" t="n">
        <v>85666</v>
      </c>
      <c r="B9820" s="57" t="n">
        <v>44</v>
      </c>
      <c r="C9820" s="7" t="n">
        <v>6517</v>
      </c>
      <c r="D9820" s="7" t="n">
        <v>32</v>
      </c>
    </row>
    <row r="9821" spans="1:7">
      <c r="A9821" t="s">
        <v>4</v>
      </c>
      <c r="B9821" s="4" t="s">
        <v>5</v>
      </c>
      <c r="C9821" s="4" t="s">
        <v>10</v>
      </c>
    </row>
    <row r="9822" spans="1:7">
      <c r="A9822" t="n">
        <v>85673</v>
      </c>
      <c r="B9822" s="25" t="n">
        <v>16</v>
      </c>
      <c r="C9822" s="7" t="n">
        <v>100</v>
      </c>
    </row>
    <row r="9823" spans="1:7">
      <c r="A9823" t="s">
        <v>4</v>
      </c>
      <c r="B9823" s="4" t="s">
        <v>5</v>
      </c>
      <c r="C9823" s="4" t="s">
        <v>13</v>
      </c>
      <c r="D9823" s="4" t="s">
        <v>10</v>
      </c>
    </row>
    <row r="9824" spans="1:7">
      <c r="A9824" t="n">
        <v>85676</v>
      </c>
      <c r="B9824" s="23" t="n">
        <v>22</v>
      </c>
      <c r="C9824" s="7" t="n">
        <v>0</v>
      </c>
      <c r="D9824" s="7" t="n">
        <v>0</v>
      </c>
    </row>
    <row r="9825" spans="1:4">
      <c r="A9825" t="s">
        <v>4</v>
      </c>
      <c r="B9825" s="4" t="s">
        <v>5</v>
      </c>
      <c r="C9825" s="4" t="s">
        <v>13</v>
      </c>
      <c r="D9825" s="4" t="s">
        <v>13</v>
      </c>
      <c r="E9825" s="4" t="s">
        <v>30</v>
      </c>
      <c r="F9825" s="4" t="s">
        <v>30</v>
      </c>
      <c r="G9825" s="4" t="s">
        <v>30</v>
      </c>
      <c r="H9825" s="4" t="s">
        <v>10</v>
      </c>
    </row>
    <row r="9826" spans="1:4">
      <c r="A9826" t="n">
        <v>85680</v>
      </c>
      <c r="B9826" s="59" t="n">
        <v>45</v>
      </c>
      <c r="C9826" s="7" t="n">
        <v>2</v>
      </c>
      <c r="D9826" s="7" t="n">
        <v>3</v>
      </c>
      <c r="E9826" s="7" t="n">
        <v>-13.9099998474121</v>
      </c>
      <c r="F9826" s="7" t="n">
        <v>1.10000002384186</v>
      </c>
      <c r="G9826" s="7" t="n">
        <v>-13.6499996185303</v>
      </c>
      <c r="H9826" s="7" t="n">
        <v>0</v>
      </c>
    </row>
    <row r="9827" spans="1:4">
      <c r="A9827" t="s">
        <v>4</v>
      </c>
      <c r="B9827" s="4" t="s">
        <v>5</v>
      </c>
      <c r="C9827" s="4" t="s">
        <v>13</v>
      </c>
      <c r="D9827" s="4" t="s">
        <v>13</v>
      </c>
      <c r="E9827" s="4" t="s">
        <v>30</v>
      </c>
      <c r="F9827" s="4" t="s">
        <v>30</v>
      </c>
      <c r="G9827" s="4" t="s">
        <v>30</v>
      </c>
      <c r="H9827" s="4" t="s">
        <v>10</v>
      </c>
      <c r="I9827" s="4" t="s">
        <v>13</v>
      </c>
    </row>
    <row r="9828" spans="1:4">
      <c r="A9828" t="n">
        <v>85697</v>
      </c>
      <c r="B9828" s="59" t="n">
        <v>45</v>
      </c>
      <c r="C9828" s="7" t="n">
        <v>4</v>
      </c>
      <c r="D9828" s="7" t="n">
        <v>3</v>
      </c>
      <c r="E9828" s="7" t="n">
        <v>347.809997558594</v>
      </c>
      <c r="F9828" s="7" t="n">
        <v>90.7300033569336</v>
      </c>
      <c r="G9828" s="7" t="n">
        <v>0</v>
      </c>
      <c r="H9828" s="7" t="n">
        <v>0</v>
      </c>
      <c r="I9828" s="7" t="n">
        <v>0</v>
      </c>
    </row>
    <row r="9829" spans="1:4">
      <c r="A9829" t="s">
        <v>4</v>
      </c>
      <c r="B9829" s="4" t="s">
        <v>5</v>
      </c>
      <c r="C9829" s="4" t="s">
        <v>13</v>
      </c>
      <c r="D9829" s="4" t="s">
        <v>13</v>
      </c>
      <c r="E9829" s="4" t="s">
        <v>30</v>
      </c>
      <c r="F9829" s="4" t="s">
        <v>10</v>
      </c>
    </row>
    <row r="9830" spans="1:4">
      <c r="A9830" t="n">
        <v>85715</v>
      </c>
      <c r="B9830" s="59" t="n">
        <v>45</v>
      </c>
      <c r="C9830" s="7" t="n">
        <v>11</v>
      </c>
      <c r="D9830" s="7" t="n">
        <v>3</v>
      </c>
      <c r="E9830" s="7" t="n">
        <v>34</v>
      </c>
      <c r="F9830" s="7" t="n">
        <v>0</v>
      </c>
    </row>
    <row r="9831" spans="1:4">
      <c r="A9831" t="s">
        <v>4</v>
      </c>
      <c r="B9831" s="4" t="s">
        <v>5</v>
      </c>
      <c r="C9831" s="4" t="s">
        <v>13</v>
      </c>
      <c r="D9831" s="4" t="s">
        <v>13</v>
      </c>
      <c r="E9831" s="4" t="s">
        <v>30</v>
      </c>
      <c r="F9831" s="4" t="s">
        <v>10</v>
      </c>
    </row>
    <row r="9832" spans="1:4">
      <c r="A9832" t="n">
        <v>85724</v>
      </c>
      <c r="B9832" s="59" t="n">
        <v>45</v>
      </c>
      <c r="C9832" s="7" t="n">
        <v>5</v>
      </c>
      <c r="D9832" s="7" t="n">
        <v>3</v>
      </c>
      <c r="E9832" s="7" t="n">
        <v>4.5</v>
      </c>
      <c r="F9832" s="7" t="n">
        <v>0</v>
      </c>
    </row>
    <row r="9833" spans="1:4">
      <c r="A9833" t="s">
        <v>4</v>
      </c>
      <c r="B9833" s="4" t="s">
        <v>5</v>
      </c>
      <c r="C9833" s="4" t="s">
        <v>13</v>
      </c>
      <c r="D9833" s="4" t="s">
        <v>13</v>
      </c>
      <c r="E9833" s="4" t="s">
        <v>30</v>
      </c>
      <c r="F9833" s="4" t="s">
        <v>10</v>
      </c>
    </row>
    <row r="9834" spans="1:4">
      <c r="A9834" t="n">
        <v>85733</v>
      </c>
      <c r="B9834" s="59" t="n">
        <v>45</v>
      </c>
      <c r="C9834" s="7" t="n">
        <v>5</v>
      </c>
      <c r="D9834" s="7" t="n">
        <v>3</v>
      </c>
      <c r="E9834" s="7" t="n">
        <v>3.5</v>
      </c>
      <c r="F9834" s="7" t="n">
        <v>2000</v>
      </c>
    </row>
    <row r="9835" spans="1:4">
      <c r="A9835" t="s">
        <v>4</v>
      </c>
      <c r="B9835" s="4" t="s">
        <v>5</v>
      </c>
      <c r="C9835" s="4" t="s">
        <v>13</v>
      </c>
      <c r="D9835" s="4" t="s">
        <v>10</v>
      </c>
      <c r="E9835" s="4" t="s">
        <v>30</v>
      </c>
    </row>
    <row r="9836" spans="1:4">
      <c r="A9836" t="n">
        <v>85742</v>
      </c>
      <c r="B9836" s="27" t="n">
        <v>58</v>
      </c>
      <c r="C9836" s="7" t="n">
        <v>100</v>
      </c>
      <c r="D9836" s="7" t="n">
        <v>800</v>
      </c>
      <c r="E9836" s="7" t="n">
        <v>1</v>
      </c>
    </row>
    <row r="9837" spans="1:4">
      <c r="A9837" t="s">
        <v>4</v>
      </c>
      <c r="B9837" s="4" t="s">
        <v>5</v>
      </c>
      <c r="C9837" s="4" t="s">
        <v>10</v>
      </c>
    </row>
    <row r="9838" spans="1:4">
      <c r="A9838" t="n">
        <v>85750</v>
      </c>
      <c r="B9838" s="25" t="n">
        <v>16</v>
      </c>
      <c r="C9838" s="7" t="n">
        <v>2000</v>
      </c>
    </row>
    <row r="9839" spans="1:4">
      <c r="A9839" t="s">
        <v>4</v>
      </c>
      <c r="B9839" s="4" t="s">
        <v>5</v>
      </c>
      <c r="C9839" s="4" t="s">
        <v>13</v>
      </c>
      <c r="D9839" s="4" t="s">
        <v>13</v>
      </c>
      <c r="E9839" s="4" t="s">
        <v>13</v>
      </c>
      <c r="F9839" s="4" t="s">
        <v>9</v>
      </c>
      <c r="G9839" s="4" t="s">
        <v>13</v>
      </c>
      <c r="H9839" s="4" t="s">
        <v>13</v>
      </c>
      <c r="I9839" s="4" t="s">
        <v>29</v>
      </c>
    </row>
    <row r="9840" spans="1:4">
      <c r="A9840" t="n">
        <v>85753</v>
      </c>
      <c r="B9840" s="14" t="n">
        <v>5</v>
      </c>
      <c r="C9840" s="7" t="n">
        <v>35</v>
      </c>
      <c r="D9840" s="7" t="n">
        <v>1</v>
      </c>
      <c r="E9840" s="7" t="n">
        <v>0</v>
      </c>
      <c r="F9840" s="7" t="n">
        <v>1</v>
      </c>
      <c r="G9840" s="7" t="n">
        <v>2</v>
      </c>
      <c r="H9840" s="7" t="n">
        <v>1</v>
      </c>
      <c r="I9840" s="15" t="n">
        <f t="normal" ca="1">A9846</f>
        <v>0</v>
      </c>
    </row>
    <row r="9841" spans="1:9">
      <c r="A9841" t="s">
        <v>4</v>
      </c>
      <c r="B9841" s="4" t="s">
        <v>5</v>
      </c>
      <c r="C9841" s="4" t="s">
        <v>13</v>
      </c>
      <c r="D9841" s="4" t="s">
        <v>9</v>
      </c>
      <c r="E9841" s="4" t="s">
        <v>13</v>
      </c>
      <c r="F9841" s="4" t="s">
        <v>13</v>
      </c>
      <c r="G9841" s="4" t="s">
        <v>9</v>
      </c>
      <c r="H9841" s="4" t="s">
        <v>13</v>
      </c>
      <c r="I9841" s="4" t="s">
        <v>9</v>
      </c>
      <c r="J9841" s="4" t="s">
        <v>13</v>
      </c>
    </row>
    <row r="9842" spans="1:9">
      <c r="A9842" t="n">
        <v>85767</v>
      </c>
      <c r="B9842" s="73" t="n">
        <v>33</v>
      </c>
      <c r="C9842" s="7" t="n">
        <v>0</v>
      </c>
      <c r="D9842" s="7" t="n">
        <v>1</v>
      </c>
      <c r="E9842" s="7" t="n">
        <v>0</v>
      </c>
      <c r="F9842" s="7" t="n">
        <v>0</v>
      </c>
      <c r="G9842" s="7" t="n">
        <v>-1</v>
      </c>
      <c r="H9842" s="7" t="n">
        <v>0</v>
      </c>
      <c r="I9842" s="7" t="n">
        <v>-1</v>
      </c>
      <c r="J9842" s="7" t="n">
        <v>0</v>
      </c>
    </row>
    <row r="9843" spans="1:9">
      <c r="A9843" t="s">
        <v>4</v>
      </c>
      <c r="B9843" s="4" t="s">
        <v>5</v>
      </c>
      <c r="C9843" s="4" t="s">
        <v>29</v>
      </c>
    </row>
    <row r="9844" spans="1:9">
      <c r="A9844" t="n">
        <v>85785</v>
      </c>
      <c r="B9844" s="18" t="n">
        <v>3</v>
      </c>
      <c r="C9844" s="15" t="n">
        <f t="normal" ca="1">A9854</f>
        <v>0</v>
      </c>
    </row>
    <row r="9845" spans="1:9">
      <c r="A9845" t="s">
        <v>4</v>
      </c>
      <c r="B9845" s="4" t="s">
        <v>5</v>
      </c>
      <c r="C9845" s="4" t="s">
        <v>13</v>
      </c>
      <c r="D9845" s="4" t="s">
        <v>13</v>
      </c>
      <c r="E9845" s="4" t="s">
        <v>13</v>
      </c>
      <c r="F9845" s="4" t="s">
        <v>9</v>
      </c>
      <c r="G9845" s="4" t="s">
        <v>13</v>
      </c>
      <c r="H9845" s="4" t="s">
        <v>13</v>
      </c>
      <c r="I9845" s="4" t="s">
        <v>29</v>
      </c>
    </row>
    <row r="9846" spans="1:9">
      <c r="A9846" t="n">
        <v>85790</v>
      </c>
      <c r="B9846" s="14" t="n">
        <v>5</v>
      </c>
      <c r="C9846" s="7" t="n">
        <v>35</v>
      </c>
      <c r="D9846" s="7" t="n">
        <v>1</v>
      </c>
      <c r="E9846" s="7" t="n">
        <v>0</v>
      </c>
      <c r="F9846" s="7" t="n">
        <v>2</v>
      </c>
      <c r="G9846" s="7" t="n">
        <v>2</v>
      </c>
      <c r="H9846" s="7" t="n">
        <v>1</v>
      </c>
      <c r="I9846" s="15" t="n">
        <f t="normal" ca="1">A9852</f>
        <v>0</v>
      </c>
    </row>
    <row r="9847" spans="1:9">
      <c r="A9847" t="s">
        <v>4</v>
      </c>
      <c r="B9847" s="4" t="s">
        <v>5</v>
      </c>
      <c r="C9847" s="4" t="s">
        <v>13</v>
      </c>
      <c r="D9847" s="4" t="s">
        <v>9</v>
      </c>
      <c r="E9847" s="4" t="s">
        <v>13</v>
      </c>
      <c r="F9847" s="4" t="s">
        <v>13</v>
      </c>
      <c r="G9847" s="4" t="s">
        <v>9</v>
      </c>
      <c r="H9847" s="4" t="s">
        <v>13</v>
      </c>
      <c r="I9847" s="4" t="s">
        <v>9</v>
      </c>
      <c r="J9847" s="4" t="s">
        <v>13</v>
      </c>
    </row>
    <row r="9848" spans="1:9">
      <c r="A9848" t="n">
        <v>85804</v>
      </c>
      <c r="B9848" s="73" t="n">
        <v>33</v>
      </c>
      <c r="C9848" s="7" t="n">
        <v>0</v>
      </c>
      <c r="D9848" s="7" t="n">
        <v>2</v>
      </c>
      <c r="E9848" s="7" t="n">
        <v>0</v>
      </c>
      <c r="F9848" s="7" t="n">
        <v>0</v>
      </c>
      <c r="G9848" s="7" t="n">
        <v>-1</v>
      </c>
      <c r="H9848" s="7" t="n">
        <v>0</v>
      </c>
      <c r="I9848" s="7" t="n">
        <v>-1</v>
      </c>
      <c r="J9848" s="7" t="n">
        <v>0</v>
      </c>
    </row>
    <row r="9849" spans="1:9">
      <c r="A9849" t="s">
        <v>4</v>
      </c>
      <c r="B9849" s="4" t="s">
        <v>5</v>
      </c>
      <c r="C9849" s="4" t="s">
        <v>29</v>
      </c>
    </row>
    <row r="9850" spans="1:9">
      <c r="A9850" t="n">
        <v>85822</v>
      </c>
      <c r="B9850" s="18" t="n">
        <v>3</v>
      </c>
      <c r="C9850" s="15" t="n">
        <f t="normal" ca="1">A9854</f>
        <v>0</v>
      </c>
    </row>
    <row r="9851" spans="1:9">
      <c r="A9851" t="s">
        <v>4</v>
      </c>
      <c r="B9851" s="4" t="s">
        <v>5</v>
      </c>
      <c r="C9851" s="4" t="s">
        <v>13</v>
      </c>
      <c r="D9851" s="4" t="s">
        <v>9</v>
      </c>
      <c r="E9851" s="4" t="s">
        <v>13</v>
      </c>
      <c r="F9851" s="4" t="s">
        <v>13</v>
      </c>
      <c r="G9851" s="4" t="s">
        <v>9</v>
      </c>
      <c r="H9851" s="4" t="s">
        <v>13</v>
      </c>
      <c r="I9851" s="4" t="s">
        <v>9</v>
      </c>
      <c r="J9851" s="4" t="s">
        <v>13</v>
      </c>
    </row>
    <row r="9852" spans="1:9">
      <c r="A9852" t="n">
        <v>85827</v>
      </c>
      <c r="B9852" s="73" t="n">
        <v>33</v>
      </c>
      <c r="C9852" s="7" t="n">
        <v>0</v>
      </c>
      <c r="D9852" s="7" t="n">
        <v>3</v>
      </c>
      <c r="E9852" s="7" t="n">
        <v>0</v>
      </c>
      <c r="F9852" s="7" t="n">
        <v>0</v>
      </c>
      <c r="G9852" s="7" t="n">
        <v>-1</v>
      </c>
      <c r="H9852" s="7" t="n">
        <v>0</v>
      </c>
      <c r="I9852" s="7" t="n">
        <v>-1</v>
      </c>
      <c r="J9852" s="7" t="n">
        <v>0</v>
      </c>
    </row>
    <row r="9853" spans="1:9">
      <c r="A9853" t="s">
        <v>4</v>
      </c>
      <c r="B9853" s="4" t="s">
        <v>5</v>
      </c>
    </row>
    <row r="9854" spans="1:9">
      <c r="A9854" t="n">
        <v>85845</v>
      </c>
      <c r="B9854" s="5" t="n">
        <v>1</v>
      </c>
    </row>
    <row r="9855" spans="1:9" s="3" customFormat="1" customHeight="0">
      <c r="A9855" s="3" t="s">
        <v>2</v>
      </c>
      <c r="B9855" s="3" t="s">
        <v>837</v>
      </c>
    </row>
    <row r="9856" spans="1:9">
      <c r="A9856" t="s">
        <v>4</v>
      </c>
      <c r="B9856" s="4" t="s">
        <v>5</v>
      </c>
      <c r="C9856" s="4" t="s">
        <v>13</v>
      </c>
      <c r="D9856" s="4" t="s">
        <v>13</v>
      </c>
      <c r="E9856" s="4" t="s">
        <v>13</v>
      </c>
      <c r="F9856" s="4" t="s">
        <v>13</v>
      </c>
    </row>
    <row r="9857" spans="1:10">
      <c r="A9857" t="n">
        <v>85848</v>
      </c>
      <c r="B9857" s="11" t="n">
        <v>14</v>
      </c>
      <c r="C9857" s="7" t="n">
        <v>2</v>
      </c>
      <c r="D9857" s="7" t="n">
        <v>0</v>
      </c>
      <c r="E9857" s="7" t="n">
        <v>0</v>
      </c>
      <c r="F9857" s="7" t="n">
        <v>0</v>
      </c>
    </row>
    <row r="9858" spans="1:10">
      <c r="A9858" t="s">
        <v>4</v>
      </c>
      <c r="B9858" s="4" t="s">
        <v>5</v>
      </c>
      <c r="C9858" s="4" t="s">
        <v>13</v>
      </c>
      <c r="D9858" s="54" t="s">
        <v>225</v>
      </c>
      <c r="E9858" s="4" t="s">
        <v>5</v>
      </c>
      <c r="F9858" s="4" t="s">
        <v>13</v>
      </c>
      <c r="G9858" s="4" t="s">
        <v>10</v>
      </c>
      <c r="H9858" s="54" t="s">
        <v>226</v>
      </c>
      <c r="I9858" s="4" t="s">
        <v>13</v>
      </c>
      <c r="J9858" s="4" t="s">
        <v>9</v>
      </c>
      <c r="K9858" s="4" t="s">
        <v>13</v>
      </c>
      <c r="L9858" s="4" t="s">
        <v>13</v>
      </c>
      <c r="M9858" s="54" t="s">
        <v>225</v>
      </c>
      <c r="N9858" s="4" t="s">
        <v>5</v>
      </c>
      <c r="O9858" s="4" t="s">
        <v>13</v>
      </c>
      <c r="P9858" s="4" t="s">
        <v>10</v>
      </c>
      <c r="Q9858" s="54" t="s">
        <v>226</v>
      </c>
      <c r="R9858" s="4" t="s">
        <v>13</v>
      </c>
      <c r="S9858" s="4" t="s">
        <v>9</v>
      </c>
      <c r="T9858" s="4" t="s">
        <v>13</v>
      </c>
      <c r="U9858" s="4" t="s">
        <v>13</v>
      </c>
      <c r="V9858" s="4" t="s">
        <v>13</v>
      </c>
      <c r="W9858" s="4" t="s">
        <v>29</v>
      </c>
    </row>
    <row r="9859" spans="1:10">
      <c r="A9859" t="n">
        <v>85853</v>
      </c>
      <c r="B9859" s="14" t="n">
        <v>5</v>
      </c>
      <c r="C9859" s="7" t="n">
        <v>28</v>
      </c>
      <c r="D9859" s="54" t="s">
        <v>3</v>
      </c>
      <c r="E9859" s="10" t="n">
        <v>162</v>
      </c>
      <c r="F9859" s="7" t="n">
        <v>3</v>
      </c>
      <c r="G9859" s="7" t="n">
        <v>33191</v>
      </c>
      <c r="H9859" s="54" t="s">
        <v>3</v>
      </c>
      <c r="I9859" s="7" t="n">
        <v>0</v>
      </c>
      <c r="J9859" s="7" t="n">
        <v>1</v>
      </c>
      <c r="K9859" s="7" t="n">
        <v>2</v>
      </c>
      <c r="L9859" s="7" t="n">
        <v>28</v>
      </c>
      <c r="M9859" s="54" t="s">
        <v>3</v>
      </c>
      <c r="N9859" s="10" t="n">
        <v>162</v>
      </c>
      <c r="O9859" s="7" t="n">
        <v>3</v>
      </c>
      <c r="P9859" s="7" t="n">
        <v>33191</v>
      </c>
      <c r="Q9859" s="54" t="s">
        <v>3</v>
      </c>
      <c r="R9859" s="7" t="n">
        <v>0</v>
      </c>
      <c r="S9859" s="7" t="n">
        <v>2</v>
      </c>
      <c r="T9859" s="7" t="n">
        <v>2</v>
      </c>
      <c r="U9859" s="7" t="n">
        <v>11</v>
      </c>
      <c r="V9859" s="7" t="n">
        <v>1</v>
      </c>
      <c r="W9859" s="15" t="n">
        <f t="normal" ca="1">A9863</f>
        <v>0</v>
      </c>
    </row>
    <row r="9860" spans="1:10">
      <c r="A9860" t="s">
        <v>4</v>
      </c>
      <c r="B9860" s="4" t="s">
        <v>5</v>
      </c>
      <c r="C9860" s="4" t="s">
        <v>13</v>
      </c>
      <c r="D9860" s="4" t="s">
        <v>10</v>
      </c>
      <c r="E9860" s="4" t="s">
        <v>30</v>
      </c>
    </row>
    <row r="9861" spans="1:10">
      <c r="A9861" t="n">
        <v>85882</v>
      </c>
      <c r="B9861" s="27" t="n">
        <v>58</v>
      </c>
      <c r="C9861" s="7" t="n">
        <v>0</v>
      </c>
      <c r="D9861" s="7" t="n">
        <v>0</v>
      </c>
      <c r="E9861" s="7" t="n">
        <v>1</v>
      </c>
    </row>
    <row r="9862" spans="1:10">
      <c r="A9862" t="s">
        <v>4</v>
      </c>
      <c r="B9862" s="4" t="s">
        <v>5</v>
      </c>
      <c r="C9862" s="4" t="s">
        <v>13</v>
      </c>
      <c r="D9862" s="54" t="s">
        <v>225</v>
      </c>
      <c r="E9862" s="4" t="s">
        <v>5</v>
      </c>
      <c r="F9862" s="4" t="s">
        <v>13</v>
      </c>
      <c r="G9862" s="4" t="s">
        <v>10</v>
      </c>
      <c r="H9862" s="54" t="s">
        <v>226</v>
      </c>
      <c r="I9862" s="4" t="s">
        <v>13</v>
      </c>
      <c r="J9862" s="4" t="s">
        <v>9</v>
      </c>
      <c r="K9862" s="4" t="s">
        <v>13</v>
      </c>
      <c r="L9862" s="4" t="s">
        <v>13</v>
      </c>
      <c r="M9862" s="54" t="s">
        <v>225</v>
      </c>
      <c r="N9862" s="4" t="s">
        <v>5</v>
      </c>
      <c r="O9862" s="4" t="s">
        <v>13</v>
      </c>
      <c r="P9862" s="4" t="s">
        <v>10</v>
      </c>
      <c r="Q9862" s="54" t="s">
        <v>226</v>
      </c>
      <c r="R9862" s="4" t="s">
        <v>13</v>
      </c>
      <c r="S9862" s="4" t="s">
        <v>9</v>
      </c>
      <c r="T9862" s="4" t="s">
        <v>13</v>
      </c>
      <c r="U9862" s="4" t="s">
        <v>13</v>
      </c>
      <c r="V9862" s="4" t="s">
        <v>13</v>
      </c>
      <c r="W9862" s="4" t="s">
        <v>29</v>
      </c>
    </row>
    <row r="9863" spans="1:10">
      <c r="A9863" t="n">
        <v>85890</v>
      </c>
      <c r="B9863" s="14" t="n">
        <v>5</v>
      </c>
      <c r="C9863" s="7" t="n">
        <v>28</v>
      </c>
      <c r="D9863" s="54" t="s">
        <v>3</v>
      </c>
      <c r="E9863" s="10" t="n">
        <v>162</v>
      </c>
      <c r="F9863" s="7" t="n">
        <v>3</v>
      </c>
      <c r="G9863" s="7" t="n">
        <v>33191</v>
      </c>
      <c r="H9863" s="54" t="s">
        <v>3</v>
      </c>
      <c r="I9863" s="7" t="n">
        <v>0</v>
      </c>
      <c r="J9863" s="7" t="n">
        <v>1</v>
      </c>
      <c r="K9863" s="7" t="n">
        <v>3</v>
      </c>
      <c r="L9863" s="7" t="n">
        <v>28</v>
      </c>
      <c r="M9863" s="54" t="s">
        <v>3</v>
      </c>
      <c r="N9863" s="10" t="n">
        <v>162</v>
      </c>
      <c r="O9863" s="7" t="n">
        <v>3</v>
      </c>
      <c r="P9863" s="7" t="n">
        <v>33191</v>
      </c>
      <c r="Q9863" s="54" t="s">
        <v>3</v>
      </c>
      <c r="R9863" s="7" t="n">
        <v>0</v>
      </c>
      <c r="S9863" s="7" t="n">
        <v>2</v>
      </c>
      <c r="T9863" s="7" t="n">
        <v>3</v>
      </c>
      <c r="U9863" s="7" t="n">
        <v>9</v>
      </c>
      <c r="V9863" s="7" t="n">
        <v>1</v>
      </c>
      <c r="W9863" s="15" t="n">
        <f t="normal" ca="1">A9873</f>
        <v>0</v>
      </c>
    </row>
    <row r="9864" spans="1:10">
      <c r="A9864" t="s">
        <v>4</v>
      </c>
      <c r="B9864" s="4" t="s">
        <v>5</v>
      </c>
      <c r="C9864" s="4" t="s">
        <v>13</v>
      </c>
      <c r="D9864" s="54" t="s">
        <v>225</v>
      </c>
      <c r="E9864" s="4" t="s">
        <v>5</v>
      </c>
      <c r="F9864" s="4" t="s">
        <v>10</v>
      </c>
      <c r="G9864" s="4" t="s">
        <v>13</v>
      </c>
      <c r="H9864" s="4" t="s">
        <v>13</v>
      </c>
      <c r="I9864" s="4" t="s">
        <v>6</v>
      </c>
      <c r="J9864" s="54" t="s">
        <v>226</v>
      </c>
      <c r="K9864" s="4" t="s">
        <v>13</v>
      </c>
      <c r="L9864" s="4" t="s">
        <v>13</v>
      </c>
      <c r="M9864" s="54" t="s">
        <v>225</v>
      </c>
      <c r="N9864" s="4" t="s">
        <v>5</v>
      </c>
      <c r="O9864" s="4" t="s">
        <v>13</v>
      </c>
      <c r="P9864" s="54" t="s">
        <v>226</v>
      </c>
      <c r="Q9864" s="4" t="s">
        <v>13</v>
      </c>
      <c r="R9864" s="4" t="s">
        <v>9</v>
      </c>
      <c r="S9864" s="4" t="s">
        <v>13</v>
      </c>
      <c r="T9864" s="4" t="s">
        <v>13</v>
      </c>
      <c r="U9864" s="4" t="s">
        <v>13</v>
      </c>
      <c r="V9864" s="54" t="s">
        <v>225</v>
      </c>
      <c r="W9864" s="4" t="s">
        <v>5</v>
      </c>
      <c r="X9864" s="4" t="s">
        <v>13</v>
      </c>
      <c r="Y9864" s="54" t="s">
        <v>226</v>
      </c>
      <c r="Z9864" s="4" t="s">
        <v>13</v>
      </c>
      <c r="AA9864" s="4" t="s">
        <v>9</v>
      </c>
      <c r="AB9864" s="4" t="s">
        <v>13</v>
      </c>
      <c r="AC9864" s="4" t="s">
        <v>13</v>
      </c>
      <c r="AD9864" s="4" t="s">
        <v>13</v>
      </c>
      <c r="AE9864" s="4" t="s">
        <v>29</v>
      </c>
    </row>
    <row r="9865" spans="1:10">
      <c r="A9865" t="n">
        <v>85919</v>
      </c>
      <c r="B9865" s="14" t="n">
        <v>5</v>
      </c>
      <c r="C9865" s="7" t="n">
        <v>28</v>
      </c>
      <c r="D9865" s="54" t="s">
        <v>3</v>
      </c>
      <c r="E9865" s="39" t="n">
        <v>47</v>
      </c>
      <c r="F9865" s="7" t="n">
        <v>61456</v>
      </c>
      <c r="G9865" s="7" t="n">
        <v>2</v>
      </c>
      <c r="H9865" s="7" t="n">
        <v>0</v>
      </c>
      <c r="I9865" s="7" t="s">
        <v>227</v>
      </c>
      <c r="J9865" s="54" t="s">
        <v>3</v>
      </c>
      <c r="K9865" s="7" t="n">
        <v>8</v>
      </c>
      <c r="L9865" s="7" t="n">
        <v>28</v>
      </c>
      <c r="M9865" s="54" t="s">
        <v>3</v>
      </c>
      <c r="N9865" s="48" t="n">
        <v>74</v>
      </c>
      <c r="O9865" s="7" t="n">
        <v>65</v>
      </c>
      <c r="P9865" s="54" t="s">
        <v>3</v>
      </c>
      <c r="Q9865" s="7" t="n">
        <v>0</v>
      </c>
      <c r="R9865" s="7" t="n">
        <v>1</v>
      </c>
      <c r="S9865" s="7" t="n">
        <v>3</v>
      </c>
      <c r="T9865" s="7" t="n">
        <v>9</v>
      </c>
      <c r="U9865" s="7" t="n">
        <v>28</v>
      </c>
      <c r="V9865" s="54" t="s">
        <v>3</v>
      </c>
      <c r="W9865" s="48" t="n">
        <v>74</v>
      </c>
      <c r="X9865" s="7" t="n">
        <v>65</v>
      </c>
      <c r="Y9865" s="54" t="s">
        <v>3</v>
      </c>
      <c r="Z9865" s="7" t="n">
        <v>0</v>
      </c>
      <c r="AA9865" s="7" t="n">
        <v>2</v>
      </c>
      <c r="AB9865" s="7" t="n">
        <v>3</v>
      </c>
      <c r="AC9865" s="7" t="n">
        <v>9</v>
      </c>
      <c r="AD9865" s="7" t="n">
        <v>1</v>
      </c>
      <c r="AE9865" s="15" t="n">
        <f t="normal" ca="1">A9869</f>
        <v>0</v>
      </c>
    </row>
    <row r="9866" spans="1:10">
      <c r="A9866" t="s">
        <v>4</v>
      </c>
      <c r="B9866" s="4" t="s">
        <v>5</v>
      </c>
      <c r="C9866" s="4" t="s">
        <v>10</v>
      </c>
      <c r="D9866" s="4" t="s">
        <v>13</v>
      </c>
      <c r="E9866" s="4" t="s">
        <v>13</v>
      </c>
      <c r="F9866" s="4" t="s">
        <v>6</v>
      </c>
    </row>
    <row r="9867" spans="1:10">
      <c r="A9867" t="n">
        <v>85967</v>
      </c>
      <c r="B9867" s="39" t="n">
        <v>47</v>
      </c>
      <c r="C9867" s="7" t="n">
        <v>61456</v>
      </c>
      <c r="D9867" s="7" t="n">
        <v>0</v>
      </c>
      <c r="E9867" s="7" t="n">
        <v>0</v>
      </c>
      <c r="F9867" s="7" t="s">
        <v>103</v>
      </c>
    </row>
    <row r="9868" spans="1:10">
      <c r="A9868" t="s">
        <v>4</v>
      </c>
      <c r="B9868" s="4" t="s">
        <v>5</v>
      </c>
      <c r="C9868" s="4" t="s">
        <v>13</v>
      </c>
      <c r="D9868" s="4" t="s">
        <v>10</v>
      </c>
      <c r="E9868" s="4" t="s">
        <v>30</v>
      </c>
    </row>
    <row r="9869" spans="1:10">
      <c r="A9869" t="n">
        <v>85980</v>
      </c>
      <c r="B9869" s="27" t="n">
        <v>58</v>
      </c>
      <c r="C9869" s="7" t="n">
        <v>0</v>
      </c>
      <c r="D9869" s="7" t="n">
        <v>300</v>
      </c>
      <c r="E9869" s="7" t="n">
        <v>1</v>
      </c>
    </row>
    <row r="9870" spans="1:10">
      <c r="A9870" t="s">
        <v>4</v>
      </c>
      <c r="B9870" s="4" t="s">
        <v>5</v>
      </c>
      <c r="C9870" s="4" t="s">
        <v>13</v>
      </c>
      <c r="D9870" s="4" t="s">
        <v>10</v>
      </c>
    </row>
    <row r="9871" spans="1:10">
      <c r="A9871" t="n">
        <v>85988</v>
      </c>
      <c r="B9871" s="27" t="n">
        <v>58</v>
      </c>
      <c r="C9871" s="7" t="n">
        <v>255</v>
      </c>
      <c r="D9871" s="7" t="n">
        <v>0</v>
      </c>
    </row>
    <row r="9872" spans="1:10">
      <c r="A9872" t="s">
        <v>4</v>
      </c>
      <c r="B9872" s="4" t="s">
        <v>5</v>
      </c>
      <c r="C9872" s="4" t="s">
        <v>13</v>
      </c>
      <c r="D9872" s="4" t="s">
        <v>13</v>
      </c>
      <c r="E9872" s="4" t="s">
        <v>13</v>
      </c>
      <c r="F9872" s="4" t="s">
        <v>13</v>
      </c>
    </row>
    <row r="9873" spans="1:31">
      <c r="A9873" t="n">
        <v>85992</v>
      </c>
      <c r="B9873" s="11" t="n">
        <v>14</v>
      </c>
      <c r="C9873" s="7" t="n">
        <v>0</v>
      </c>
      <c r="D9873" s="7" t="n">
        <v>0</v>
      </c>
      <c r="E9873" s="7" t="n">
        <v>0</v>
      </c>
      <c r="F9873" s="7" t="n">
        <v>64</v>
      </c>
    </row>
    <row r="9874" spans="1:31">
      <c r="A9874" t="s">
        <v>4</v>
      </c>
      <c r="B9874" s="4" t="s">
        <v>5</v>
      </c>
      <c r="C9874" s="4" t="s">
        <v>13</v>
      </c>
      <c r="D9874" s="4" t="s">
        <v>10</v>
      </c>
    </row>
    <row r="9875" spans="1:31">
      <c r="A9875" t="n">
        <v>85997</v>
      </c>
      <c r="B9875" s="23" t="n">
        <v>22</v>
      </c>
      <c r="C9875" s="7" t="n">
        <v>0</v>
      </c>
      <c r="D9875" s="7" t="n">
        <v>33191</v>
      </c>
    </row>
    <row r="9876" spans="1:31">
      <c r="A9876" t="s">
        <v>4</v>
      </c>
      <c r="B9876" s="4" t="s">
        <v>5</v>
      </c>
      <c r="C9876" s="4" t="s">
        <v>13</v>
      </c>
      <c r="D9876" s="4" t="s">
        <v>10</v>
      </c>
    </row>
    <row r="9877" spans="1:31">
      <c r="A9877" t="n">
        <v>86001</v>
      </c>
      <c r="B9877" s="27" t="n">
        <v>58</v>
      </c>
      <c r="C9877" s="7" t="n">
        <v>5</v>
      </c>
      <c r="D9877" s="7" t="n">
        <v>300</v>
      </c>
    </row>
    <row r="9878" spans="1:31">
      <c r="A9878" t="s">
        <v>4</v>
      </c>
      <c r="B9878" s="4" t="s">
        <v>5</v>
      </c>
      <c r="C9878" s="4" t="s">
        <v>30</v>
      </c>
      <c r="D9878" s="4" t="s">
        <v>10</v>
      </c>
    </row>
    <row r="9879" spans="1:31">
      <c r="A9879" t="n">
        <v>86005</v>
      </c>
      <c r="B9879" s="49" t="n">
        <v>103</v>
      </c>
      <c r="C9879" s="7" t="n">
        <v>0</v>
      </c>
      <c r="D9879" s="7" t="n">
        <v>300</v>
      </c>
    </row>
    <row r="9880" spans="1:31">
      <c r="A9880" t="s">
        <v>4</v>
      </c>
      <c r="B9880" s="4" t="s">
        <v>5</v>
      </c>
      <c r="C9880" s="4" t="s">
        <v>13</v>
      </c>
    </row>
    <row r="9881" spans="1:31">
      <c r="A9881" t="n">
        <v>86012</v>
      </c>
      <c r="B9881" s="50" t="n">
        <v>64</v>
      </c>
      <c r="C9881" s="7" t="n">
        <v>7</v>
      </c>
    </row>
    <row r="9882" spans="1:31">
      <c r="A9882" t="s">
        <v>4</v>
      </c>
      <c r="B9882" s="4" t="s">
        <v>5</v>
      </c>
      <c r="C9882" s="4" t="s">
        <v>13</v>
      </c>
      <c r="D9882" s="4" t="s">
        <v>10</v>
      </c>
    </row>
    <row r="9883" spans="1:31">
      <c r="A9883" t="n">
        <v>86014</v>
      </c>
      <c r="B9883" s="55" t="n">
        <v>72</v>
      </c>
      <c r="C9883" s="7" t="n">
        <v>5</v>
      </c>
      <c r="D9883" s="7" t="n">
        <v>0</v>
      </c>
    </row>
    <row r="9884" spans="1:31">
      <c r="A9884" t="s">
        <v>4</v>
      </c>
      <c r="B9884" s="4" t="s">
        <v>5</v>
      </c>
      <c r="C9884" s="4" t="s">
        <v>13</v>
      </c>
      <c r="D9884" s="54" t="s">
        <v>225</v>
      </c>
      <c r="E9884" s="4" t="s">
        <v>5</v>
      </c>
      <c r="F9884" s="4" t="s">
        <v>13</v>
      </c>
      <c r="G9884" s="4" t="s">
        <v>10</v>
      </c>
      <c r="H9884" s="54" t="s">
        <v>226</v>
      </c>
      <c r="I9884" s="4" t="s">
        <v>13</v>
      </c>
      <c r="J9884" s="4" t="s">
        <v>9</v>
      </c>
      <c r="K9884" s="4" t="s">
        <v>13</v>
      </c>
      <c r="L9884" s="4" t="s">
        <v>13</v>
      </c>
      <c r="M9884" s="4" t="s">
        <v>29</v>
      </c>
    </row>
    <row r="9885" spans="1:31">
      <c r="A9885" t="n">
        <v>86018</v>
      </c>
      <c r="B9885" s="14" t="n">
        <v>5</v>
      </c>
      <c r="C9885" s="7" t="n">
        <v>28</v>
      </c>
      <c r="D9885" s="54" t="s">
        <v>3</v>
      </c>
      <c r="E9885" s="10" t="n">
        <v>162</v>
      </c>
      <c r="F9885" s="7" t="n">
        <v>4</v>
      </c>
      <c r="G9885" s="7" t="n">
        <v>33191</v>
      </c>
      <c r="H9885" s="54" t="s">
        <v>3</v>
      </c>
      <c r="I9885" s="7" t="n">
        <v>0</v>
      </c>
      <c r="J9885" s="7" t="n">
        <v>1</v>
      </c>
      <c r="K9885" s="7" t="n">
        <v>2</v>
      </c>
      <c r="L9885" s="7" t="n">
        <v>1</v>
      </c>
      <c r="M9885" s="15" t="n">
        <f t="normal" ca="1">A9891</f>
        <v>0</v>
      </c>
    </row>
    <row r="9886" spans="1:31">
      <c r="A9886" t="s">
        <v>4</v>
      </c>
      <c r="B9886" s="4" t="s">
        <v>5</v>
      </c>
      <c r="C9886" s="4" t="s">
        <v>13</v>
      </c>
      <c r="D9886" s="4" t="s">
        <v>6</v>
      </c>
    </row>
    <row r="9887" spans="1:31">
      <c r="A9887" t="n">
        <v>86035</v>
      </c>
      <c r="B9887" s="9" t="n">
        <v>2</v>
      </c>
      <c r="C9887" s="7" t="n">
        <v>10</v>
      </c>
      <c r="D9887" s="7" t="s">
        <v>228</v>
      </c>
    </row>
    <row r="9888" spans="1:31">
      <c r="A9888" t="s">
        <v>4</v>
      </c>
      <c r="B9888" s="4" t="s">
        <v>5</v>
      </c>
      <c r="C9888" s="4" t="s">
        <v>10</v>
      </c>
    </row>
    <row r="9889" spans="1:13">
      <c r="A9889" t="n">
        <v>86052</v>
      </c>
      <c r="B9889" s="25" t="n">
        <v>16</v>
      </c>
      <c r="C9889" s="7" t="n">
        <v>0</v>
      </c>
    </row>
    <row r="9890" spans="1:13">
      <c r="A9890" t="s">
        <v>4</v>
      </c>
      <c r="B9890" s="4" t="s">
        <v>5</v>
      </c>
      <c r="C9890" s="4" t="s">
        <v>10</v>
      </c>
      <c r="D9890" s="4" t="s">
        <v>6</v>
      </c>
      <c r="E9890" s="4" t="s">
        <v>6</v>
      </c>
      <c r="F9890" s="4" t="s">
        <v>6</v>
      </c>
      <c r="G9890" s="4" t="s">
        <v>13</v>
      </c>
      <c r="H9890" s="4" t="s">
        <v>9</v>
      </c>
      <c r="I9890" s="4" t="s">
        <v>30</v>
      </c>
      <c r="J9890" s="4" t="s">
        <v>30</v>
      </c>
      <c r="K9890" s="4" t="s">
        <v>30</v>
      </c>
      <c r="L9890" s="4" t="s">
        <v>30</v>
      </c>
      <c r="M9890" s="4" t="s">
        <v>30</v>
      </c>
      <c r="N9890" s="4" t="s">
        <v>30</v>
      </c>
      <c r="O9890" s="4" t="s">
        <v>30</v>
      </c>
      <c r="P9890" s="4" t="s">
        <v>6</v>
      </c>
      <c r="Q9890" s="4" t="s">
        <v>6</v>
      </c>
      <c r="R9890" s="4" t="s">
        <v>9</v>
      </c>
      <c r="S9890" s="4" t="s">
        <v>13</v>
      </c>
      <c r="T9890" s="4" t="s">
        <v>9</v>
      </c>
      <c r="U9890" s="4" t="s">
        <v>9</v>
      </c>
      <c r="V9890" s="4" t="s">
        <v>10</v>
      </c>
    </row>
    <row r="9891" spans="1:13">
      <c r="A9891" t="n">
        <v>86055</v>
      </c>
      <c r="B9891" s="56" t="n">
        <v>19</v>
      </c>
      <c r="C9891" s="7" t="n">
        <v>1000</v>
      </c>
      <c r="D9891" s="7" t="s">
        <v>814</v>
      </c>
      <c r="E9891" s="7" t="s">
        <v>815</v>
      </c>
      <c r="F9891" s="7" t="s">
        <v>12</v>
      </c>
      <c r="G9891" s="7" t="n">
        <v>0</v>
      </c>
      <c r="H9891" s="7" t="n">
        <v>1</v>
      </c>
      <c r="I9891" s="7" t="n">
        <v>0</v>
      </c>
      <c r="J9891" s="7" t="n">
        <v>0</v>
      </c>
      <c r="K9891" s="7" t="n">
        <v>0</v>
      </c>
      <c r="L9891" s="7" t="n">
        <v>0</v>
      </c>
      <c r="M9891" s="7" t="n">
        <v>1</v>
      </c>
      <c r="N9891" s="7" t="n">
        <v>1.60000002384186</v>
      </c>
      <c r="O9891" s="7" t="n">
        <v>0.0900000035762787</v>
      </c>
      <c r="P9891" s="7" t="s">
        <v>11</v>
      </c>
      <c r="Q9891" s="7" t="s">
        <v>12</v>
      </c>
      <c r="R9891" s="7" t="n">
        <v>-1</v>
      </c>
      <c r="S9891" s="7" t="n">
        <v>0</v>
      </c>
      <c r="T9891" s="7" t="n">
        <v>0</v>
      </c>
      <c r="U9891" s="7" t="n">
        <v>0</v>
      </c>
      <c r="V9891" s="7" t="n">
        <v>0</v>
      </c>
    </row>
    <row r="9892" spans="1:13">
      <c r="A9892" t="s">
        <v>4</v>
      </c>
      <c r="B9892" s="4" t="s">
        <v>5</v>
      </c>
      <c r="C9892" s="4" t="s">
        <v>10</v>
      </c>
      <c r="D9892" s="4" t="s">
        <v>6</v>
      </c>
      <c r="E9892" s="4" t="s">
        <v>6</v>
      </c>
      <c r="F9892" s="4" t="s">
        <v>6</v>
      </c>
      <c r="G9892" s="4" t="s">
        <v>13</v>
      </c>
      <c r="H9892" s="4" t="s">
        <v>9</v>
      </c>
      <c r="I9892" s="4" t="s">
        <v>30</v>
      </c>
      <c r="J9892" s="4" t="s">
        <v>30</v>
      </c>
      <c r="K9892" s="4" t="s">
        <v>30</v>
      </c>
      <c r="L9892" s="4" t="s">
        <v>30</v>
      </c>
      <c r="M9892" s="4" t="s">
        <v>30</v>
      </c>
      <c r="N9892" s="4" t="s">
        <v>30</v>
      </c>
      <c r="O9892" s="4" t="s">
        <v>30</v>
      </c>
      <c r="P9892" s="4" t="s">
        <v>6</v>
      </c>
      <c r="Q9892" s="4" t="s">
        <v>6</v>
      </c>
      <c r="R9892" s="4" t="s">
        <v>9</v>
      </c>
      <c r="S9892" s="4" t="s">
        <v>13</v>
      </c>
      <c r="T9892" s="4" t="s">
        <v>9</v>
      </c>
      <c r="U9892" s="4" t="s">
        <v>9</v>
      </c>
      <c r="V9892" s="4" t="s">
        <v>10</v>
      </c>
    </row>
    <row r="9893" spans="1:13">
      <c r="A9893" t="n">
        <v>86148</v>
      </c>
      <c r="B9893" s="56" t="n">
        <v>19</v>
      </c>
      <c r="C9893" s="7" t="n">
        <v>95</v>
      </c>
      <c r="D9893" s="7" t="s">
        <v>838</v>
      </c>
      <c r="E9893" s="7" t="s">
        <v>839</v>
      </c>
      <c r="F9893" s="7" t="s">
        <v>12</v>
      </c>
      <c r="G9893" s="7" t="n">
        <v>0</v>
      </c>
      <c r="H9893" s="7" t="n">
        <v>1</v>
      </c>
      <c r="I9893" s="7" t="n">
        <v>0</v>
      </c>
      <c r="J9893" s="7" t="n">
        <v>0</v>
      </c>
      <c r="K9893" s="7" t="n">
        <v>0</v>
      </c>
      <c r="L9893" s="7" t="n">
        <v>0</v>
      </c>
      <c r="M9893" s="7" t="n">
        <v>1</v>
      </c>
      <c r="N9893" s="7" t="n">
        <v>1.60000002384186</v>
      </c>
      <c r="O9893" s="7" t="n">
        <v>0.0900000035762787</v>
      </c>
      <c r="P9893" s="7" t="s">
        <v>12</v>
      </c>
      <c r="Q9893" s="7" t="s">
        <v>12</v>
      </c>
      <c r="R9893" s="7" t="n">
        <v>-1</v>
      </c>
      <c r="S9893" s="7" t="n">
        <v>0</v>
      </c>
      <c r="T9893" s="7" t="n">
        <v>0</v>
      </c>
      <c r="U9893" s="7" t="n">
        <v>0</v>
      </c>
      <c r="V9893" s="7" t="n">
        <v>0</v>
      </c>
    </row>
    <row r="9894" spans="1:13">
      <c r="A9894" t="s">
        <v>4</v>
      </c>
      <c r="B9894" s="4" t="s">
        <v>5</v>
      </c>
      <c r="C9894" s="4" t="s">
        <v>10</v>
      </c>
      <c r="D9894" s="4" t="s">
        <v>13</v>
      </c>
      <c r="E9894" s="4" t="s">
        <v>13</v>
      </c>
      <c r="F9894" s="4" t="s">
        <v>6</v>
      </c>
    </row>
    <row r="9895" spans="1:13">
      <c r="A9895" t="n">
        <v>86219</v>
      </c>
      <c r="B9895" s="47" t="n">
        <v>20</v>
      </c>
      <c r="C9895" s="7" t="n">
        <v>61440</v>
      </c>
      <c r="D9895" s="7" t="n">
        <v>3</v>
      </c>
      <c r="E9895" s="7" t="n">
        <v>10</v>
      </c>
      <c r="F9895" s="7" t="s">
        <v>266</v>
      </c>
    </row>
    <row r="9896" spans="1:13">
      <c r="A9896" t="s">
        <v>4</v>
      </c>
      <c r="B9896" s="4" t="s">
        <v>5</v>
      </c>
      <c r="C9896" s="4" t="s">
        <v>10</v>
      </c>
    </row>
    <row r="9897" spans="1:13">
      <c r="A9897" t="n">
        <v>86237</v>
      </c>
      <c r="B9897" s="25" t="n">
        <v>16</v>
      </c>
      <c r="C9897" s="7" t="n">
        <v>0</v>
      </c>
    </row>
    <row r="9898" spans="1:13">
      <c r="A9898" t="s">
        <v>4</v>
      </c>
      <c r="B9898" s="4" t="s">
        <v>5</v>
      </c>
      <c r="C9898" s="4" t="s">
        <v>10</v>
      </c>
      <c r="D9898" s="4" t="s">
        <v>13</v>
      </c>
      <c r="E9898" s="4" t="s">
        <v>13</v>
      </c>
      <c r="F9898" s="4" t="s">
        <v>6</v>
      </c>
    </row>
    <row r="9899" spans="1:13">
      <c r="A9899" t="n">
        <v>86240</v>
      </c>
      <c r="B9899" s="47" t="n">
        <v>20</v>
      </c>
      <c r="C9899" s="7" t="n">
        <v>95</v>
      </c>
      <c r="D9899" s="7" t="n">
        <v>3</v>
      </c>
      <c r="E9899" s="7" t="n">
        <v>10</v>
      </c>
      <c r="F9899" s="7" t="s">
        <v>266</v>
      </c>
    </row>
    <row r="9900" spans="1:13">
      <c r="A9900" t="s">
        <v>4</v>
      </c>
      <c r="B9900" s="4" t="s">
        <v>5</v>
      </c>
      <c r="C9900" s="4" t="s">
        <v>10</v>
      </c>
    </row>
    <row r="9901" spans="1:13">
      <c r="A9901" t="n">
        <v>86258</v>
      </c>
      <c r="B9901" s="25" t="n">
        <v>16</v>
      </c>
      <c r="C9901" s="7" t="n">
        <v>0</v>
      </c>
    </row>
    <row r="9902" spans="1:13">
      <c r="A9902" t="s">
        <v>4</v>
      </c>
      <c r="B9902" s="4" t="s">
        <v>5</v>
      </c>
      <c r="C9902" s="4" t="s">
        <v>10</v>
      </c>
      <c r="D9902" s="4" t="s">
        <v>13</v>
      </c>
      <c r="E9902" s="4" t="s">
        <v>13</v>
      </c>
      <c r="F9902" s="4" t="s">
        <v>6</v>
      </c>
    </row>
    <row r="9903" spans="1:13">
      <c r="A9903" t="n">
        <v>86261</v>
      </c>
      <c r="B9903" s="47" t="n">
        <v>20</v>
      </c>
      <c r="C9903" s="7" t="n">
        <v>1000</v>
      </c>
      <c r="D9903" s="7" t="n">
        <v>3</v>
      </c>
      <c r="E9903" s="7" t="n">
        <v>10</v>
      </c>
      <c r="F9903" s="7" t="s">
        <v>266</v>
      </c>
    </row>
    <row r="9904" spans="1:13">
      <c r="A9904" t="s">
        <v>4</v>
      </c>
      <c r="B9904" s="4" t="s">
        <v>5</v>
      </c>
      <c r="C9904" s="4" t="s">
        <v>10</v>
      </c>
    </row>
    <row r="9905" spans="1:22">
      <c r="A9905" t="n">
        <v>86279</v>
      </c>
      <c r="B9905" s="25" t="n">
        <v>16</v>
      </c>
      <c r="C9905" s="7" t="n">
        <v>0</v>
      </c>
    </row>
    <row r="9906" spans="1:22">
      <c r="A9906" t="s">
        <v>4</v>
      </c>
      <c r="B9906" s="4" t="s">
        <v>5</v>
      </c>
      <c r="C9906" s="4" t="s">
        <v>10</v>
      </c>
    </row>
    <row r="9907" spans="1:22">
      <c r="A9907" t="n">
        <v>86282</v>
      </c>
      <c r="B9907" s="16" t="n">
        <v>13</v>
      </c>
      <c r="C9907" s="7" t="n">
        <v>6467</v>
      </c>
    </row>
    <row r="9908" spans="1:22">
      <c r="A9908" t="s">
        <v>4</v>
      </c>
      <c r="B9908" s="4" t="s">
        <v>5</v>
      </c>
      <c r="C9908" s="4" t="s">
        <v>13</v>
      </c>
      <c r="D9908" s="4" t="s">
        <v>6</v>
      </c>
    </row>
    <row r="9909" spans="1:22">
      <c r="A9909" t="n">
        <v>86285</v>
      </c>
      <c r="B9909" s="9" t="n">
        <v>2</v>
      </c>
      <c r="C9909" s="7" t="n">
        <v>10</v>
      </c>
      <c r="D9909" s="7" t="s">
        <v>721</v>
      </c>
    </row>
    <row r="9910" spans="1:22">
      <c r="A9910" t="s">
        <v>4</v>
      </c>
      <c r="B9910" s="4" t="s">
        <v>5</v>
      </c>
      <c r="C9910" s="4" t="s">
        <v>10</v>
      </c>
      <c r="D9910" s="4" t="s">
        <v>30</v>
      </c>
      <c r="E9910" s="4" t="s">
        <v>30</v>
      </c>
      <c r="F9910" s="4" t="s">
        <v>30</v>
      </c>
      <c r="G9910" s="4" t="s">
        <v>30</v>
      </c>
    </row>
    <row r="9911" spans="1:22">
      <c r="A9911" t="n">
        <v>86298</v>
      </c>
      <c r="B9911" s="38" t="n">
        <v>46</v>
      </c>
      <c r="C9911" s="7" t="n">
        <v>61440</v>
      </c>
      <c r="D9911" s="7" t="n">
        <v>-11.0699996948242</v>
      </c>
      <c r="E9911" s="7" t="n">
        <v>0</v>
      </c>
      <c r="F9911" s="7" t="n">
        <v>-13.2600002288818</v>
      </c>
      <c r="G9911" s="7" t="n">
        <v>234.899993896484</v>
      </c>
    </row>
    <row r="9912" spans="1:22">
      <c r="A9912" t="s">
        <v>4</v>
      </c>
      <c r="B9912" s="4" t="s">
        <v>5</v>
      </c>
      <c r="C9912" s="4" t="s">
        <v>10</v>
      </c>
      <c r="D9912" s="4" t="s">
        <v>30</v>
      </c>
      <c r="E9912" s="4" t="s">
        <v>30</v>
      </c>
      <c r="F9912" s="4" t="s">
        <v>30</v>
      </c>
      <c r="G9912" s="4" t="s">
        <v>30</v>
      </c>
    </row>
    <row r="9913" spans="1:22">
      <c r="A9913" t="n">
        <v>86317</v>
      </c>
      <c r="B9913" s="38" t="n">
        <v>46</v>
      </c>
      <c r="C9913" s="7" t="n">
        <v>95</v>
      </c>
      <c r="D9913" s="7" t="n">
        <v>-12.6099996566772</v>
      </c>
      <c r="E9913" s="7" t="n">
        <v>0</v>
      </c>
      <c r="F9913" s="7" t="n">
        <v>-14.9499998092651</v>
      </c>
      <c r="G9913" s="7" t="n">
        <v>47.5999984741211</v>
      </c>
    </row>
    <row r="9914" spans="1:22">
      <c r="A9914" t="s">
        <v>4</v>
      </c>
      <c r="B9914" s="4" t="s">
        <v>5</v>
      </c>
      <c r="C9914" s="4" t="s">
        <v>10</v>
      </c>
      <c r="D9914" s="4" t="s">
        <v>30</v>
      </c>
      <c r="E9914" s="4" t="s">
        <v>30</v>
      </c>
      <c r="F9914" s="4" t="s">
        <v>30</v>
      </c>
      <c r="G9914" s="4" t="s">
        <v>30</v>
      </c>
    </row>
    <row r="9915" spans="1:22">
      <c r="A9915" t="n">
        <v>86336</v>
      </c>
      <c r="B9915" s="38" t="n">
        <v>46</v>
      </c>
      <c r="C9915" s="7" t="n">
        <v>1000</v>
      </c>
      <c r="D9915" s="7" t="n">
        <v>-13.9799995422363</v>
      </c>
      <c r="E9915" s="7" t="n">
        <v>0</v>
      </c>
      <c r="F9915" s="7" t="n">
        <v>-13.6999998092651</v>
      </c>
      <c r="G9915" s="7" t="n">
        <v>90</v>
      </c>
    </row>
    <row r="9916" spans="1:22">
      <c r="A9916" t="s">
        <v>4</v>
      </c>
      <c r="B9916" s="4" t="s">
        <v>5</v>
      </c>
      <c r="C9916" s="4" t="s">
        <v>10</v>
      </c>
      <c r="D9916" s="4" t="s">
        <v>13</v>
      </c>
      <c r="E9916" s="4" t="s">
        <v>13</v>
      </c>
      <c r="F9916" s="4" t="s">
        <v>6</v>
      </c>
    </row>
    <row r="9917" spans="1:22">
      <c r="A9917" t="n">
        <v>86355</v>
      </c>
      <c r="B9917" s="39" t="n">
        <v>47</v>
      </c>
      <c r="C9917" s="7" t="n">
        <v>1000</v>
      </c>
      <c r="D9917" s="7" t="n">
        <v>0</v>
      </c>
      <c r="E9917" s="7" t="n">
        <v>1</v>
      </c>
      <c r="F9917" s="7" t="s">
        <v>103</v>
      </c>
    </row>
    <row r="9918" spans="1:22">
      <c r="A9918" t="s">
        <v>4</v>
      </c>
      <c r="B9918" s="4" t="s">
        <v>5</v>
      </c>
      <c r="C9918" s="4" t="s">
        <v>13</v>
      </c>
    </row>
    <row r="9919" spans="1:22">
      <c r="A9919" t="n">
        <v>86368</v>
      </c>
      <c r="B9919" s="48" t="n">
        <v>74</v>
      </c>
      <c r="C9919" s="7" t="n">
        <v>18</v>
      </c>
    </row>
    <row r="9920" spans="1:22">
      <c r="A9920" t="s">
        <v>4</v>
      </c>
      <c r="B9920" s="4" t="s">
        <v>5</v>
      </c>
      <c r="C9920" s="4" t="s">
        <v>10</v>
      </c>
    </row>
    <row r="9921" spans="1:7">
      <c r="A9921" t="n">
        <v>86370</v>
      </c>
      <c r="B9921" s="25" t="n">
        <v>16</v>
      </c>
      <c r="C9921" s="7" t="n">
        <v>0</v>
      </c>
    </row>
    <row r="9922" spans="1:7">
      <c r="A9922" t="s">
        <v>4</v>
      </c>
      <c r="B9922" s="4" t="s">
        <v>5</v>
      </c>
      <c r="C9922" s="4" t="s">
        <v>13</v>
      </c>
      <c r="D9922" s="4" t="s">
        <v>13</v>
      </c>
      <c r="E9922" s="4" t="s">
        <v>30</v>
      </c>
      <c r="F9922" s="4" t="s">
        <v>30</v>
      </c>
      <c r="G9922" s="4" t="s">
        <v>30</v>
      </c>
      <c r="H9922" s="4" t="s">
        <v>10</v>
      </c>
    </row>
    <row r="9923" spans="1:7">
      <c r="A9923" t="n">
        <v>86373</v>
      </c>
      <c r="B9923" s="59" t="n">
        <v>45</v>
      </c>
      <c r="C9923" s="7" t="n">
        <v>2</v>
      </c>
      <c r="D9923" s="7" t="n">
        <v>3</v>
      </c>
      <c r="E9923" s="7" t="n">
        <v>-11.3800001144409</v>
      </c>
      <c r="F9923" s="7" t="n">
        <v>1.94000005722046</v>
      </c>
      <c r="G9923" s="7" t="n">
        <v>-13.9099998474121</v>
      </c>
      <c r="H9923" s="7" t="n">
        <v>0</v>
      </c>
    </row>
    <row r="9924" spans="1:7">
      <c r="A9924" t="s">
        <v>4</v>
      </c>
      <c r="B9924" s="4" t="s">
        <v>5</v>
      </c>
      <c r="C9924" s="4" t="s">
        <v>13</v>
      </c>
      <c r="D9924" s="4" t="s">
        <v>13</v>
      </c>
      <c r="E9924" s="4" t="s">
        <v>30</v>
      </c>
      <c r="F9924" s="4" t="s">
        <v>30</v>
      </c>
      <c r="G9924" s="4" t="s">
        <v>30</v>
      </c>
      <c r="H9924" s="4" t="s">
        <v>10</v>
      </c>
      <c r="I9924" s="4" t="s">
        <v>13</v>
      </c>
    </row>
    <row r="9925" spans="1:7">
      <c r="A9925" t="n">
        <v>86390</v>
      </c>
      <c r="B9925" s="59" t="n">
        <v>45</v>
      </c>
      <c r="C9925" s="7" t="n">
        <v>4</v>
      </c>
      <c r="D9925" s="7" t="n">
        <v>3</v>
      </c>
      <c r="E9925" s="7" t="n">
        <v>7.25</v>
      </c>
      <c r="F9925" s="7" t="n">
        <v>81.9599990844727</v>
      </c>
      <c r="G9925" s="7" t="n">
        <v>0</v>
      </c>
      <c r="H9925" s="7" t="n">
        <v>0</v>
      </c>
      <c r="I9925" s="7" t="n">
        <v>0</v>
      </c>
    </row>
    <row r="9926" spans="1:7">
      <c r="A9926" t="s">
        <v>4</v>
      </c>
      <c r="B9926" s="4" t="s">
        <v>5</v>
      </c>
      <c r="C9926" s="4" t="s">
        <v>13</v>
      </c>
      <c r="D9926" s="4" t="s">
        <v>13</v>
      </c>
      <c r="E9926" s="4" t="s">
        <v>30</v>
      </c>
      <c r="F9926" s="4" t="s">
        <v>10</v>
      </c>
    </row>
    <row r="9927" spans="1:7">
      <c r="A9927" t="n">
        <v>86408</v>
      </c>
      <c r="B9927" s="59" t="n">
        <v>45</v>
      </c>
      <c r="C9927" s="7" t="n">
        <v>5</v>
      </c>
      <c r="D9927" s="7" t="n">
        <v>3</v>
      </c>
      <c r="E9927" s="7" t="n">
        <v>3.09999990463257</v>
      </c>
      <c r="F9927" s="7" t="n">
        <v>0</v>
      </c>
    </row>
    <row r="9928" spans="1:7">
      <c r="A9928" t="s">
        <v>4</v>
      </c>
      <c r="B9928" s="4" t="s">
        <v>5</v>
      </c>
      <c r="C9928" s="4" t="s">
        <v>13</v>
      </c>
      <c r="D9928" s="4" t="s">
        <v>13</v>
      </c>
      <c r="E9928" s="4" t="s">
        <v>30</v>
      </c>
      <c r="F9928" s="4" t="s">
        <v>10</v>
      </c>
    </row>
    <row r="9929" spans="1:7">
      <c r="A9929" t="n">
        <v>86417</v>
      </c>
      <c r="B9929" s="59" t="n">
        <v>45</v>
      </c>
      <c r="C9929" s="7" t="n">
        <v>11</v>
      </c>
      <c r="D9929" s="7" t="n">
        <v>3</v>
      </c>
      <c r="E9929" s="7" t="n">
        <v>34</v>
      </c>
      <c r="F9929" s="7" t="n">
        <v>0</v>
      </c>
    </row>
    <row r="9930" spans="1:7">
      <c r="A9930" t="s">
        <v>4</v>
      </c>
      <c r="B9930" s="4" t="s">
        <v>5</v>
      </c>
      <c r="C9930" s="4" t="s">
        <v>10</v>
      </c>
      <c r="D9930" s="4" t="s">
        <v>10</v>
      </c>
      <c r="E9930" s="4" t="s">
        <v>10</v>
      </c>
    </row>
    <row r="9931" spans="1:7">
      <c r="A9931" t="n">
        <v>86426</v>
      </c>
      <c r="B9931" s="43" t="n">
        <v>61</v>
      </c>
      <c r="C9931" s="7" t="n">
        <v>61440</v>
      </c>
      <c r="D9931" s="7" t="n">
        <v>95</v>
      </c>
      <c r="E9931" s="7" t="n">
        <v>0</v>
      </c>
    </row>
    <row r="9932" spans="1:7">
      <c r="A9932" t="s">
        <v>4</v>
      </c>
      <c r="B9932" s="4" t="s">
        <v>5</v>
      </c>
      <c r="C9932" s="4" t="s">
        <v>10</v>
      </c>
      <c r="D9932" s="4" t="s">
        <v>10</v>
      </c>
      <c r="E9932" s="4" t="s">
        <v>10</v>
      </c>
    </row>
    <row r="9933" spans="1:7">
      <c r="A9933" t="n">
        <v>86433</v>
      </c>
      <c r="B9933" s="43" t="n">
        <v>61</v>
      </c>
      <c r="C9933" s="7" t="n">
        <v>95</v>
      </c>
      <c r="D9933" s="7" t="n">
        <v>61440</v>
      </c>
      <c r="E9933" s="7" t="n">
        <v>0</v>
      </c>
    </row>
    <row r="9934" spans="1:7">
      <c r="A9934" t="s">
        <v>4</v>
      </c>
      <c r="B9934" s="4" t="s">
        <v>5</v>
      </c>
      <c r="C9934" s="4" t="s">
        <v>13</v>
      </c>
      <c r="D9934" s="4" t="s">
        <v>13</v>
      </c>
      <c r="E9934" s="4" t="s">
        <v>9</v>
      </c>
      <c r="F9934" s="4" t="s">
        <v>13</v>
      </c>
      <c r="G9934" s="4" t="s">
        <v>13</v>
      </c>
    </row>
    <row r="9935" spans="1:7">
      <c r="A9935" t="n">
        <v>86440</v>
      </c>
      <c r="B9935" s="34" t="n">
        <v>18</v>
      </c>
      <c r="C9935" s="7" t="n">
        <v>1</v>
      </c>
      <c r="D9935" s="7" t="n">
        <v>0</v>
      </c>
      <c r="E9935" s="7" t="n">
        <v>0</v>
      </c>
      <c r="F9935" s="7" t="n">
        <v>19</v>
      </c>
      <c r="G9935" s="7" t="n">
        <v>1</v>
      </c>
    </row>
    <row r="9936" spans="1:7">
      <c r="A9936" t="s">
        <v>4</v>
      </c>
      <c r="B9936" s="4" t="s">
        <v>5</v>
      </c>
      <c r="C9936" s="4" t="s">
        <v>13</v>
      </c>
      <c r="D9936" s="4" t="s">
        <v>13</v>
      </c>
      <c r="E9936" s="4" t="s">
        <v>13</v>
      </c>
      <c r="F9936" s="4" t="s">
        <v>9</v>
      </c>
      <c r="G9936" s="4" t="s">
        <v>13</v>
      </c>
      <c r="H9936" s="4" t="s">
        <v>13</v>
      </c>
      <c r="I9936" s="4" t="s">
        <v>29</v>
      </c>
    </row>
    <row r="9937" spans="1:9">
      <c r="A9937" t="n">
        <v>86449</v>
      </c>
      <c r="B9937" s="14" t="n">
        <v>5</v>
      </c>
      <c r="C9937" s="7" t="n">
        <v>32</v>
      </c>
      <c r="D9937" s="7" t="n">
        <v>3</v>
      </c>
      <c r="E9937" s="7" t="n">
        <v>0</v>
      </c>
      <c r="F9937" s="7" t="n">
        <v>60</v>
      </c>
      <c r="G9937" s="7" t="n">
        <v>2</v>
      </c>
      <c r="H9937" s="7" t="n">
        <v>1</v>
      </c>
      <c r="I9937" s="15" t="n">
        <f t="normal" ca="1">A9967</f>
        <v>0</v>
      </c>
    </row>
    <row r="9938" spans="1:9">
      <c r="A9938" t="s">
        <v>4</v>
      </c>
      <c r="B9938" s="4" t="s">
        <v>5</v>
      </c>
      <c r="C9938" s="4" t="s">
        <v>13</v>
      </c>
      <c r="D9938" s="4" t="s">
        <v>10</v>
      </c>
      <c r="E9938" s="4" t="s">
        <v>13</v>
      </c>
      <c r="F9938" s="4" t="s">
        <v>29</v>
      </c>
    </row>
    <row r="9939" spans="1:9">
      <c r="A9939" t="n">
        <v>86463</v>
      </c>
      <c r="B9939" s="14" t="n">
        <v>5</v>
      </c>
      <c r="C9939" s="7" t="n">
        <v>30</v>
      </c>
      <c r="D9939" s="7" t="n">
        <v>6720</v>
      </c>
      <c r="E9939" s="7" t="n">
        <v>1</v>
      </c>
      <c r="F9939" s="15" t="n">
        <f t="normal" ca="1">A9963</f>
        <v>0</v>
      </c>
    </row>
    <row r="9940" spans="1:9">
      <c r="A9940" t="s">
        <v>4</v>
      </c>
      <c r="B9940" s="4" t="s">
        <v>5</v>
      </c>
      <c r="C9940" s="4" t="s">
        <v>13</v>
      </c>
      <c r="D9940" s="4" t="s">
        <v>10</v>
      </c>
      <c r="E9940" s="4" t="s">
        <v>13</v>
      </c>
      <c r="F9940" s="4" t="s">
        <v>29</v>
      </c>
    </row>
    <row r="9941" spans="1:9">
      <c r="A9941" t="n">
        <v>86472</v>
      </c>
      <c r="B9941" s="14" t="n">
        <v>5</v>
      </c>
      <c r="C9941" s="7" t="n">
        <v>30</v>
      </c>
      <c r="D9941" s="7" t="n">
        <v>10364</v>
      </c>
      <c r="E9941" s="7" t="n">
        <v>1</v>
      </c>
      <c r="F9941" s="15" t="n">
        <f t="normal" ca="1">A9945</f>
        <v>0</v>
      </c>
    </row>
    <row r="9942" spans="1:9">
      <c r="A9942" t="s">
        <v>4</v>
      </c>
      <c r="B9942" s="4" t="s">
        <v>5</v>
      </c>
      <c r="C9942" s="4" t="s">
        <v>13</v>
      </c>
      <c r="D9942" s="4" t="s">
        <v>13</v>
      </c>
      <c r="E9942" s="4" t="s">
        <v>9</v>
      </c>
      <c r="F9942" s="4" t="s">
        <v>13</v>
      </c>
      <c r="G9942" s="4" t="s">
        <v>13</v>
      </c>
    </row>
    <row r="9943" spans="1:9">
      <c r="A9943" t="n">
        <v>86481</v>
      </c>
      <c r="B9943" s="34" t="n">
        <v>18</v>
      </c>
      <c r="C9943" s="7" t="n">
        <v>1</v>
      </c>
      <c r="D9943" s="7" t="n">
        <v>0</v>
      </c>
      <c r="E9943" s="7" t="n">
        <v>1</v>
      </c>
      <c r="F9943" s="7" t="n">
        <v>19</v>
      </c>
      <c r="G9943" s="7" t="n">
        <v>1</v>
      </c>
    </row>
    <row r="9944" spans="1:9">
      <c r="A9944" t="s">
        <v>4</v>
      </c>
      <c r="B9944" s="4" t="s">
        <v>5</v>
      </c>
      <c r="C9944" s="4" t="s">
        <v>10</v>
      </c>
    </row>
    <row r="9945" spans="1:9">
      <c r="A9945" t="n">
        <v>86490</v>
      </c>
      <c r="B9945" s="8" t="n">
        <v>12</v>
      </c>
      <c r="C9945" s="7" t="n">
        <v>10364</v>
      </c>
    </row>
    <row r="9946" spans="1:9">
      <c r="A9946" t="s">
        <v>4</v>
      </c>
      <c r="B9946" s="4" t="s">
        <v>5</v>
      </c>
      <c r="C9946" s="4" t="s">
        <v>13</v>
      </c>
      <c r="D9946" s="4" t="s">
        <v>10</v>
      </c>
      <c r="E9946" s="4" t="s">
        <v>10</v>
      </c>
      <c r="F9946" s="4" t="s">
        <v>10</v>
      </c>
      <c r="G9946" s="4" t="s">
        <v>10</v>
      </c>
      <c r="H9946" s="4" t="s">
        <v>13</v>
      </c>
    </row>
    <row r="9947" spans="1:9">
      <c r="A9947" t="n">
        <v>86493</v>
      </c>
      <c r="B9947" s="30" t="n">
        <v>25</v>
      </c>
      <c r="C9947" s="7" t="n">
        <v>5</v>
      </c>
      <c r="D9947" s="7" t="n">
        <v>65535</v>
      </c>
      <c r="E9947" s="7" t="n">
        <v>65535</v>
      </c>
      <c r="F9947" s="7" t="n">
        <v>65535</v>
      </c>
      <c r="G9947" s="7" t="n">
        <v>65535</v>
      </c>
      <c r="H9947" s="7" t="n">
        <v>0</v>
      </c>
    </row>
    <row r="9948" spans="1:9">
      <c r="A9948" t="s">
        <v>4</v>
      </c>
      <c r="B9948" s="4" t="s">
        <v>5</v>
      </c>
      <c r="C9948" s="4" t="s">
        <v>13</v>
      </c>
      <c r="D9948" s="4" t="s">
        <v>10</v>
      </c>
      <c r="E9948" s="4" t="s">
        <v>30</v>
      </c>
      <c r="F9948" s="4" t="s">
        <v>10</v>
      </c>
      <c r="G9948" s="4" t="s">
        <v>9</v>
      </c>
      <c r="H9948" s="4" t="s">
        <v>9</v>
      </c>
      <c r="I9948" s="4" t="s">
        <v>10</v>
      </c>
      <c r="J9948" s="4" t="s">
        <v>10</v>
      </c>
      <c r="K9948" s="4" t="s">
        <v>9</v>
      </c>
      <c r="L9948" s="4" t="s">
        <v>9</v>
      </c>
      <c r="M9948" s="4" t="s">
        <v>9</v>
      </c>
      <c r="N9948" s="4" t="s">
        <v>9</v>
      </c>
      <c r="O9948" s="4" t="s">
        <v>6</v>
      </c>
    </row>
    <row r="9949" spans="1:9">
      <c r="A9949" t="n">
        <v>86504</v>
      </c>
      <c r="B9949" s="19" t="n">
        <v>50</v>
      </c>
      <c r="C9949" s="7" t="n">
        <v>0</v>
      </c>
      <c r="D9949" s="7" t="n">
        <v>12101</v>
      </c>
      <c r="E9949" s="7" t="n">
        <v>1</v>
      </c>
      <c r="F9949" s="7" t="n">
        <v>0</v>
      </c>
      <c r="G9949" s="7" t="n">
        <v>0</v>
      </c>
      <c r="H9949" s="7" t="n">
        <v>0</v>
      </c>
      <c r="I9949" s="7" t="n">
        <v>0</v>
      </c>
      <c r="J9949" s="7" t="n">
        <v>65533</v>
      </c>
      <c r="K9949" s="7" t="n">
        <v>0</v>
      </c>
      <c r="L9949" s="7" t="n">
        <v>0</v>
      </c>
      <c r="M9949" s="7" t="n">
        <v>0</v>
      </c>
      <c r="N9949" s="7" t="n">
        <v>0</v>
      </c>
      <c r="O9949" s="7" t="s">
        <v>12</v>
      </c>
    </row>
    <row r="9950" spans="1:9">
      <c r="A9950" t="s">
        <v>4</v>
      </c>
      <c r="B9950" s="4" t="s">
        <v>5</v>
      </c>
      <c r="C9950" s="4" t="s">
        <v>10</v>
      </c>
      <c r="D9950" s="4" t="s">
        <v>13</v>
      </c>
      <c r="E9950" s="4" t="s">
        <v>66</v>
      </c>
      <c r="F9950" s="4" t="s">
        <v>13</v>
      </c>
      <c r="G9950" s="4" t="s">
        <v>13</v>
      </c>
    </row>
    <row r="9951" spans="1:9">
      <c r="A9951" t="n">
        <v>86543</v>
      </c>
      <c r="B9951" s="31" t="n">
        <v>24</v>
      </c>
      <c r="C9951" s="7" t="n">
        <v>65533</v>
      </c>
      <c r="D9951" s="7" t="n">
        <v>11</v>
      </c>
      <c r="E9951" s="7" t="s">
        <v>840</v>
      </c>
      <c r="F9951" s="7" t="n">
        <v>2</v>
      </c>
      <c r="G9951" s="7" t="n">
        <v>0</v>
      </c>
    </row>
    <row r="9952" spans="1:9">
      <c r="A9952" t="s">
        <v>4</v>
      </c>
      <c r="B9952" s="4" t="s">
        <v>5</v>
      </c>
    </row>
    <row r="9953" spans="1:15">
      <c r="A9953" t="n">
        <v>86587</v>
      </c>
      <c r="B9953" s="32" t="n">
        <v>28</v>
      </c>
    </row>
    <row r="9954" spans="1:15">
      <c r="A9954" t="s">
        <v>4</v>
      </c>
      <c r="B9954" s="4" t="s">
        <v>5</v>
      </c>
      <c r="C9954" s="4" t="s">
        <v>13</v>
      </c>
    </row>
    <row r="9955" spans="1:15">
      <c r="A9955" t="n">
        <v>86588</v>
      </c>
      <c r="B9955" s="33" t="n">
        <v>27</v>
      </c>
      <c r="C9955" s="7" t="n">
        <v>0</v>
      </c>
    </row>
    <row r="9956" spans="1:15">
      <c r="A9956" t="s">
        <v>4</v>
      </c>
      <c r="B9956" s="4" t="s">
        <v>5</v>
      </c>
      <c r="C9956" s="4" t="s">
        <v>13</v>
      </c>
    </row>
    <row r="9957" spans="1:15">
      <c r="A9957" t="n">
        <v>86590</v>
      </c>
      <c r="B9957" s="33" t="n">
        <v>27</v>
      </c>
      <c r="C9957" s="7" t="n">
        <v>1</v>
      </c>
    </row>
    <row r="9958" spans="1:15">
      <c r="A9958" t="s">
        <v>4</v>
      </c>
      <c r="B9958" s="4" t="s">
        <v>5</v>
      </c>
      <c r="C9958" s="4" t="s">
        <v>13</v>
      </c>
      <c r="D9958" s="4" t="s">
        <v>10</v>
      </c>
      <c r="E9958" s="4" t="s">
        <v>10</v>
      </c>
      <c r="F9958" s="4" t="s">
        <v>10</v>
      </c>
      <c r="G9958" s="4" t="s">
        <v>10</v>
      </c>
      <c r="H9958" s="4" t="s">
        <v>13</v>
      </c>
    </row>
    <row r="9959" spans="1:15">
      <c r="A9959" t="n">
        <v>86592</v>
      </c>
      <c r="B9959" s="30" t="n">
        <v>25</v>
      </c>
      <c r="C9959" s="7" t="n">
        <v>5</v>
      </c>
      <c r="D9959" s="7" t="n">
        <v>65535</v>
      </c>
      <c r="E9959" s="7" t="n">
        <v>65535</v>
      </c>
      <c r="F9959" s="7" t="n">
        <v>65535</v>
      </c>
      <c r="G9959" s="7" t="n">
        <v>65535</v>
      </c>
      <c r="H9959" s="7" t="n">
        <v>0</v>
      </c>
    </row>
    <row r="9960" spans="1:15">
      <c r="A9960" t="s">
        <v>4</v>
      </c>
      <c r="B9960" s="4" t="s">
        <v>5</v>
      </c>
      <c r="C9960" s="4" t="s">
        <v>29</v>
      </c>
    </row>
    <row r="9961" spans="1:15">
      <c r="A9961" t="n">
        <v>86603</v>
      </c>
      <c r="B9961" s="18" t="n">
        <v>3</v>
      </c>
      <c r="C9961" s="15" t="n">
        <f t="normal" ca="1">A9965</f>
        <v>0</v>
      </c>
    </row>
    <row r="9962" spans="1:15">
      <c r="A9962" t="s">
        <v>4</v>
      </c>
      <c r="B9962" s="4" t="s">
        <v>5</v>
      </c>
      <c r="C9962" s="4" t="s">
        <v>13</v>
      </c>
      <c r="D9962" s="4" t="s">
        <v>13</v>
      </c>
      <c r="E9962" s="4" t="s">
        <v>9</v>
      </c>
      <c r="F9962" s="4" t="s">
        <v>13</v>
      </c>
      <c r="G9962" s="4" t="s">
        <v>13</v>
      </c>
    </row>
    <row r="9963" spans="1:15">
      <c r="A9963" t="n">
        <v>86608</v>
      </c>
      <c r="B9963" s="34" t="n">
        <v>18</v>
      </c>
      <c r="C9963" s="7" t="n">
        <v>1</v>
      </c>
      <c r="D9963" s="7" t="n">
        <v>0</v>
      </c>
      <c r="E9963" s="7" t="n">
        <v>2</v>
      </c>
      <c r="F9963" s="7" t="n">
        <v>19</v>
      </c>
      <c r="G9963" s="7" t="n">
        <v>1</v>
      </c>
    </row>
    <row r="9964" spans="1:15">
      <c r="A9964" t="s">
        <v>4</v>
      </c>
      <c r="B9964" s="4" t="s">
        <v>5</v>
      </c>
      <c r="C9964" s="4" t="s">
        <v>29</v>
      </c>
    </row>
    <row r="9965" spans="1:15">
      <c r="A9965" t="n">
        <v>86617</v>
      </c>
      <c r="B9965" s="18" t="n">
        <v>3</v>
      </c>
      <c r="C9965" s="15" t="n">
        <f t="normal" ca="1">A10023</f>
        <v>0</v>
      </c>
    </row>
    <row r="9966" spans="1:15">
      <c r="A9966" t="s">
        <v>4</v>
      </c>
      <c r="B9966" s="4" t="s">
        <v>5</v>
      </c>
      <c r="C9966" s="4" t="s">
        <v>13</v>
      </c>
      <c r="D9966" s="4" t="s">
        <v>13</v>
      </c>
      <c r="E9966" s="4" t="s">
        <v>13</v>
      </c>
      <c r="F9966" s="4" t="s">
        <v>9</v>
      </c>
      <c r="G9966" s="4" t="s">
        <v>13</v>
      </c>
      <c r="H9966" s="4" t="s">
        <v>13</v>
      </c>
      <c r="I9966" s="4" t="s">
        <v>29</v>
      </c>
    </row>
    <row r="9967" spans="1:15">
      <c r="A9967" t="n">
        <v>86622</v>
      </c>
      <c r="B9967" s="14" t="n">
        <v>5</v>
      </c>
      <c r="C9967" s="7" t="n">
        <v>32</v>
      </c>
      <c r="D9967" s="7" t="n">
        <v>3</v>
      </c>
      <c r="E9967" s="7" t="n">
        <v>0</v>
      </c>
      <c r="F9967" s="7" t="n">
        <v>61</v>
      </c>
      <c r="G9967" s="7" t="n">
        <v>2</v>
      </c>
      <c r="H9967" s="7" t="n">
        <v>1</v>
      </c>
      <c r="I9967" s="15" t="n">
        <f t="normal" ca="1">A9997</f>
        <v>0</v>
      </c>
    </row>
    <row r="9968" spans="1:15">
      <c r="A9968" t="s">
        <v>4</v>
      </c>
      <c r="B9968" s="4" t="s">
        <v>5</v>
      </c>
      <c r="C9968" s="4" t="s">
        <v>13</v>
      </c>
      <c r="D9968" s="4" t="s">
        <v>10</v>
      </c>
      <c r="E9968" s="4" t="s">
        <v>13</v>
      </c>
      <c r="F9968" s="4" t="s">
        <v>10</v>
      </c>
      <c r="G9968" s="4" t="s">
        <v>13</v>
      </c>
      <c r="H9968" s="4" t="s">
        <v>13</v>
      </c>
      <c r="I9968" s="4" t="s">
        <v>29</v>
      </c>
    </row>
    <row r="9969" spans="1:9">
      <c r="A9969" t="n">
        <v>86636</v>
      </c>
      <c r="B9969" s="14" t="n">
        <v>5</v>
      </c>
      <c r="C9969" s="7" t="n">
        <v>30</v>
      </c>
      <c r="D9969" s="7" t="n">
        <v>6721</v>
      </c>
      <c r="E9969" s="7" t="n">
        <v>30</v>
      </c>
      <c r="F9969" s="7" t="n">
        <v>6722</v>
      </c>
      <c r="G9969" s="7" t="n">
        <v>9</v>
      </c>
      <c r="H9969" s="7" t="n">
        <v>1</v>
      </c>
      <c r="I9969" s="15" t="n">
        <f t="normal" ca="1">A9993</f>
        <v>0</v>
      </c>
    </row>
    <row r="9970" spans="1:9">
      <c r="A9970" t="s">
        <v>4</v>
      </c>
      <c r="B9970" s="4" t="s">
        <v>5</v>
      </c>
      <c r="C9970" s="4" t="s">
        <v>13</v>
      </c>
      <c r="D9970" s="4" t="s">
        <v>10</v>
      </c>
      <c r="E9970" s="4" t="s">
        <v>13</v>
      </c>
      <c r="F9970" s="4" t="s">
        <v>29</v>
      </c>
    </row>
    <row r="9971" spans="1:9">
      <c r="A9971" t="n">
        <v>86649</v>
      </c>
      <c r="B9971" s="14" t="n">
        <v>5</v>
      </c>
      <c r="C9971" s="7" t="n">
        <v>30</v>
      </c>
      <c r="D9971" s="7" t="n">
        <v>10365</v>
      </c>
      <c r="E9971" s="7" t="n">
        <v>1</v>
      </c>
      <c r="F9971" s="15" t="n">
        <f t="normal" ca="1">A9975</f>
        <v>0</v>
      </c>
    </row>
    <row r="9972" spans="1:9">
      <c r="A9972" t="s">
        <v>4</v>
      </c>
      <c r="B9972" s="4" t="s">
        <v>5</v>
      </c>
      <c r="C9972" s="4" t="s">
        <v>13</v>
      </c>
      <c r="D9972" s="4" t="s">
        <v>13</v>
      </c>
      <c r="E9972" s="4" t="s">
        <v>9</v>
      </c>
      <c r="F9972" s="4" t="s">
        <v>13</v>
      </c>
      <c r="G9972" s="4" t="s">
        <v>13</v>
      </c>
    </row>
    <row r="9973" spans="1:9">
      <c r="A9973" t="n">
        <v>86658</v>
      </c>
      <c r="B9973" s="34" t="n">
        <v>18</v>
      </c>
      <c r="C9973" s="7" t="n">
        <v>1</v>
      </c>
      <c r="D9973" s="7" t="n">
        <v>0</v>
      </c>
      <c r="E9973" s="7" t="n">
        <v>1</v>
      </c>
      <c r="F9973" s="7" t="n">
        <v>19</v>
      </c>
      <c r="G9973" s="7" t="n">
        <v>1</v>
      </c>
    </row>
    <row r="9974" spans="1:9">
      <c r="A9974" t="s">
        <v>4</v>
      </c>
      <c r="B9974" s="4" t="s">
        <v>5</v>
      </c>
      <c r="C9974" s="4" t="s">
        <v>10</v>
      </c>
    </row>
    <row r="9975" spans="1:9">
      <c r="A9975" t="n">
        <v>86667</v>
      </c>
      <c r="B9975" s="8" t="n">
        <v>12</v>
      </c>
      <c r="C9975" s="7" t="n">
        <v>10365</v>
      </c>
    </row>
    <row r="9976" spans="1:9">
      <c r="A9976" t="s">
        <v>4</v>
      </c>
      <c r="B9976" s="4" t="s">
        <v>5</v>
      </c>
      <c r="C9976" s="4" t="s">
        <v>13</v>
      </c>
      <c r="D9976" s="4" t="s">
        <v>10</v>
      </c>
      <c r="E9976" s="4" t="s">
        <v>10</v>
      </c>
      <c r="F9976" s="4" t="s">
        <v>10</v>
      </c>
      <c r="G9976" s="4" t="s">
        <v>10</v>
      </c>
      <c r="H9976" s="4" t="s">
        <v>13</v>
      </c>
    </row>
    <row r="9977" spans="1:9">
      <c r="A9977" t="n">
        <v>86670</v>
      </c>
      <c r="B9977" s="30" t="n">
        <v>25</v>
      </c>
      <c r="C9977" s="7" t="n">
        <v>5</v>
      </c>
      <c r="D9977" s="7" t="n">
        <v>65535</v>
      </c>
      <c r="E9977" s="7" t="n">
        <v>65535</v>
      </c>
      <c r="F9977" s="7" t="n">
        <v>65535</v>
      </c>
      <c r="G9977" s="7" t="n">
        <v>65535</v>
      </c>
      <c r="H9977" s="7" t="n">
        <v>0</v>
      </c>
    </row>
    <row r="9978" spans="1:9">
      <c r="A9978" t="s">
        <v>4</v>
      </c>
      <c r="B9978" s="4" t="s">
        <v>5</v>
      </c>
      <c r="C9978" s="4" t="s">
        <v>13</v>
      </c>
      <c r="D9978" s="4" t="s">
        <v>10</v>
      </c>
      <c r="E9978" s="4" t="s">
        <v>30</v>
      </c>
      <c r="F9978" s="4" t="s">
        <v>10</v>
      </c>
      <c r="G9978" s="4" t="s">
        <v>9</v>
      </c>
      <c r="H9978" s="4" t="s">
        <v>9</v>
      </c>
      <c r="I9978" s="4" t="s">
        <v>10</v>
      </c>
      <c r="J9978" s="4" t="s">
        <v>10</v>
      </c>
      <c r="K9978" s="4" t="s">
        <v>9</v>
      </c>
      <c r="L9978" s="4" t="s">
        <v>9</v>
      </c>
      <c r="M9978" s="4" t="s">
        <v>9</v>
      </c>
      <c r="N9978" s="4" t="s">
        <v>9</v>
      </c>
      <c r="O9978" s="4" t="s">
        <v>6</v>
      </c>
    </row>
    <row r="9979" spans="1:9">
      <c r="A9979" t="n">
        <v>86681</v>
      </c>
      <c r="B9979" s="19" t="n">
        <v>50</v>
      </c>
      <c r="C9979" s="7" t="n">
        <v>0</v>
      </c>
      <c r="D9979" s="7" t="n">
        <v>12101</v>
      </c>
      <c r="E9979" s="7" t="n">
        <v>1</v>
      </c>
      <c r="F9979" s="7" t="n">
        <v>0</v>
      </c>
      <c r="G9979" s="7" t="n">
        <v>0</v>
      </c>
      <c r="H9979" s="7" t="n">
        <v>0</v>
      </c>
      <c r="I9979" s="7" t="n">
        <v>0</v>
      </c>
      <c r="J9979" s="7" t="n">
        <v>65533</v>
      </c>
      <c r="K9979" s="7" t="n">
        <v>0</v>
      </c>
      <c r="L9979" s="7" t="n">
        <v>0</v>
      </c>
      <c r="M9979" s="7" t="n">
        <v>0</v>
      </c>
      <c r="N9979" s="7" t="n">
        <v>0</v>
      </c>
      <c r="O9979" s="7" t="s">
        <v>12</v>
      </c>
    </row>
    <row r="9980" spans="1:9">
      <c r="A9980" t="s">
        <v>4</v>
      </c>
      <c r="B9980" s="4" t="s">
        <v>5</v>
      </c>
      <c r="C9980" s="4" t="s">
        <v>10</v>
      </c>
      <c r="D9980" s="4" t="s">
        <v>13</v>
      </c>
      <c r="E9980" s="4" t="s">
        <v>66</v>
      </c>
      <c r="F9980" s="4" t="s">
        <v>13</v>
      </c>
      <c r="G9980" s="4" t="s">
        <v>13</v>
      </c>
    </row>
    <row r="9981" spans="1:9">
      <c r="A9981" t="n">
        <v>86720</v>
      </c>
      <c r="B9981" s="31" t="n">
        <v>24</v>
      </c>
      <c r="C9981" s="7" t="n">
        <v>65533</v>
      </c>
      <c r="D9981" s="7" t="n">
        <v>11</v>
      </c>
      <c r="E9981" s="7" t="s">
        <v>841</v>
      </c>
      <c r="F9981" s="7" t="n">
        <v>2</v>
      </c>
      <c r="G9981" s="7" t="n">
        <v>0</v>
      </c>
    </row>
    <row r="9982" spans="1:9">
      <c r="A9982" t="s">
        <v>4</v>
      </c>
      <c r="B9982" s="4" t="s">
        <v>5</v>
      </c>
    </row>
    <row r="9983" spans="1:9">
      <c r="A9983" t="n">
        <v>86764</v>
      </c>
      <c r="B9983" s="32" t="n">
        <v>28</v>
      </c>
    </row>
    <row r="9984" spans="1:9">
      <c r="A9984" t="s">
        <v>4</v>
      </c>
      <c r="B9984" s="4" t="s">
        <v>5</v>
      </c>
      <c r="C9984" s="4" t="s">
        <v>13</v>
      </c>
    </row>
    <row r="9985" spans="1:15">
      <c r="A9985" t="n">
        <v>86765</v>
      </c>
      <c r="B9985" s="33" t="n">
        <v>27</v>
      </c>
      <c r="C9985" s="7" t="n">
        <v>0</v>
      </c>
    </row>
    <row r="9986" spans="1:15">
      <c r="A9986" t="s">
        <v>4</v>
      </c>
      <c r="B9986" s="4" t="s">
        <v>5</v>
      </c>
      <c r="C9986" s="4" t="s">
        <v>13</v>
      </c>
    </row>
    <row r="9987" spans="1:15">
      <c r="A9987" t="n">
        <v>86767</v>
      </c>
      <c r="B9987" s="33" t="n">
        <v>27</v>
      </c>
      <c r="C9987" s="7" t="n">
        <v>1</v>
      </c>
    </row>
    <row r="9988" spans="1:15">
      <c r="A9988" t="s">
        <v>4</v>
      </c>
      <c r="B9988" s="4" t="s">
        <v>5</v>
      </c>
      <c r="C9988" s="4" t="s">
        <v>13</v>
      </c>
      <c r="D9988" s="4" t="s">
        <v>10</v>
      </c>
      <c r="E9988" s="4" t="s">
        <v>10</v>
      </c>
      <c r="F9988" s="4" t="s">
        <v>10</v>
      </c>
      <c r="G9988" s="4" t="s">
        <v>10</v>
      </c>
      <c r="H9988" s="4" t="s">
        <v>13</v>
      </c>
    </row>
    <row r="9989" spans="1:15">
      <c r="A9989" t="n">
        <v>86769</v>
      </c>
      <c r="B9989" s="30" t="n">
        <v>25</v>
      </c>
      <c r="C9989" s="7" t="n">
        <v>5</v>
      </c>
      <c r="D9989" s="7" t="n">
        <v>65535</v>
      </c>
      <c r="E9989" s="7" t="n">
        <v>65535</v>
      </c>
      <c r="F9989" s="7" t="n">
        <v>65535</v>
      </c>
      <c r="G9989" s="7" t="n">
        <v>65535</v>
      </c>
      <c r="H9989" s="7" t="n">
        <v>0</v>
      </c>
    </row>
    <row r="9990" spans="1:15">
      <c r="A9990" t="s">
        <v>4</v>
      </c>
      <c r="B9990" s="4" t="s">
        <v>5</v>
      </c>
      <c r="C9990" s="4" t="s">
        <v>29</v>
      </c>
    </row>
    <row r="9991" spans="1:15">
      <c r="A9991" t="n">
        <v>86780</v>
      </c>
      <c r="B9991" s="18" t="n">
        <v>3</v>
      </c>
      <c r="C9991" s="15" t="n">
        <f t="normal" ca="1">A9995</f>
        <v>0</v>
      </c>
    </row>
    <row r="9992" spans="1:15">
      <c r="A9992" t="s">
        <v>4</v>
      </c>
      <c r="B9992" s="4" t="s">
        <v>5</v>
      </c>
      <c r="C9992" s="4" t="s">
        <v>13</v>
      </c>
      <c r="D9992" s="4" t="s">
        <v>13</v>
      </c>
      <c r="E9992" s="4" t="s">
        <v>9</v>
      </c>
      <c r="F9992" s="4" t="s">
        <v>13</v>
      </c>
      <c r="G9992" s="4" t="s">
        <v>13</v>
      </c>
    </row>
    <row r="9993" spans="1:15">
      <c r="A9993" t="n">
        <v>86785</v>
      </c>
      <c r="B9993" s="34" t="n">
        <v>18</v>
      </c>
      <c r="C9993" s="7" t="n">
        <v>1</v>
      </c>
      <c r="D9993" s="7" t="n">
        <v>0</v>
      </c>
      <c r="E9993" s="7" t="n">
        <v>2</v>
      </c>
      <c r="F9993" s="7" t="n">
        <v>19</v>
      </c>
      <c r="G9993" s="7" t="n">
        <v>1</v>
      </c>
    </row>
    <row r="9994" spans="1:15">
      <c r="A9994" t="s">
        <v>4</v>
      </c>
      <c r="B9994" s="4" t="s">
        <v>5</v>
      </c>
      <c r="C9994" s="4" t="s">
        <v>29</v>
      </c>
    </row>
    <row r="9995" spans="1:15">
      <c r="A9995" t="n">
        <v>86794</v>
      </c>
      <c r="B9995" s="18" t="n">
        <v>3</v>
      </c>
      <c r="C9995" s="15" t="n">
        <f t="normal" ca="1">A10023</f>
        <v>0</v>
      </c>
    </row>
    <row r="9996" spans="1:15">
      <c r="A9996" t="s">
        <v>4</v>
      </c>
      <c r="B9996" s="4" t="s">
        <v>5</v>
      </c>
      <c r="C9996" s="4" t="s">
        <v>13</v>
      </c>
      <c r="D9996" s="4" t="s">
        <v>10</v>
      </c>
      <c r="E9996" s="4" t="s">
        <v>13</v>
      </c>
      <c r="F9996" s="4" t="s">
        <v>10</v>
      </c>
      <c r="G9996" s="4" t="s">
        <v>13</v>
      </c>
      <c r="H9996" s="4" t="s">
        <v>13</v>
      </c>
      <c r="I9996" s="4" t="s">
        <v>29</v>
      </c>
    </row>
    <row r="9997" spans="1:15">
      <c r="A9997" t="n">
        <v>86799</v>
      </c>
      <c r="B9997" s="14" t="n">
        <v>5</v>
      </c>
      <c r="C9997" s="7" t="n">
        <v>30</v>
      </c>
      <c r="D9997" s="7" t="n">
        <v>6723</v>
      </c>
      <c r="E9997" s="7" t="n">
        <v>30</v>
      </c>
      <c r="F9997" s="7" t="n">
        <v>6724</v>
      </c>
      <c r="G9997" s="7" t="n">
        <v>9</v>
      </c>
      <c r="H9997" s="7" t="n">
        <v>1</v>
      </c>
      <c r="I9997" s="15" t="n">
        <f t="normal" ca="1">A10021</f>
        <v>0</v>
      </c>
    </row>
    <row r="9998" spans="1:15">
      <c r="A9998" t="s">
        <v>4</v>
      </c>
      <c r="B9998" s="4" t="s">
        <v>5</v>
      </c>
      <c r="C9998" s="4" t="s">
        <v>13</v>
      </c>
      <c r="D9998" s="4" t="s">
        <v>10</v>
      </c>
      <c r="E9998" s="4" t="s">
        <v>13</v>
      </c>
      <c r="F9998" s="4" t="s">
        <v>29</v>
      </c>
    </row>
    <row r="9999" spans="1:15">
      <c r="A9999" t="n">
        <v>86812</v>
      </c>
      <c r="B9999" s="14" t="n">
        <v>5</v>
      </c>
      <c r="C9999" s="7" t="n">
        <v>30</v>
      </c>
      <c r="D9999" s="7" t="n">
        <v>10366</v>
      </c>
      <c r="E9999" s="7" t="n">
        <v>1</v>
      </c>
      <c r="F9999" s="15" t="n">
        <f t="normal" ca="1">A10003</f>
        <v>0</v>
      </c>
    </row>
    <row r="10000" spans="1:15">
      <c r="A10000" t="s">
        <v>4</v>
      </c>
      <c r="B10000" s="4" t="s">
        <v>5</v>
      </c>
      <c r="C10000" s="4" t="s">
        <v>13</v>
      </c>
      <c r="D10000" s="4" t="s">
        <v>13</v>
      </c>
      <c r="E10000" s="4" t="s">
        <v>9</v>
      </c>
      <c r="F10000" s="4" t="s">
        <v>13</v>
      </c>
      <c r="G10000" s="4" t="s">
        <v>13</v>
      </c>
    </row>
    <row r="10001" spans="1:9">
      <c r="A10001" t="n">
        <v>86821</v>
      </c>
      <c r="B10001" s="34" t="n">
        <v>18</v>
      </c>
      <c r="C10001" s="7" t="n">
        <v>1</v>
      </c>
      <c r="D10001" s="7" t="n">
        <v>0</v>
      </c>
      <c r="E10001" s="7" t="n">
        <v>1</v>
      </c>
      <c r="F10001" s="7" t="n">
        <v>19</v>
      </c>
      <c r="G10001" s="7" t="n">
        <v>1</v>
      </c>
    </row>
    <row r="10002" spans="1:9">
      <c r="A10002" t="s">
        <v>4</v>
      </c>
      <c r="B10002" s="4" t="s">
        <v>5</v>
      </c>
      <c r="C10002" s="4" t="s">
        <v>10</v>
      </c>
    </row>
    <row r="10003" spans="1:9">
      <c r="A10003" t="n">
        <v>86830</v>
      </c>
      <c r="B10003" s="8" t="n">
        <v>12</v>
      </c>
      <c r="C10003" s="7" t="n">
        <v>10366</v>
      </c>
    </row>
    <row r="10004" spans="1:9">
      <c r="A10004" t="s">
        <v>4</v>
      </c>
      <c r="B10004" s="4" t="s">
        <v>5</v>
      </c>
      <c r="C10004" s="4" t="s">
        <v>13</v>
      </c>
      <c r="D10004" s="4" t="s">
        <v>10</v>
      </c>
      <c r="E10004" s="4" t="s">
        <v>10</v>
      </c>
      <c r="F10004" s="4" t="s">
        <v>10</v>
      </c>
      <c r="G10004" s="4" t="s">
        <v>10</v>
      </c>
      <c r="H10004" s="4" t="s">
        <v>13</v>
      </c>
    </row>
    <row r="10005" spans="1:9">
      <c r="A10005" t="n">
        <v>86833</v>
      </c>
      <c r="B10005" s="30" t="n">
        <v>25</v>
      </c>
      <c r="C10005" s="7" t="n">
        <v>5</v>
      </c>
      <c r="D10005" s="7" t="n">
        <v>65535</v>
      </c>
      <c r="E10005" s="7" t="n">
        <v>65535</v>
      </c>
      <c r="F10005" s="7" t="n">
        <v>65535</v>
      </c>
      <c r="G10005" s="7" t="n">
        <v>65535</v>
      </c>
      <c r="H10005" s="7" t="n">
        <v>0</v>
      </c>
    </row>
    <row r="10006" spans="1:9">
      <c r="A10006" t="s">
        <v>4</v>
      </c>
      <c r="B10006" s="4" t="s">
        <v>5</v>
      </c>
      <c r="C10006" s="4" t="s">
        <v>13</v>
      </c>
      <c r="D10006" s="4" t="s">
        <v>10</v>
      </c>
      <c r="E10006" s="4" t="s">
        <v>30</v>
      </c>
      <c r="F10006" s="4" t="s">
        <v>10</v>
      </c>
      <c r="G10006" s="4" t="s">
        <v>9</v>
      </c>
      <c r="H10006" s="4" t="s">
        <v>9</v>
      </c>
      <c r="I10006" s="4" t="s">
        <v>10</v>
      </c>
      <c r="J10006" s="4" t="s">
        <v>10</v>
      </c>
      <c r="K10006" s="4" t="s">
        <v>9</v>
      </c>
      <c r="L10006" s="4" t="s">
        <v>9</v>
      </c>
      <c r="M10006" s="4" t="s">
        <v>9</v>
      </c>
      <c r="N10006" s="4" t="s">
        <v>9</v>
      </c>
      <c r="O10006" s="4" t="s">
        <v>6</v>
      </c>
    </row>
    <row r="10007" spans="1:9">
      <c r="A10007" t="n">
        <v>86844</v>
      </c>
      <c r="B10007" s="19" t="n">
        <v>50</v>
      </c>
      <c r="C10007" s="7" t="n">
        <v>0</v>
      </c>
      <c r="D10007" s="7" t="n">
        <v>12101</v>
      </c>
      <c r="E10007" s="7" t="n">
        <v>1</v>
      </c>
      <c r="F10007" s="7" t="n">
        <v>0</v>
      </c>
      <c r="G10007" s="7" t="n">
        <v>0</v>
      </c>
      <c r="H10007" s="7" t="n">
        <v>0</v>
      </c>
      <c r="I10007" s="7" t="n">
        <v>0</v>
      </c>
      <c r="J10007" s="7" t="n">
        <v>65533</v>
      </c>
      <c r="K10007" s="7" t="n">
        <v>0</v>
      </c>
      <c r="L10007" s="7" t="n">
        <v>0</v>
      </c>
      <c r="M10007" s="7" t="n">
        <v>0</v>
      </c>
      <c r="N10007" s="7" t="n">
        <v>0</v>
      </c>
      <c r="O10007" s="7" t="s">
        <v>12</v>
      </c>
    </row>
    <row r="10008" spans="1:9">
      <c r="A10008" t="s">
        <v>4</v>
      </c>
      <c r="B10008" s="4" t="s">
        <v>5</v>
      </c>
      <c r="C10008" s="4" t="s">
        <v>10</v>
      </c>
      <c r="D10008" s="4" t="s">
        <v>13</v>
      </c>
      <c r="E10008" s="4" t="s">
        <v>66</v>
      </c>
      <c r="F10008" s="4" t="s">
        <v>13</v>
      </c>
      <c r="G10008" s="4" t="s">
        <v>13</v>
      </c>
    </row>
    <row r="10009" spans="1:9">
      <c r="A10009" t="n">
        <v>86883</v>
      </c>
      <c r="B10009" s="31" t="n">
        <v>24</v>
      </c>
      <c r="C10009" s="7" t="n">
        <v>65533</v>
      </c>
      <c r="D10009" s="7" t="n">
        <v>11</v>
      </c>
      <c r="E10009" s="7" t="s">
        <v>842</v>
      </c>
      <c r="F10009" s="7" t="n">
        <v>2</v>
      </c>
      <c r="G10009" s="7" t="n">
        <v>0</v>
      </c>
    </row>
    <row r="10010" spans="1:9">
      <c r="A10010" t="s">
        <v>4</v>
      </c>
      <c r="B10010" s="4" t="s">
        <v>5</v>
      </c>
    </row>
    <row r="10011" spans="1:9">
      <c r="A10011" t="n">
        <v>86927</v>
      </c>
      <c r="B10011" s="32" t="n">
        <v>28</v>
      </c>
    </row>
    <row r="10012" spans="1:9">
      <c r="A10012" t="s">
        <v>4</v>
      </c>
      <c r="B10012" s="4" t="s">
        <v>5</v>
      </c>
      <c r="C10012" s="4" t="s">
        <v>13</v>
      </c>
    </row>
    <row r="10013" spans="1:9">
      <c r="A10013" t="n">
        <v>86928</v>
      </c>
      <c r="B10013" s="33" t="n">
        <v>27</v>
      </c>
      <c r="C10013" s="7" t="n">
        <v>0</v>
      </c>
    </row>
    <row r="10014" spans="1:9">
      <c r="A10014" t="s">
        <v>4</v>
      </c>
      <c r="B10014" s="4" t="s">
        <v>5</v>
      </c>
      <c r="C10014" s="4" t="s">
        <v>13</v>
      </c>
    </row>
    <row r="10015" spans="1:9">
      <c r="A10015" t="n">
        <v>86930</v>
      </c>
      <c r="B10015" s="33" t="n">
        <v>27</v>
      </c>
      <c r="C10015" s="7" t="n">
        <v>1</v>
      </c>
    </row>
    <row r="10016" spans="1:9">
      <c r="A10016" t="s">
        <v>4</v>
      </c>
      <c r="B10016" s="4" t="s">
        <v>5</v>
      </c>
      <c r="C10016" s="4" t="s">
        <v>13</v>
      </c>
      <c r="D10016" s="4" t="s">
        <v>10</v>
      </c>
      <c r="E10016" s="4" t="s">
        <v>10</v>
      </c>
      <c r="F10016" s="4" t="s">
        <v>10</v>
      </c>
      <c r="G10016" s="4" t="s">
        <v>10</v>
      </c>
      <c r="H10016" s="4" t="s">
        <v>13</v>
      </c>
    </row>
    <row r="10017" spans="1:15">
      <c r="A10017" t="n">
        <v>86932</v>
      </c>
      <c r="B10017" s="30" t="n">
        <v>25</v>
      </c>
      <c r="C10017" s="7" t="n">
        <v>5</v>
      </c>
      <c r="D10017" s="7" t="n">
        <v>65535</v>
      </c>
      <c r="E10017" s="7" t="n">
        <v>65535</v>
      </c>
      <c r="F10017" s="7" t="n">
        <v>65535</v>
      </c>
      <c r="G10017" s="7" t="n">
        <v>65535</v>
      </c>
      <c r="H10017" s="7" t="n">
        <v>0</v>
      </c>
    </row>
    <row r="10018" spans="1:15">
      <c r="A10018" t="s">
        <v>4</v>
      </c>
      <c r="B10018" s="4" t="s">
        <v>5</v>
      </c>
      <c r="C10018" s="4" t="s">
        <v>29</v>
      </c>
    </row>
    <row r="10019" spans="1:15">
      <c r="A10019" t="n">
        <v>86943</v>
      </c>
      <c r="B10019" s="18" t="n">
        <v>3</v>
      </c>
      <c r="C10019" s="15" t="n">
        <f t="normal" ca="1">A10023</f>
        <v>0</v>
      </c>
    </row>
    <row r="10020" spans="1:15">
      <c r="A10020" t="s">
        <v>4</v>
      </c>
      <c r="B10020" s="4" t="s">
        <v>5</v>
      </c>
      <c r="C10020" s="4" t="s">
        <v>13</v>
      </c>
      <c r="D10020" s="4" t="s">
        <v>13</v>
      </c>
      <c r="E10020" s="4" t="s">
        <v>9</v>
      </c>
      <c r="F10020" s="4" t="s">
        <v>13</v>
      </c>
      <c r="G10020" s="4" t="s">
        <v>13</v>
      </c>
    </row>
    <row r="10021" spans="1:15">
      <c r="A10021" t="n">
        <v>86948</v>
      </c>
      <c r="B10021" s="34" t="n">
        <v>18</v>
      </c>
      <c r="C10021" s="7" t="n">
        <v>1</v>
      </c>
      <c r="D10021" s="7" t="n">
        <v>0</v>
      </c>
      <c r="E10021" s="7" t="n">
        <v>2</v>
      </c>
      <c r="F10021" s="7" t="n">
        <v>19</v>
      </c>
      <c r="G10021" s="7" t="n">
        <v>1</v>
      </c>
    </row>
    <row r="10022" spans="1:15">
      <c r="A10022" t="s">
        <v>4</v>
      </c>
      <c r="B10022" s="4" t="s">
        <v>5</v>
      </c>
      <c r="C10022" s="4" t="s">
        <v>13</v>
      </c>
      <c r="D10022" s="4" t="s">
        <v>13</v>
      </c>
      <c r="E10022" s="4" t="s">
        <v>30</v>
      </c>
      <c r="F10022" s="4" t="s">
        <v>30</v>
      </c>
      <c r="G10022" s="4" t="s">
        <v>30</v>
      </c>
      <c r="H10022" s="4" t="s">
        <v>10</v>
      </c>
    </row>
    <row r="10023" spans="1:15">
      <c r="A10023" t="n">
        <v>86957</v>
      </c>
      <c r="B10023" s="59" t="n">
        <v>45</v>
      </c>
      <c r="C10023" s="7" t="n">
        <v>2</v>
      </c>
      <c r="D10023" s="7" t="n">
        <v>3</v>
      </c>
      <c r="E10023" s="7" t="n">
        <v>-11.3800001144409</v>
      </c>
      <c r="F10023" s="7" t="n">
        <v>1.41999995708466</v>
      </c>
      <c r="G10023" s="7" t="n">
        <v>-13.9099998474121</v>
      </c>
      <c r="H10023" s="7" t="n">
        <v>2000</v>
      </c>
    </row>
    <row r="10024" spans="1:15">
      <c r="A10024" t="s">
        <v>4</v>
      </c>
      <c r="B10024" s="4" t="s">
        <v>5</v>
      </c>
      <c r="C10024" s="4" t="s">
        <v>13</v>
      </c>
      <c r="D10024" s="4" t="s">
        <v>10</v>
      </c>
      <c r="E10024" s="4" t="s">
        <v>30</v>
      </c>
    </row>
    <row r="10025" spans="1:15">
      <c r="A10025" t="n">
        <v>86974</v>
      </c>
      <c r="B10025" s="27" t="n">
        <v>58</v>
      </c>
      <c r="C10025" s="7" t="n">
        <v>100</v>
      </c>
      <c r="D10025" s="7" t="n">
        <v>1000</v>
      </c>
      <c r="E10025" s="7" t="n">
        <v>1</v>
      </c>
    </row>
    <row r="10026" spans="1:15">
      <c r="A10026" t="s">
        <v>4</v>
      </c>
      <c r="B10026" s="4" t="s">
        <v>5</v>
      </c>
      <c r="C10026" s="4" t="s">
        <v>13</v>
      </c>
      <c r="D10026" s="4" t="s">
        <v>10</v>
      </c>
    </row>
    <row r="10027" spans="1:15">
      <c r="A10027" t="n">
        <v>86982</v>
      </c>
      <c r="B10027" s="27" t="n">
        <v>58</v>
      </c>
      <c r="C10027" s="7" t="n">
        <v>255</v>
      </c>
      <c r="D10027" s="7" t="n">
        <v>0</v>
      </c>
    </row>
    <row r="10028" spans="1:15">
      <c r="A10028" t="s">
        <v>4</v>
      </c>
      <c r="B10028" s="4" t="s">
        <v>5</v>
      </c>
      <c r="C10028" s="4" t="s">
        <v>13</v>
      </c>
      <c r="D10028" s="4" t="s">
        <v>10</v>
      </c>
    </row>
    <row r="10029" spans="1:15">
      <c r="A10029" t="n">
        <v>86986</v>
      </c>
      <c r="B10029" s="59" t="n">
        <v>45</v>
      </c>
      <c r="C10029" s="7" t="n">
        <v>7</v>
      </c>
      <c r="D10029" s="7" t="n">
        <v>255</v>
      </c>
    </row>
    <row r="10030" spans="1:15">
      <c r="A10030" t="s">
        <v>4</v>
      </c>
      <c r="B10030" s="4" t="s">
        <v>5</v>
      </c>
      <c r="C10030" s="4" t="s">
        <v>13</v>
      </c>
      <c r="D10030" s="4" t="s">
        <v>13</v>
      </c>
      <c r="E10030" s="4" t="s">
        <v>13</v>
      </c>
      <c r="F10030" s="4" t="s">
        <v>9</v>
      </c>
      <c r="G10030" s="4" t="s">
        <v>13</v>
      </c>
      <c r="H10030" s="4" t="s">
        <v>13</v>
      </c>
      <c r="I10030" s="4" t="s">
        <v>29</v>
      </c>
    </row>
    <row r="10031" spans="1:15">
      <c r="A10031" t="n">
        <v>86990</v>
      </c>
      <c r="B10031" s="14" t="n">
        <v>5</v>
      </c>
      <c r="C10031" s="7" t="n">
        <v>35</v>
      </c>
      <c r="D10031" s="7" t="n">
        <v>1</v>
      </c>
      <c r="E10031" s="7" t="n">
        <v>0</v>
      </c>
      <c r="F10031" s="7" t="n">
        <v>1</v>
      </c>
      <c r="G10031" s="7" t="n">
        <v>2</v>
      </c>
      <c r="H10031" s="7" t="n">
        <v>1</v>
      </c>
      <c r="I10031" s="15" t="n">
        <f t="normal" ca="1">A10045</f>
        <v>0</v>
      </c>
    </row>
    <row r="10032" spans="1:15">
      <c r="A10032" t="s">
        <v>4</v>
      </c>
      <c r="B10032" s="4" t="s">
        <v>5</v>
      </c>
      <c r="C10032" s="4" t="s">
        <v>10</v>
      </c>
      <c r="D10032" s="4" t="s">
        <v>13</v>
      </c>
      <c r="E10032" s="4" t="s">
        <v>13</v>
      </c>
      <c r="F10032" s="4" t="s">
        <v>6</v>
      </c>
    </row>
    <row r="10033" spans="1:9">
      <c r="A10033" t="n">
        <v>87004</v>
      </c>
      <c r="B10033" s="47" t="n">
        <v>20</v>
      </c>
      <c r="C10033" s="7" t="n">
        <v>95</v>
      </c>
      <c r="D10033" s="7" t="n">
        <v>2</v>
      </c>
      <c r="E10033" s="7" t="n">
        <v>10</v>
      </c>
      <c r="F10033" s="7" t="s">
        <v>273</v>
      </c>
    </row>
    <row r="10034" spans="1:9">
      <c r="A10034" t="s">
        <v>4</v>
      </c>
      <c r="B10034" s="4" t="s">
        <v>5</v>
      </c>
      <c r="C10034" s="4" t="s">
        <v>13</v>
      </c>
      <c r="D10034" s="4" t="s">
        <v>10</v>
      </c>
      <c r="E10034" s="4" t="s">
        <v>6</v>
      </c>
    </row>
    <row r="10035" spans="1:9">
      <c r="A10035" t="n">
        <v>87025</v>
      </c>
      <c r="B10035" s="51" t="n">
        <v>51</v>
      </c>
      <c r="C10035" s="7" t="n">
        <v>4</v>
      </c>
      <c r="D10035" s="7" t="n">
        <v>95</v>
      </c>
      <c r="E10035" s="7" t="s">
        <v>174</v>
      </c>
    </row>
    <row r="10036" spans="1:9">
      <c r="A10036" t="s">
        <v>4</v>
      </c>
      <c r="B10036" s="4" t="s">
        <v>5</v>
      </c>
      <c r="C10036" s="4" t="s">
        <v>10</v>
      </c>
    </row>
    <row r="10037" spans="1:9">
      <c r="A10037" t="n">
        <v>87039</v>
      </c>
      <c r="B10037" s="25" t="n">
        <v>16</v>
      </c>
      <c r="C10037" s="7" t="n">
        <v>0</v>
      </c>
    </row>
    <row r="10038" spans="1:9">
      <c r="A10038" t="s">
        <v>4</v>
      </c>
      <c r="B10038" s="4" t="s">
        <v>5</v>
      </c>
      <c r="C10038" s="4" t="s">
        <v>10</v>
      </c>
      <c r="D10038" s="4" t="s">
        <v>66</v>
      </c>
      <c r="E10038" s="4" t="s">
        <v>13</v>
      </c>
      <c r="F10038" s="4" t="s">
        <v>13</v>
      </c>
      <c r="G10038" s="4" t="s">
        <v>66</v>
      </c>
      <c r="H10038" s="4" t="s">
        <v>13</v>
      </c>
      <c r="I10038" s="4" t="s">
        <v>13</v>
      </c>
    </row>
    <row r="10039" spans="1:9">
      <c r="A10039" t="n">
        <v>87042</v>
      </c>
      <c r="B10039" s="52" t="n">
        <v>26</v>
      </c>
      <c r="C10039" s="7" t="n">
        <v>95</v>
      </c>
      <c r="D10039" s="7" t="s">
        <v>843</v>
      </c>
      <c r="E10039" s="7" t="n">
        <v>2</v>
      </c>
      <c r="F10039" s="7" t="n">
        <v>3</v>
      </c>
      <c r="G10039" s="7" t="s">
        <v>844</v>
      </c>
      <c r="H10039" s="7" t="n">
        <v>2</v>
      </c>
      <c r="I10039" s="7" t="n">
        <v>0</v>
      </c>
    </row>
    <row r="10040" spans="1:9">
      <c r="A10040" t="s">
        <v>4</v>
      </c>
      <c r="B10040" s="4" t="s">
        <v>5</v>
      </c>
    </row>
    <row r="10041" spans="1:9">
      <c r="A10041" t="n">
        <v>87166</v>
      </c>
      <c r="B10041" s="32" t="n">
        <v>28</v>
      </c>
    </row>
    <row r="10042" spans="1:9">
      <c r="A10042" t="s">
        <v>4</v>
      </c>
      <c r="B10042" s="4" t="s">
        <v>5</v>
      </c>
      <c r="C10042" s="4" t="s">
        <v>29</v>
      </c>
    </row>
    <row r="10043" spans="1:9">
      <c r="A10043" t="n">
        <v>87167</v>
      </c>
      <c r="B10043" s="18" t="n">
        <v>3</v>
      </c>
      <c r="C10043" s="15" t="n">
        <f t="normal" ca="1">A10237</f>
        <v>0</v>
      </c>
    </row>
    <row r="10044" spans="1:9">
      <c r="A10044" t="s">
        <v>4</v>
      </c>
      <c r="B10044" s="4" t="s">
        <v>5</v>
      </c>
      <c r="C10044" s="4" t="s">
        <v>13</v>
      </c>
      <c r="D10044" s="4" t="s">
        <v>13</v>
      </c>
      <c r="E10044" s="4" t="s">
        <v>13</v>
      </c>
      <c r="F10044" s="4" t="s">
        <v>9</v>
      </c>
      <c r="G10044" s="4" t="s">
        <v>13</v>
      </c>
      <c r="H10044" s="4" t="s">
        <v>13</v>
      </c>
      <c r="I10044" s="4" t="s">
        <v>29</v>
      </c>
    </row>
    <row r="10045" spans="1:9">
      <c r="A10045" t="n">
        <v>87172</v>
      </c>
      <c r="B10045" s="14" t="n">
        <v>5</v>
      </c>
      <c r="C10045" s="7" t="n">
        <v>35</v>
      </c>
      <c r="D10045" s="7" t="n">
        <v>1</v>
      </c>
      <c r="E10045" s="7" t="n">
        <v>0</v>
      </c>
      <c r="F10045" s="7" t="n">
        <v>2</v>
      </c>
      <c r="G10045" s="7" t="n">
        <v>2</v>
      </c>
      <c r="H10045" s="7" t="n">
        <v>1</v>
      </c>
      <c r="I10045" s="15" t="n">
        <f t="normal" ca="1">A10059</f>
        <v>0</v>
      </c>
    </row>
    <row r="10046" spans="1:9">
      <c r="A10046" t="s">
        <v>4</v>
      </c>
      <c r="B10046" s="4" t="s">
        <v>5</v>
      </c>
      <c r="C10046" s="4" t="s">
        <v>10</v>
      </c>
      <c r="D10046" s="4" t="s">
        <v>13</v>
      </c>
      <c r="E10046" s="4" t="s">
        <v>13</v>
      </c>
      <c r="F10046" s="4" t="s">
        <v>6</v>
      </c>
    </row>
    <row r="10047" spans="1:9">
      <c r="A10047" t="n">
        <v>87186</v>
      </c>
      <c r="B10047" s="47" t="n">
        <v>20</v>
      </c>
      <c r="C10047" s="7" t="n">
        <v>95</v>
      </c>
      <c r="D10047" s="7" t="n">
        <v>2</v>
      </c>
      <c r="E10047" s="7" t="n">
        <v>10</v>
      </c>
      <c r="F10047" s="7" t="s">
        <v>322</v>
      </c>
    </row>
    <row r="10048" spans="1:9">
      <c r="A10048" t="s">
        <v>4</v>
      </c>
      <c r="B10048" s="4" t="s">
        <v>5</v>
      </c>
      <c r="C10048" s="4" t="s">
        <v>13</v>
      </c>
      <c r="D10048" s="4" t="s">
        <v>10</v>
      </c>
      <c r="E10048" s="4" t="s">
        <v>6</v>
      </c>
    </row>
    <row r="10049" spans="1:9">
      <c r="A10049" t="n">
        <v>87206</v>
      </c>
      <c r="B10049" s="51" t="n">
        <v>51</v>
      </c>
      <c r="C10049" s="7" t="n">
        <v>4</v>
      </c>
      <c r="D10049" s="7" t="n">
        <v>95</v>
      </c>
      <c r="E10049" s="7" t="s">
        <v>162</v>
      </c>
    </row>
    <row r="10050" spans="1:9">
      <c r="A10050" t="s">
        <v>4</v>
      </c>
      <c r="B10050" s="4" t="s">
        <v>5</v>
      </c>
      <c r="C10050" s="4" t="s">
        <v>10</v>
      </c>
    </row>
    <row r="10051" spans="1:9">
      <c r="A10051" t="n">
        <v>87220</v>
      </c>
      <c r="B10051" s="25" t="n">
        <v>16</v>
      </c>
      <c r="C10051" s="7" t="n">
        <v>0</v>
      </c>
    </row>
    <row r="10052" spans="1:9">
      <c r="A10052" t="s">
        <v>4</v>
      </c>
      <c r="B10052" s="4" t="s">
        <v>5</v>
      </c>
      <c r="C10052" s="4" t="s">
        <v>10</v>
      </c>
      <c r="D10052" s="4" t="s">
        <v>66</v>
      </c>
      <c r="E10052" s="4" t="s">
        <v>13</v>
      </c>
      <c r="F10052" s="4" t="s">
        <v>13</v>
      </c>
      <c r="G10052" s="4" t="s">
        <v>66</v>
      </c>
      <c r="H10052" s="4" t="s">
        <v>13</v>
      </c>
      <c r="I10052" s="4" t="s">
        <v>13</v>
      </c>
    </row>
    <row r="10053" spans="1:9">
      <c r="A10053" t="n">
        <v>87223</v>
      </c>
      <c r="B10053" s="52" t="n">
        <v>26</v>
      </c>
      <c r="C10053" s="7" t="n">
        <v>95</v>
      </c>
      <c r="D10053" s="7" t="s">
        <v>845</v>
      </c>
      <c r="E10053" s="7" t="n">
        <v>2</v>
      </c>
      <c r="F10053" s="7" t="n">
        <v>3</v>
      </c>
      <c r="G10053" s="7" t="s">
        <v>846</v>
      </c>
      <c r="H10053" s="7" t="n">
        <v>2</v>
      </c>
      <c r="I10053" s="7" t="n">
        <v>0</v>
      </c>
    </row>
    <row r="10054" spans="1:9">
      <c r="A10054" t="s">
        <v>4</v>
      </c>
      <c r="B10054" s="4" t="s">
        <v>5</v>
      </c>
    </row>
    <row r="10055" spans="1:9">
      <c r="A10055" t="n">
        <v>87431</v>
      </c>
      <c r="B10055" s="32" t="n">
        <v>28</v>
      </c>
    </row>
    <row r="10056" spans="1:9">
      <c r="A10056" t="s">
        <v>4</v>
      </c>
      <c r="B10056" s="4" t="s">
        <v>5</v>
      </c>
      <c r="C10056" s="4" t="s">
        <v>29</v>
      </c>
    </row>
    <row r="10057" spans="1:9">
      <c r="A10057" t="n">
        <v>87432</v>
      </c>
      <c r="B10057" s="18" t="n">
        <v>3</v>
      </c>
      <c r="C10057" s="15" t="n">
        <f t="normal" ca="1">A10237</f>
        <v>0</v>
      </c>
    </row>
    <row r="10058" spans="1:9">
      <c r="A10058" t="s">
        <v>4</v>
      </c>
      <c r="B10058" s="4" t="s">
        <v>5</v>
      </c>
      <c r="C10058" s="4" t="s">
        <v>13</v>
      </c>
      <c r="D10058" s="4" t="s">
        <v>13</v>
      </c>
      <c r="E10058" s="4" t="s">
        <v>13</v>
      </c>
      <c r="F10058" s="4" t="s">
        <v>9</v>
      </c>
      <c r="G10058" s="4" t="s">
        <v>13</v>
      </c>
      <c r="H10058" s="4" t="s">
        <v>13</v>
      </c>
      <c r="I10058" s="4" t="s">
        <v>29</v>
      </c>
    </row>
    <row r="10059" spans="1:9">
      <c r="A10059" t="n">
        <v>87437</v>
      </c>
      <c r="B10059" s="14" t="n">
        <v>5</v>
      </c>
      <c r="C10059" s="7" t="n">
        <v>32</v>
      </c>
      <c r="D10059" s="7" t="n">
        <v>3</v>
      </c>
      <c r="E10059" s="7" t="n">
        <v>0</v>
      </c>
      <c r="F10059" s="7" t="n">
        <v>60</v>
      </c>
      <c r="G10059" s="7" t="n">
        <v>2</v>
      </c>
      <c r="H10059" s="7" t="n">
        <v>1</v>
      </c>
      <c r="I10059" s="15" t="n">
        <f t="normal" ca="1">A10127</f>
        <v>0</v>
      </c>
    </row>
    <row r="10060" spans="1:9">
      <c r="A10060" t="s">
        <v>4</v>
      </c>
      <c r="B10060" s="4" t="s">
        <v>5</v>
      </c>
      <c r="C10060" s="4" t="s">
        <v>10</v>
      </c>
      <c r="D10060" s="4" t="s">
        <v>13</v>
      </c>
      <c r="E10060" s="4" t="s">
        <v>13</v>
      </c>
      <c r="F10060" s="4" t="s">
        <v>6</v>
      </c>
    </row>
    <row r="10061" spans="1:9">
      <c r="A10061" t="n">
        <v>87451</v>
      </c>
      <c r="B10061" s="47" t="n">
        <v>20</v>
      </c>
      <c r="C10061" s="7" t="n">
        <v>95</v>
      </c>
      <c r="D10061" s="7" t="n">
        <v>2</v>
      </c>
      <c r="E10061" s="7" t="n">
        <v>10</v>
      </c>
      <c r="F10061" s="7" t="s">
        <v>273</v>
      </c>
    </row>
    <row r="10062" spans="1:9">
      <c r="A10062" t="s">
        <v>4</v>
      </c>
      <c r="B10062" s="4" t="s">
        <v>5</v>
      </c>
      <c r="C10062" s="4" t="s">
        <v>13</v>
      </c>
      <c r="D10062" s="4" t="s">
        <v>10</v>
      </c>
      <c r="E10062" s="4" t="s">
        <v>6</v>
      </c>
    </row>
    <row r="10063" spans="1:9">
      <c r="A10063" t="n">
        <v>87472</v>
      </c>
      <c r="B10063" s="51" t="n">
        <v>51</v>
      </c>
      <c r="C10063" s="7" t="n">
        <v>4</v>
      </c>
      <c r="D10063" s="7" t="n">
        <v>95</v>
      </c>
      <c r="E10063" s="7" t="s">
        <v>701</v>
      </c>
    </row>
    <row r="10064" spans="1:9">
      <c r="A10064" t="s">
        <v>4</v>
      </c>
      <c r="B10064" s="4" t="s">
        <v>5</v>
      </c>
      <c r="C10064" s="4" t="s">
        <v>10</v>
      </c>
    </row>
    <row r="10065" spans="1:9">
      <c r="A10065" t="n">
        <v>87485</v>
      </c>
      <c r="B10065" s="25" t="n">
        <v>16</v>
      </c>
      <c r="C10065" s="7" t="n">
        <v>0</v>
      </c>
    </row>
    <row r="10066" spans="1:9">
      <c r="A10066" t="s">
        <v>4</v>
      </c>
      <c r="B10066" s="4" t="s">
        <v>5</v>
      </c>
      <c r="C10066" s="4" t="s">
        <v>10</v>
      </c>
      <c r="D10066" s="4" t="s">
        <v>66</v>
      </c>
      <c r="E10066" s="4" t="s">
        <v>13</v>
      </c>
      <c r="F10066" s="4" t="s">
        <v>13</v>
      </c>
      <c r="G10066" s="4" t="s">
        <v>66</v>
      </c>
      <c r="H10066" s="4" t="s">
        <v>13</v>
      </c>
      <c r="I10066" s="4" t="s">
        <v>13</v>
      </c>
    </row>
    <row r="10067" spans="1:9">
      <c r="A10067" t="n">
        <v>87488</v>
      </c>
      <c r="B10067" s="52" t="n">
        <v>26</v>
      </c>
      <c r="C10067" s="7" t="n">
        <v>95</v>
      </c>
      <c r="D10067" s="7" t="s">
        <v>847</v>
      </c>
      <c r="E10067" s="7" t="n">
        <v>2</v>
      </c>
      <c r="F10067" s="7" t="n">
        <v>3</v>
      </c>
      <c r="G10067" s="7" t="s">
        <v>848</v>
      </c>
      <c r="H10067" s="7" t="n">
        <v>2</v>
      </c>
      <c r="I10067" s="7" t="n">
        <v>0</v>
      </c>
    </row>
    <row r="10068" spans="1:9">
      <c r="A10068" t="s">
        <v>4</v>
      </c>
      <c r="B10068" s="4" t="s">
        <v>5</v>
      </c>
    </row>
    <row r="10069" spans="1:9">
      <c r="A10069" t="n">
        <v>87608</v>
      </c>
      <c r="B10069" s="32" t="n">
        <v>28</v>
      </c>
    </row>
    <row r="10070" spans="1:9">
      <c r="A10070" t="s">
        <v>4</v>
      </c>
      <c r="B10070" s="4" t="s">
        <v>5</v>
      </c>
      <c r="C10070" s="4" t="s">
        <v>13</v>
      </c>
      <c r="D10070" s="4" t="s">
        <v>10</v>
      </c>
      <c r="E10070" s="4" t="s">
        <v>30</v>
      </c>
    </row>
    <row r="10071" spans="1:9">
      <c r="A10071" t="n">
        <v>87609</v>
      </c>
      <c r="B10071" s="27" t="n">
        <v>58</v>
      </c>
      <c r="C10071" s="7" t="n">
        <v>0</v>
      </c>
      <c r="D10071" s="7" t="n">
        <v>300</v>
      </c>
      <c r="E10071" s="7" t="n">
        <v>0.300000011920929</v>
      </c>
    </row>
    <row r="10072" spans="1:9">
      <c r="A10072" t="s">
        <v>4</v>
      </c>
      <c r="B10072" s="4" t="s">
        <v>5</v>
      </c>
      <c r="C10072" s="4" t="s">
        <v>13</v>
      </c>
      <c r="D10072" s="4" t="s">
        <v>10</v>
      </c>
    </row>
    <row r="10073" spans="1:9">
      <c r="A10073" t="n">
        <v>87617</v>
      </c>
      <c r="B10073" s="27" t="n">
        <v>58</v>
      </c>
      <c r="C10073" s="7" t="n">
        <v>255</v>
      </c>
      <c r="D10073" s="7" t="n">
        <v>0</v>
      </c>
    </row>
    <row r="10074" spans="1:9">
      <c r="A10074" t="s">
        <v>4</v>
      </c>
      <c r="B10074" s="4" t="s">
        <v>5</v>
      </c>
      <c r="C10074" s="4" t="s">
        <v>13</v>
      </c>
      <c r="D10074" s="4" t="s">
        <v>10</v>
      </c>
      <c r="E10074" s="4" t="s">
        <v>30</v>
      </c>
      <c r="F10074" s="4" t="s">
        <v>10</v>
      </c>
      <c r="G10074" s="4" t="s">
        <v>9</v>
      </c>
      <c r="H10074" s="4" t="s">
        <v>9</v>
      </c>
      <c r="I10074" s="4" t="s">
        <v>10</v>
      </c>
      <c r="J10074" s="4" t="s">
        <v>10</v>
      </c>
      <c r="K10074" s="4" t="s">
        <v>9</v>
      </c>
      <c r="L10074" s="4" t="s">
        <v>9</v>
      </c>
      <c r="M10074" s="4" t="s">
        <v>9</v>
      </c>
      <c r="N10074" s="4" t="s">
        <v>9</v>
      </c>
      <c r="O10074" s="4" t="s">
        <v>6</v>
      </c>
    </row>
    <row r="10075" spans="1:9">
      <c r="A10075" t="n">
        <v>87621</v>
      </c>
      <c r="B10075" s="19" t="n">
        <v>50</v>
      </c>
      <c r="C10075" s="7" t="n">
        <v>0</v>
      </c>
      <c r="D10075" s="7" t="n">
        <v>12010</v>
      </c>
      <c r="E10075" s="7" t="n">
        <v>1</v>
      </c>
      <c r="F10075" s="7" t="n">
        <v>0</v>
      </c>
      <c r="G10075" s="7" t="n">
        <v>0</v>
      </c>
      <c r="H10075" s="7" t="n">
        <v>0</v>
      </c>
      <c r="I10075" s="7" t="n">
        <v>0</v>
      </c>
      <c r="J10075" s="7" t="n">
        <v>65533</v>
      </c>
      <c r="K10075" s="7" t="n">
        <v>0</v>
      </c>
      <c r="L10075" s="7" t="n">
        <v>0</v>
      </c>
      <c r="M10075" s="7" t="n">
        <v>0</v>
      </c>
      <c r="N10075" s="7" t="n">
        <v>0</v>
      </c>
      <c r="O10075" s="7" t="s">
        <v>12</v>
      </c>
    </row>
    <row r="10076" spans="1:9">
      <c r="A10076" t="s">
        <v>4</v>
      </c>
      <c r="B10076" s="4" t="s">
        <v>5</v>
      </c>
      <c r="C10076" s="4" t="s">
        <v>13</v>
      </c>
      <c r="D10076" s="4" t="s">
        <v>10</v>
      </c>
      <c r="E10076" s="4" t="s">
        <v>10</v>
      </c>
      <c r="F10076" s="4" t="s">
        <v>10</v>
      </c>
      <c r="G10076" s="4" t="s">
        <v>10</v>
      </c>
      <c r="H10076" s="4" t="s">
        <v>13</v>
      </c>
    </row>
    <row r="10077" spans="1:9">
      <c r="A10077" t="n">
        <v>87660</v>
      </c>
      <c r="B10077" s="30" t="n">
        <v>25</v>
      </c>
      <c r="C10077" s="7" t="n">
        <v>5</v>
      </c>
      <c r="D10077" s="7" t="n">
        <v>65535</v>
      </c>
      <c r="E10077" s="7" t="n">
        <v>65535</v>
      </c>
      <c r="F10077" s="7" t="n">
        <v>65535</v>
      </c>
      <c r="G10077" s="7" t="n">
        <v>65535</v>
      </c>
      <c r="H10077" s="7" t="n">
        <v>0</v>
      </c>
    </row>
    <row r="10078" spans="1:9">
      <c r="A10078" t="s">
        <v>4</v>
      </c>
      <c r="B10078" s="4" t="s">
        <v>5</v>
      </c>
      <c r="C10078" s="4" t="s">
        <v>10</v>
      </c>
      <c r="D10078" s="4" t="s">
        <v>66</v>
      </c>
      <c r="E10078" s="4" t="s">
        <v>13</v>
      </c>
      <c r="F10078" s="4" t="s">
        <v>13</v>
      </c>
      <c r="G10078" s="4" t="s">
        <v>10</v>
      </c>
      <c r="H10078" s="4" t="s">
        <v>13</v>
      </c>
      <c r="I10078" s="4" t="s">
        <v>66</v>
      </c>
      <c r="J10078" s="4" t="s">
        <v>13</v>
      </c>
      <c r="K10078" s="4" t="s">
        <v>13</v>
      </c>
      <c r="L10078" s="4" t="s">
        <v>13</v>
      </c>
    </row>
    <row r="10079" spans="1:9">
      <c r="A10079" t="n">
        <v>87671</v>
      </c>
      <c r="B10079" s="31" t="n">
        <v>24</v>
      </c>
      <c r="C10079" s="7" t="n">
        <v>65533</v>
      </c>
      <c r="D10079" s="7" t="s">
        <v>734</v>
      </c>
      <c r="E10079" s="7" t="n">
        <v>12</v>
      </c>
      <c r="F10079" s="7" t="n">
        <v>16</v>
      </c>
      <c r="G10079" s="7" t="n">
        <v>50</v>
      </c>
      <c r="H10079" s="7" t="n">
        <v>7</v>
      </c>
      <c r="I10079" s="7" t="s">
        <v>735</v>
      </c>
      <c r="J10079" s="7" t="n">
        <v>6</v>
      </c>
      <c r="K10079" s="7" t="n">
        <v>2</v>
      </c>
      <c r="L10079" s="7" t="n">
        <v>0</v>
      </c>
    </row>
    <row r="10080" spans="1:9">
      <c r="A10080" t="s">
        <v>4</v>
      </c>
      <c r="B10080" s="4" t="s">
        <v>5</v>
      </c>
    </row>
    <row r="10081" spans="1:15">
      <c r="A10081" t="n">
        <v>87695</v>
      </c>
      <c r="B10081" s="32" t="n">
        <v>28</v>
      </c>
    </row>
    <row r="10082" spans="1:15">
      <c r="A10082" t="s">
        <v>4</v>
      </c>
      <c r="B10082" s="4" t="s">
        <v>5</v>
      </c>
      <c r="C10082" s="4" t="s">
        <v>13</v>
      </c>
    </row>
    <row r="10083" spans="1:15">
      <c r="A10083" t="n">
        <v>87696</v>
      </c>
      <c r="B10083" s="33" t="n">
        <v>27</v>
      </c>
      <c r="C10083" s="7" t="n">
        <v>0</v>
      </c>
    </row>
    <row r="10084" spans="1:15">
      <c r="A10084" t="s">
        <v>4</v>
      </c>
      <c r="B10084" s="4" t="s">
        <v>5</v>
      </c>
      <c r="C10084" s="4" t="s">
        <v>13</v>
      </c>
    </row>
    <row r="10085" spans="1:15">
      <c r="A10085" t="n">
        <v>87698</v>
      </c>
      <c r="B10085" s="33" t="n">
        <v>27</v>
      </c>
      <c r="C10085" s="7" t="n">
        <v>1</v>
      </c>
    </row>
    <row r="10086" spans="1:15">
      <c r="A10086" t="s">
        <v>4</v>
      </c>
      <c r="B10086" s="4" t="s">
        <v>5</v>
      </c>
      <c r="C10086" s="4" t="s">
        <v>13</v>
      </c>
      <c r="D10086" s="4" t="s">
        <v>10</v>
      </c>
      <c r="E10086" s="4" t="s">
        <v>10</v>
      </c>
      <c r="F10086" s="4" t="s">
        <v>10</v>
      </c>
      <c r="G10086" s="4" t="s">
        <v>10</v>
      </c>
      <c r="H10086" s="4" t="s">
        <v>13</v>
      </c>
    </row>
    <row r="10087" spans="1:15">
      <c r="A10087" t="n">
        <v>87700</v>
      </c>
      <c r="B10087" s="30" t="n">
        <v>25</v>
      </c>
      <c r="C10087" s="7" t="n">
        <v>5</v>
      </c>
      <c r="D10087" s="7" t="n">
        <v>65535</v>
      </c>
      <c r="E10087" s="7" t="n">
        <v>65535</v>
      </c>
      <c r="F10087" s="7" t="n">
        <v>65535</v>
      </c>
      <c r="G10087" s="7" t="n">
        <v>65535</v>
      </c>
      <c r="H10087" s="7" t="n">
        <v>0</v>
      </c>
    </row>
    <row r="10088" spans="1:15">
      <c r="A10088" t="s">
        <v>4</v>
      </c>
      <c r="B10088" s="4" t="s">
        <v>5</v>
      </c>
      <c r="C10088" s="4" t="s">
        <v>13</v>
      </c>
      <c r="D10088" s="4" t="s">
        <v>10</v>
      </c>
      <c r="E10088" s="4" t="s">
        <v>9</v>
      </c>
    </row>
    <row r="10089" spans="1:15">
      <c r="A10089" t="n">
        <v>87711</v>
      </c>
      <c r="B10089" s="74" t="n">
        <v>101</v>
      </c>
      <c r="C10089" s="7" t="n">
        <v>0</v>
      </c>
      <c r="D10089" s="7" t="n">
        <v>50</v>
      </c>
      <c r="E10089" s="7" t="n">
        <v>2</v>
      </c>
    </row>
    <row r="10090" spans="1:15">
      <c r="A10090" t="s">
        <v>4</v>
      </c>
      <c r="B10090" s="4" t="s">
        <v>5</v>
      </c>
      <c r="C10090" s="4" t="s">
        <v>13</v>
      </c>
      <c r="D10090" s="4" t="s">
        <v>10</v>
      </c>
      <c r="E10090" s="4" t="s">
        <v>30</v>
      </c>
    </row>
    <row r="10091" spans="1:15">
      <c r="A10091" t="n">
        <v>87719</v>
      </c>
      <c r="B10091" s="27" t="n">
        <v>58</v>
      </c>
      <c r="C10091" s="7" t="n">
        <v>100</v>
      </c>
      <c r="D10091" s="7" t="n">
        <v>300</v>
      </c>
      <c r="E10091" s="7" t="n">
        <v>0.300000011920929</v>
      </c>
    </row>
    <row r="10092" spans="1:15">
      <c r="A10092" t="s">
        <v>4</v>
      </c>
      <c r="B10092" s="4" t="s">
        <v>5</v>
      </c>
      <c r="C10092" s="4" t="s">
        <v>13</v>
      </c>
      <c r="D10092" s="4" t="s">
        <v>10</v>
      </c>
    </row>
    <row r="10093" spans="1:15">
      <c r="A10093" t="n">
        <v>87727</v>
      </c>
      <c r="B10093" s="27" t="n">
        <v>58</v>
      </c>
      <c r="C10093" s="7" t="n">
        <v>255</v>
      </c>
      <c r="D10093" s="7" t="n">
        <v>0</v>
      </c>
    </row>
    <row r="10094" spans="1:15">
      <c r="A10094" t="s">
        <v>4</v>
      </c>
      <c r="B10094" s="4" t="s">
        <v>5</v>
      </c>
      <c r="C10094" s="4" t="s">
        <v>13</v>
      </c>
      <c r="D10094" s="4" t="s">
        <v>10</v>
      </c>
      <c r="E10094" s="4" t="s">
        <v>6</v>
      </c>
    </row>
    <row r="10095" spans="1:15">
      <c r="A10095" t="n">
        <v>87731</v>
      </c>
      <c r="B10095" s="51" t="n">
        <v>51</v>
      </c>
      <c r="C10095" s="7" t="n">
        <v>4</v>
      </c>
      <c r="D10095" s="7" t="n">
        <v>95</v>
      </c>
      <c r="E10095" s="7" t="s">
        <v>143</v>
      </c>
    </row>
    <row r="10096" spans="1:15">
      <c r="A10096" t="s">
        <v>4</v>
      </c>
      <c r="B10096" s="4" t="s">
        <v>5</v>
      </c>
      <c r="C10096" s="4" t="s">
        <v>10</v>
      </c>
    </row>
    <row r="10097" spans="1:8">
      <c r="A10097" t="n">
        <v>87745</v>
      </c>
      <c r="B10097" s="25" t="n">
        <v>16</v>
      </c>
      <c r="C10097" s="7" t="n">
        <v>0</v>
      </c>
    </row>
    <row r="10098" spans="1:8">
      <c r="A10098" t="s">
        <v>4</v>
      </c>
      <c r="B10098" s="4" t="s">
        <v>5</v>
      </c>
      <c r="C10098" s="4" t="s">
        <v>10</v>
      </c>
      <c r="D10098" s="4" t="s">
        <v>66</v>
      </c>
      <c r="E10098" s="4" t="s">
        <v>13</v>
      </c>
      <c r="F10098" s="4" t="s">
        <v>13</v>
      </c>
      <c r="G10098" s="4" t="s">
        <v>66</v>
      </c>
      <c r="H10098" s="4" t="s">
        <v>13</v>
      </c>
      <c r="I10098" s="4" t="s">
        <v>13</v>
      </c>
    </row>
    <row r="10099" spans="1:8">
      <c r="A10099" t="n">
        <v>87748</v>
      </c>
      <c r="B10099" s="52" t="n">
        <v>26</v>
      </c>
      <c r="C10099" s="7" t="n">
        <v>95</v>
      </c>
      <c r="D10099" s="7" t="s">
        <v>849</v>
      </c>
      <c r="E10099" s="7" t="n">
        <v>2</v>
      </c>
      <c r="F10099" s="7" t="n">
        <v>3</v>
      </c>
      <c r="G10099" s="7" t="s">
        <v>850</v>
      </c>
      <c r="H10099" s="7" t="n">
        <v>2</v>
      </c>
      <c r="I10099" s="7" t="n">
        <v>0</v>
      </c>
    </row>
    <row r="10100" spans="1:8">
      <c r="A10100" t="s">
        <v>4</v>
      </c>
      <c r="B10100" s="4" t="s">
        <v>5</v>
      </c>
    </row>
    <row r="10101" spans="1:8">
      <c r="A10101" t="n">
        <v>87896</v>
      </c>
      <c r="B10101" s="32" t="n">
        <v>28</v>
      </c>
    </row>
    <row r="10102" spans="1:8">
      <c r="A10102" t="s">
        <v>4</v>
      </c>
      <c r="B10102" s="4" t="s">
        <v>5</v>
      </c>
      <c r="C10102" s="4" t="s">
        <v>13</v>
      </c>
      <c r="D10102" s="4" t="s">
        <v>10</v>
      </c>
      <c r="E10102" s="4" t="s">
        <v>30</v>
      </c>
    </row>
    <row r="10103" spans="1:8">
      <c r="A10103" t="n">
        <v>87897</v>
      </c>
      <c r="B10103" s="27" t="n">
        <v>58</v>
      </c>
      <c r="C10103" s="7" t="n">
        <v>0</v>
      </c>
      <c r="D10103" s="7" t="n">
        <v>300</v>
      </c>
      <c r="E10103" s="7" t="n">
        <v>0.300000011920929</v>
      </c>
    </row>
    <row r="10104" spans="1:8">
      <c r="A10104" t="s">
        <v>4</v>
      </c>
      <c r="B10104" s="4" t="s">
        <v>5</v>
      </c>
      <c r="C10104" s="4" t="s">
        <v>13</v>
      </c>
      <c r="D10104" s="4" t="s">
        <v>10</v>
      </c>
    </row>
    <row r="10105" spans="1:8">
      <c r="A10105" t="n">
        <v>87905</v>
      </c>
      <c r="B10105" s="27" t="n">
        <v>58</v>
      </c>
      <c r="C10105" s="7" t="n">
        <v>255</v>
      </c>
      <c r="D10105" s="7" t="n">
        <v>0</v>
      </c>
    </row>
    <row r="10106" spans="1:8">
      <c r="A10106" t="s">
        <v>4</v>
      </c>
      <c r="B10106" s="4" t="s">
        <v>5</v>
      </c>
      <c r="C10106" s="4" t="s">
        <v>13</v>
      </c>
      <c r="D10106" s="4" t="s">
        <v>10</v>
      </c>
      <c r="E10106" s="4" t="s">
        <v>30</v>
      </c>
      <c r="F10106" s="4" t="s">
        <v>10</v>
      </c>
      <c r="G10106" s="4" t="s">
        <v>9</v>
      </c>
      <c r="H10106" s="4" t="s">
        <v>9</v>
      </c>
      <c r="I10106" s="4" t="s">
        <v>10</v>
      </c>
      <c r="J10106" s="4" t="s">
        <v>10</v>
      </c>
      <c r="K10106" s="4" t="s">
        <v>9</v>
      </c>
      <c r="L10106" s="4" t="s">
        <v>9</v>
      </c>
      <c r="M10106" s="4" t="s">
        <v>9</v>
      </c>
      <c r="N10106" s="4" t="s">
        <v>9</v>
      </c>
      <c r="O10106" s="4" t="s">
        <v>6</v>
      </c>
    </row>
    <row r="10107" spans="1:8">
      <c r="A10107" t="n">
        <v>87909</v>
      </c>
      <c r="B10107" s="19" t="n">
        <v>50</v>
      </c>
      <c r="C10107" s="7" t="n">
        <v>0</v>
      </c>
      <c r="D10107" s="7" t="n">
        <v>12105</v>
      </c>
      <c r="E10107" s="7" t="n">
        <v>1</v>
      </c>
      <c r="F10107" s="7" t="n">
        <v>0</v>
      </c>
      <c r="G10107" s="7" t="n">
        <v>0</v>
      </c>
      <c r="H10107" s="7" t="n">
        <v>0</v>
      </c>
      <c r="I10107" s="7" t="n">
        <v>0</v>
      </c>
      <c r="J10107" s="7" t="n">
        <v>65533</v>
      </c>
      <c r="K10107" s="7" t="n">
        <v>0</v>
      </c>
      <c r="L10107" s="7" t="n">
        <v>0</v>
      </c>
      <c r="M10107" s="7" t="n">
        <v>0</v>
      </c>
      <c r="N10107" s="7" t="n">
        <v>0</v>
      </c>
      <c r="O10107" s="7" t="s">
        <v>12</v>
      </c>
    </row>
    <row r="10108" spans="1:8">
      <c r="A10108" t="s">
        <v>4</v>
      </c>
      <c r="B10108" s="4" t="s">
        <v>5</v>
      </c>
      <c r="C10108" s="4" t="s">
        <v>13</v>
      </c>
      <c r="D10108" s="4" t="s">
        <v>10</v>
      </c>
      <c r="E10108" s="4" t="s">
        <v>10</v>
      </c>
      <c r="F10108" s="4" t="s">
        <v>10</v>
      </c>
      <c r="G10108" s="4" t="s">
        <v>10</v>
      </c>
      <c r="H10108" s="4" t="s">
        <v>13</v>
      </c>
    </row>
    <row r="10109" spans="1:8">
      <c r="A10109" t="n">
        <v>87948</v>
      </c>
      <c r="B10109" s="30" t="n">
        <v>25</v>
      </c>
      <c r="C10109" s="7" t="n">
        <v>5</v>
      </c>
      <c r="D10109" s="7" t="n">
        <v>65535</v>
      </c>
      <c r="E10109" s="7" t="n">
        <v>65535</v>
      </c>
      <c r="F10109" s="7" t="n">
        <v>65535</v>
      </c>
      <c r="G10109" s="7" t="n">
        <v>65535</v>
      </c>
      <c r="H10109" s="7" t="n">
        <v>0</v>
      </c>
    </row>
    <row r="10110" spans="1:8">
      <c r="A10110" t="s">
        <v>4</v>
      </c>
      <c r="B10110" s="4" t="s">
        <v>5</v>
      </c>
      <c r="C10110" s="4" t="s">
        <v>10</v>
      </c>
      <c r="D10110" s="4" t="s">
        <v>13</v>
      </c>
      <c r="E10110" s="4" t="s">
        <v>66</v>
      </c>
      <c r="F10110" s="4" t="s">
        <v>13</v>
      </c>
      <c r="G10110" s="4" t="s">
        <v>13</v>
      </c>
    </row>
    <row r="10111" spans="1:8">
      <c r="A10111" t="n">
        <v>87959</v>
      </c>
      <c r="B10111" s="31" t="n">
        <v>24</v>
      </c>
      <c r="C10111" s="7" t="n">
        <v>65533</v>
      </c>
      <c r="D10111" s="7" t="n">
        <v>11</v>
      </c>
      <c r="E10111" s="7" t="s">
        <v>851</v>
      </c>
      <c r="F10111" s="7" t="n">
        <v>2</v>
      </c>
      <c r="G10111" s="7" t="n">
        <v>0</v>
      </c>
    </row>
    <row r="10112" spans="1:8">
      <c r="A10112" t="s">
        <v>4</v>
      </c>
      <c r="B10112" s="4" t="s">
        <v>5</v>
      </c>
    </row>
    <row r="10113" spans="1:15">
      <c r="A10113" t="n">
        <v>88017</v>
      </c>
      <c r="B10113" s="32" t="n">
        <v>28</v>
      </c>
    </row>
    <row r="10114" spans="1:15">
      <c r="A10114" t="s">
        <v>4</v>
      </c>
      <c r="B10114" s="4" t="s">
        <v>5</v>
      </c>
      <c r="C10114" s="4" t="s">
        <v>13</v>
      </c>
    </row>
    <row r="10115" spans="1:15">
      <c r="A10115" t="n">
        <v>88018</v>
      </c>
      <c r="B10115" s="33" t="n">
        <v>27</v>
      </c>
      <c r="C10115" s="7" t="n">
        <v>0</v>
      </c>
    </row>
    <row r="10116" spans="1:15">
      <c r="A10116" t="s">
        <v>4</v>
      </c>
      <c r="B10116" s="4" t="s">
        <v>5</v>
      </c>
      <c r="C10116" s="4" t="s">
        <v>13</v>
      </c>
    </row>
    <row r="10117" spans="1:15">
      <c r="A10117" t="n">
        <v>88020</v>
      </c>
      <c r="B10117" s="33" t="n">
        <v>27</v>
      </c>
      <c r="C10117" s="7" t="n">
        <v>1</v>
      </c>
    </row>
    <row r="10118" spans="1:15">
      <c r="A10118" t="s">
        <v>4</v>
      </c>
      <c r="B10118" s="4" t="s">
        <v>5</v>
      </c>
      <c r="C10118" s="4" t="s">
        <v>13</v>
      </c>
      <c r="D10118" s="4" t="s">
        <v>10</v>
      </c>
      <c r="E10118" s="4" t="s">
        <v>10</v>
      </c>
      <c r="F10118" s="4" t="s">
        <v>10</v>
      </c>
      <c r="G10118" s="4" t="s">
        <v>10</v>
      </c>
      <c r="H10118" s="4" t="s">
        <v>13</v>
      </c>
    </row>
    <row r="10119" spans="1:15">
      <c r="A10119" t="n">
        <v>88022</v>
      </c>
      <c r="B10119" s="30" t="n">
        <v>25</v>
      </c>
      <c r="C10119" s="7" t="n">
        <v>5</v>
      </c>
      <c r="D10119" s="7" t="n">
        <v>65535</v>
      </c>
      <c r="E10119" s="7" t="n">
        <v>65535</v>
      </c>
      <c r="F10119" s="7" t="n">
        <v>65535</v>
      </c>
      <c r="G10119" s="7" t="n">
        <v>65535</v>
      </c>
      <c r="H10119" s="7" t="n">
        <v>0</v>
      </c>
    </row>
    <row r="10120" spans="1:15">
      <c r="A10120" t="s">
        <v>4</v>
      </c>
      <c r="B10120" s="4" t="s">
        <v>5</v>
      </c>
      <c r="C10120" s="4" t="s">
        <v>13</v>
      </c>
      <c r="D10120" s="4" t="s">
        <v>10</v>
      </c>
      <c r="E10120" s="4" t="s">
        <v>30</v>
      </c>
    </row>
    <row r="10121" spans="1:15">
      <c r="A10121" t="n">
        <v>88033</v>
      </c>
      <c r="B10121" s="27" t="n">
        <v>58</v>
      </c>
      <c r="C10121" s="7" t="n">
        <v>100</v>
      </c>
      <c r="D10121" s="7" t="n">
        <v>300</v>
      </c>
      <c r="E10121" s="7" t="n">
        <v>0.300000011920929</v>
      </c>
    </row>
    <row r="10122" spans="1:15">
      <c r="A10122" t="s">
        <v>4</v>
      </c>
      <c r="B10122" s="4" t="s">
        <v>5</v>
      </c>
      <c r="C10122" s="4" t="s">
        <v>13</v>
      </c>
      <c r="D10122" s="4" t="s">
        <v>10</v>
      </c>
    </row>
    <row r="10123" spans="1:15">
      <c r="A10123" t="n">
        <v>88041</v>
      </c>
      <c r="B10123" s="27" t="n">
        <v>58</v>
      </c>
      <c r="C10123" s="7" t="n">
        <v>255</v>
      </c>
      <c r="D10123" s="7" t="n">
        <v>0</v>
      </c>
    </row>
    <row r="10124" spans="1:15">
      <c r="A10124" t="s">
        <v>4</v>
      </c>
      <c r="B10124" s="4" t="s">
        <v>5</v>
      </c>
      <c r="C10124" s="4" t="s">
        <v>29</v>
      </c>
    </row>
    <row r="10125" spans="1:15">
      <c r="A10125" t="n">
        <v>88045</v>
      </c>
      <c r="B10125" s="18" t="n">
        <v>3</v>
      </c>
      <c r="C10125" s="15" t="n">
        <f t="normal" ca="1">A10237</f>
        <v>0</v>
      </c>
    </row>
    <row r="10126" spans="1:15">
      <c r="A10126" t="s">
        <v>4</v>
      </c>
      <c r="B10126" s="4" t="s">
        <v>5</v>
      </c>
      <c r="C10126" s="4" t="s">
        <v>13</v>
      </c>
      <c r="D10126" s="4" t="s">
        <v>13</v>
      </c>
      <c r="E10126" s="4" t="s">
        <v>13</v>
      </c>
      <c r="F10126" s="4" t="s">
        <v>9</v>
      </c>
      <c r="G10126" s="4" t="s">
        <v>13</v>
      </c>
      <c r="H10126" s="4" t="s">
        <v>13</v>
      </c>
      <c r="I10126" s="4" t="s">
        <v>29</v>
      </c>
    </row>
    <row r="10127" spans="1:15">
      <c r="A10127" t="n">
        <v>88050</v>
      </c>
      <c r="B10127" s="14" t="n">
        <v>5</v>
      </c>
      <c r="C10127" s="7" t="n">
        <v>32</v>
      </c>
      <c r="D10127" s="7" t="n">
        <v>3</v>
      </c>
      <c r="E10127" s="7" t="n">
        <v>0</v>
      </c>
      <c r="F10127" s="7" t="n">
        <v>61</v>
      </c>
      <c r="G10127" s="7" t="n">
        <v>2</v>
      </c>
      <c r="H10127" s="7" t="n">
        <v>1</v>
      </c>
      <c r="I10127" s="15" t="n">
        <f t="normal" ca="1">A10195</f>
        <v>0</v>
      </c>
    </row>
    <row r="10128" spans="1:15">
      <c r="A10128" t="s">
        <v>4</v>
      </c>
      <c r="B10128" s="4" t="s">
        <v>5</v>
      </c>
      <c r="C10128" s="4" t="s">
        <v>10</v>
      </c>
      <c r="D10128" s="4" t="s">
        <v>13</v>
      </c>
      <c r="E10128" s="4" t="s">
        <v>13</v>
      </c>
      <c r="F10128" s="4" t="s">
        <v>6</v>
      </c>
    </row>
    <row r="10129" spans="1:9">
      <c r="A10129" t="n">
        <v>88064</v>
      </c>
      <c r="B10129" s="47" t="n">
        <v>20</v>
      </c>
      <c r="C10129" s="7" t="n">
        <v>95</v>
      </c>
      <c r="D10129" s="7" t="n">
        <v>2</v>
      </c>
      <c r="E10129" s="7" t="n">
        <v>10</v>
      </c>
      <c r="F10129" s="7" t="s">
        <v>273</v>
      </c>
    </row>
    <row r="10130" spans="1:9">
      <c r="A10130" t="s">
        <v>4</v>
      </c>
      <c r="B10130" s="4" t="s">
        <v>5</v>
      </c>
      <c r="C10130" s="4" t="s">
        <v>13</v>
      </c>
      <c r="D10130" s="4" t="s">
        <v>10</v>
      </c>
      <c r="E10130" s="4" t="s">
        <v>6</v>
      </c>
    </row>
    <row r="10131" spans="1:9">
      <c r="A10131" t="n">
        <v>88085</v>
      </c>
      <c r="B10131" s="51" t="n">
        <v>51</v>
      </c>
      <c r="C10131" s="7" t="n">
        <v>4</v>
      </c>
      <c r="D10131" s="7" t="n">
        <v>95</v>
      </c>
      <c r="E10131" s="7" t="s">
        <v>174</v>
      </c>
    </row>
    <row r="10132" spans="1:9">
      <c r="A10132" t="s">
        <v>4</v>
      </c>
      <c r="B10132" s="4" t="s">
        <v>5</v>
      </c>
      <c r="C10132" s="4" t="s">
        <v>10</v>
      </c>
    </row>
    <row r="10133" spans="1:9">
      <c r="A10133" t="n">
        <v>88099</v>
      </c>
      <c r="B10133" s="25" t="n">
        <v>16</v>
      </c>
      <c r="C10133" s="7" t="n">
        <v>0</v>
      </c>
    </row>
    <row r="10134" spans="1:9">
      <c r="A10134" t="s">
        <v>4</v>
      </c>
      <c r="B10134" s="4" t="s">
        <v>5</v>
      </c>
      <c r="C10134" s="4" t="s">
        <v>10</v>
      </c>
      <c r="D10134" s="4" t="s">
        <v>66</v>
      </c>
      <c r="E10134" s="4" t="s">
        <v>13</v>
      </c>
      <c r="F10134" s="4" t="s">
        <v>13</v>
      </c>
      <c r="G10134" s="4" t="s">
        <v>66</v>
      </c>
      <c r="H10134" s="4" t="s">
        <v>13</v>
      </c>
      <c r="I10134" s="4" t="s">
        <v>13</v>
      </c>
    </row>
    <row r="10135" spans="1:9">
      <c r="A10135" t="n">
        <v>88102</v>
      </c>
      <c r="B10135" s="52" t="n">
        <v>26</v>
      </c>
      <c r="C10135" s="7" t="n">
        <v>95</v>
      </c>
      <c r="D10135" s="7" t="s">
        <v>852</v>
      </c>
      <c r="E10135" s="7" t="n">
        <v>2</v>
      </c>
      <c r="F10135" s="7" t="n">
        <v>3</v>
      </c>
      <c r="G10135" s="7" t="s">
        <v>853</v>
      </c>
      <c r="H10135" s="7" t="n">
        <v>2</v>
      </c>
      <c r="I10135" s="7" t="n">
        <v>0</v>
      </c>
    </row>
    <row r="10136" spans="1:9">
      <c r="A10136" t="s">
        <v>4</v>
      </c>
      <c r="B10136" s="4" t="s">
        <v>5</v>
      </c>
    </row>
    <row r="10137" spans="1:9">
      <c r="A10137" t="n">
        <v>88207</v>
      </c>
      <c r="B10137" s="32" t="n">
        <v>28</v>
      </c>
    </row>
    <row r="10138" spans="1:9">
      <c r="A10138" t="s">
        <v>4</v>
      </c>
      <c r="B10138" s="4" t="s">
        <v>5</v>
      </c>
      <c r="C10138" s="4" t="s">
        <v>13</v>
      </c>
      <c r="D10138" s="4" t="s">
        <v>10</v>
      </c>
      <c r="E10138" s="4" t="s">
        <v>30</v>
      </c>
    </row>
    <row r="10139" spans="1:9">
      <c r="A10139" t="n">
        <v>88208</v>
      </c>
      <c r="B10139" s="27" t="n">
        <v>58</v>
      </c>
      <c r="C10139" s="7" t="n">
        <v>0</v>
      </c>
      <c r="D10139" s="7" t="n">
        <v>300</v>
      </c>
      <c r="E10139" s="7" t="n">
        <v>0.300000011920929</v>
      </c>
    </row>
    <row r="10140" spans="1:9">
      <c r="A10140" t="s">
        <v>4</v>
      </c>
      <c r="B10140" s="4" t="s">
        <v>5</v>
      </c>
      <c r="C10140" s="4" t="s">
        <v>13</v>
      </c>
      <c r="D10140" s="4" t="s">
        <v>10</v>
      </c>
    </row>
    <row r="10141" spans="1:9">
      <c r="A10141" t="n">
        <v>88216</v>
      </c>
      <c r="B10141" s="27" t="n">
        <v>58</v>
      </c>
      <c r="C10141" s="7" t="n">
        <v>255</v>
      </c>
      <c r="D10141" s="7" t="n">
        <v>0</v>
      </c>
    </row>
    <row r="10142" spans="1:9">
      <c r="A10142" t="s">
        <v>4</v>
      </c>
      <c r="B10142" s="4" t="s">
        <v>5</v>
      </c>
      <c r="C10142" s="4" t="s">
        <v>13</v>
      </c>
      <c r="D10142" s="4" t="s">
        <v>10</v>
      </c>
      <c r="E10142" s="4" t="s">
        <v>30</v>
      </c>
      <c r="F10142" s="4" t="s">
        <v>10</v>
      </c>
      <c r="G10142" s="4" t="s">
        <v>9</v>
      </c>
      <c r="H10142" s="4" t="s">
        <v>9</v>
      </c>
      <c r="I10142" s="4" t="s">
        <v>10</v>
      </c>
      <c r="J10142" s="4" t="s">
        <v>10</v>
      </c>
      <c r="K10142" s="4" t="s">
        <v>9</v>
      </c>
      <c r="L10142" s="4" t="s">
        <v>9</v>
      </c>
      <c r="M10142" s="4" t="s">
        <v>9</v>
      </c>
      <c r="N10142" s="4" t="s">
        <v>9</v>
      </c>
      <c r="O10142" s="4" t="s">
        <v>6</v>
      </c>
    </row>
    <row r="10143" spans="1:9">
      <c r="A10143" t="n">
        <v>88220</v>
      </c>
      <c r="B10143" s="19" t="n">
        <v>50</v>
      </c>
      <c r="C10143" s="7" t="n">
        <v>0</v>
      </c>
      <c r="D10143" s="7" t="n">
        <v>12010</v>
      </c>
      <c r="E10143" s="7" t="n">
        <v>1</v>
      </c>
      <c r="F10143" s="7" t="n">
        <v>0</v>
      </c>
      <c r="G10143" s="7" t="n">
        <v>0</v>
      </c>
      <c r="H10143" s="7" t="n">
        <v>0</v>
      </c>
      <c r="I10143" s="7" t="n">
        <v>0</v>
      </c>
      <c r="J10143" s="7" t="n">
        <v>65533</v>
      </c>
      <c r="K10143" s="7" t="n">
        <v>0</v>
      </c>
      <c r="L10143" s="7" t="n">
        <v>0</v>
      </c>
      <c r="M10143" s="7" t="n">
        <v>0</v>
      </c>
      <c r="N10143" s="7" t="n">
        <v>0</v>
      </c>
      <c r="O10143" s="7" t="s">
        <v>12</v>
      </c>
    </row>
    <row r="10144" spans="1:9">
      <c r="A10144" t="s">
        <v>4</v>
      </c>
      <c r="B10144" s="4" t="s">
        <v>5</v>
      </c>
      <c r="C10144" s="4" t="s">
        <v>13</v>
      </c>
      <c r="D10144" s="4" t="s">
        <v>10</v>
      </c>
      <c r="E10144" s="4" t="s">
        <v>10</v>
      </c>
      <c r="F10144" s="4" t="s">
        <v>10</v>
      </c>
      <c r="G10144" s="4" t="s">
        <v>10</v>
      </c>
      <c r="H10144" s="4" t="s">
        <v>13</v>
      </c>
    </row>
    <row r="10145" spans="1:15">
      <c r="A10145" t="n">
        <v>88259</v>
      </c>
      <c r="B10145" s="30" t="n">
        <v>25</v>
      </c>
      <c r="C10145" s="7" t="n">
        <v>5</v>
      </c>
      <c r="D10145" s="7" t="n">
        <v>65535</v>
      </c>
      <c r="E10145" s="7" t="n">
        <v>65535</v>
      </c>
      <c r="F10145" s="7" t="n">
        <v>65535</v>
      </c>
      <c r="G10145" s="7" t="n">
        <v>65535</v>
      </c>
      <c r="H10145" s="7" t="n">
        <v>0</v>
      </c>
    </row>
    <row r="10146" spans="1:15">
      <c r="A10146" t="s">
        <v>4</v>
      </c>
      <c r="B10146" s="4" t="s">
        <v>5</v>
      </c>
      <c r="C10146" s="4" t="s">
        <v>10</v>
      </c>
      <c r="D10146" s="4" t="s">
        <v>66</v>
      </c>
      <c r="E10146" s="4" t="s">
        <v>13</v>
      </c>
      <c r="F10146" s="4" t="s">
        <v>13</v>
      </c>
      <c r="G10146" s="4" t="s">
        <v>10</v>
      </c>
      <c r="H10146" s="4" t="s">
        <v>13</v>
      </c>
      <c r="I10146" s="4" t="s">
        <v>66</v>
      </c>
      <c r="J10146" s="4" t="s">
        <v>13</v>
      </c>
      <c r="K10146" s="4" t="s">
        <v>13</v>
      </c>
      <c r="L10146" s="4" t="s">
        <v>13</v>
      </c>
    </row>
    <row r="10147" spans="1:15">
      <c r="A10147" t="n">
        <v>88270</v>
      </c>
      <c r="B10147" s="31" t="n">
        <v>24</v>
      </c>
      <c r="C10147" s="7" t="n">
        <v>65533</v>
      </c>
      <c r="D10147" s="7" t="s">
        <v>734</v>
      </c>
      <c r="E10147" s="7" t="n">
        <v>12</v>
      </c>
      <c r="F10147" s="7" t="n">
        <v>16</v>
      </c>
      <c r="G10147" s="7" t="n">
        <v>50</v>
      </c>
      <c r="H10147" s="7" t="n">
        <v>7</v>
      </c>
      <c r="I10147" s="7" t="s">
        <v>741</v>
      </c>
      <c r="J10147" s="7" t="n">
        <v>6</v>
      </c>
      <c r="K10147" s="7" t="n">
        <v>2</v>
      </c>
      <c r="L10147" s="7" t="n">
        <v>0</v>
      </c>
    </row>
    <row r="10148" spans="1:15">
      <c r="A10148" t="s">
        <v>4</v>
      </c>
      <c r="B10148" s="4" t="s">
        <v>5</v>
      </c>
    </row>
    <row r="10149" spans="1:15">
      <c r="A10149" t="n">
        <v>88294</v>
      </c>
      <c r="B10149" s="32" t="n">
        <v>28</v>
      </c>
    </row>
    <row r="10150" spans="1:15">
      <c r="A10150" t="s">
        <v>4</v>
      </c>
      <c r="B10150" s="4" t="s">
        <v>5</v>
      </c>
      <c r="C10150" s="4" t="s">
        <v>13</v>
      </c>
    </row>
    <row r="10151" spans="1:15">
      <c r="A10151" t="n">
        <v>88295</v>
      </c>
      <c r="B10151" s="33" t="n">
        <v>27</v>
      </c>
      <c r="C10151" s="7" t="n">
        <v>0</v>
      </c>
    </row>
    <row r="10152" spans="1:15">
      <c r="A10152" t="s">
        <v>4</v>
      </c>
      <c r="B10152" s="4" t="s">
        <v>5</v>
      </c>
      <c r="C10152" s="4" t="s">
        <v>13</v>
      </c>
    </row>
    <row r="10153" spans="1:15">
      <c r="A10153" t="n">
        <v>88297</v>
      </c>
      <c r="B10153" s="33" t="n">
        <v>27</v>
      </c>
      <c r="C10153" s="7" t="n">
        <v>1</v>
      </c>
    </row>
    <row r="10154" spans="1:15">
      <c r="A10154" t="s">
        <v>4</v>
      </c>
      <c r="B10154" s="4" t="s">
        <v>5</v>
      </c>
      <c r="C10154" s="4" t="s">
        <v>13</v>
      </c>
      <c r="D10154" s="4" t="s">
        <v>10</v>
      </c>
      <c r="E10154" s="4" t="s">
        <v>10</v>
      </c>
      <c r="F10154" s="4" t="s">
        <v>10</v>
      </c>
      <c r="G10154" s="4" t="s">
        <v>10</v>
      </c>
      <c r="H10154" s="4" t="s">
        <v>13</v>
      </c>
    </row>
    <row r="10155" spans="1:15">
      <c r="A10155" t="n">
        <v>88299</v>
      </c>
      <c r="B10155" s="30" t="n">
        <v>25</v>
      </c>
      <c r="C10155" s="7" t="n">
        <v>5</v>
      </c>
      <c r="D10155" s="7" t="n">
        <v>65535</v>
      </c>
      <c r="E10155" s="7" t="n">
        <v>65535</v>
      </c>
      <c r="F10155" s="7" t="n">
        <v>65535</v>
      </c>
      <c r="G10155" s="7" t="n">
        <v>65535</v>
      </c>
      <c r="H10155" s="7" t="n">
        <v>0</v>
      </c>
    </row>
    <row r="10156" spans="1:15">
      <c r="A10156" t="s">
        <v>4</v>
      </c>
      <c r="B10156" s="4" t="s">
        <v>5</v>
      </c>
      <c r="C10156" s="4" t="s">
        <v>13</v>
      </c>
      <c r="D10156" s="4" t="s">
        <v>10</v>
      </c>
      <c r="E10156" s="4" t="s">
        <v>9</v>
      </c>
    </row>
    <row r="10157" spans="1:15">
      <c r="A10157" t="n">
        <v>88310</v>
      </c>
      <c r="B10157" s="74" t="n">
        <v>101</v>
      </c>
      <c r="C10157" s="7" t="n">
        <v>0</v>
      </c>
      <c r="D10157" s="7" t="n">
        <v>50</v>
      </c>
      <c r="E10157" s="7" t="n">
        <v>4</v>
      </c>
    </row>
    <row r="10158" spans="1:15">
      <c r="A10158" t="s">
        <v>4</v>
      </c>
      <c r="B10158" s="4" t="s">
        <v>5</v>
      </c>
      <c r="C10158" s="4" t="s">
        <v>13</v>
      </c>
      <c r="D10158" s="4" t="s">
        <v>10</v>
      </c>
      <c r="E10158" s="4" t="s">
        <v>30</v>
      </c>
    </row>
    <row r="10159" spans="1:15">
      <c r="A10159" t="n">
        <v>88318</v>
      </c>
      <c r="B10159" s="27" t="n">
        <v>58</v>
      </c>
      <c r="C10159" s="7" t="n">
        <v>100</v>
      </c>
      <c r="D10159" s="7" t="n">
        <v>300</v>
      </c>
      <c r="E10159" s="7" t="n">
        <v>0.300000011920929</v>
      </c>
    </row>
    <row r="10160" spans="1:15">
      <c r="A10160" t="s">
        <v>4</v>
      </c>
      <c r="B10160" s="4" t="s">
        <v>5</v>
      </c>
      <c r="C10160" s="4" t="s">
        <v>13</v>
      </c>
      <c r="D10160" s="4" t="s">
        <v>10</v>
      </c>
    </row>
    <row r="10161" spans="1:12">
      <c r="A10161" t="n">
        <v>88326</v>
      </c>
      <c r="B10161" s="27" t="n">
        <v>58</v>
      </c>
      <c r="C10161" s="7" t="n">
        <v>255</v>
      </c>
      <c r="D10161" s="7" t="n">
        <v>0</v>
      </c>
    </row>
    <row r="10162" spans="1:12">
      <c r="A10162" t="s">
        <v>4</v>
      </c>
      <c r="B10162" s="4" t="s">
        <v>5</v>
      </c>
      <c r="C10162" s="4" t="s">
        <v>13</v>
      </c>
      <c r="D10162" s="4" t="s">
        <v>10</v>
      </c>
      <c r="E10162" s="4" t="s">
        <v>6</v>
      </c>
    </row>
    <row r="10163" spans="1:12">
      <c r="A10163" t="n">
        <v>88330</v>
      </c>
      <c r="B10163" s="51" t="n">
        <v>51</v>
      </c>
      <c r="C10163" s="7" t="n">
        <v>4</v>
      </c>
      <c r="D10163" s="7" t="n">
        <v>95</v>
      </c>
      <c r="E10163" s="7" t="s">
        <v>143</v>
      </c>
    </row>
    <row r="10164" spans="1:12">
      <c r="A10164" t="s">
        <v>4</v>
      </c>
      <c r="B10164" s="4" t="s">
        <v>5</v>
      </c>
      <c r="C10164" s="4" t="s">
        <v>10</v>
      </c>
    </row>
    <row r="10165" spans="1:12">
      <c r="A10165" t="n">
        <v>88344</v>
      </c>
      <c r="B10165" s="25" t="n">
        <v>16</v>
      </c>
      <c r="C10165" s="7" t="n">
        <v>0</v>
      </c>
    </row>
    <row r="10166" spans="1:12">
      <c r="A10166" t="s">
        <v>4</v>
      </c>
      <c r="B10166" s="4" t="s">
        <v>5</v>
      </c>
      <c r="C10166" s="4" t="s">
        <v>10</v>
      </c>
      <c r="D10166" s="4" t="s">
        <v>66</v>
      </c>
      <c r="E10166" s="4" t="s">
        <v>13</v>
      </c>
      <c r="F10166" s="4" t="s">
        <v>13</v>
      </c>
      <c r="G10166" s="4" t="s">
        <v>66</v>
      </c>
      <c r="H10166" s="4" t="s">
        <v>13</v>
      </c>
      <c r="I10166" s="4" t="s">
        <v>13</v>
      </c>
    </row>
    <row r="10167" spans="1:12">
      <c r="A10167" t="n">
        <v>88347</v>
      </c>
      <c r="B10167" s="52" t="n">
        <v>26</v>
      </c>
      <c r="C10167" s="7" t="n">
        <v>95</v>
      </c>
      <c r="D10167" s="7" t="s">
        <v>854</v>
      </c>
      <c r="E10167" s="7" t="n">
        <v>2</v>
      </c>
      <c r="F10167" s="7" t="n">
        <v>3</v>
      </c>
      <c r="G10167" s="7" t="s">
        <v>855</v>
      </c>
      <c r="H10167" s="7" t="n">
        <v>2</v>
      </c>
      <c r="I10167" s="7" t="n">
        <v>0</v>
      </c>
    </row>
    <row r="10168" spans="1:12">
      <c r="A10168" t="s">
        <v>4</v>
      </c>
      <c r="B10168" s="4" t="s">
        <v>5</v>
      </c>
    </row>
    <row r="10169" spans="1:12">
      <c r="A10169" t="n">
        <v>88571</v>
      </c>
      <c r="B10169" s="32" t="n">
        <v>28</v>
      </c>
    </row>
    <row r="10170" spans="1:12">
      <c r="A10170" t="s">
        <v>4</v>
      </c>
      <c r="B10170" s="4" t="s">
        <v>5</v>
      </c>
      <c r="C10170" s="4" t="s">
        <v>13</v>
      </c>
      <c r="D10170" s="4" t="s">
        <v>10</v>
      </c>
      <c r="E10170" s="4" t="s">
        <v>30</v>
      </c>
    </row>
    <row r="10171" spans="1:12">
      <c r="A10171" t="n">
        <v>88572</v>
      </c>
      <c r="B10171" s="27" t="n">
        <v>58</v>
      </c>
      <c r="C10171" s="7" t="n">
        <v>0</v>
      </c>
      <c r="D10171" s="7" t="n">
        <v>300</v>
      </c>
      <c r="E10171" s="7" t="n">
        <v>0.300000011920929</v>
      </c>
    </row>
    <row r="10172" spans="1:12">
      <c r="A10172" t="s">
        <v>4</v>
      </c>
      <c r="B10172" s="4" t="s">
        <v>5</v>
      </c>
      <c r="C10172" s="4" t="s">
        <v>13</v>
      </c>
      <c r="D10172" s="4" t="s">
        <v>10</v>
      </c>
    </row>
    <row r="10173" spans="1:12">
      <c r="A10173" t="n">
        <v>88580</v>
      </c>
      <c r="B10173" s="27" t="n">
        <v>58</v>
      </c>
      <c r="C10173" s="7" t="n">
        <v>255</v>
      </c>
      <c r="D10173" s="7" t="n">
        <v>0</v>
      </c>
    </row>
    <row r="10174" spans="1:12">
      <c r="A10174" t="s">
        <v>4</v>
      </c>
      <c r="B10174" s="4" t="s">
        <v>5</v>
      </c>
      <c r="C10174" s="4" t="s">
        <v>13</v>
      </c>
      <c r="D10174" s="4" t="s">
        <v>10</v>
      </c>
      <c r="E10174" s="4" t="s">
        <v>30</v>
      </c>
      <c r="F10174" s="4" t="s">
        <v>10</v>
      </c>
      <c r="G10174" s="4" t="s">
        <v>9</v>
      </c>
      <c r="H10174" s="4" t="s">
        <v>9</v>
      </c>
      <c r="I10174" s="4" t="s">
        <v>10</v>
      </c>
      <c r="J10174" s="4" t="s">
        <v>10</v>
      </c>
      <c r="K10174" s="4" t="s">
        <v>9</v>
      </c>
      <c r="L10174" s="4" t="s">
        <v>9</v>
      </c>
      <c r="M10174" s="4" t="s">
        <v>9</v>
      </c>
      <c r="N10174" s="4" t="s">
        <v>9</v>
      </c>
      <c r="O10174" s="4" t="s">
        <v>6</v>
      </c>
    </row>
    <row r="10175" spans="1:12">
      <c r="A10175" t="n">
        <v>88584</v>
      </c>
      <c r="B10175" s="19" t="n">
        <v>50</v>
      </c>
      <c r="C10175" s="7" t="n">
        <v>0</v>
      </c>
      <c r="D10175" s="7" t="n">
        <v>12105</v>
      </c>
      <c r="E10175" s="7" t="n">
        <v>1</v>
      </c>
      <c r="F10175" s="7" t="n">
        <v>0</v>
      </c>
      <c r="G10175" s="7" t="n">
        <v>0</v>
      </c>
      <c r="H10175" s="7" t="n">
        <v>0</v>
      </c>
      <c r="I10175" s="7" t="n">
        <v>0</v>
      </c>
      <c r="J10175" s="7" t="n">
        <v>65533</v>
      </c>
      <c r="K10175" s="7" t="n">
        <v>0</v>
      </c>
      <c r="L10175" s="7" t="n">
        <v>0</v>
      </c>
      <c r="M10175" s="7" t="n">
        <v>0</v>
      </c>
      <c r="N10175" s="7" t="n">
        <v>0</v>
      </c>
      <c r="O10175" s="7" t="s">
        <v>12</v>
      </c>
    </row>
    <row r="10176" spans="1:12">
      <c r="A10176" t="s">
        <v>4</v>
      </c>
      <c r="B10176" s="4" t="s">
        <v>5</v>
      </c>
      <c r="C10176" s="4" t="s">
        <v>13</v>
      </c>
      <c r="D10176" s="4" t="s">
        <v>10</v>
      </c>
      <c r="E10176" s="4" t="s">
        <v>10</v>
      </c>
      <c r="F10176" s="4" t="s">
        <v>10</v>
      </c>
      <c r="G10176" s="4" t="s">
        <v>10</v>
      </c>
      <c r="H10176" s="4" t="s">
        <v>13</v>
      </c>
    </row>
    <row r="10177" spans="1:15">
      <c r="A10177" t="n">
        <v>88623</v>
      </c>
      <c r="B10177" s="30" t="n">
        <v>25</v>
      </c>
      <c r="C10177" s="7" t="n">
        <v>5</v>
      </c>
      <c r="D10177" s="7" t="n">
        <v>65535</v>
      </c>
      <c r="E10177" s="7" t="n">
        <v>65535</v>
      </c>
      <c r="F10177" s="7" t="n">
        <v>65535</v>
      </c>
      <c r="G10177" s="7" t="n">
        <v>65535</v>
      </c>
      <c r="H10177" s="7" t="n">
        <v>0</v>
      </c>
    </row>
    <row r="10178" spans="1:15">
      <c r="A10178" t="s">
        <v>4</v>
      </c>
      <c r="B10178" s="4" t="s">
        <v>5</v>
      </c>
      <c r="C10178" s="4" t="s">
        <v>10</v>
      </c>
      <c r="D10178" s="4" t="s">
        <v>13</v>
      </c>
      <c r="E10178" s="4" t="s">
        <v>66</v>
      </c>
      <c r="F10178" s="4" t="s">
        <v>13</v>
      </c>
      <c r="G10178" s="4" t="s">
        <v>13</v>
      </c>
    </row>
    <row r="10179" spans="1:15">
      <c r="A10179" t="n">
        <v>88634</v>
      </c>
      <c r="B10179" s="31" t="n">
        <v>24</v>
      </c>
      <c r="C10179" s="7" t="n">
        <v>65533</v>
      </c>
      <c r="D10179" s="7" t="n">
        <v>11</v>
      </c>
      <c r="E10179" s="7" t="s">
        <v>856</v>
      </c>
      <c r="F10179" s="7" t="n">
        <v>2</v>
      </c>
      <c r="G10179" s="7" t="n">
        <v>0</v>
      </c>
    </row>
    <row r="10180" spans="1:15">
      <c r="A10180" t="s">
        <v>4</v>
      </c>
      <c r="B10180" s="4" t="s">
        <v>5</v>
      </c>
    </row>
    <row r="10181" spans="1:15">
      <c r="A10181" t="n">
        <v>88692</v>
      </c>
      <c r="B10181" s="32" t="n">
        <v>28</v>
      </c>
    </row>
    <row r="10182" spans="1:15">
      <c r="A10182" t="s">
        <v>4</v>
      </c>
      <c r="B10182" s="4" t="s">
        <v>5</v>
      </c>
      <c r="C10182" s="4" t="s">
        <v>13</v>
      </c>
    </row>
    <row r="10183" spans="1:15">
      <c r="A10183" t="n">
        <v>88693</v>
      </c>
      <c r="B10183" s="33" t="n">
        <v>27</v>
      </c>
      <c r="C10183" s="7" t="n">
        <v>0</v>
      </c>
    </row>
    <row r="10184" spans="1:15">
      <c r="A10184" t="s">
        <v>4</v>
      </c>
      <c r="B10184" s="4" t="s">
        <v>5</v>
      </c>
      <c r="C10184" s="4" t="s">
        <v>13</v>
      </c>
    </row>
    <row r="10185" spans="1:15">
      <c r="A10185" t="n">
        <v>88695</v>
      </c>
      <c r="B10185" s="33" t="n">
        <v>27</v>
      </c>
      <c r="C10185" s="7" t="n">
        <v>1</v>
      </c>
    </row>
    <row r="10186" spans="1:15">
      <c r="A10186" t="s">
        <v>4</v>
      </c>
      <c r="B10186" s="4" t="s">
        <v>5</v>
      </c>
      <c r="C10186" s="4" t="s">
        <v>13</v>
      </c>
      <c r="D10186" s="4" t="s">
        <v>10</v>
      </c>
      <c r="E10186" s="4" t="s">
        <v>10</v>
      </c>
      <c r="F10186" s="4" t="s">
        <v>10</v>
      </c>
      <c r="G10186" s="4" t="s">
        <v>10</v>
      </c>
      <c r="H10186" s="4" t="s">
        <v>13</v>
      </c>
    </row>
    <row r="10187" spans="1:15">
      <c r="A10187" t="n">
        <v>88697</v>
      </c>
      <c r="B10187" s="30" t="n">
        <v>25</v>
      </c>
      <c r="C10187" s="7" t="n">
        <v>5</v>
      </c>
      <c r="D10187" s="7" t="n">
        <v>65535</v>
      </c>
      <c r="E10187" s="7" t="n">
        <v>65535</v>
      </c>
      <c r="F10187" s="7" t="n">
        <v>65535</v>
      </c>
      <c r="G10187" s="7" t="n">
        <v>65535</v>
      </c>
      <c r="H10187" s="7" t="n">
        <v>0</v>
      </c>
    </row>
    <row r="10188" spans="1:15">
      <c r="A10188" t="s">
        <v>4</v>
      </c>
      <c r="B10188" s="4" t="s">
        <v>5</v>
      </c>
      <c r="C10188" s="4" t="s">
        <v>13</v>
      </c>
      <c r="D10188" s="4" t="s">
        <v>10</v>
      </c>
      <c r="E10188" s="4" t="s">
        <v>30</v>
      </c>
    </row>
    <row r="10189" spans="1:15">
      <c r="A10189" t="n">
        <v>88708</v>
      </c>
      <c r="B10189" s="27" t="n">
        <v>58</v>
      </c>
      <c r="C10189" s="7" t="n">
        <v>100</v>
      </c>
      <c r="D10189" s="7" t="n">
        <v>300</v>
      </c>
      <c r="E10189" s="7" t="n">
        <v>0.300000011920929</v>
      </c>
    </row>
    <row r="10190" spans="1:15">
      <c r="A10190" t="s">
        <v>4</v>
      </c>
      <c r="B10190" s="4" t="s">
        <v>5</v>
      </c>
      <c r="C10190" s="4" t="s">
        <v>13</v>
      </c>
      <c r="D10190" s="4" t="s">
        <v>10</v>
      </c>
    </row>
    <row r="10191" spans="1:15">
      <c r="A10191" t="n">
        <v>88716</v>
      </c>
      <c r="B10191" s="27" t="n">
        <v>58</v>
      </c>
      <c r="C10191" s="7" t="n">
        <v>255</v>
      </c>
      <c r="D10191" s="7" t="n">
        <v>0</v>
      </c>
    </row>
    <row r="10192" spans="1:15">
      <c r="A10192" t="s">
        <v>4</v>
      </c>
      <c r="B10192" s="4" t="s">
        <v>5</v>
      </c>
      <c r="C10192" s="4" t="s">
        <v>29</v>
      </c>
    </row>
    <row r="10193" spans="1:8">
      <c r="A10193" t="n">
        <v>88720</v>
      </c>
      <c r="B10193" s="18" t="n">
        <v>3</v>
      </c>
      <c r="C10193" s="15" t="n">
        <f t="normal" ca="1">A10237</f>
        <v>0</v>
      </c>
    </row>
    <row r="10194" spans="1:8">
      <c r="A10194" t="s">
        <v>4</v>
      </c>
      <c r="B10194" s="4" t="s">
        <v>5</v>
      </c>
      <c r="C10194" s="4" t="s">
        <v>10</v>
      </c>
      <c r="D10194" s="4" t="s">
        <v>13</v>
      </c>
      <c r="E10194" s="4" t="s">
        <v>13</v>
      </c>
      <c r="F10194" s="4" t="s">
        <v>6</v>
      </c>
    </row>
    <row r="10195" spans="1:8">
      <c r="A10195" t="n">
        <v>88725</v>
      </c>
      <c r="B10195" s="47" t="n">
        <v>20</v>
      </c>
      <c r="C10195" s="7" t="n">
        <v>95</v>
      </c>
      <c r="D10195" s="7" t="n">
        <v>2</v>
      </c>
      <c r="E10195" s="7" t="n">
        <v>10</v>
      </c>
      <c r="F10195" s="7" t="s">
        <v>273</v>
      </c>
    </row>
    <row r="10196" spans="1:8">
      <c r="A10196" t="s">
        <v>4</v>
      </c>
      <c r="B10196" s="4" t="s">
        <v>5</v>
      </c>
      <c r="C10196" s="4" t="s">
        <v>13</v>
      </c>
      <c r="D10196" s="4" t="s">
        <v>10</v>
      </c>
      <c r="E10196" s="4" t="s">
        <v>6</v>
      </c>
    </row>
    <row r="10197" spans="1:8">
      <c r="A10197" t="n">
        <v>88746</v>
      </c>
      <c r="B10197" s="51" t="n">
        <v>51</v>
      </c>
      <c r="C10197" s="7" t="n">
        <v>4</v>
      </c>
      <c r="D10197" s="7" t="n">
        <v>95</v>
      </c>
      <c r="E10197" s="7" t="s">
        <v>701</v>
      </c>
    </row>
    <row r="10198" spans="1:8">
      <c r="A10198" t="s">
        <v>4</v>
      </c>
      <c r="B10198" s="4" t="s">
        <v>5</v>
      </c>
      <c r="C10198" s="4" t="s">
        <v>10</v>
      </c>
    </row>
    <row r="10199" spans="1:8">
      <c r="A10199" t="n">
        <v>88759</v>
      </c>
      <c r="B10199" s="25" t="n">
        <v>16</v>
      </c>
      <c r="C10199" s="7" t="n">
        <v>0</v>
      </c>
    </row>
    <row r="10200" spans="1:8">
      <c r="A10200" t="s">
        <v>4</v>
      </c>
      <c r="B10200" s="4" t="s">
        <v>5</v>
      </c>
      <c r="C10200" s="4" t="s">
        <v>10</v>
      </c>
      <c r="D10200" s="4" t="s">
        <v>66</v>
      </c>
      <c r="E10200" s="4" t="s">
        <v>13</v>
      </c>
      <c r="F10200" s="4" t="s">
        <v>13</v>
      </c>
      <c r="G10200" s="4" t="s">
        <v>66</v>
      </c>
      <c r="H10200" s="4" t="s">
        <v>13</v>
      </c>
      <c r="I10200" s="4" t="s">
        <v>13</v>
      </c>
      <c r="J10200" s="4" t="s">
        <v>66</v>
      </c>
      <c r="K10200" s="4" t="s">
        <v>13</v>
      </c>
      <c r="L10200" s="4" t="s">
        <v>13</v>
      </c>
    </row>
    <row r="10201" spans="1:8">
      <c r="A10201" t="n">
        <v>88762</v>
      </c>
      <c r="B10201" s="52" t="n">
        <v>26</v>
      </c>
      <c r="C10201" s="7" t="n">
        <v>95</v>
      </c>
      <c r="D10201" s="7" t="s">
        <v>857</v>
      </c>
      <c r="E10201" s="7" t="n">
        <v>2</v>
      </c>
      <c r="F10201" s="7" t="n">
        <v>3</v>
      </c>
      <c r="G10201" s="7" t="s">
        <v>858</v>
      </c>
      <c r="H10201" s="7" t="n">
        <v>2</v>
      </c>
      <c r="I10201" s="7" t="n">
        <v>3</v>
      </c>
      <c r="J10201" s="7" t="s">
        <v>859</v>
      </c>
      <c r="K10201" s="7" t="n">
        <v>2</v>
      </c>
      <c r="L10201" s="7" t="n">
        <v>0</v>
      </c>
    </row>
    <row r="10202" spans="1:8">
      <c r="A10202" t="s">
        <v>4</v>
      </c>
      <c r="B10202" s="4" t="s">
        <v>5</v>
      </c>
    </row>
    <row r="10203" spans="1:8">
      <c r="A10203" t="n">
        <v>88909</v>
      </c>
      <c r="B10203" s="32" t="n">
        <v>28</v>
      </c>
    </row>
    <row r="10204" spans="1:8">
      <c r="A10204" t="s">
        <v>4</v>
      </c>
      <c r="B10204" s="4" t="s">
        <v>5</v>
      </c>
      <c r="C10204" s="4" t="s">
        <v>13</v>
      </c>
      <c r="D10204" s="4" t="s">
        <v>10</v>
      </c>
      <c r="E10204" s="4" t="s">
        <v>30</v>
      </c>
    </row>
    <row r="10205" spans="1:8">
      <c r="A10205" t="n">
        <v>88910</v>
      </c>
      <c r="B10205" s="27" t="n">
        <v>58</v>
      </c>
      <c r="C10205" s="7" t="n">
        <v>0</v>
      </c>
      <c r="D10205" s="7" t="n">
        <v>300</v>
      </c>
      <c r="E10205" s="7" t="n">
        <v>0.300000011920929</v>
      </c>
    </row>
    <row r="10206" spans="1:8">
      <c r="A10206" t="s">
        <v>4</v>
      </c>
      <c r="B10206" s="4" t="s">
        <v>5</v>
      </c>
      <c r="C10206" s="4" t="s">
        <v>13</v>
      </c>
      <c r="D10206" s="4" t="s">
        <v>10</v>
      </c>
    </row>
    <row r="10207" spans="1:8">
      <c r="A10207" t="n">
        <v>88918</v>
      </c>
      <c r="B10207" s="27" t="n">
        <v>58</v>
      </c>
      <c r="C10207" s="7" t="n">
        <v>255</v>
      </c>
      <c r="D10207" s="7" t="n">
        <v>0</v>
      </c>
    </row>
    <row r="10208" spans="1:8">
      <c r="A10208" t="s">
        <v>4</v>
      </c>
      <c r="B10208" s="4" t="s">
        <v>5</v>
      </c>
      <c r="C10208" s="4" t="s">
        <v>13</v>
      </c>
      <c r="D10208" s="4" t="s">
        <v>10</v>
      </c>
      <c r="E10208" s="4" t="s">
        <v>30</v>
      </c>
      <c r="F10208" s="4" t="s">
        <v>10</v>
      </c>
      <c r="G10208" s="4" t="s">
        <v>9</v>
      </c>
      <c r="H10208" s="4" t="s">
        <v>9</v>
      </c>
      <c r="I10208" s="4" t="s">
        <v>10</v>
      </c>
      <c r="J10208" s="4" t="s">
        <v>10</v>
      </c>
      <c r="K10208" s="4" t="s">
        <v>9</v>
      </c>
      <c r="L10208" s="4" t="s">
        <v>9</v>
      </c>
      <c r="M10208" s="4" t="s">
        <v>9</v>
      </c>
      <c r="N10208" s="4" t="s">
        <v>9</v>
      </c>
      <c r="O10208" s="4" t="s">
        <v>6</v>
      </c>
    </row>
    <row r="10209" spans="1:15">
      <c r="A10209" t="n">
        <v>88922</v>
      </c>
      <c r="B10209" s="19" t="n">
        <v>50</v>
      </c>
      <c r="C10209" s="7" t="n">
        <v>0</v>
      </c>
      <c r="D10209" s="7" t="n">
        <v>12010</v>
      </c>
      <c r="E10209" s="7" t="n">
        <v>1</v>
      </c>
      <c r="F10209" s="7" t="n">
        <v>0</v>
      </c>
      <c r="G10209" s="7" t="n">
        <v>0</v>
      </c>
      <c r="H10209" s="7" t="n">
        <v>0</v>
      </c>
      <c r="I10209" s="7" t="n">
        <v>0</v>
      </c>
      <c r="J10209" s="7" t="n">
        <v>65533</v>
      </c>
      <c r="K10209" s="7" t="n">
        <v>0</v>
      </c>
      <c r="L10209" s="7" t="n">
        <v>0</v>
      </c>
      <c r="M10209" s="7" t="n">
        <v>0</v>
      </c>
      <c r="N10209" s="7" t="n">
        <v>0</v>
      </c>
      <c r="O10209" s="7" t="s">
        <v>12</v>
      </c>
    </row>
    <row r="10210" spans="1:15">
      <c r="A10210" t="s">
        <v>4</v>
      </c>
      <c r="B10210" s="4" t="s">
        <v>5</v>
      </c>
      <c r="C10210" s="4" t="s">
        <v>13</v>
      </c>
      <c r="D10210" s="4" t="s">
        <v>10</v>
      </c>
      <c r="E10210" s="4" t="s">
        <v>10</v>
      </c>
      <c r="F10210" s="4" t="s">
        <v>10</v>
      </c>
      <c r="G10210" s="4" t="s">
        <v>10</v>
      </c>
      <c r="H10210" s="4" t="s">
        <v>13</v>
      </c>
    </row>
    <row r="10211" spans="1:15">
      <c r="A10211" t="n">
        <v>88961</v>
      </c>
      <c r="B10211" s="30" t="n">
        <v>25</v>
      </c>
      <c r="C10211" s="7" t="n">
        <v>5</v>
      </c>
      <c r="D10211" s="7" t="n">
        <v>65535</v>
      </c>
      <c r="E10211" s="7" t="n">
        <v>65535</v>
      </c>
      <c r="F10211" s="7" t="n">
        <v>65535</v>
      </c>
      <c r="G10211" s="7" t="n">
        <v>65535</v>
      </c>
      <c r="H10211" s="7" t="n">
        <v>0</v>
      </c>
    </row>
    <row r="10212" spans="1:15">
      <c r="A10212" t="s">
        <v>4</v>
      </c>
      <c r="B10212" s="4" t="s">
        <v>5</v>
      </c>
      <c r="C10212" s="4" t="s">
        <v>10</v>
      </c>
      <c r="D10212" s="4" t="s">
        <v>66</v>
      </c>
      <c r="E10212" s="4" t="s">
        <v>13</v>
      </c>
      <c r="F10212" s="4" t="s">
        <v>13</v>
      </c>
      <c r="G10212" s="4" t="s">
        <v>10</v>
      </c>
      <c r="H10212" s="4" t="s">
        <v>13</v>
      </c>
      <c r="I10212" s="4" t="s">
        <v>66</v>
      </c>
      <c r="J10212" s="4" t="s">
        <v>13</v>
      </c>
      <c r="K10212" s="4" t="s">
        <v>13</v>
      </c>
      <c r="L10212" s="4" t="s">
        <v>13</v>
      </c>
    </row>
    <row r="10213" spans="1:15">
      <c r="A10213" t="n">
        <v>88972</v>
      </c>
      <c r="B10213" s="31" t="n">
        <v>24</v>
      </c>
      <c r="C10213" s="7" t="n">
        <v>65533</v>
      </c>
      <c r="D10213" s="7" t="s">
        <v>734</v>
      </c>
      <c r="E10213" s="7" t="n">
        <v>12</v>
      </c>
      <c r="F10213" s="7" t="n">
        <v>16</v>
      </c>
      <c r="G10213" s="7" t="n">
        <v>50</v>
      </c>
      <c r="H10213" s="7" t="n">
        <v>7</v>
      </c>
      <c r="I10213" s="7" t="s">
        <v>748</v>
      </c>
      <c r="J10213" s="7" t="n">
        <v>6</v>
      </c>
      <c r="K10213" s="7" t="n">
        <v>2</v>
      </c>
      <c r="L10213" s="7" t="n">
        <v>0</v>
      </c>
    </row>
    <row r="10214" spans="1:15">
      <c r="A10214" t="s">
        <v>4</v>
      </c>
      <c r="B10214" s="4" t="s">
        <v>5</v>
      </c>
    </row>
    <row r="10215" spans="1:15">
      <c r="A10215" t="n">
        <v>88996</v>
      </c>
      <c r="B10215" s="32" t="n">
        <v>28</v>
      </c>
    </row>
    <row r="10216" spans="1:15">
      <c r="A10216" t="s">
        <v>4</v>
      </c>
      <c r="B10216" s="4" t="s">
        <v>5</v>
      </c>
      <c r="C10216" s="4" t="s">
        <v>13</v>
      </c>
    </row>
    <row r="10217" spans="1:15">
      <c r="A10217" t="n">
        <v>88997</v>
      </c>
      <c r="B10217" s="33" t="n">
        <v>27</v>
      </c>
      <c r="C10217" s="7" t="n">
        <v>0</v>
      </c>
    </row>
    <row r="10218" spans="1:15">
      <c r="A10218" t="s">
        <v>4</v>
      </c>
      <c r="B10218" s="4" t="s">
        <v>5</v>
      </c>
      <c r="C10218" s="4" t="s">
        <v>13</v>
      </c>
    </row>
    <row r="10219" spans="1:15">
      <c r="A10219" t="n">
        <v>88999</v>
      </c>
      <c r="B10219" s="33" t="n">
        <v>27</v>
      </c>
      <c r="C10219" s="7" t="n">
        <v>1</v>
      </c>
    </row>
    <row r="10220" spans="1:15">
      <c r="A10220" t="s">
        <v>4</v>
      </c>
      <c r="B10220" s="4" t="s">
        <v>5</v>
      </c>
      <c r="C10220" s="4" t="s">
        <v>13</v>
      </c>
      <c r="D10220" s="4" t="s">
        <v>10</v>
      </c>
      <c r="E10220" s="4" t="s">
        <v>10</v>
      </c>
      <c r="F10220" s="4" t="s">
        <v>10</v>
      </c>
      <c r="G10220" s="4" t="s">
        <v>10</v>
      </c>
      <c r="H10220" s="4" t="s">
        <v>13</v>
      </c>
    </row>
    <row r="10221" spans="1:15">
      <c r="A10221" t="n">
        <v>89001</v>
      </c>
      <c r="B10221" s="30" t="n">
        <v>25</v>
      </c>
      <c r="C10221" s="7" t="n">
        <v>5</v>
      </c>
      <c r="D10221" s="7" t="n">
        <v>65535</v>
      </c>
      <c r="E10221" s="7" t="n">
        <v>65535</v>
      </c>
      <c r="F10221" s="7" t="n">
        <v>65535</v>
      </c>
      <c r="G10221" s="7" t="n">
        <v>65535</v>
      </c>
      <c r="H10221" s="7" t="n">
        <v>0</v>
      </c>
    </row>
    <row r="10222" spans="1:15">
      <c r="A10222" t="s">
        <v>4</v>
      </c>
      <c r="B10222" s="4" t="s">
        <v>5</v>
      </c>
      <c r="C10222" s="4" t="s">
        <v>13</v>
      </c>
      <c r="D10222" s="4" t="s">
        <v>10</v>
      </c>
      <c r="E10222" s="4" t="s">
        <v>9</v>
      </c>
    </row>
    <row r="10223" spans="1:15">
      <c r="A10223" t="n">
        <v>89012</v>
      </c>
      <c r="B10223" s="74" t="n">
        <v>101</v>
      </c>
      <c r="C10223" s="7" t="n">
        <v>0</v>
      </c>
      <c r="D10223" s="7" t="n">
        <v>50</v>
      </c>
      <c r="E10223" s="7" t="n">
        <v>6</v>
      </c>
    </row>
    <row r="10224" spans="1:15">
      <c r="A10224" t="s">
        <v>4</v>
      </c>
      <c r="B10224" s="4" t="s">
        <v>5</v>
      </c>
      <c r="C10224" s="4" t="s">
        <v>13</v>
      </c>
      <c r="D10224" s="4" t="s">
        <v>10</v>
      </c>
      <c r="E10224" s="4" t="s">
        <v>30</v>
      </c>
    </row>
    <row r="10225" spans="1:15">
      <c r="A10225" t="n">
        <v>89020</v>
      </c>
      <c r="B10225" s="27" t="n">
        <v>58</v>
      </c>
      <c r="C10225" s="7" t="n">
        <v>100</v>
      </c>
      <c r="D10225" s="7" t="n">
        <v>300</v>
      </c>
      <c r="E10225" s="7" t="n">
        <v>0.300000011920929</v>
      </c>
    </row>
    <row r="10226" spans="1:15">
      <c r="A10226" t="s">
        <v>4</v>
      </c>
      <c r="B10226" s="4" t="s">
        <v>5</v>
      </c>
      <c r="C10226" s="4" t="s">
        <v>13</v>
      </c>
      <c r="D10226" s="4" t="s">
        <v>10</v>
      </c>
    </row>
    <row r="10227" spans="1:15">
      <c r="A10227" t="n">
        <v>89028</v>
      </c>
      <c r="B10227" s="27" t="n">
        <v>58</v>
      </c>
      <c r="C10227" s="7" t="n">
        <v>255</v>
      </c>
      <c r="D10227" s="7" t="n">
        <v>0</v>
      </c>
    </row>
    <row r="10228" spans="1:15">
      <c r="A10228" t="s">
        <v>4</v>
      </c>
      <c r="B10228" s="4" t="s">
        <v>5</v>
      </c>
      <c r="C10228" s="4" t="s">
        <v>13</v>
      </c>
      <c r="D10228" s="4" t="s">
        <v>10</v>
      </c>
      <c r="E10228" s="4" t="s">
        <v>6</v>
      </c>
    </row>
    <row r="10229" spans="1:15">
      <c r="A10229" t="n">
        <v>89032</v>
      </c>
      <c r="B10229" s="51" t="n">
        <v>51</v>
      </c>
      <c r="C10229" s="7" t="n">
        <v>4</v>
      </c>
      <c r="D10229" s="7" t="n">
        <v>95</v>
      </c>
      <c r="E10229" s="7" t="s">
        <v>174</v>
      </c>
    </row>
    <row r="10230" spans="1:15">
      <c r="A10230" t="s">
        <v>4</v>
      </c>
      <c r="B10230" s="4" t="s">
        <v>5</v>
      </c>
      <c r="C10230" s="4" t="s">
        <v>10</v>
      </c>
    </row>
    <row r="10231" spans="1:15">
      <c r="A10231" t="n">
        <v>89046</v>
      </c>
      <c r="B10231" s="25" t="n">
        <v>16</v>
      </c>
      <c r="C10231" s="7" t="n">
        <v>0</v>
      </c>
    </row>
    <row r="10232" spans="1:15">
      <c r="A10232" t="s">
        <v>4</v>
      </c>
      <c r="B10232" s="4" t="s">
        <v>5</v>
      </c>
      <c r="C10232" s="4" t="s">
        <v>10</v>
      </c>
      <c r="D10232" s="4" t="s">
        <v>66</v>
      </c>
      <c r="E10232" s="4" t="s">
        <v>13</v>
      </c>
      <c r="F10232" s="4" t="s">
        <v>13</v>
      </c>
      <c r="G10232" s="4" t="s">
        <v>66</v>
      </c>
      <c r="H10232" s="4" t="s">
        <v>13</v>
      </c>
      <c r="I10232" s="4" t="s">
        <v>13</v>
      </c>
    </row>
    <row r="10233" spans="1:15">
      <c r="A10233" t="n">
        <v>89049</v>
      </c>
      <c r="B10233" s="52" t="n">
        <v>26</v>
      </c>
      <c r="C10233" s="7" t="n">
        <v>95</v>
      </c>
      <c r="D10233" s="7" t="s">
        <v>860</v>
      </c>
      <c r="E10233" s="7" t="n">
        <v>2</v>
      </c>
      <c r="F10233" s="7" t="n">
        <v>3</v>
      </c>
      <c r="G10233" s="7" t="s">
        <v>861</v>
      </c>
      <c r="H10233" s="7" t="n">
        <v>2</v>
      </c>
      <c r="I10233" s="7" t="n">
        <v>0</v>
      </c>
    </row>
    <row r="10234" spans="1:15">
      <c r="A10234" t="s">
        <v>4</v>
      </c>
      <c r="B10234" s="4" t="s">
        <v>5</v>
      </c>
    </row>
    <row r="10235" spans="1:15">
      <c r="A10235" t="n">
        <v>89234</v>
      </c>
      <c r="B10235" s="32" t="n">
        <v>28</v>
      </c>
    </row>
    <row r="10236" spans="1:15">
      <c r="A10236" t="s">
        <v>4</v>
      </c>
      <c r="B10236" s="4" t="s">
        <v>5</v>
      </c>
      <c r="C10236" s="4" t="s">
        <v>13</v>
      </c>
      <c r="D10236" s="4" t="s">
        <v>10</v>
      </c>
      <c r="E10236" s="4" t="s">
        <v>13</v>
      </c>
      <c r="F10236" s="4" t="s">
        <v>13</v>
      </c>
      <c r="G10236" s="4" t="s">
        <v>10</v>
      </c>
      <c r="H10236" s="4" t="s">
        <v>13</v>
      </c>
      <c r="I10236" s="4" t="s">
        <v>13</v>
      </c>
      <c r="J10236" s="4" t="s">
        <v>10</v>
      </c>
      <c r="K10236" s="4" t="s">
        <v>13</v>
      </c>
      <c r="L10236" s="4" t="s">
        <v>13</v>
      </c>
      <c r="M10236" s="4" t="s">
        <v>10</v>
      </c>
      <c r="N10236" s="4" t="s">
        <v>13</v>
      </c>
      <c r="O10236" s="4" t="s">
        <v>13</v>
      </c>
      <c r="P10236" s="4" t="s">
        <v>10</v>
      </c>
      <c r="Q10236" s="4" t="s">
        <v>13</v>
      </c>
      <c r="R10236" s="4" t="s">
        <v>13</v>
      </c>
      <c r="S10236" s="4" t="s">
        <v>10</v>
      </c>
      <c r="T10236" s="4" t="s">
        <v>13</v>
      </c>
      <c r="U10236" s="4" t="s">
        <v>13</v>
      </c>
      <c r="V10236" s="4" t="s">
        <v>29</v>
      </c>
    </row>
    <row r="10237" spans="1:15">
      <c r="A10237" t="n">
        <v>89235</v>
      </c>
      <c r="B10237" s="14" t="n">
        <v>5</v>
      </c>
      <c r="C10237" s="7" t="n">
        <v>30</v>
      </c>
      <c r="D10237" s="7" t="n">
        <v>10369</v>
      </c>
      <c r="E10237" s="7" t="n">
        <v>8</v>
      </c>
      <c r="F10237" s="7" t="n">
        <v>30</v>
      </c>
      <c r="G10237" s="7" t="n">
        <v>10364</v>
      </c>
      <c r="H10237" s="7" t="n">
        <v>9</v>
      </c>
      <c r="I10237" s="7" t="n">
        <v>30</v>
      </c>
      <c r="J10237" s="7" t="n">
        <v>10365</v>
      </c>
      <c r="K10237" s="7" t="n">
        <v>9</v>
      </c>
      <c r="L10237" s="7" t="n">
        <v>30</v>
      </c>
      <c r="M10237" s="7" t="n">
        <v>10366</v>
      </c>
      <c r="N10237" s="7" t="n">
        <v>9</v>
      </c>
      <c r="O10237" s="7" t="n">
        <v>30</v>
      </c>
      <c r="P10237" s="7" t="n">
        <v>10367</v>
      </c>
      <c r="Q10237" s="7" t="n">
        <v>9</v>
      </c>
      <c r="R10237" s="7" t="n">
        <v>30</v>
      </c>
      <c r="S10237" s="7" t="n">
        <v>10368</v>
      </c>
      <c r="T10237" s="7" t="n">
        <v>9</v>
      </c>
      <c r="U10237" s="7" t="n">
        <v>1</v>
      </c>
      <c r="V10237" s="15" t="n">
        <f t="normal" ca="1">A10259</f>
        <v>0</v>
      </c>
    </row>
    <row r="10238" spans="1:15">
      <c r="A10238" t="s">
        <v>4</v>
      </c>
      <c r="B10238" s="4" t="s">
        <v>5</v>
      </c>
      <c r="C10238" s="4" t="s">
        <v>13</v>
      </c>
      <c r="D10238" s="4" t="s">
        <v>10</v>
      </c>
      <c r="E10238" s="4" t="s">
        <v>30</v>
      </c>
    </row>
    <row r="10239" spans="1:15">
      <c r="A10239" t="n">
        <v>89265</v>
      </c>
      <c r="B10239" s="27" t="n">
        <v>58</v>
      </c>
      <c r="C10239" s="7" t="n">
        <v>0</v>
      </c>
      <c r="D10239" s="7" t="n">
        <v>1000</v>
      </c>
      <c r="E10239" s="7" t="n">
        <v>1</v>
      </c>
    </row>
    <row r="10240" spans="1:15">
      <c r="A10240" t="s">
        <v>4</v>
      </c>
      <c r="B10240" s="4" t="s">
        <v>5</v>
      </c>
      <c r="C10240" s="4" t="s">
        <v>13</v>
      </c>
      <c r="D10240" s="4" t="s">
        <v>10</v>
      </c>
    </row>
    <row r="10241" spans="1:22">
      <c r="A10241" t="n">
        <v>89273</v>
      </c>
      <c r="B10241" s="27" t="n">
        <v>58</v>
      </c>
      <c r="C10241" s="7" t="n">
        <v>255</v>
      </c>
      <c r="D10241" s="7" t="n">
        <v>0</v>
      </c>
    </row>
    <row r="10242" spans="1:22">
      <c r="A10242" t="s">
        <v>4</v>
      </c>
      <c r="B10242" s="4" t="s">
        <v>5</v>
      </c>
      <c r="C10242" s="4" t="s">
        <v>13</v>
      </c>
      <c r="D10242" s="4" t="s">
        <v>13</v>
      </c>
      <c r="E10242" s="4" t="s">
        <v>9</v>
      </c>
      <c r="F10242" s="4" t="s">
        <v>13</v>
      </c>
      <c r="G10242" s="4" t="s">
        <v>13</v>
      </c>
    </row>
    <row r="10243" spans="1:22">
      <c r="A10243" t="n">
        <v>89277</v>
      </c>
      <c r="B10243" s="34" t="n">
        <v>18</v>
      </c>
      <c r="C10243" s="7" t="n">
        <v>1</v>
      </c>
      <c r="D10243" s="7" t="n">
        <v>0</v>
      </c>
      <c r="E10243" s="7" t="n">
        <v>0</v>
      </c>
      <c r="F10243" s="7" t="n">
        <v>19</v>
      </c>
      <c r="G10243" s="7" t="n">
        <v>1</v>
      </c>
    </row>
    <row r="10244" spans="1:22">
      <c r="A10244" t="s">
        <v>4</v>
      </c>
      <c r="B10244" s="4" t="s">
        <v>5</v>
      </c>
      <c r="C10244" s="4" t="s">
        <v>13</v>
      </c>
      <c r="D10244" s="4" t="s">
        <v>6</v>
      </c>
    </row>
    <row r="10245" spans="1:22">
      <c r="A10245" t="n">
        <v>89286</v>
      </c>
      <c r="B10245" s="9" t="n">
        <v>2</v>
      </c>
      <c r="C10245" s="7" t="n">
        <v>11</v>
      </c>
      <c r="D10245" s="7" t="s">
        <v>862</v>
      </c>
    </row>
    <row r="10246" spans="1:22">
      <c r="A10246" t="s">
        <v>4</v>
      </c>
      <c r="B10246" s="4" t="s">
        <v>5</v>
      </c>
      <c r="C10246" s="4" t="s">
        <v>13</v>
      </c>
      <c r="D10246" s="4" t="s">
        <v>10</v>
      </c>
      <c r="E10246" s="4" t="s">
        <v>30</v>
      </c>
    </row>
    <row r="10247" spans="1:22">
      <c r="A10247" t="n">
        <v>89297</v>
      </c>
      <c r="B10247" s="27" t="n">
        <v>58</v>
      </c>
      <c r="C10247" s="7" t="n">
        <v>0</v>
      </c>
      <c r="D10247" s="7" t="n">
        <v>2000</v>
      </c>
      <c r="E10247" s="7" t="n">
        <v>1</v>
      </c>
    </row>
    <row r="10248" spans="1:22">
      <c r="A10248" t="s">
        <v>4</v>
      </c>
      <c r="B10248" s="4" t="s">
        <v>5</v>
      </c>
      <c r="C10248" s="4" t="s">
        <v>13</v>
      </c>
      <c r="D10248" s="4" t="s">
        <v>10</v>
      </c>
    </row>
    <row r="10249" spans="1:22">
      <c r="A10249" t="n">
        <v>89305</v>
      </c>
      <c r="B10249" s="27" t="n">
        <v>58</v>
      </c>
      <c r="C10249" s="7" t="n">
        <v>255</v>
      </c>
      <c r="D10249" s="7" t="n">
        <v>0</v>
      </c>
    </row>
    <row r="10250" spans="1:22">
      <c r="A10250" t="s">
        <v>4</v>
      </c>
      <c r="B10250" s="4" t="s">
        <v>5</v>
      </c>
      <c r="C10250" s="4" t="s">
        <v>13</v>
      </c>
      <c r="D10250" s="4" t="s">
        <v>30</v>
      </c>
      <c r="E10250" s="4" t="s">
        <v>10</v>
      </c>
      <c r="F10250" s="4" t="s">
        <v>13</v>
      </c>
    </row>
    <row r="10251" spans="1:22">
      <c r="A10251" t="n">
        <v>89309</v>
      </c>
      <c r="B10251" s="17" t="n">
        <v>49</v>
      </c>
      <c r="C10251" s="7" t="n">
        <v>3</v>
      </c>
      <c r="D10251" s="7" t="n">
        <v>1</v>
      </c>
      <c r="E10251" s="7" t="n">
        <v>500</v>
      </c>
      <c r="F10251" s="7" t="n">
        <v>0</v>
      </c>
    </row>
    <row r="10252" spans="1:22">
      <c r="A10252" t="s">
        <v>4</v>
      </c>
      <c r="B10252" s="4" t="s">
        <v>5</v>
      </c>
      <c r="C10252" s="4" t="s">
        <v>13</v>
      </c>
      <c r="D10252" s="4" t="s">
        <v>10</v>
      </c>
    </row>
    <row r="10253" spans="1:22">
      <c r="A10253" t="n">
        <v>89318</v>
      </c>
      <c r="B10253" s="27" t="n">
        <v>58</v>
      </c>
      <c r="C10253" s="7" t="n">
        <v>11</v>
      </c>
      <c r="D10253" s="7" t="n">
        <v>300</v>
      </c>
    </row>
    <row r="10254" spans="1:22">
      <c r="A10254" t="s">
        <v>4</v>
      </c>
      <c r="B10254" s="4" t="s">
        <v>5</v>
      </c>
      <c r="C10254" s="4" t="s">
        <v>13</v>
      </c>
      <c r="D10254" s="4" t="s">
        <v>10</v>
      </c>
    </row>
    <row r="10255" spans="1:22">
      <c r="A10255" t="n">
        <v>89322</v>
      </c>
      <c r="B10255" s="27" t="n">
        <v>58</v>
      </c>
      <c r="C10255" s="7" t="n">
        <v>12</v>
      </c>
      <c r="D10255" s="7" t="n">
        <v>0</v>
      </c>
    </row>
    <row r="10256" spans="1:22">
      <c r="A10256" t="s">
        <v>4</v>
      </c>
      <c r="B10256" s="4" t="s">
        <v>5</v>
      </c>
      <c r="C10256" s="4" t="s">
        <v>29</v>
      </c>
    </row>
    <row r="10257" spans="1:7">
      <c r="A10257" t="n">
        <v>89326</v>
      </c>
      <c r="B10257" s="18" t="n">
        <v>3</v>
      </c>
      <c r="C10257" s="15" t="n">
        <f t="normal" ca="1">A10263</f>
        <v>0</v>
      </c>
    </row>
    <row r="10258" spans="1:7">
      <c r="A10258" t="s">
        <v>4</v>
      </c>
      <c r="B10258" s="4" t="s">
        <v>5</v>
      </c>
      <c r="C10258" s="4" t="s">
        <v>13</v>
      </c>
      <c r="D10258" s="4" t="s">
        <v>10</v>
      </c>
      <c r="E10258" s="4" t="s">
        <v>30</v>
      </c>
    </row>
    <row r="10259" spans="1:7">
      <c r="A10259" t="n">
        <v>89331</v>
      </c>
      <c r="B10259" s="27" t="n">
        <v>58</v>
      </c>
      <c r="C10259" s="7" t="n">
        <v>0</v>
      </c>
      <c r="D10259" s="7" t="n">
        <v>2000</v>
      </c>
      <c r="E10259" s="7" t="n">
        <v>1</v>
      </c>
    </row>
    <row r="10260" spans="1:7">
      <c r="A10260" t="s">
        <v>4</v>
      </c>
      <c r="B10260" s="4" t="s">
        <v>5</v>
      </c>
      <c r="C10260" s="4" t="s">
        <v>13</v>
      </c>
      <c r="D10260" s="4" t="s">
        <v>10</v>
      </c>
    </row>
    <row r="10261" spans="1:7">
      <c r="A10261" t="n">
        <v>89339</v>
      </c>
      <c r="B10261" s="27" t="n">
        <v>58</v>
      </c>
      <c r="C10261" s="7" t="n">
        <v>255</v>
      </c>
      <c r="D10261" s="7" t="n">
        <v>0</v>
      </c>
    </row>
    <row r="10262" spans="1:7">
      <c r="A10262" t="s">
        <v>4</v>
      </c>
      <c r="B10262" s="4" t="s">
        <v>5</v>
      </c>
      <c r="C10262" s="4" t="s">
        <v>13</v>
      </c>
      <c r="D10262" s="4" t="s">
        <v>10</v>
      </c>
      <c r="E10262" s="4" t="s">
        <v>30</v>
      </c>
    </row>
    <row r="10263" spans="1:7">
      <c r="A10263" t="n">
        <v>89343</v>
      </c>
      <c r="B10263" s="27" t="n">
        <v>58</v>
      </c>
      <c r="C10263" s="7" t="n">
        <v>0</v>
      </c>
      <c r="D10263" s="7" t="n">
        <v>2000</v>
      </c>
      <c r="E10263" s="7" t="n">
        <v>1</v>
      </c>
    </row>
    <row r="10264" spans="1:7">
      <c r="A10264" t="s">
        <v>4</v>
      </c>
      <c r="B10264" s="4" t="s">
        <v>5</v>
      </c>
      <c r="C10264" s="4" t="s">
        <v>13</v>
      </c>
      <c r="D10264" s="4" t="s">
        <v>10</v>
      </c>
    </row>
    <row r="10265" spans="1:7">
      <c r="A10265" t="n">
        <v>89351</v>
      </c>
      <c r="B10265" s="27" t="n">
        <v>58</v>
      </c>
      <c r="C10265" s="7" t="n">
        <v>255</v>
      </c>
      <c r="D10265" s="7" t="n">
        <v>0</v>
      </c>
    </row>
    <row r="10266" spans="1:7">
      <c r="A10266" t="s">
        <v>4</v>
      </c>
      <c r="B10266" s="4" t="s">
        <v>5</v>
      </c>
      <c r="C10266" s="4" t="s">
        <v>10</v>
      </c>
      <c r="D10266" s="4" t="s">
        <v>30</v>
      </c>
      <c r="E10266" s="4" t="s">
        <v>30</v>
      </c>
      <c r="F10266" s="4" t="s">
        <v>30</v>
      </c>
      <c r="G10266" s="4" t="s">
        <v>30</v>
      </c>
    </row>
    <row r="10267" spans="1:7">
      <c r="A10267" t="n">
        <v>89355</v>
      </c>
      <c r="B10267" s="38" t="n">
        <v>46</v>
      </c>
      <c r="C10267" s="7" t="n">
        <v>61456</v>
      </c>
      <c r="D10267" s="7" t="n">
        <v>-11.3500003814697</v>
      </c>
      <c r="E10267" s="7" t="n">
        <v>0</v>
      </c>
      <c r="F10267" s="7" t="n">
        <v>-13.8199996948242</v>
      </c>
      <c r="G10267" s="7" t="n">
        <v>240.899993896484</v>
      </c>
    </row>
    <row r="10268" spans="1:7">
      <c r="A10268" t="s">
        <v>4</v>
      </c>
      <c r="B10268" s="4" t="s">
        <v>5</v>
      </c>
      <c r="C10268" s="4" t="s">
        <v>13</v>
      </c>
      <c r="D10268" s="4" t="s">
        <v>13</v>
      </c>
      <c r="E10268" s="4" t="s">
        <v>30</v>
      </c>
      <c r="F10268" s="4" t="s">
        <v>30</v>
      </c>
      <c r="G10268" s="4" t="s">
        <v>30</v>
      </c>
      <c r="H10268" s="4" t="s">
        <v>10</v>
      </c>
      <c r="I10268" s="4" t="s">
        <v>13</v>
      </c>
    </row>
    <row r="10269" spans="1:7">
      <c r="A10269" t="n">
        <v>89374</v>
      </c>
      <c r="B10269" s="59" t="n">
        <v>45</v>
      </c>
      <c r="C10269" s="7" t="n">
        <v>4</v>
      </c>
      <c r="D10269" s="7" t="n">
        <v>3</v>
      </c>
      <c r="E10269" s="7" t="n">
        <v>7</v>
      </c>
      <c r="F10269" s="7" t="n">
        <v>60.8400001525879</v>
      </c>
      <c r="G10269" s="7" t="n">
        <v>0</v>
      </c>
      <c r="H10269" s="7" t="n">
        <v>0</v>
      </c>
      <c r="I10269" s="7" t="n">
        <v>0</v>
      </c>
    </row>
    <row r="10270" spans="1:7">
      <c r="A10270" t="s">
        <v>4</v>
      </c>
      <c r="B10270" s="4" t="s">
        <v>5</v>
      </c>
      <c r="C10270" s="4" t="s">
        <v>13</v>
      </c>
      <c r="D10270" s="4" t="s">
        <v>6</v>
      </c>
    </row>
    <row r="10271" spans="1:7">
      <c r="A10271" t="n">
        <v>89392</v>
      </c>
      <c r="B10271" s="9" t="n">
        <v>2</v>
      </c>
      <c r="C10271" s="7" t="n">
        <v>10</v>
      </c>
      <c r="D10271" s="7" t="s">
        <v>713</v>
      </c>
    </row>
    <row r="10272" spans="1:7">
      <c r="A10272" t="s">
        <v>4</v>
      </c>
      <c r="B10272" s="4" t="s">
        <v>5</v>
      </c>
      <c r="C10272" s="4" t="s">
        <v>10</v>
      </c>
    </row>
    <row r="10273" spans="1:9">
      <c r="A10273" t="n">
        <v>89407</v>
      </c>
      <c r="B10273" s="25" t="n">
        <v>16</v>
      </c>
      <c r="C10273" s="7" t="n">
        <v>0</v>
      </c>
    </row>
    <row r="10274" spans="1:9">
      <c r="A10274" t="s">
        <v>4</v>
      </c>
      <c r="B10274" s="4" t="s">
        <v>5</v>
      </c>
      <c r="C10274" s="4" t="s">
        <v>13</v>
      </c>
      <c r="D10274" s="4" t="s">
        <v>10</v>
      </c>
    </row>
    <row r="10275" spans="1:9">
      <c r="A10275" t="n">
        <v>89410</v>
      </c>
      <c r="B10275" s="27" t="n">
        <v>58</v>
      </c>
      <c r="C10275" s="7" t="n">
        <v>105</v>
      </c>
      <c r="D10275" s="7" t="n">
        <v>300</v>
      </c>
    </row>
    <row r="10276" spans="1:9">
      <c r="A10276" t="s">
        <v>4</v>
      </c>
      <c r="B10276" s="4" t="s">
        <v>5</v>
      </c>
      <c r="C10276" s="4" t="s">
        <v>30</v>
      </c>
      <c r="D10276" s="4" t="s">
        <v>10</v>
      </c>
    </row>
    <row r="10277" spans="1:9">
      <c r="A10277" t="n">
        <v>89414</v>
      </c>
      <c r="B10277" s="49" t="n">
        <v>103</v>
      </c>
      <c r="C10277" s="7" t="n">
        <v>1</v>
      </c>
      <c r="D10277" s="7" t="n">
        <v>300</v>
      </c>
    </row>
    <row r="10278" spans="1:9">
      <c r="A10278" t="s">
        <v>4</v>
      </c>
      <c r="B10278" s="4" t="s">
        <v>5</v>
      </c>
      <c r="C10278" s="4" t="s">
        <v>13</v>
      </c>
      <c r="D10278" s="4" t="s">
        <v>10</v>
      </c>
    </row>
    <row r="10279" spans="1:9">
      <c r="A10279" t="n">
        <v>89421</v>
      </c>
      <c r="B10279" s="55" t="n">
        <v>72</v>
      </c>
      <c r="C10279" s="7" t="n">
        <v>4</v>
      </c>
      <c r="D10279" s="7" t="n">
        <v>0</v>
      </c>
    </row>
    <row r="10280" spans="1:9">
      <c r="A10280" t="s">
        <v>4</v>
      </c>
      <c r="B10280" s="4" t="s">
        <v>5</v>
      </c>
      <c r="C10280" s="4" t="s">
        <v>9</v>
      </c>
    </row>
    <row r="10281" spans="1:9">
      <c r="A10281" t="n">
        <v>89425</v>
      </c>
      <c r="B10281" s="53" t="n">
        <v>15</v>
      </c>
      <c r="C10281" s="7" t="n">
        <v>1073741824</v>
      </c>
    </row>
    <row r="10282" spans="1:9">
      <c r="A10282" t="s">
        <v>4</v>
      </c>
      <c r="B10282" s="4" t="s">
        <v>5</v>
      </c>
      <c r="C10282" s="4" t="s">
        <v>13</v>
      </c>
    </row>
    <row r="10283" spans="1:9">
      <c r="A10283" t="n">
        <v>89430</v>
      </c>
      <c r="B10283" s="50" t="n">
        <v>64</v>
      </c>
      <c r="C10283" s="7" t="n">
        <v>3</v>
      </c>
    </row>
    <row r="10284" spans="1:9">
      <c r="A10284" t="s">
        <v>4</v>
      </c>
      <c r="B10284" s="4" t="s">
        <v>5</v>
      </c>
      <c r="C10284" s="4" t="s">
        <v>13</v>
      </c>
    </row>
    <row r="10285" spans="1:9">
      <c r="A10285" t="n">
        <v>89432</v>
      </c>
      <c r="B10285" s="48" t="n">
        <v>74</v>
      </c>
      <c r="C10285" s="7" t="n">
        <v>67</v>
      </c>
    </row>
    <row r="10286" spans="1:9">
      <c r="A10286" t="s">
        <v>4</v>
      </c>
      <c r="B10286" s="4" t="s">
        <v>5</v>
      </c>
      <c r="C10286" s="4" t="s">
        <v>13</v>
      </c>
      <c r="D10286" s="4" t="s">
        <v>13</v>
      </c>
      <c r="E10286" s="4" t="s">
        <v>10</v>
      </c>
    </row>
    <row r="10287" spans="1:9">
      <c r="A10287" t="n">
        <v>89434</v>
      </c>
      <c r="B10287" s="59" t="n">
        <v>45</v>
      </c>
      <c r="C10287" s="7" t="n">
        <v>8</v>
      </c>
      <c r="D10287" s="7" t="n">
        <v>1</v>
      </c>
      <c r="E10287" s="7" t="n">
        <v>0</v>
      </c>
    </row>
    <row r="10288" spans="1:9">
      <c r="A10288" t="s">
        <v>4</v>
      </c>
      <c r="B10288" s="4" t="s">
        <v>5</v>
      </c>
      <c r="C10288" s="4" t="s">
        <v>10</v>
      </c>
    </row>
    <row r="10289" spans="1:5">
      <c r="A10289" t="n">
        <v>89439</v>
      </c>
      <c r="B10289" s="16" t="n">
        <v>13</v>
      </c>
      <c r="C10289" s="7" t="n">
        <v>6409</v>
      </c>
    </row>
    <row r="10290" spans="1:5">
      <c r="A10290" t="s">
        <v>4</v>
      </c>
      <c r="B10290" s="4" t="s">
        <v>5</v>
      </c>
      <c r="C10290" s="4" t="s">
        <v>10</v>
      </c>
    </row>
    <row r="10291" spans="1:5">
      <c r="A10291" t="n">
        <v>89442</v>
      </c>
      <c r="B10291" s="16" t="n">
        <v>13</v>
      </c>
      <c r="C10291" s="7" t="n">
        <v>6408</v>
      </c>
    </row>
    <row r="10292" spans="1:5">
      <c r="A10292" t="s">
        <v>4</v>
      </c>
      <c r="B10292" s="4" t="s">
        <v>5</v>
      </c>
      <c r="C10292" s="4" t="s">
        <v>10</v>
      </c>
    </row>
    <row r="10293" spans="1:5">
      <c r="A10293" t="n">
        <v>89445</v>
      </c>
      <c r="B10293" s="8" t="n">
        <v>12</v>
      </c>
      <c r="C10293" s="7" t="n">
        <v>6464</v>
      </c>
    </row>
    <row r="10294" spans="1:5">
      <c r="A10294" t="s">
        <v>4</v>
      </c>
      <c r="B10294" s="4" t="s">
        <v>5</v>
      </c>
      <c r="C10294" s="4" t="s">
        <v>10</v>
      </c>
    </row>
    <row r="10295" spans="1:5">
      <c r="A10295" t="n">
        <v>89448</v>
      </c>
      <c r="B10295" s="16" t="n">
        <v>13</v>
      </c>
      <c r="C10295" s="7" t="n">
        <v>6465</v>
      </c>
    </row>
    <row r="10296" spans="1:5">
      <c r="A10296" t="s">
        <v>4</v>
      </c>
      <c r="B10296" s="4" t="s">
        <v>5</v>
      </c>
      <c r="C10296" s="4" t="s">
        <v>10</v>
      </c>
    </row>
    <row r="10297" spans="1:5">
      <c r="A10297" t="n">
        <v>89451</v>
      </c>
      <c r="B10297" s="16" t="n">
        <v>13</v>
      </c>
      <c r="C10297" s="7" t="n">
        <v>6466</v>
      </c>
    </row>
    <row r="10298" spans="1:5">
      <c r="A10298" t="s">
        <v>4</v>
      </c>
      <c r="B10298" s="4" t="s">
        <v>5</v>
      </c>
      <c r="C10298" s="4" t="s">
        <v>10</v>
      </c>
    </row>
    <row r="10299" spans="1:5">
      <c r="A10299" t="n">
        <v>89454</v>
      </c>
      <c r="B10299" s="16" t="n">
        <v>13</v>
      </c>
      <c r="C10299" s="7" t="n">
        <v>6467</v>
      </c>
    </row>
    <row r="10300" spans="1:5">
      <c r="A10300" t="s">
        <v>4</v>
      </c>
      <c r="B10300" s="4" t="s">
        <v>5</v>
      </c>
      <c r="C10300" s="4" t="s">
        <v>10</v>
      </c>
    </row>
    <row r="10301" spans="1:5">
      <c r="A10301" t="n">
        <v>89457</v>
      </c>
      <c r="B10301" s="16" t="n">
        <v>13</v>
      </c>
      <c r="C10301" s="7" t="n">
        <v>6468</v>
      </c>
    </row>
    <row r="10302" spans="1:5">
      <c r="A10302" t="s">
        <v>4</v>
      </c>
      <c r="B10302" s="4" t="s">
        <v>5</v>
      </c>
      <c r="C10302" s="4" t="s">
        <v>10</v>
      </c>
    </row>
    <row r="10303" spans="1:5">
      <c r="A10303" t="n">
        <v>89460</v>
      </c>
      <c r="B10303" s="16" t="n">
        <v>13</v>
      </c>
      <c r="C10303" s="7" t="n">
        <v>6469</v>
      </c>
    </row>
    <row r="10304" spans="1:5">
      <c r="A10304" t="s">
        <v>4</v>
      </c>
      <c r="B10304" s="4" t="s">
        <v>5</v>
      </c>
      <c r="C10304" s="4" t="s">
        <v>10</v>
      </c>
    </row>
    <row r="10305" spans="1:3">
      <c r="A10305" t="n">
        <v>89463</v>
      </c>
      <c r="B10305" s="16" t="n">
        <v>13</v>
      </c>
      <c r="C10305" s="7" t="n">
        <v>6470</v>
      </c>
    </row>
    <row r="10306" spans="1:3">
      <c r="A10306" t="s">
        <v>4</v>
      </c>
      <c r="B10306" s="4" t="s">
        <v>5</v>
      </c>
      <c r="C10306" s="4" t="s">
        <v>10</v>
      </c>
    </row>
    <row r="10307" spans="1:3">
      <c r="A10307" t="n">
        <v>89466</v>
      </c>
      <c r="B10307" s="16" t="n">
        <v>13</v>
      </c>
      <c r="C10307" s="7" t="n">
        <v>6471</v>
      </c>
    </row>
    <row r="10308" spans="1:3">
      <c r="A10308" t="s">
        <v>4</v>
      </c>
      <c r="B10308" s="4" t="s">
        <v>5</v>
      </c>
      <c r="C10308" s="4" t="s">
        <v>13</v>
      </c>
    </row>
    <row r="10309" spans="1:3">
      <c r="A10309" t="n">
        <v>89469</v>
      </c>
      <c r="B10309" s="48" t="n">
        <v>74</v>
      </c>
      <c r="C10309" s="7" t="n">
        <v>18</v>
      </c>
    </row>
    <row r="10310" spans="1:3">
      <c r="A10310" t="s">
        <v>4</v>
      </c>
      <c r="B10310" s="4" t="s">
        <v>5</v>
      </c>
      <c r="C10310" s="4" t="s">
        <v>13</v>
      </c>
    </row>
    <row r="10311" spans="1:3">
      <c r="A10311" t="n">
        <v>89471</v>
      </c>
      <c r="B10311" s="48" t="n">
        <v>74</v>
      </c>
      <c r="C10311" s="7" t="n">
        <v>45</v>
      </c>
    </row>
    <row r="10312" spans="1:3">
      <c r="A10312" t="s">
        <v>4</v>
      </c>
      <c r="B10312" s="4" t="s">
        <v>5</v>
      </c>
      <c r="C10312" s="4" t="s">
        <v>10</v>
      </c>
    </row>
    <row r="10313" spans="1:3">
      <c r="A10313" t="n">
        <v>89473</v>
      </c>
      <c r="B10313" s="25" t="n">
        <v>16</v>
      </c>
      <c r="C10313" s="7" t="n">
        <v>0</v>
      </c>
    </row>
    <row r="10314" spans="1:3">
      <c r="A10314" t="s">
        <v>4</v>
      </c>
      <c r="B10314" s="4" t="s">
        <v>5</v>
      </c>
      <c r="C10314" s="4" t="s">
        <v>13</v>
      </c>
      <c r="D10314" s="4" t="s">
        <v>13</v>
      </c>
      <c r="E10314" s="4" t="s">
        <v>13</v>
      </c>
      <c r="F10314" s="4" t="s">
        <v>13</v>
      </c>
    </row>
    <row r="10315" spans="1:3">
      <c r="A10315" t="n">
        <v>89476</v>
      </c>
      <c r="B10315" s="11" t="n">
        <v>14</v>
      </c>
      <c r="C10315" s="7" t="n">
        <v>0</v>
      </c>
      <c r="D10315" s="7" t="n">
        <v>8</v>
      </c>
      <c r="E10315" s="7" t="n">
        <v>0</v>
      </c>
      <c r="F10315" s="7" t="n">
        <v>0</v>
      </c>
    </row>
    <row r="10316" spans="1:3">
      <c r="A10316" t="s">
        <v>4</v>
      </c>
      <c r="B10316" s="4" t="s">
        <v>5</v>
      </c>
      <c r="C10316" s="4" t="s">
        <v>13</v>
      </c>
      <c r="D10316" s="4" t="s">
        <v>6</v>
      </c>
    </row>
    <row r="10317" spans="1:3">
      <c r="A10317" t="n">
        <v>89481</v>
      </c>
      <c r="B10317" s="9" t="n">
        <v>2</v>
      </c>
      <c r="C10317" s="7" t="n">
        <v>11</v>
      </c>
      <c r="D10317" s="7" t="s">
        <v>31</v>
      </c>
    </row>
    <row r="10318" spans="1:3">
      <c r="A10318" t="s">
        <v>4</v>
      </c>
      <c r="B10318" s="4" t="s">
        <v>5</v>
      </c>
      <c r="C10318" s="4" t="s">
        <v>10</v>
      </c>
    </row>
    <row r="10319" spans="1:3">
      <c r="A10319" t="n">
        <v>89495</v>
      </c>
      <c r="B10319" s="25" t="n">
        <v>16</v>
      </c>
      <c r="C10319" s="7" t="n">
        <v>0</v>
      </c>
    </row>
    <row r="10320" spans="1:3">
      <c r="A10320" t="s">
        <v>4</v>
      </c>
      <c r="B10320" s="4" t="s">
        <v>5</v>
      </c>
      <c r="C10320" s="4" t="s">
        <v>13</v>
      </c>
      <c r="D10320" s="4" t="s">
        <v>6</v>
      </c>
    </row>
    <row r="10321" spans="1:6">
      <c r="A10321" t="n">
        <v>89498</v>
      </c>
      <c r="B10321" s="9" t="n">
        <v>2</v>
      </c>
      <c r="C10321" s="7" t="n">
        <v>11</v>
      </c>
      <c r="D10321" s="7" t="s">
        <v>714</v>
      </c>
    </row>
    <row r="10322" spans="1:6">
      <c r="A10322" t="s">
        <v>4</v>
      </c>
      <c r="B10322" s="4" t="s">
        <v>5</v>
      </c>
      <c r="C10322" s="4" t="s">
        <v>10</v>
      </c>
    </row>
    <row r="10323" spans="1:6">
      <c r="A10323" t="n">
        <v>89507</v>
      </c>
      <c r="B10323" s="25" t="n">
        <v>16</v>
      </c>
      <c r="C10323" s="7" t="n">
        <v>0</v>
      </c>
    </row>
    <row r="10324" spans="1:6">
      <c r="A10324" t="s">
        <v>4</v>
      </c>
      <c r="B10324" s="4" t="s">
        <v>5</v>
      </c>
      <c r="C10324" s="4" t="s">
        <v>9</v>
      </c>
    </row>
    <row r="10325" spans="1:6">
      <c r="A10325" t="n">
        <v>89510</v>
      </c>
      <c r="B10325" s="53" t="n">
        <v>15</v>
      </c>
      <c r="C10325" s="7" t="n">
        <v>2048</v>
      </c>
    </row>
    <row r="10326" spans="1:6">
      <c r="A10326" t="s">
        <v>4</v>
      </c>
      <c r="B10326" s="4" t="s">
        <v>5</v>
      </c>
      <c r="C10326" s="4" t="s">
        <v>13</v>
      </c>
      <c r="D10326" s="4" t="s">
        <v>6</v>
      </c>
    </row>
    <row r="10327" spans="1:6">
      <c r="A10327" t="n">
        <v>89515</v>
      </c>
      <c r="B10327" s="9" t="n">
        <v>2</v>
      </c>
      <c r="C10327" s="7" t="n">
        <v>10</v>
      </c>
      <c r="D10327" s="7" t="s">
        <v>63</v>
      </c>
    </row>
    <row r="10328" spans="1:6">
      <c r="A10328" t="s">
        <v>4</v>
      </c>
      <c r="B10328" s="4" t="s">
        <v>5</v>
      </c>
      <c r="C10328" s="4" t="s">
        <v>10</v>
      </c>
    </row>
    <row r="10329" spans="1:6">
      <c r="A10329" t="n">
        <v>89533</v>
      </c>
      <c r="B10329" s="25" t="n">
        <v>16</v>
      </c>
      <c r="C10329" s="7" t="n">
        <v>0</v>
      </c>
    </row>
    <row r="10330" spans="1:6">
      <c r="A10330" t="s">
        <v>4</v>
      </c>
      <c r="B10330" s="4" t="s">
        <v>5</v>
      </c>
      <c r="C10330" s="4" t="s">
        <v>13</v>
      </c>
      <c r="D10330" s="4" t="s">
        <v>6</v>
      </c>
    </row>
    <row r="10331" spans="1:6">
      <c r="A10331" t="n">
        <v>89536</v>
      </c>
      <c r="B10331" s="9" t="n">
        <v>2</v>
      </c>
      <c r="C10331" s="7" t="n">
        <v>10</v>
      </c>
      <c r="D10331" s="7" t="s">
        <v>64</v>
      </c>
    </row>
    <row r="10332" spans="1:6">
      <c r="A10332" t="s">
        <v>4</v>
      </c>
      <c r="B10332" s="4" t="s">
        <v>5</v>
      </c>
      <c r="C10332" s="4" t="s">
        <v>10</v>
      </c>
    </row>
    <row r="10333" spans="1:6">
      <c r="A10333" t="n">
        <v>89555</v>
      </c>
      <c r="B10333" s="25" t="n">
        <v>16</v>
      </c>
      <c r="C10333" s="7" t="n">
        <v>0</v>
      </c>
    </row>
    <row r="10334" spans="1:6">
      <c r="A10334" t="s">
        <v>4</v>
      </c>
      <c r="B10334" s="4" t="s">
        <v>5</v>
      </c>
      <c r="C10334" s="4" t="s">
        <v>13</v>
      </c>
      <c r="D10334" s="4" t="s">
        <v>10</v>
      </c>
      <c r="E10334" s="4" t="s">
        <v>30</v>
      </c>
    </row>
    <row r="10335" spans="1:6">
      <c r="A10335" t="n">
        <v>89558</v>
      </c>
      <c r="B10335" s="27" t="n">
        <v>58</v>
      </c>
      <c r="C10335" s="7" t="n">
        <v>100</v>
      </c>
      <c r="D10335" s="7" t="n">
        <v>300</v>
      </c>
      <c r="E10335" s="7" t="n">
        <v>1</v>
      </c>
    </row>
    <row r="10336" spans="1:6">
      <c r="A10336" t="s">
        <v>4</v>
      </c>
      <c r="B10336" s="4" t="s">
        <v>5</v>
      </c>
      <c r="C10336" s="4" t="s">
        <v>13</v>
      </c>
      <c r="D10336" s="4" t="s">
        <v>10</v>
      </c>
    </row>
    <row r="10337" spans="1:5">
      <c r="A10337" t="n">
        <v>89566</v>
      </c>
      <c r="B10337" s="27" t="n">
        <v>58</v>
      </c>
      <c r="C10337" s="7" t="n">
        <v>255</v>
      </c>
      <c r="D10337" s="7" t="n">
        <v>0</v>
      </c>
    </row>
    <row r="10338" spans="1:5">
      <c r="A10338" t="s">
        <v>4</v>
      </c>
      <c r="B10338" s="4" t="s">
        <v>5</v>
      </c>
      <c r="C10338" s="4" t="s">
        <v>13</v>
      </c>
    </row>
    <row r="10339" spans="1:5">
      <c r="A10339" t="n">
        <v>89570</v>
      </c>
      <c r="B10339" s="29" t="n">
        <v>23</v>
      </c>
      <c r="C10339" s="7" t="n">
        <v>0</v>
      </c>
    </row>
    <row r="10340" spans="1:5">
      <c r="A10340" t="s">
        <v>4</v>
      </c>
      <c r="B10340" s="4" t="s">
        <v>5</v>
      </c>
    </row>
    <row r="10341" spans="1:5">
      <c r="A10341" t="n">
        <v>89572</v>
      </c>
      <c r="B10341" s="5" t="n">
        <v>1</v>
      </c>
    </row>
    <row r="10342" spans="1:5" s="3" customFormat="1" customHeight="0">
      <c r="A10342" s="3" t="s">
        <v>2</v>
      </c>
      <c r="B10342" s="3" t="s">
        <v>863</v>
      </c>
    </row>
    <row r="10343" spans="1:5">
      <c r="A10343" t="s">
        <v>4</v>
      </c>
      <c r="B10343" s="4" t="s">
        <v>5</v>
      </c>
      <c r="C10343" s="4" t="s">
        <v>13</v>
      </c>
      <c r="D10343" s="4" t="s">
        <v>13</v>
      </c>
      <c r="E10343" s="4" t="s">
        <v>13</v>
      </c>
      <c r="F10343" s="4" t="s">
        <v>9</v>
      </c>
      <c r="G10343" s="4" t="s">
        <v>13</v>
      </c>
      <c r="H10343" s="4" t="s">
        <v>13</v>
      </c>
      <c r="I10343" s="4" t="s">
        <v>29</v>
      </c>
    </row>
    <row r="10344" spans="1:5">
      <c r="A10344" t="n">
        <v>89576</v>
      </c>
      <c r="B10344" s="14" t="n">
        <v>5</v>
      </c>
      <c r="C10344" s="7" t="n">
        <v>35</v>
      </c>
      <c r="D10344" s="7" t="n">
        <v>0</v>
      </c>
      <c r="E10344" s="7" t="n">
        <v>0</v>
      </c>
      <c r="F10344" s="7" t="n">
        <v>1</v>
      </c>
      <c r="G10344" s="7" t="n">
        <v>2</v>
      </c>
      <c r="H10344" s="7" t="n">
        <v>1</v>
      </c>
      <c r="I10344" s="15" t="n">
        <f t="normal" ca="1">A10358</f>
        <v>0</v>
      </c>
    </row>
    <row r="10345" spans="1:5">
      <c r="A10345" t="s">
        <v>4</v>
      </c>
      <c r="B10345" s="4" t="s">
        <v>5</v>
      </c>
      <c r="C10345" s="4" t="s">
        <v>13</v>
      </c>
      <c r="D10345" s="4" t="s">
        <v>10</v>
      </c>
      <c r="E10345" s="4" t="s">
        <v>6</v>
      </c>
    </row>
    <row r="10346" spans="1:5">
      <c r="A10346" t="n">
        <v>89590</v>
      </c>
      <c r="B10346" s="51" t="n">
        <v>51</v>
      </c>
      <c r="C10346" s="7" t="n">
        <v>4</v>
      </c>
      <c r="D10346" s="7" t="n">
        <v>118</v>
      </c>
      <c r="E10346" s="7" t="s">
        <v>151</v>
      </c>
    </row>
    <row r="10347" spans="1:5">
      <c r="A10347" t="s">
        <v>4</v>
      </c>
      <c r="B10347" s="4" t="s">
        <v>5</v>
      </c>
      <c r="C10347" s="4" t="s">
        <v>10</v>
      </c>
    </row>
    <row r="10348" spans="1:5">
      <c r="A10348" t="n">
        <v>89603</v>
      </c>
      <c r="B10348" s="25" t="n">
        <v>16</v>
      </c>
      <c r="C10348" s="7" t="n">
        <v>0</v>
      </c>
    </row>
    <row r="10349" spans="1:5">
      <c r="A10349" t="s">
        <v>4</v>
      </c>
      <c r="B10349" s="4" t="s">
        <v>5</v>
      </c>
      <c r="C10349" s="4" t="s">
        <v>10</v>
      </c>
      <c r="D10349" s="4" t="s">
        <v>66</v>
      </c>
      <c r="E10349" s="4" t="s">
        <v>13</v>
      </c>
      <c r="F10349" s="4" t="s">
        <v>13</v>
      </c>
    </row>
    <row r="10350" spans="1:5">
      <c r="A10350" t="n">
        <v>89606</v>
      </c>
      <c r="B10350" s="52" t="n">
        <v>26</v>
      </c>
      <c r="C10350" s="7" t="n">
        <v>118</v>
      </c>
      <c r="D10350" s="7" t="s">
        <v>864</v>
      </c>
      <c r="E10350" s="7" t="n">
        <v>2</v>
      </c>
      <c r="F10350" s="7" t="n">
        <v>0</v>
      </c>
    </row>
    <row r="10351" spans="1:5">
      <c r="A10351" t="s">
        <v>4</v>
      </c>
      <c r="B10351" s="4" t="s">
        <v>5</v>
      </c>
    </row>
    <row r="10352" spans="1:5">
      <c r="A10352" t="n">
        <v>89711</v>
      </c>
      <c r="B10352" s="32" t="n">
        <v>28</v>
      </c>
    </row>
    <row r="10353" spans="1:9">
      <c r="A10353" t="s">
        <v>4</v>
      </c>
      <c r="B10353" s="4" t="s">
        <v>5</v>
      </c>
      <c r="C10353" s="4" t="s">
        <v>13</v>
      </c>
      <c r="D10353" s="4" t="s">
        <v>13</v>
      </c>
      <c r="E10353" s="4" t="s">
        <v>9</v>
      </c>
      <c r="F10353" s="4" t="s">
        <v>13</v>
      </c>
      <c r="G10353" s="4" t="s">
        <v>13</v>
      </c>
    </row>
    <row r="10354" spans="1:9">
      <c r="A10354" t="n">
        <v>89712</v>
      </c>
      <c r="B10354" s="34" t="n">
        <v>18</v>
      </c>
      <c r="C10354" s="7" t="n">
        <v>1</v>
      </c>
      <c r="D10354" s="7" t="n">
        <v>0</v>
      </c>
      <c r="E10354" s="7" t="n">
        <v>4</v>
      </c>
      <c r="F10354" s="7" t="n">
        <v>19</v>
      </c>
      <c r="G10354" s="7" t="n">
        <v>1</v>
      </c>
    </row>
    <row r="10355" spans="1:9">
      <c r="A10355" t="s">
        <v>4</v>
      </c>
      <c r="B10355" s="4" t="s">
        <v>5</v>
      </c>
      <c r="C10355" s="4" t="s">
        <v>29</v>
      </c>
    </row>
    <row r="10356" spans="1:9">
      <c r="A10356" t="n">
        <v>89721</v>
      </c>
      <c r="B10356" s="18" t="n">
        <v>3</v>
      </c>
      <c r="C10356" s="15" t="n">
        <f t="normal" ca="1">A10368</f>
        <v>0</v>
      </c>
    </row>
    <row r="10357" spans="1:9">
      <c r="A10357" t="s">
        <v>4</v>
      </c>
      <c r="B10357" s="4" t="s">
        <v>5</v>
      </c>
      <c r="C10357" s="4" t="s">
        <v>13</v>
      </c>
      <c r="D10357" s="4" t="s">
        <v>10</v>
      </c>
      <c r="E10357" s="4" t="s">
        <v>6</v>
      </c>
    </row>
    <row r="10358" spans="1:9">
      <c r="A10358" t="n">
        <v>89726</v>
      </c>
      <c r="B10358" s="51" t="n">
        <v>51</v>
      </c>
      <c r="C10358" s="7" t="n">
        <v>4</v>
      </c>
      <c r="D10358" s="7" t="n">
        <v>118</v>
      </c>
      <c r="E10358" s="7" t="s">
        <v>151</v>
      </c>
    </row>
    <row r="10359" spans="1:9">
      <c r="A10359" t="s">
        <v>4</v>
      </c>
      <c r="B10359" s="4" t="s">
        <v>5</v>
      </c>
      <c r="C10359" s="4" t="s">
        <v>10</v>
      </c>
    </row>
    <row r="10360" spans="1:9">
      <c r="A10360" t="n">
        <v>89739</v>
      </c>
      <c r="B10360" s="25" t="n">
        <v>16</v>
      </c>
      <c r="C10360" s="7" t="n">
        <v>0</v>
      </c>
    </row>
    <row r="10361" spans="1:9">
      <c r="A10361" t="s">
        <v>4</v>
      </c>
      <c r="B10361" s="4" t="s">
        <v>5</v>
      </c>
      <c r="C10361" s="4" t="s">
        <v>10</v>
      </c>
      <c r="D10361" s="4" t="s">
        <v>66</v>
      </c>
      <c r="E10361" s="4" t="s">
        <v>13</v>
      </c>
      <c r="F10361" s="4" t="s">
        <v>13</v>
      </c>
    </row>
    <row r="10362" spans="1:9">
      <c r="A10362" t="n">
        <v>89742</v>
      </c>
      <c r="B10362" s="52" t="n">
        <v>26</v>
      </c>
      <c r="C10362" s="7" t="n">
        <v>118</v>
      </c>
      <c r="D10362" s="7" t="s">
        <v>865</v>
      </c>
      <c r="E10362" s="7" t="n">
        <v>2</v>
      </c>
      <c r="F10362" s="7" t="n">
        <v>0</v>
      </c>
    </row>
    <row r="10363" spans="1:9">
      <c r="A10363" t="s">
        <v>4</v>
      </c>
      <c r="B10363" s="4" t="s">
        <v>5</v>
      </c>
    </row>
    <row r="10364" spans="1:9">
      <c r="A10364" t="n">
        <v>89826</v>
      </c>
      <c r="B10364" s="32" t="n">
        <v>28</v>
      </c>
    </row>
    <row r="10365" spans="1:9">
      <c r="A10365" t="s">
        <v>4</v>
      </c>
      <c r="B10365" s="4" t="s">
        <v>5</v>
      </c>
      <c r="C10365" s="4" t="s">
        <v>13</v>
      </c>
      <c r="D10365" s="4" t="s">
        <v>13</v>
      </c>
      <c r="E10365" s="4" t="s">
        <v>9</v>
      </c>
      <c r="F10365" s="4" t="s">
        <v>13</v>
      </c>
      <c r="G10365" s="4" t="s">
        <v>13</v>
      </c>
    </row>
    <row r="10366" spans="1:9">
      <c r="A10366" t="n">
        <v>89827</v>
      </c>
      <c r="B10366" s="34" t="n">
        <v>18</v>
      </c>
      <c r="C10366" s="7" t="n">
        <v>1</v>
      </c>
      <c r="D10366" s="7" t="n">
        <v>0</v>
      </c>
      <c r="E10366" s="7" t="n">
        <v>5</v>
      </c>
      <c r="F10366" s="7" t="n">
        <v>19</v>
      </c>
      <c r="G10366" s="7" t="n">
        <v>1</v>
      </c>
    </row>
    <row r="10367" spans="1:9">
      <c r="A10367" t="s">
        <v>4</v>
      </c>
      <c r="B10367" s="4" t="s">
        <v>5</v>
      </c>
      <c r="C10367" s="4" t="s">
        <v>13</v>
      </c>
      <c r="D10367" s="4" t="s">
        <v>13</v>
      </c>
      <c r="E10367" s="4" t="s">
        <v>10</v>
      </c>
      <c r="F10367" s="4" t="s">
        <v>30</v>
      </c>
    </row>
    <row r="10368" spans="1:9">
      <c r="A10368" t="n">
        <v>89836</v>
      </c>
      <c r="B10368" s="24" t="n">
        <v>107</v>
      </c>
      <c r="C10368" s="7" t="n">
        <v>0</v>
      </c>
      <c r="D10368" s="7" t="n">
        <v>0</v>
      </c>
      <c r="E10368" s="7" t="n">
        <v>0</v>
      </c>
      <c r="F10368" s="7" t="n">
        <v>32</v>
      </c>
    </row>
    <row r="10369" spans="1:7">
      <c r="A10369" t="s">
        <v>4</v>
      </c>
      <c r="B10369" s="4" t="s">
        <v>5</v>
      </c>
      <c r="C10369" s="4" t="s">
        <v>13</v>
      </c>
      <c r="D10369" s="4" t="s">
        <v>13</v>
      </c>
      <c r="E10369" s="4" t="s">
        <v>6</v>
      </c>
      <c r="F10369" s="4" t="s">
        <v>10</v>
      </c>
    </row>
    <row r="10370" spans="1:7">
      <c r="A10370" t="n">
        <v>89845</v>
      </c>
      <c r="B10370" s="24" t="n">
        <v>107</v>
      </c>
      <c r="C10370" s="7" t="n">
        <v>1</v>
      </c>
      <c r="D10370" s="7" t="n">
        <v>0</v>
      </c>
      <c r="E10370" s="7" t="s">
        <v>719</v>
      </c>
      <c r="F10370" s="7" t="n">
        <v>0</v>
      </c>
    </row>
    <row r="10371" spans="1:7">
      <c r="A10371" t="s">
        <v>4</v>
      </c>
      <c r="B10371" s="4" t="s">
        <v>5</v>
      </c>
      <c r="C10371" s="4" t="s">
        <v>13</v>
      </c>
      <c r="D10371" s="4" t="s">
        <v>13</v>
      </c>
      <c r="E10371" s="4" t="s">
        <v>6</v>
      </c>
      <c r="F10371" s="4" t="s">
        <v>10</v>
      </c>
    </row>
    <row r="10372" spans="1:7">
      <c r="A10372" t="n">
        <v>89856</v>
      </c>
      <c r="B10372" s="24" t="n">
        <v>107</v>
      </c>
      <c r="C10372" s="7" t="n">
        <v>1</v>
      </c>
      <c r="D10372" s="7" t="n">
        <v>0</v>
      </c>
      <c r="E10372" s="7" t="s">
        <v>720</v>
      </c>
      <c r="F10372" s="7" t="n">
        <v>1</v>
      </c>
    </row>
    <row r="10373" spans="1:7">
      <c r="A10373" t="s">
        <v>4</v>
      </c>
      <c r="B10373" s="4" t="s">
        <v>5</v>
      </c>
      <c r="C10373" s="4" t="s">
        <v>13</v>
      </c>
      <c r="D10373" s="4" t="s">
        <v>13</v>
      </c>
      <c r="E10373" s="4" t="s">
        <v>13</v>
      </c>
      <c r="F10373" s="4" t="s">
        <v>10</v>
      </c>
      <c r="G10373" s="4" t="s">
        <v>10</v>
      </c>
      <c r="H10373" s="4" t="s">
        <v>13</v>
      </c>
    </row>
    <row r="10374" spans="1:7">
      <c r="A10374" t="n">
        <v>89873</v>
      </c>
      <c r="B10374" s="24" t="n">
        <v>107</v>
      </c>
      <c r="C10374" s="7" t="n">
        <v>2</v>
      </c>
      <c r="D10374" s="7" t="n">
        <v>0</v>
      </c>
      <c r="E10374" s="7" t="n">
        <v>1</v>
      </c>
      <c r="F10374" s="7" t="n">
        <v>65535</v>
      </c>
      <c r="G10374" s="7" t="n">
        <v>65535</v>
      </c>
      <c r="H10374" s="7" t="n">
        <v>0</v>
      </c>
    </row>
    <row r="10375" spans="1:7">
      <c r="A10375" t="s">
        <v>4</v>
      </c>
      <c r="B10375" s="4" t="s">
        <v>5</v>
      </c>
      <c r="C10375" s="4" t="s">
        <v>13</v>
      </c>
      <c r="D10375" s="4" t="s">
        <v>13</v>
      </c>
      <c r="E10375" s="4" t="s">
        <v>13</v>
      </c>
    </row>
    <row r="10376" spans="1:7">
      <c r="A10376" t="n">
        <v>89882</v>
      </c>
      <c r="B10376" s="24" t="n">
        <v>107</v>
      </c>
      <c r="C10376" s="7" t="n">
        <v>4</v>
      </c>
      <c r="D10376" s="7" t="n">
        <v>0</v>
      </c>
      <c r="E10376" s="7" t="n">
        <v>0</v>
      </c>
    </row>
    <row r="10377" spans="1:7">
      <c r="A10377" t="s">
        <v>4</v>
      </c>
      <c r="B10377" s="4" t="s">
        <v>5</v>
      </c>
      <c r="C10377" s="4" t="s">
        <v>13</v>
      </c>
      <c r="D10377" s="4" t="s">
        <v>13</v>
      </c>
    </row>
    <row r="10378" spans="1:7">
      <c r="A10378" t="n">
        <v>89886</v>
      </c>
      <c r="B10378" s="24" t="n">
        <v>107</v>
      </c>
      <c r="C10378" s="7" t="n">
        <v>3</v>
      </c>
      <c r="D10378" s="7" t="n">
        <v>0</v>
      </c>
    </row>
    <row r="10379" spans="1:7">
      <c r="A10379" t="s">
        <v>4</v>
      </c>
      <c r="B10379" s="4" t="s">
        <v>5</v>
      </c>
      <c r="C10379" s="4" t="s">
        <v>13</v>
      </c>
      <c r="D10379" s="4" t="s">
        <v>13</v>
      </c>
      <c r="E10379" s="4" t="s">
        <v>13</v>
      </c>
      <c r="F10379" s="4" t="s">
        <v>9</v>
      </c>
      <c r="G10379" s="4" t="s">
        <v>13</v>
      </c>
      <c r="H10379" s="4" t="s">
        <v>13</v>
      </c>
      <c r="I10379" s="4" t="s">
        <v>29</v>
      </c>
    </row>
    <row r="10380" spans="1:7">
      <c r="A10380" t="n">
        <v>89889</v>
      </c>
      <c r="B10380" s="14" t="n">
        <v>5</v>
      </c>
      <c r="C10380" s="7" t="n">
        <v>35</v>
      </c>
      <c r="D10380" s="7" t="n">
        <v>0</v>
      </c>
      <c r="E10380" s="7" t="n">
        <v>0</v>
      </c>
      <c r="F10380" s="7" t="n">
        <v>0</v>
      </c>
      <c r="G10380" s="7" t="n">
        <v>3</v>
      </c>
      <c r="H10380" s="7" t="n">
        <v>1</v>
      </c>
      <c r="I10380" s="15" t="n">
        <f t="normal" ca="1">A10386</f>
        <v>0</v>
      </c>
    </row>
    <row r="10381" spans="1:7">
      <c r="A10381" t="s">
        <v>4</v>
      </c>
      <c r="B10381" s="4" t="s">
        <v>5</v>
      </c>
      <c r="C10381" s="4" t="s">
        <v>13</v>
      </c>
      <c r="D10381" s="4" t="s">
        <v>13</v>
      </c>
      <c r="E10381" s="4" t="s">
        <v>9</v>
      </c>
      <c r="F10381" s="4" t="s">
        <v>13</v>
      </c>
      <c r="G10381" s="4" t="s">
        <v>13</v>
      </c>
      <c r="H10381" s="4" t="s">
        <v>13</v>
      </c>
    </row>
    <row r="10382" spans="1:7">
      <c r="A10382" t="n">
        <v>89903</v>
      </c>
      <c r="B10382" s="34" t="n">
        <v>18</v>
      </c>
      <c r="C10382" s="7" t="n">
        <v>0</v>
      </c>
      <c r="D10382" s="7" t="n">
        <v>0</v>
      </c>
      <c r="E10382" s="7" t="n">
        <v>2</v>
      </c>
      <c r="F10382" s="7" t="n">
        <v>14</v>
      </c>
      <c r="G10382" s="7" t="n">
        <v>19</v>
      </c>
      <c r="H10382" s="7" t="n">
        <v>1</v>
      </c>
    </row>
    <row r="10383" spans="1:7">
      <c r="A10383" t="s">
        <v>4</v>
      </c>
      <c r="B10383" s="4" t="s">
        <v>5</v>
      </c>
    </row>
    <row r="10384" spans="1:7">
      <c r="A10384" t="n">
        <v>89913</v>
      </c>
      <c r="B10384" s="5" t="n">
        <v>1</v>
      </c>
    </row>
    <row r="10385" spans="1:9">
      <c r="A10385" t="s">
        <v>4</v>
      </c>
      <c r="B10385" s="4" t="s">
        <v>5</v>
      </c>
      <c r="C10385" s="4" t="s">
        <v>13</v>
      </c>
      <c r="D10385" s="4" t="s">
        <v>10</v>
      </c>
      <c r="E10385" s="4" t="s">
        <v>30</v>
      </c>
    </row>
    <row r="10386" spans="1:9">
      <c r="A10386" t="n">
        <v>89914</v>
      </c>
      <c r="B10386" s="27" t="n">
        <v>58</v>
      </c>
      <c r="C10386" s="7" t="n">
        <v>0</v>
      </c>
      <c r="D10386" s="7" t="n">
        <v>500</v>
      </c>
      <c r="E10386" s="7" t="n">
        <v>1</v>
      </c>
    </row>
    <row r="10387" spans="1:9">
      <c r="A10387" t="s">
        <v>4</v>
      </c>
      <c r="B10387" s="4" t="s">
        <v>5</v>
      </c>
      <c r="C10387" s="4" t="s">
        <v>13</v>
      </c>
      <c r="D10387" s="4" t="s">
        <v>10</v>
      </c>
    </row>
    <row r="10388" spans="1:9">
      <c r="A10388" t="n">
        <v>89922</v>
      </c>
      <c r="B10388" s="27" t="n">
        <v>58</v>
      </c>
      <c r="C10388" s="7" t="n">
        <v>255</v>
      </c>
      <c r="D10388" s="7" t="n">
        <v>0</v>
      </c>
    </row>
    <row r="10389" spans="1:9">
      <c r="A10389" t="s">
        <v>4</v>
      </c>
      <c r="B10389" s="4" t="s">
        <v>5</v>
      </c>
      <c r="C10389" s="4" t="s">
        <v>13</v>
      </c>
      <c r="D10389" s="4" t="s">
        <v>13</v>
      </c>
      <c r="E10389" s="4" t="s">
        <v>13</v>
      </c>
      <c r="F10389" s="4" t="s">
        <v>13</v>
      </c>
      <c r="G10389" s="4" t="s">
        <v>13</v>
      </c>
    </row>
    <row r="10390" spans="1:9">
      <c r="A10390" t="n">
        <v>89926</v>
      </c>
      <c r="B10390" s="34" t="n">
        <v>18</v>
      </c>
      <c r="C10390" s="7" t="n">
        <v>2</v>
      </c>
      <c r="D10390" s="7" t="n">
        <v>35</v>
      </c>
      <c r="E10390" s="7" t="n">
        <v>6</v>
      </c>
      <c r="F10390" s="7" t="n">
        <v>19</v>
      </c>
      <c r="G10390" s="7" t="n">
        <v>1</v>
      </c>
    </row>
    <row r="10391" spans="1:9">
      <c r="A10391" t="s">
        <v>4</v>
      </c>
      <c r="B10391" s="4" t="s">
        <v>5</v>
      </c>
      <c r="C10391" s="4" t="s">
        <v>13</v>
      </c>
      <c r="D10391" s="4" t="s">
        <v>10</v>
      </c>
      <c r="E10391" s="4" t="s">
        <v>9</v>
      </c>
    </row>
    <row r="10392" spans="1:9">
      <c r="A10392" t="n">
        <v>89932</v>
      </c>
      <c r="B10392" s="71" t="n">
        <v>167</v>
      </c>
      <c r="C10392" s="7" t="n">
        <v>3</v>
      </c>
      <c r="D10392" s="7" t="n">
        <v>0</v>
      </c>
      <c r="E10392" s="7" t="n">
        <v>0</v>
      </c>
    </row>
    <row r="10393" spans="1:9">
      <c r="A10393" t="s">
        <v>4</v>
      </c>
      <c r="B10393" s="4" t="s">
        <v>5</v>
      </c>
      <c r="C10393" s="4" t="s">
        <v>10</v>
      </c>
    </row>
    <row r="10394" spans="1:9">
      <c r="A10394" t="n">
        <v>89940</v>
      </c>
      <c r="B10394" s="16" t="n">
        <v>13</v>
      </c>
      <c r="C10394" s="7" t="n">
        <v>6484</v>
      </c>
    </row>
    <row r="10395" spans="1:9">
      <c r="A10395" t="s">
        <v>4</v>
      </c>
      <c r="B10395" s="4" t="s">
        <v>5</v>
      </c>
      <c r="C10395" s="4" t="s">
        <v>13</v>
      </c>
      <c r="D10395" s="4" t="s">
        <v>10</v>
      </c>
      <c r="E10395" s="4" t="s">
        <v>9</v>
      </c>
    </row>
    <row r="10396" spans="1:9">
      <c r="A10396" t="n">
        <v>89943</v>
      </c>
      <c r="B10396" s="71" t="n">
        <v>167</v>
      </c>
      <c r="C10396" s="7" t="n">
        <v>1</v>
      </c>
      <c r="D10396" s="7" t="n">
        <v>0</v>
      </c>
      <c r="E10396" s="7" t="n">
        <v>256</v>
      </c>
    </row>
    <row r="10397" spans="1:9">
      <c r="A10397" t="s">
        <v>4</v>
      </c>
      <c r="B10397" s="4" t="s">
        <v>5</v>
      </c>
      <c r="C10397" s="4" t="s">
        <v>13</v>
      </c>
      <c r="D10397" s="4" t="s">
        <v>10</v>
      </c>
      <c r="E10397" s="4" t="s">
        <v>9</v>
      </c>
    </row>
    <row r="10398" spans="1:9">
      <c r="A10398" t="n">
        <v>89951</v>
      </c>
      <c r="B10398" s="71" t="n">
        <v>167</v>
      </c>
      <c r="C10398" s="7" t="n">
        <v>1</v>
      </c>
      <c r="D10398" s="7" t="n">
        <v>0</v>
      </c>
      <c r="E10398" s="7" t="n">
        <v>176</v>
      </c>
    </row>
    <row r="10399" spans="1:9">
      <c r="A10399" t="s">
        <v>4</v>
      </c>
      <c r="B10399" s="4" t="s">
        <v>5</v>
      </c>
      <c r="C10399" s="4" t="s">
        <v>13</v>
      </c>
      <c r="D10399" s="4" t="s">
        <v>10</v>
      </c>
      <c r="E10399" s="4" t="s">
        <v>9</v>
      </c>
    </row>
    <row r="10400" spans="1:9">
      <c r="A10400" t="n">
        <v>89959</v>
      </c>
      <c r="B10400" s="71" t="n">
        <v>167</v>
      </c>
      <c r="C10400" s="7" t="n">
        <v>1</v>
      </c>
      <c r="D10400" s="7" t="n">
        <v>1</v>
      </c>
      <c r="E10400" s="7" t="n">
        <v>176</v>
      </c>
    </row>
    <row r="10401" spans="1:7">
      <c r="A10401" t="s">
        <v>4</v>
      </c>
      <c r="B10401" s="4" t="s">
        <v>5</v>
      </c>
      <c r="C10401" s="4" t="s">
        <v>13</v>
      </c>
      <c r="D10401" s="4" t="s">
        <v>10</v>
      </c>
      <c r="E10401" s="4" t="s">
        <v>9</v>
      </c>
    </row>
    <row r="10402" spans="1:7">
      <c r="A10402" t="n">
        <v>89967</v>
      </c>
      <c r="B10402" s="71" t="n">
        <v>167</v>
      </c>
      <c r="C10402" s="7" t="n">
        <v>1</v>
      </c>
      <c r="D10402" s="7" t="n">
        <v>2</v>
      </c>
      <c r="E10402" s="7" t="n">
        <v>176</v>
      </c>
    </row>
    <row r="10403" spans="1:7">
      <c r="A10403" t="s">
        <v>4</v>
      </c>
      <c r="B10403" s="4" t="s">
        <v>5</v>
      </c>
      <c r="C10403" s="4" t="s">
        <v>13</v>
      </c>
      <c r="D10403" s="4" t="s">
        <v>10</v>
      </c>
      <c r="E10403" s="4" t="s">
        <v>9</v>
      </c>
    </row>
    <row r="10404" spans="1:7">
      <c r="A10404" t="n">
        <v>89975</v>
      </c>
      <c r="B10404" s="71" t="n">
        <v>167</v>
      </c>
      <c r="C10404" s="7" t="n">
        <v>1</v>
      </c>
      <c r="D10404" s="7" t="n">
        <v>3</v>
      </c>
      <c r="E10404" s="7" t="n">
        <v>176</v>
      </c>
    </row>
    <row r="10405" spans="1:7">
      <c r="A10405" t="s">
        <v>4</v>
      </c>
      <c r="B10405" s="4" t="s">
        <v>5</v>
      </c>
      <c r="C10405" s="4" t="s">
        <v>13</v>
      </c>
      <c r="D10405" s="4" t="s">
        <v>10</v>
      </c>
      <c r="E10405" s="4" t="s">
        <v>9</v>
      </c>
    </row>
    <row r="10406" spans="1:7">
      <c r="A10406" t="n">
        <v>89983</v>
      </c>
      <c r="B10406" s="71" t="n">
        <v>167</v>
      </c>
      <c r="C10406" s="7" t="n">
        <v>1</v>
      </c>
      <c r="D10406" s="7" t="n">
        <v>4</v>
      </c>
      <c r="E10406" s="7" t="n">
        <v>176</v>
      </c>
    </row>
    <row r="10407" spans="1:7">
      <c r="A10407" t="s">
        <v>4</v>
      </c>
      <c r="B10407" s="4" t="s">
        <v>5</v>
      </c>
      <c r="C10407" s="4" t="s">
        <v>13</v>
      </c>
      <c r="D10407" s="4" t="s">
        <v>10</v>
      </c>
      <c r="E10407" s="4" t="s">
        <v>9</v>
      </c>
    </row>
    <row r="10408" spans="1:7">
      <c r="A10408" t="n">
        <v>89991</v>
      </c>
      <c r="B10408" s="71" t="n">
        <v>167</v>
      </c>
      <c r="C10408" s="7" t="n">
        <v>1</v>
      </c>
      <c r="D10408" s="7" t="n">
        <v>5</v>
      </c>
      <c r="E10408" s="7" t="n">
        <v>176</v>
      </c>
    </row>
    <row r="10409" spans="1:7">
      <c r="A10409" t="s">
        <v>4</v>
      </c>
      <c r="B10409" s="4" t="s">
        <v>5</v>
      </c>
      <c r="C10409" s="4" t="s">
        <v>13</v>
      </c>
      <c r="D10409" s="4" t="s">
        <v>10</v>
      </c>
      <c r="E10409" s="4" t="s">
        <v>9</v>
      </c>
    </row>
    <row r="10410" spans="1:7">
      <c r="A10410" t="n">
        <v>89999</v>
      </c>
      <c r="B10410" s="71" t="n">
        <v>167</v>
      </c>
      <c r="C10410" s="7" t="n">
        <v>1</v>
      </c>
      <c r="D10410" s="7" t="n">
        <v>6</v>
      </c>
      <c r="E10410" s="7" t="n">
        <v>176</v>
      </c>
    </row>
    <row r="10411" spans="1:7">
      <c r="A10411" t="s">
        <v>4</v>
      </c>
      <c r="B10411" s="4" t="s">
        <v>5</v>
      </c>
      <c r="C10411" s="4" t="s">
        <v>13</v>
      </c>
      <c r="D10411" s="4" t="s">
        <v>10</v>
      </c>
      <c r="E10411" s="4" t="s">
        <v>9</v>
      </c>
    </row>
    <row r="10412" spans="1:7">
      <c r="A10412" t="n">
        <v>90007</v>
      </c>
      <c r="B10412" s="71" t="n">
        <v>167</v>
      </c>
      <c r="C10412" s="7" t="n">
        <v>1</v>
      </c>
      <c r="D10412" s="7" t="n">
        <v>7</v>
      </c>
      <c r="E10412" s="7" t="n">
        <v>176</v>
      </c>
    </row>
    <row r="10413" spans="1:7">
      <c r="A10413" t="s">
        <v>4</v>
      </c>
      <c r="B10413" s="4" t="s">
        <v>5</v>
      </c>
      <c r="C10413" s="4" t="s">
        <v>13</v>
      </c>
      <c r="D10413" s="4" t="s">
        <v>10</v>
      </c>
      <c r="E10413" s="4" t="s">
        <v>9</v>
      </c>
    </row>
    <row r="10414" spans="1:7">
      <c r="A10414" t="n">
        <v>90015</v>
      </c>
      <c r="B10414" s="71" t="n">
        <v>167</v>
      </c>
      <c r="C10414" s="7" t="n">
        <v>1</v>
      </c>
      <c r="D10414" s="7" t="n">
        <v>8</v>
      </c>
      <c r="E10414" s="7" t="n">
        <v>176</v>
      </c>
    </row>
    <row r="10415" spans="1:7">
      <c r="A10415" t="s">
        <v>4</v>
      </c>
      <c r="B10415" s="4" t="s">
        <v>5</v>
      </c>
      <c r="C10415" s="4" t="s">
        <v>13</v>
      </c>
      <c r="D10415" s="4" t="s">
        <v>10</v>
      </c>
      <c r="E10415" s="4" t="s">
        <v>9</v>
      </c>
    </row>
    <row r="10416" spans="1:7">
      <c r="A10416" t="n">
        <v>90023</v>
      </c>
      <c r="B10416" s="71" t="n">
        <v>167</v>
      </c>
      <c r="C10416" s="7" t="n">
        <v>1</v>
      </c>
      <c r="D10416" s="7" t="n">
        <v>9</v>
      </c>
      <c r="E10416" s="7" t="n">
        <v>176</v>
      </c>
    </row>
    <row r="10417" spans="1:5">
      <c r="A10417" t="s">
        <v>4</v>
      </c>
      <c r="B10417" s="4" t="s">
        <v>5</v>
      </c>
      <c r="C10417" s="4" t="s">
        <v>13</v>
      </c>
      <c r="D10417" s="4" t="s">
        <v>10</v>
      </c>
      <c r="E10417" s="4" t="s">
        <v>9</v>
      </c>
    </row>
    <row r="10418" spans="1:5">
      <c r="A10418" t="n">
        <v>90031</v>
      </c>
      <c r="B10418" s="71" t="n">
        <v>167</v>
      </c>
      <c r="C10418" s="7" t="n">
        <v>1</v>
      </c>
      <c r="D10418" s="7" t="n">
        <v>11</v>
      </c>
      <c r="E10418" s="7" t="n">
        <v>176</v>
      </c>
    </row>
    <row r="10419" spans="1:5">
      <c r="A10419" t="s">
        <v>4</v>
      </c>
      <c r="B10419" s="4" t="s">
        <v>5</v>
      </c>
      <c r="C10419" s="4" t="s">
        <v>13</v>
      </c>
      <c r="D10419" s="4" t="s">
        <v>13</v>
      </c>
      <c r="E10419" s="4" t="s">
        <v>9</v>
      </c>
      <c r="F10419" s="4" t="s">
        <v>13</v>
      </c>
      <c r="G10419" s="4" t="s">
        <v>13</v>
      </c>
    </row>
    <row r="10420" spans="1:5">
      <c r="A10420" t="n">
        <v>90039</v>
      </c>
      <c r="B10420" s="34" t="n">
        <v>18</v>
      </c>
      <c r="C10420" s="7" t="n">
        <v>6</v>
      </c>
      <c r="D10420" s="7" t="n">
        <v>0</v>
      </c>
      <c r="E10420" s="7" t="n">
        <v>4</v>
      </c>
      <c r="F10420" s="7" t="n">
        <v>19</v>
      </c>
      <c r="G10420" s="7" t="n">
        <v>1</v>
      </c>
    </row>
    <row r="10421" spans="1:5">
      <c r="A10421" t="s">
        <v>4</v>
      </c>
      <c r="B10421" s="4" t="s">
        <v>5</v>
      </c>
      <c r="C10421" s="4" t="s">
        <v>13</v>
      </c>
      <c r="D10421" s="4" t="s">
        <v>10</v>
      </c>
      <c r="E10421" s="4" t="s">
        <v>9</v>
      </c>
    </row>
    <row r="10422" spans="1:5">
      <c r="A10422" t="n">
        <v>90048</v>
      </c>
      <c r="B10422" s="71" t="n">
        <v>167</v>
      </c>
      <c r="C10422" s="7" t="n">
        <v>0</v>
      </c>
      <c r="D10422" s="7" t="n">
        <v>0</v>
      </c>
      <c r="E10422" s="7" t="n">
        <v>16</v>
      </c>
    </row>
    <row r="10423" spans="1:5">
      <c r="A10423" t="s">
        <v>4</v>
      </c>
      <c r="B10423" s="4" t="s">
        <v>5</v>
      </c>
      <c r="C10423" s="4" t="s">
        <v>13</v>
      </c>
      <c r="D10423" s="4" t="s">
        <v>10</v>
      </c>
      <c r="E10423" s="4" t="s">
        <v>9</v>
      </c>
    </row>
    <row r="10424" spans="1:5">
      <c r="A10424" t="n">
        <v>90056</v>
      </c>
      <c r="B10424" s="71" t="n">
        <v>167</v>
      </c>
      <c r="C10424" s="7" t="n">
        <v>0</v>
      </c>
      <c r="D10424" s="7" t="n">
        <v>3</v>
      </c>
      <c r="E10424" s="7" t="n">
        <v>16</v>
      </c>
    </row>
    <row r="10425" spans="1:5">
      <c r="A10425" t="s">
        <v>4</v>
      </c>
      <c r="B10425" s="4" t="s">
        <v>5</v>
      </c>
      <c r="C10425" s="4" t="s">
        <v>13</v>
      </c>
      <c r="D10425" s="4" t="s">
        <v>10</v>
      </c>
      <c r="E10425" s="4" t="s">
        <v>9</v>
      </c>
    </row>
    <row r="10426" spans="1:5">
      <c r="A10426" t="n">
        <v>90064</v>
      </c>
      <c r="B10426" s="71" t="n">
        <v>167</v>
      </c>
      <c r="C10426" s="7" t="n">
        <v>0</v>
      </c>
      <c r="D10426" s="7" t="n">
        <v>6</v>
      </c>
      <c r="E10426" s="7" t="n">
        <v>16</v>
      </c>
    </row>
    <row r="10427" spans="1:5">
      <c r="A10427" t="s">
        <v>4</v>
      </c>
      <c r="B10427" s="4" t="s">
        <v>5</v>
      </c>
      <c r="C10427" s="4" t="s">
        <v>13</v>
      </c>
      <c r="D10427" s="4" t="s">
        <v>10</v>
      </c>
      <c r="E10427" s="4" t="s">
        <v>9</v>
      </c>
    </row>
    <row r="10428" spans="1:5">
      <c r="A10428" t="n">
        <v>90072</v>
      </c>
      <c r="B10428" s="71" t="n">
        <v>167</v>
      </c>
      <c r="C10428" s="7" t="n">
        <v>0</v>
      </c>
      <c r="D10428" s="7" t="n">
        <v>7</v>
      </c>
      <c r="E10428" s="7" t="n">
        <v>16</v>
      </c>
    </row>
    <row r="10429" spans="1:5">
      <c r="A10429" t="s">
        <v>4</v>
      </c>
      <c r="B10429" s="4" t="s">
        <v>5</v>
      </c>
      <c r="C10429" s="4" t="s">
        <v>13</v>
      </c>
      <c r="D10429" s="4" t="s">
        <v>10</v>
      </c>
      <c r="E10429" s="4" t="s">
        <v>9</v>
      </c>
    </row>
    <row r="10430" spans="1:5">
      <c r="A10430" t="n">
        <v>90080</v>
      </c>
      <c r="B10430" s="71" t="n">
        <v>167</v>
      </c>
      <c r="C10430" s="7" t="n">
        <v>0</v>
      </c>
      <c r="D10430" s="7" t="n">
        <v>8</v>
      </c>
      <c r="E10430" s="7" t="n">
        <v>16</v>
      </c>
    </row>
    <row r="10431" spans="1:5">
      <c r="A10431" t="s">
        <v>4</v>
      </c>
      <c r="B10431" s="4" t="s">
        <v>5</v>
      </c>
      <c r="C10431" s="4" t="s">
        <v>13</v>
      </c>
      <c r="D10431" s="4" t="s">
        <v>10</v>
      </c>
      <c r="E10431" s="4" t="s">
        <v>9</v>
      </c>
    </row>
    <row r="10432" spans="1:5">
      <c r="A10432" t="n">
        <v>90088</v>
      </c>
      <c r="B10432" s="71" t="n">
        <v>167</v>
      </c>
      <c r="C10432" s="7" t="n">
        <v>0</v>
      </c>
      <c r="D10432" s="7" t="n">
        <v>9</v>
      </c>
      <c r="E10432" s="7" t="n">
        <v>16</v>
      </c>
    </row>
    <row r="10433" spans="1:7">
      <c r="A10433" t="s">
        <v>4</v>
      </c>
      <c r="B10433" s="4" t="s">
        <v>5</v>
      </c>
      <c r="C10433" s="4" t="s">
        <v>13</v>
      </c>
      <c r="D10433" s="4" t="s">
        <v>10</v>
      </c>
      <c r="E10433" s="4" t="s">
        <v>9</v>
      </c>
    </row>
    <row r="10434" spans="1:7">
      <c r="A10434" t="n">
        <v>90096</v>
      </c>
      <c r="B10434" s="71" t="n">
        <v>167</v>
      </c>
      <c r="C10434" s="7" t="n">
        <v>0</v>
      </c>
      <c r="D10434" s="7" t="n">
        <v>11</v>
      </c>
      <c r="E10434" s="7" t="n">
        <v>16</v>
      </c>
    </row>
    <row r="10435" spans="1:7">
      <c r="A10435" t="s">
        <v>4</v>
      </c>
      <c r="B10435" s="4" t="s">
        <v>5</v>
      </c>
      <c r="C10435" s="4" t="s">
        <v>13</v>
      </c>
    </row>
    <row r="10436" spans="1:7">
      <c r="A10436" t="n">
        <v>90104</v>
      </c>
      <c r="B10436" s="50" t="n">
        <v>64</v>
      </c>
      <c r="C10436" s="7" t="n">
        <v>14</v>
      </c>
    </row>
    <row r="10437" spans="1:7">
      <c r="A10437" t="s">
        <v>4</v>
      </c>
      <c r="B10437" s="4" t="s">
        <v>5</v>
      </c>
    </row>
    <row r="10438" spans="1:7">
      <c r="A10438" t="n">
        <v>90106</v>
      </c>
      <c r="B10438" s="5" t="n">
        <v>1</v>
      </c>
    </row>
    <row r="10439" spans="1:7">
      <c r="A10439" t="s">
        <v>4</v>
      </c>
      <c r="B10439" s="4" t="s">
        <v>5</v>
      </c>
      <c r="C10439" s="4" t="s">
        <v>10</v>
      </c>
    </row>
    <row r="10440" spans="1:7">
      <c r="A10440" t="n">
        <v>90107</v>
      </c>
      <c r="B10440" s="8" t="n">
        <v>12</v>
      </c>
      <c r="C10440" s="7" t="n">
        <v>6488</v>
      </c>
    </row>
    <row r="10441" spans="1:7">
      <c r="A10441" t="s">
        <v>4</v>
      </c>
      <c r="B10441" s="4" t="s">
        <v>5</v>
      </c>
      <c r="C10441" s="4" t="s">
        <v>13</v>
      </c>
    </row>
    <row r="10442" spans="1:7">
      <c r="A10442" t="n">
        <v>90110</v>
      </c>
      <c r="B10442" s="72" t="n">
        <v>117</v>
      </c>
      <c r="C10442" s="7" t="n">
        <v>2</v>
      </c>
    </row>
    <row r="10443" spans="1:7">
      <c r="A10443" t="s">
        <v>4</v>
      </c>
      <c r="B10443" s="4" t="s">
        <v>5</v>
      </c>
      <c r="C10443" s="4" t="s">
        <v>13</v>
      </c>
      <c r="D10443" s="4" t="s">
        <v>13</v>
      </c>
    </row>
    <row r="10444" spans="1:7">
      <c r="A10444" t="n">
        <v>90112</v>
      </c>
      <c r="B10444" s="72" t="n">
        <v>117</v>
      </c>
      <c r="C10444" s="7" t="n">
        <v>0</v>
      </c>
      <c r="D10444" s="7" t="n">
        <v>0</v>
      </c>
    </row>
    <row r="10445" spans="1:7">
      <c r="A10445" t="s">
        <v>4</v>
      </c>
      <c r="B10445" s="4" t="s">
        <v>5</v>
      </c>
      <c r="C10445" s="4" t="s">
        <v>13</v>
      </c>
    </row>
    <row r="10446" spans="1:7">
      <c r="A10446" t="n">
        <v>90115</v>
      </c>
      <c r="B10446" s="72" t="n">
        <v>117</v>
      </c>
      <c r="C10446" s="7" t="n">
        <v>1</v>
      </c>
    </row>
    <row r="10447" spans="1:7">
      <c r="A10447" t="s">
        <v>4</v>
      </c>
      <c r="B10447" s="4" t="s">
        <v>5</v>
      </c>
      <c r="C10447" s="4" t="s">
        <v>10</v>
      </c>
    </row>
    <row r="10448" spans="1:7">
      <c r="A10448" t="n">
        <v>90117</v>
      </c>
      <c r="B10448" s="16" t="n">
        <v>13</v>
      </c>
      <c r="C10448" s="7" t="n">
        <v>6488</v>
      </c>
    </row>
    <row r="10449" spans="1:5">
      <c r="A10449" t="s">
        <v>4</v>
      </c>
      <c r="B10449" s="4" t="s">
        <v>5</v>
      </c>
      <c r="C10449" s="4" t="s">
        <v>13</v>
      </c>
      <c r="D10449" s="4" t="s">
        <v>13</v>
      </c>
      <c r="E10449" s="4" t="s">
        <v>13</v>
      </c>
      <c r="F10449" s="4" t="s">
        <v>13</v>
      </c>
      <c r="G10449" s="4" t="s">
        <v>13</v>
      </c>
    </row>
    <row r="10450" spans="1:5">
      <c r="A10450" t="n">
        <v>90120</v>
      </c>
      <c r="B10450" s="34" t="n">
        <v>18</v>
      </c>
      <c r="C10450" s="7" t="n">
        <v>6</v>
      </c>
      <c r="D10450" s="7" t="n">
        <v>35</v>
      </c>
      <c r="E10450" s="7" t="n">
        <v>2</v>
      </c>
      <c r="F10450" s="7" t="n">
        <v>19</v>
      </c>
      <c r="G10450" s="7" t="n">
        <v>1</v>
      </c>
    </row>
    <row r="10451" spans="1:5">
      <c r="A10451" t="s">
        <v>4</v>
      </c>
      <c r="B10451" s="4" t="s">
        <v>5</v>
      </c>
      <c r="C10451" s="4" t="s">
        <v>13</v>
      </c>
      <c r="D10451" s="4" t="s">
        <v>10</v>
      </c>
      <c r="E10451" s="4" t="s">
        <v>9</v>
      </c>
    </row>
    <row r="10452" spans="1:5">
      <c r="A10452" t="n">
        <v>90126</v>
      </c>
      <c r="B10452" s="71" t="n">
        <v>167</v>
      </c>
      <c r="C10452" s="7" t="n">
        <v>4</v>
      </c>
      <c r="D10452" s="7" t="n">
        <v>0</v>
      </c>
      <c r="E10452" s="7" t="n">
        <v>0</v>
      </c>
    </row>
    <row r="10453" spans="1:5">
      <c r="A10453" t="s">
        <v>4</v>
      </c>
      <c r="B10453" s="4" t="s">
        <v>5</v>
      </c>
      <c r="C10453" s="4" t="s">
        <v>10</v>
      </c>
    </row>
    <row r="10454" spans="1:5">
      <c r="A10454" t="n">
        <v>90134</v>
      </c>
      <c r="B10454" s="8" t="n">
        <v>12</v>
      </c>
      <c r="C10454" s="7" t="n">
        <v>6468</v>
      </c>
    </row>
    <row r="10455" spans="1:5">
      <c r="A10455" t="s">
        <v>4</v>
      </c>
      <c r="B10455" s="4" t="s">
        <v>5</v>
      </c>
      <c r="C10455" s="4" t="s">
        <v>13</v>
      </c>
      <c r="D10455" s="4" t="s">
        <v>6</v>
      </c>
    </row>
    <row r="10456" spans="1:5">
      <c r="A10456" t="n">
        <v>90137</v>
      </c>
      <c r="B10456" s="9" t="n">
        <v>2</v>
      </c>
      <c r="C10456" s="7" t="n">
        <v>10</v>
      </c>
      <c r="D10456" s="7" t="s">
        <v>721</v>
      </c>
    </row>
    <row r="10457" spans="1:5">
      <c r="A10457" t="s">
        <v>4</v>
      </c>
      <c r="B10457" s="4" t="s">
        <v>5</v>
      </c>
      <c r="C10457" s="4" t="s">
        <v>13</v>
      </c>
      <c r="D10457" s="4" t="s">
        <v>6</v>
      </c>
    </row>
    <row r="10458" spans="1:5">
      <c r="A10458" t="n">
        <v>90150</v>
      </c>
      <c r="B10458" s="9" t="n">
        <v>2</v>
      </c>
      <c r="C10458" s="7" t="n">
        <v>11</v>
      </c>
      <c r="D10458" s="7" t="s">
        <v>690</v>
      </c>
    </row>
    <row r="10459" spans="1:5">
      <c r="A10459" t="s">
        <v>4</v>
      </c>
      <c r="B10459" s="4" t="s">
        <v>5</v>
      </c>
      <c r="C10459" s="4" t="s">
        <v>10</v>
      </c>
      <c r="D10459" s="4" t="s">
        <v>30</v>
      </c>
      <c r="E10459" s="4" t="s">
        <v>30</v>
      </c>
      <c r="F10459" s="4" t="s">
        <v>30</v>
      </c>
      <c r="G10459" s="4" t="s">
        <v>30</v>
      </c>
    </row>
    <row r="10460" spans="1:5">
      <c r="A10460" t="n">
        <v>90172</v>
      </c>
      <c r="B10460" s="38" t="n">
        <v>46</v>
      </c>
      <c r="C10460" s="7" t="n">
        <v>118</v>
      </c>
      <c r="D10460" s="7" t="n">
        <v>-13.960000038147</v>
      </c>
      <c r="E10460" s="7" t="n">
        <v>0</v>
      </c>
      <c r="F10460" s="7" t="n">
        <v>-13.6800003051758</v>
      </c>
      <c r="G10460" s="7" t="n">
        <v>52.9000015258789</v>
      </c>
    </row>
    <row r="10461" spans="1:5">
      <c r="A10461" t="s">
        <v>4</v>
      </c>
      <c r="B10461" s="4" t="s">
        <v>5</v>
      </c>
      <c r="C10461" s="4" t="s">
        <v>10</v>
      </c>
      <c r="D10461" s="4" t="s">
        <v>30</v>
      </c>
      <c r="E10461" s="4" t="s">
        <v>30</v>
      </c>
      <c r="F10461" s="4" t="s">
        <v>30</v>
      </c>
      <c r="G10461" s="4" t="s">
        <v>30</v>
      </c>
    </row>
    <row r="10462" spans="1:5">
      <c r="A10462" t="n">
        <v>90191</v>
      </c>
      <c r="B10462" s="38" t="n">
        <v>46</v>
      </c>
      <c r="C10462" s="7" t="n">
        <v>61440</v>
      </c>
      <c r="D10462" s="7" t="n">
        <v>-11.3699998855591</v>
      </c>
      <c r="E10462" s="7" t="n">
        <v>0</v>
      </c>
      <c r="F10462" s="7" t="n">
        <v>-13.3900003433228</v>
      </c>
      <c r="G10462" s="7" t="n">
        <v>255.899993896484</v>
      </c>
    </row>
    <row r="10463" spans="1:5">
      <c r="A10463" t="s">
        <v>4</v>
      </c>
      <c r="B10463" s="4" t="s">
        <v>5</v>
      </c>
      <c r="C10463" s="4" t="s">
        <v>10</v>
      </c>
      <c r="D10463" s="4" t="s">
        <v>9</v>
      </c>
    </row>
    <row r="10464" spans="1:5">
      <c r="A10464" t="n">
        <v>90210</v>
      </c>
      <c r="B10464" s="37" t="n">
        <v>43</v>
      </c>
      <c r="C10464" s="7" t="n">
        <v>61440</v>
      </c>
      <c r="D10464" s="7" t="n">
        <v>128</v>
      </c>
    </row>
    <row r="10465" spans="1:7">
      <c r="A10465" t="s">
        <v>4</v>
      </c>
      <c r="B10465" s="4" t="s">
        <v>5</v>
      </c>
      <c r="C10465" s="4" t="s">
        <v>10</v>
      </c>
      <c r="D10465" s="4" t="s">
        <v>9</v>
      </c>
    </row>
    <row r="10466" spans="1:7">
      <c r="A10466" t="n">
        <v>90217</v>
      </c>
      <c r="B10466" s="37" t="n">
        <v>43</v>
      </c>
      <c r="C10466" s="7" t="n">
        <v>61440</v>
      </c>
      <c r="D10466" s="7" t="n">
        <v>32</v>
      </c>
    </row>
    <row r="10467" spans="1:7">
      <c r="A10467" t="s">
        <v>4</v>
      </c>
      <c r="B10467" s="4" t="s">
        <v>5</v>
      </c>
      <c r="C10467" s="4" t="s">
        <v>10</v>
      </c>
      <c r="D10467" s="4" t="s">
        <v>9</v>
      </c>
    </row>
    <row r="10468" spans="1:7">
      <c r="A10468" t="n">
        <v>90224</v>
      </c>
      <c r="B10468" s="37" t="n">
        <v>43</v>
      </c>
      <c r="C10468" s="7" t="n">
        <v>118</v>
      </c>
      <c r="D10468" s="7" t="n">
        <v>128</v>
      </c>
    </row>
    <row r="10469" spans="1:7">
      <c r="A10469" t="s">
        <v>4</v>
      </c>
      <c r="B10469" s="4" t="s">
        <v>5</v>
      </c>
      <c r="C10469" s="4" t="s">
        <v>10</v>
      </c>
      <c r="D10469" s="4" t="s">
        <v>9</v>
      </c>
    </row>
    <row r="10470" spans="1:7">
      <c r="A10470" t="n">
        <v>90231</v>
      </c>
      <c r="B10470" s="37" t="n">
        <v>43</v>
      </c>
      <c r="C10470" s="7" t="n">
        <v>118</v>
      </c>
      <c r="D10470" s="7" t="n">
        <v>32</v>
      </c>
    </row>
    <row r="10471" spans="1:7">
      <c r="A10471" t="s">
        <v>4</v>
      </c>
      <c r="B10471" s="4" t="s">
        <v>5</v>
      </c>
      <c r="C10471" s="4" t="s">
        <v>10</v>
      </c>
      <c r="D10471" s="4" t="s">
        <v>9</v>
      </c>
    </row>
    <row r="10472" spans="1:7">
      <c r="A10472" t="n">
        <v>90238</v>
      </c>
      <c r="B10472" s="57" t="n">
        <v>44</v>
      </c>
      <c r="C10472" s="7" t="n">
        <v>6517</v>
      </c>
      <c r="D10472" s="7" t="n">
        <v>128</v>
      </c>
    </row>
    <row r="10473" spans="1:7">
      <c r="A10473" t="s">
        <v>4</v>
      </c>
      <c r="B10473" s="4" t="s">
        <v>5</v>
      </c>
      <c r="C10473" s="4" t="s">
        <v>10</v>
      </c>
      <c r="D10473" s="4" t="s">
        <v>9</v>
      </c>
    </row>
    <row r="10474" spans="1:7">
      <c r="A10474" t="n">
        <v>90245</v>
      </c>
      <c r="B10474" s="57" t="n">
        <v>44</v>
      </c>
      <c r="C10474" s="7" t="n">
        <v>6517</v>
      </c>
      <c r="D10474" s="7" t="n">
        <v>32</v>
      </c>
    </row>
    <row r="10475" spans="1:7">
      <c r="A10475" t="s">
        <v>4</v>
      </c>
      <c r="B10475" s="4" t="s">
        <v>5</v>
      </c>
      <c r="C10475" s="4" t="s">
        <v>10</v>
      </c>
    </row>
    <row r="10476" spans="1:7">
      <c r="A10476" t="n">
        <v>90252</v>
      </c>
      <c r="B10476" s="25" t="n">
        <v>16</v>
      </c>
      <c r="C10476" s="7" t="n">
        <v>100</v>
      </c>
    </row>
    <row r="10477" spans="1:7">
      <c r="A10477" t="s">
        <v>4</v>
      </c>
      <c r="B10477" s="4" t="s">
        <v>5</v>
      </c>
      <c r="C10477" s="4" t="s">
        <v>13</v>
      </c>
      <c r="D10477" s="4" t="s">
        <v>10</v>
      </c>
    </row>
    <row r="10478" spans="1:7">
      <c r="A10478" t="n">
        <v>90255</v>
      </c>
      <c r="B10478" s="23" t="n">
        <v>22</v>
      </c>
      <c r="C10478" s="7" t="n">
        <v>0</v>
      </c>
      <c r="D10478" s="7" t="n">
        <v>0</v>
      </c>
    </row>
    <row r="10479" spans="1:7">
      <c r="A10479" t="s">
        <v>4</v>
      </c>
      <c r="B10479" s="4" t="s">
        <v>5</v>
      </c>
      <c r="C10479" s="4" t="s">
        <v>13</v>
      </c>
      <c r="D10479" s="4" t="s">
        <v>13</v>
      </c>
      <c r="E10479" s="4" t="s">
        <v>30</v>
      </c>
      <c r="F10479" s="4" t="s">
        <v>30</v>
      </c>
      <c r="G10479" s="4" t="s">
        <v>30</v>
      </c>
      <c r="H10479" s="4" t="s">
        <v>10</v>
      </c>
    </row>
    <row r="10480" spans="1:7">
      <c r="A10480" t="n">
        <v>90259</v>
      </c>
      <c r="B10480" s="59" t="n">
        <v>45</v>
      </c>
      <c r="C10480" s="7" t="n">
        <v>2</v>
      </c>
      <c r="D10480" s="7" t="n">
        <v>3</v>
      </c>
      <c r="E10480" s="7" t="n">
        <v>-13.9099998474121</v>
      </c>
      <c r="F10480" s="7" t="n">
        <v>1.10000002384186</v>
      </c>
      <c r="G10480" s="7" t="n">
        <v>-13.6499996185303</v>
      </c>
      <c r="H10480" s="7" t="n">
        <v>0</v>
      </c>
    </row>
    <row r="10481" spans="1:8">
      <c r="A10481" t="s">
        <v>4</v>
      </c>
      <c r="B10481" s="4" t="s">
        <v>5</v>
      </c>
      <c r="C10481" s="4" t="s">
        <v>13</v>
      </c>
      <c r="D10481" s="4" t="s">
        <v>13</v>
      </c>
      <c r="E10481" s="4" t="s">
        <v>30</v>
      </c>
      <c r="F10481" s="4" t="s">
        <v>30</v>
      </c>
      <c r="G10481" s="4" t="s">
        <v>30</v>
      </c>
      <c r="H10481" s="4" t="s">
        <v>10</v>
      </c>
      <c r="I10481" s="4" t="s">
        <v>13</v>
      </c>
    </row>
    <row r="10482" spans="1:8">
      <c r="A10482" t="n">
        <v>90276</v>
      </c>
      <c r="B10482" s="59" t="n">
        <v>45</v>
      </c>
      <c r="C10482" s="7" t="n">
        <v>4</v>
      </c>
      <c r="D10482" s="7" t="n">
        <v>3</v>
      </c>
      <c r="E10482" s="7" t="n">
        <v>347.809997558594</v>
      </c>
      <c r="F10482" s="7" t="n">
        <v>90.7300033569336</v>
      </c>
      <c r="G10482" s="7" t="n">
        <v>0</v>
      </c>
      <c r="H10482" s="7" t="n">
        <v>0</v>
      </c>
      <c r="I10482" s="7" t="n">
        <v>0</v>
      </c>
    </row>
    <row r="10483" spans="1:8">
      <c r="A10483" t="s">
        <v>4</v>
      </c>
      <c r="B10483" s="4" t="s">
        <v>5</v>
      </c>
      <c r="C10483" s="4" t="s">
        <v>13</v>
      </c>
      <c r="D10483" s="4" t="s">
        <v>13</v>
      </c>
      <c r="E10483" s="4" t="s">
        <v>30</v>
      </c>
      <c r="F10483" s="4" t="s">
        <v>10</v>
      </c>
    </row>
    <row r="10484" spans="1:8">
      <c r="A10484" t="n">
        <v>90294</v>
      </c>
      <c r="B10484" s="59" t="n">
        <v>45</v>
      </c>
      <c r="C10484" s="7" t="n">
        <v>11</v>
      </c>
      <c r="D10484" s="7" t="n">
        <v>3</v>
      </c>
      <c r="E10484" s="7" t="n">
        <v>34</v>
      </c>
      <c r="F10484" s="7" t="n">
        <v>0</v>
      </c>
    </row>
    <row r="10485" spans="1:8">
      <c r="A10485" t="s">
        <v>4</v>
      </c>
      <c r="B10485" s="4" t="s">
        <v>5</v>
      </c>
      <c r="C10485" s="4" t="s">
        <v>13</v>
      </c>
      <c r="D10485" s="4" t="s">
        <v>13</v>
      </c>
      <c r="E10485" s="4" t="s">
        <v>30</v>
      </c>
      <c r="F10485" s="4" t="s">
        <v>10</v>
      </c>
    </row>
    <row r="10486" spans="1:8">
      <c r="A10486" t="n">
        <v>90303</v>
      </c>
      <c r="B10486" s="59" t="n">
        <v>45</v>
      </c>
      <c r="C10486" s="7" t="n">
        <v>5</v>
      </c>
      <c r="D10486" s="7" t="n">
        <v>3</v>
      </c>
      <c r="E10486" s="7" t="n">
        <v>4.5</v>
      </c>
      <c r="F10486" s="7" t="n">
        <v>0</v>
      </c>
    </row>
    <row r="10487" spans="1:8">
      <c r="A10487" t="s">
        <v>4</v>
      </c>
      <c r="B10487" s="4" t="s">
        <v>5</v>
      </c>
      <c r="C10487" s="4" t="s">
        <v>13</v>
      </c>
      <c r="D10487" s="4" t="s">
        <v>13</v>
      </c>
      <c r="E10487" s="4" t="s">
        <v>30</v>
      </c>
      <c r="F10487" s="4" t="s">
        <v>10</v>
      </c>
    </row>
    <row r="10488" spans="1:8">
      <c r="A10488" t="n">
        <v>90312</v>
      </c>
      <c r="B10488" s="59" t="n">
        <v>45</v>
      </c>
      <c r="C10488" s="7" t="n">
        <v>5</v>
      </c>
      <c r="D10488" s="7" t="n">
        <v>3</v>
      </c>
      <c r="E10488" s="7" t="n">
        <v>3.5</v>
      </c>
      <c r="F10488" s="7" t="n">
        <v>2000</v>
      </c>
    </row>
    <row r="10489" spans="1:8">
      <c r="A10489" t="s">
        <v>4</v>
      </c>
      <c r="B10489" s="4" t="s">
        <v>5</v>
      </c>
      <c r="C10489" s="4" t="s">
        <v>13</v>
      </c>
      <c r="D10489" s="4" t="s">
        <v>10</v>
      </c>
      <c r="E10489" s="4" t="s">
        <v>30</v>
      </c>
    </row>
    <row r="10490" spans="1:8">
      <c r="A10490" t="n">
        <v>90321</v>
      </c>
      <c r="B10490" s="27" t="n">
        <v>58</v>
      </c>
      <c r="C10490" s="7" t="n">
        <v>100</v>
      </c>
      <c r="D10490" s="7" t="n">
        <v>800</v>
      </c>
      <c r="E10490" s="7" t="n">
        <v>1</v>
      </c>
    </row>
    <row r="10491" spans="1:8">
      <c r="A10491" t="s">
        <v>4</v>
      </c>
      <c r="B10491" s="4" t="s">
        <v>5</v>
      </c>
      <c r="C10491" s="4" t="s">
        <v>10</v>
      </c>
    </row>
    <row r="10492" spans="1:8">
      <c r="A10492" t="n">
        <v>90329</v>
      </c>
      <c r="B10492" s="25" t="n">
        <v>16</v>
      </c>
      <c r="C10492" s="7" t="n">
        <v>2000</v>
      </c>
    </row>
    <row r="10493" spans="1:8">
      <c r="A10493" t="s">
        <v>4</v>
      </c>
      <c r="B10493" s="4" t="s">
        <v>5</v>
      </c>
      <c r="C10493" s="4" t="s">
        <v>13</v>
      </c>
      <c r="D10493" s="4" t="s">
        <v>13</v>
      </c>
      <c r="E10493" s="4" t="s">
        <v>13</v>
      </c>
      <c r="F10493" s="4" t="s">
        <v>9</v>
      </c>
      <c r="G10493" s="4" t="s">
        <v>13</v>
      </c>
      <c r="H10493" s="4" t="s">
        <v>13</v>
      </c>
      <c r="I10493" s="4" t="s">
        <v>29</v>
      </c>
    </row>
    <row r="10494" spans="1:8">
      <c r="A10494" t="n">
        <v>90332</v>
      </c>
      <c r="B10494" s="14" t="n">
        <v>5</v>
      </c>
      <c r="C10494" s="7" t="n">
        <v>35</v>
      </c>
      <c r="D10494" s="7" t="n">
        <v>1</v>
      </c>
      <c r="E10494" s="7" t="n">
        <v>0</v>
      </c>
      <c r="F10494" s="7" t="n">
        <v>4</v>
      </c>
      <c r="G10494" s="7" t="n">
        <v>2</v>
      </c>
      <c r="H10494" s="7" t="n">
        <v>1</v>
      </c>
      <c r="I10494" s="15" t="n">
        <f t="normal" ca="1">A10500</f>
        <v>0</v>
      </c>
    </row>
    <row r="10495" spans="1:8">
      <c r="A10495" t="s">
        <v>4</v>
      </c>
      <c r="B10495" s="4" t="s">
        <v>5</v>
      </c>
      <c r="C10495" s="4" t="s">
        <v>13</v>
      </c>
      <c r="D10495" s="4" t="s">
        <v>9</v>
      </c>
      <c r="E10495" s="4" t="s">
        <v>13</v>
      </c>
      <c r="F10495" s="4" t="s">
        <v>13</v>
      </c>
      <c r="G10495" s="4" t="s">
        <v>9</v>
      </c>
      <c r="H10495" s="4" t="s">
        <v>13</v>
      </c>
      <c r="I10495" s="4" t="s">
        <v>9</v>
      </c>
      <c r="J10495" s="4" t="s">
        <v>13</v>
      </c>
    </row>
    <row r="10496" spans="1:8">
      <c r="A10496" t="n">
        <v>90346</v>
      </c>
      <c r="B10496" s="73" t="n">
        <v>33</v>
      </c>
      <c r="C10496" s="7" t="n">
        <v>0</v>
      </c>
      <c r="D10496" s="7" t="n">
        <v>4</v>
      </c>
      <c r="E10496" s="7" t="n">
        <v>0</v>
      </c>
      <c r="F10496" s="7" t="n">
        <v>0</v>
      </c>
      <c r="G10496" s="7" t="n">
        <v>-1</v>
      </c>
      <c r="H10496" s="7" t="n">
        <v>0</v>
      </c>
      <c r="I10496" s="7" t="n">
        <v>-1</v>
      </c>
      <c r="J10496" s="7" t="n">
        <v>0</v>
      </c>
    </row>
    <row r="10497" spans="1:10">
      <c r="A10497" t="s">
        <v>4</v>
      </c>
      <c r="B10497" s="4" t="s">
        <v>5</v>
      </c>
      <c r="C10497" s="4" t="s">
        <v>29</v>
      </c>
    </row>
    <row r="10498" spans="1:10">
      <c r="A10498" t="n">
        <v>90364</v>
      </c>
      <c r="B10498" s="18" t="n">
        <v>3</v>
      </c>
      <c r="C10498" s="15" t="n">
        <f t="normal" ca="1">A10502</f>
        <v>0</v>
      </c>
    </row>
    <row r="10499" spans="1:10">
      <c r="A10499" t="s">
        <v>4</v>
      </c>
      <c r="B10499" s="4" t="s">
        <v>5</v>
      </c>
      <c r="C10499" s="4" t="s">
        <v>13</v>
      </c>
      <c r="D10499" s="4" t="s">
        <v>9</v>
      </c>
      <c r="E10499" s="4" t="s">
        <v>13</v>
      </c>
      <c r="F10499" s="4" t="s">
        <v>13</v>
      </c>
      <c r="G10499" s="4" t="s">
        <v>9</v>
      </c>
      <c r="H10499" s="4" t="s">
        <v>13</v>
      </c>
      <c r="I10499" s="4" t="s">
        <v>9</v>
      </c>
      <c r="J10499" s="4" t="s">
        <v>13</v>
      </c>
    </row>
    <row r="10500" spans="1:10">
      <c r="A10500" t="n">
        <v>90369</v>
      </c>
      <c r="B10500" s="73" t="n">
        <v>33</v>
      </c>
      <c r="C10500" s="7" t="n">
        <v>0</v>
      </c>
      <c r="D10500" s="7" t="n">
        <v>5</v>
      </c>
      <c r="E10500" s="7" t="n">
        <v>0</v>
      </c>
      <c r="F10500" s="7" t="n">
        <v>0</v>
      </c>
      <c r="G10500" s="7" t="n">
        <v>-1</v>
      </c>
      <c r="H10500" s="7" t="n">
        <v>0</v>
      </c>
      <c r="I10500" s="7" t="n">
        <v>-1</v>
      </c>
      <c r="J10500" s="7" t="n">
        <v>0</v>
      </c>
    </row>
    <row r="10501" spans="1:10">
      <c r="A10501" t="s">
        <v>4</v>
      </c>
      <c r="B10501" s="4" t="s">
        <v>5</v>
      </c>
    </row>
    <row r="10502" spans="1:10">
      <c r="A10502" t="n">
        <v>90387</v>
      </c>
      <c r="B10502" s="5" t="n">
        <v>1</v>
      </c>
    </row>
    <row r="10503" spans="1:10" s="3" customFormat="1" customHeight="0">
      <c r="A10503" s="3" t="s">
        <v>2</v>
      </c>
      <c r="B10503" s="3" t="s">
        <v>866</v>
      </c>
    </row>
    <row r="10504" spans="1:10">
      <c r="A10504" t="s">
        <v>4</v>
      </c>
      <c r="B10504" s="4" t="s">
        <v>5</v>
      </c>
      <c r="C10504" s="4" t="s">
        <v>13</v>
      </c>
      <c r="D10504" s="4" t="s">
        <v>13</v>
      </c>
      <c r="E10504" s="4" t="s">
        <v>13</v>
      </c>
      <c r="F10504" s="4" t="s">
        <v>13</v>
      </c>
    </row>
    <row r="10505" spans="1:10">
      <c r="A10505" t="n">
        <v>90388</v>
      </c>
      <c r="B10505" s="11" t="n">
        <v>14</v>
      </c>
      <c r="C10505" s="7" t="n">
        <v>2</v>
      </c>
      <c r="D10505" s="7" t="n">
        <v>0</v>
      </c>
      <c r="E10505" s="7" t="n">
        <v>0</v>
      </c>
      <c r="F10505" s="7" t="n">
        <v>0</v>
      </c>
    </row>
    <row r="10506" spans="1:10">
      <c r="A10506" t="s">
        <v>4</v>
      </c>
      <c r="B10506" s="4" t="s">
        <v>5</v>
      </c>
      <c r="C10506" s="4" t="s">
        <v>13</v>
      </c>
      <c r="D10506" s="54" t="s">
        <v>225</v>
      </c>
      <c r="E10506" s="4" t="s">
        <v>5</v>
      </c>
      <c r="F10506" s="4" t="s">
        <v>13</v>
      </c>
      <c r="G10506" s="4" t="s">
        <v>10</v>
      </c>
      <c r="H10506" s="54" t="s">
        <v>226</v>
      </c>
      <c r="I10506" s="4" t="s">
        <v>13</v>
      </c>
      <c r="J10506" s="4" t="s">
        <v>9</v>
      </c>
      <c r="K10506" s="4" t="s">
        <v>13</v>
      </c>
      <c r="L10506" s="4" t="s">
        <v>13</v>
      </c>
      <c r="M10506" s="54" t="s">
        <v>225</v>
      </c>
      <c r="N10506" s="4" t="s">
        <v>5</v>
      </c>
      <c r="O10506" s="4" t="s">
        <v>13</v>
      </c>
      <c r="P10506" s="4" t="s">
        <v>10</v>
      </c>
      <c r="Q10506" s="54" t="s">
        <v>226</v>
      </c>
      <c r="R10506" s="4" t="s">
        <v>13</v>
      </c>
      <c r="S10506" s="4" t="s">
        <v>9</v>
      </c>
      <c r="T10506" s="4" t="s">
        <v>13</v>
      </c>
      <c r="U10506" s="4" t="s">
        <v>13</v>
      </c>
      <c r="V10506" s="4" t="s">
        <v>13</v>
      </c>
      <c r="W10506" s="4" t="s">
        <v>29</v>
      </c>
    </row>
    <row r="10507" spans="1:10">
      <c r="A10507" t="n">
        <v>90393</v>
      </c>
      <c r="B10507" s="14" t="n">
        <v>5</v>
      </c>
      <c r="C10507" s="7" t="n">
        <v>28</v>
      </c>
      <c r="D10507" s="54" t="s">
        <v>3</v>
      </c>
      <c r="E10507" s="10" t="n">
        <v>162</v>
      </c>
      <c r="F10507" s="7" t="n">
        <v>3</v>
      </c>
      <c r="G10507" s="7" t="n">
        <v>33192</v>
      </c>
      <c r="H10507" s="54" t="s">
        <v>3</v>
      </c>
      <c r="I10507" s="7" t="n">
        <v>0</v>
      </c>
      <c r="J10507" s="7" t="n">
        <v>1</v>
      </c>
      <c r="K10507" s="7" t="n">
        <v>2</v>
      </c>
      <c r="L10507" s="7" t="n">
        <v>28</v>
      </c>
      <c r="M10507" s="54" t="s">
        <v>3</v>
      </c>
      <c r="N10507" s="10" t="n">
        <v>162</v>
      </c>
      <c r="O10507" s="7" t="n">
        <v>3</v>
      </c>
      <c r="P10507" s="7" t="n">
        <v>33192</v>
      </c>
      <c r="Q10507" s="54" t="s">
        <v>3</v>
      </c>
      <c r="R10507" s="7" t="n">
        <v>0</v>
      </c>
      <c r="S10507" s="7" t="n">
        <v>2</v>
      </c>
      <c r="T10507" s="7" t="n">
        <v>2</v>
      </c>
      <c r="U10507" s="7" t="n">
        <v>11</v>
      </c>
      <c r="V10507" s="7" t="n">
        <v>1</v>
      </c>
      <c r="W10507" s="15" t="n">
        <f t="normal" ca="1">A10511</f>
        <v>0</v>
      </c>
    </row>
    <row r="10508" spans="1:10">
      <c r="A10508" t="s">
        <v>4</v>
      </c>
      <c r="B10508" s="4" t="s">
        <v>5</v>
      </c>
      <c r="C10508" s="4" t="s">
        <v>13</v>
      </c>
      <c r="D10508" s="4" t="s">
        <v>10</v>
      </c>
      <c r="E10508" s="4" t="s">
        <v>30</v>
      </c>
    </row>
    <row r="10509" spans="1:10">
      <c r="A10509" t="n">
        <v>90422</v>
      </c>
      <c r="B10509" s="27" t="n">
        <v>58</v>
      </c>
      <c r="C10509" s="7" t="n">
        <v>0</v>
      </c>
      <c r="D10509" s="7" t="n">
        <v>0</v>
      </c>
      <c r="E10509" s="7" t="n">
        <v>1</v>
      </c>
    </row>
    <row r="10510" spans="1:10">
      <c r="A10510" t="s">
        <v>4</v>
      </c>
      <c r="B10510" s="4" t="s">
        <v>5</v>
      </c>
      <c r="C10510" s="4" t="s">
        <v>13</v>
      </c>
      <c r="D10510" s="54" t="s">
        <v>225</v>
      </c>
      <c r="E10510" s="4" t="s">
        <v>5</v>
      </c>
      <c r="F10510" s="4" t="s">
        <v>13</v>
      </c>
      <c r="G10510" s="4" t="s">
        <v>10</v>
      </c>
      <c r="H10510" s="54" t="s">
        <v>226</v>
      </c>
      <c r="I10510" s="4" t="s">
        <v>13</v>
      </c>
      <c r="J10510" s="4" t="s">
        <v>9</v>
      </c>
      <c r="K10510" s="4" t="s">
        <v>13</v>
      </c>
      <c r="L10510" s="4" t="s">
        <v>13</v>
      </c>
      <c r="M10510" s="54" t="s">
        <v>225</v>
      </c>
      <c r="N10510" s="4" t="s">
        <v>5</v>
      </c>
      <c r="O10510" s="4" t="s">
        <v>13</v>
      </c>
      <c r="P10510" s="4" t="s">
        <v>10</v>
      </c>
      <c r="Q10510" s="54" t="s">
        <v>226</v>
      </c>
      <c r="R10510" s="4" t="s">
        <v>13</v>
      </c>
      <c r="S10510" s="4" t="s">
        <v>9</v>
      </c>
      <c r="T10510" s="4" t="s">
        <v>13</v>
      </c>
      <c r="U10510" s="4" t="s">
        <v>13</v>
      </c>
      <c r="V10510" s="4" t="s">
        <v>13</v>
      </c>
      <c r="W10510" s="4" t="s">
        <v>29</v>
      </c>
    </row>
    <row r="10511" spans="1:10">
      <c r="A10511" t="n">
        <v>90430</v>
      </c>
      <c r="B10511" s="14" t="n">
        <v>5</v>
      </c>
      <c r="C10511" s="7" t="n">
        <v>28</v>
      </c>
      <c r="D10511" s="54" t="s">
        <v>3</v>
      </c>
      <c r="E10511" s="10" t="n">
        <v>162</v>
      </c>
      <c r="F10511" s="7" t="n">
        <v>3</v>
      </c>
      <c r="G10511" s="7" t="n">
        <v>33192</v>
      </c>
      <c r="H10511" s="54" t="s">
        <v>3</v>
      </c>
      <c r="I10511" s="7" t="n">
        <v>0</v>
      </c>
      <c r="J10511" s="7" t="n">
        <v>1</v>
      </c>
      <c r="K10511" s="7" t="n">
        <v>3</v>
      </c>
      <c r="L10511" s="7" t="n">
        <v>28</v>
      </c>
      <c r="M10511" s="54" t="s">
        <v>3</v>
      </c>
      <c r="N10511" s="10" t="n">
        <v>162</v>
      </c>
      <c r="O10511" s="7" t="n">
        <v>3</v>
      </c>
      <c r="P10511" s="7" t="n">
        <v>33192</v>
      </c>
      <c r="Q10511" s="54" t="s">
        <v>3</v>
      </c>
      <c r="R10511" s="7" t="n">
        <v>0</v>
      </c>
      <c r="S10511" s="7" t="n">
        <v>2</v>
      </c>
      <c r="T10511" s="7" t="n">
        <v>3</v>
      </c>
      <c r="U10511" s="7" t="n">
        <v>9</v>
      </c>
      <c r="V10511" s="7" t="n">
        <v>1</v>
      </c>
      <c r="W10511" s="15" t="n">
        <f t="normal" ca="1">A10521</f>
        <v>0</v>
      </c>
    </row>
    <row r="10512" spans="1:10">
      <c r="A10512" t="s">
        <v>4</v>
      </c>
      <c r="B10512" s="4" t="s">
        <v>5</v>
      </c>
      <c r="C10512" s="4" t="s">
        <v>13</v>
      </c>
      <c r="D10512" s="54" t="s">
        <v>225</v>
      </c>
      <c r="E10512" s="4" t="s">
        <v>5</v>
      </c>
      <c r="F10512" s="4" t="s">
        <v>10</v>
      </c>
      <c r="G10512" s="4" t="s">
        <v>13</v>
      </c>
      <c r="H10512" s="4" t="s">
        <v>13</v>
      </c>
      <c r="I10512" s="4" t="s">
        <v>6</v>
      </c>
      <c r="J10512" s="54" t="s">
        <v>226</v>
      </c>
      <c r="K10512" s="4" t="s">
        <v>13</v>
      </c>
      <c r="L10512" s="4" t="s">
        <v>13</v>
      </c>
      <c r="M10512" s="54" t="s">
        <v>225</v>
      </c>
      <c r="N10512" s="4" t="s">
        <v>5</v>
      </c>
      <c r="O10512" s="4" t="s">
        <v>13</v>
      </c>
      <c r="P10512" s="54" t="s">
        <v>226</v>
      </c>
      <c r="Q10512" s="4" t="s">
        <v>13</v>
      </c>
      <c r="R10512" s="4" t="s">
        <v>9</v>
      </c>
      <c r="S10512" s="4" t="s">
        <v>13</v>
      </c>
      <c r="T10512" s="4" t="s">
        <v>13</v>
      </c>
      <c r="U10512" s="4" t="s">
        <v>13</v>
      </c>
      <c r="V10512" s="54" t="s">
        <v>225</v>
      </c>
      <c r="W10512" s="4" t="s">
        <v>5</v>
      </c>
      <c r="X10512" s="4" t="s">
        <v>13</v>
      </c>
      <c r="Y10512" s="54" t="s">
        <v>226</v>
      </c>
      <c r="Z10512" s="4" t="s">
        <v>13</v>
      </c>
      <c r="AA10512" s="4" t="s">
        <v>9</v>
      </c>
      <c r="AB10512" s="4" t="s">
        <v>13</v>
      </c>
      <c r="AC10512" s="4" t="s">
        <v>13</v>
      </c>
      <c r="AD10512" s="4" t="s">
        <v>13</v>
      </c>
      <c r="AE10512" s="4" t="s">
        <v>29</v>
      </c>
    </row>
    <row r="10513" spans="1:31">
      <c r="A10513" t="n">
        <v>90459</v>
      </c>
      <c r="B10513" s="14" t="n">
        <v>5</v>
      </c>
      <c r="C10513" s="7" t="n">
        <v>28</v>
      </c>
      <c r="D10513" s="54" t="s">
        <v>3</v>
      </c>
      <c r="E10513" s="39" t="n">
        <v>47</v>
      </c>
      <c r="F10513" s="7" t="n">
        <v>61456</v>
      </c>
      <c r="G10513" s="7" t="n">
        <v>2</v>
      </c>
      <c r="H10513" s="7" t="n">
        <v>0</v>
      </c>
      <c r="I10513" s="7" t="s">
        <v>227</v>
      </c>
      <c r="J10513" s="54" t="s">
        <v>3</v>
      </c>
      <c r="K10513" s="7" t="n">
        <v>8</v>
      </c>
      <c r="L10513" s="7" t="n">
        <v>28</v>
      </c>
      <c r="M10513" s="54" t="s">
        <v>3</v>
      </c>
      <c r="N10513" s="48" t="n">
        <v>74</v>
      </c>
      <c r="O10513" s="7" t="n">
        <v>65</v>
      </c>
      <c r="P10513" s="54" t="s">
        <v>3</v>
      </c>
      <c r="Q10513" s="7" t="n">
        <v>0</v>
      </c>
      <c r="R10513" s="7" t="n">
        <v>1</v>
      </c>
      <c r="S10513" s="7" t="n">
        <v>3</v>
      </c>
      <c r="T10513" s="7" t="n">
        <v>9</v>
      </c>
      <c r="U10513" s="7" t="n">
        <v>28</v>
      </c>
      <c r="V10513" s="54" t="s">
        <v>3</v>
      </c>
      <c r="W10513" s="48" t="n">
        <v>74</v>
      </c>
      <c r="X10513" s="7" t="n">
        <v>65</v>
      </c>
      <c r="Y10513" s="54" t="s">
        <v>3</v>
      </c>
      <c r="Z10513" s="7" t="n">
        <v>0</v>
      </c>
      <c r="AA10513" s="7" t="n">
        <v>2</v>
      </c>
      <c r="AB10513" s="7" t="n">
        <v>3</v>
      </c>
      <c r="AC10513" s="7" t="n">
        <v>9</v>
      </c>
      <c r="AD10513" s="7" t="n">
        <v>1</v>
      </c>
      <c r="AE10513" s="15" t="n">
        <f t="normal" ca="1">A10517</f>
        <v>0</v>
      </c>
    </row>
    <row r="10514" spans="1:31">
      <c r="A10514" t="s">
        <v>4</v>
      </c>
      <c r="B10514" s="4" t="s">
        <v>5</v>
      </c>
      <c r="C10514" s="4" t="s">
        <v>10</v>
      </c>
      <c r="D10514" s="4" t="s">
        <v>13</v>
      </c>
      <c r="E10514" s="4" t="s">
        <v>13</v>
      </c>
      <c r="F10514" s="4" t="s">
        <v>6</v>
      </c>
    </row>
    <row r="10515" spans="1:31">
      <c r="A10515" t="n">
        <v>90507</v>
      </c>
      <c r="B10515" s="39" t="n">
        <v>47</v>
      </c>
      <c r="C10515" s="7" t="n">
        <v>61456</v>
      </c>
      <c r="D10515" s="7" t="n">
        <v>0</v>
      </c>
      <c r="E10515" s="7" t="n">
        <v>0</v>
      </c>
      <c r="F10515" s="7" t="s">
        <v>103</v>
      </c>
    </row>
    <row r="10516" spans="1:31">
      <c r="A10516" t="s">
        <v>4</v>
      </c>
      <c r="B10516" s="4" t="s">
        <v>5</v>
      </c>
      <c r="C10516" s="4" t="s">
        <v>13</v>
      </c>
      <c r="D10516" s="4" t="s">
        <v>10</v>
      </c>
      <c r="E10516" s="4" t="s">
        <v>30</v>
      </c>
    </row>
    <row r="10517" spans="1:31">
      <c r="A10517" t="n">
        <v>90520</v>
      </c>
      <c r="B10517" s="27" t="n">
        <v>58</v>
      </c>
      <c r="C10517" s="7" t="n">
        <v>0</v>
      </c>
      <c r="D10517" s="7" t="n">
        <v>300</v>
      </c>
      <c r="E10517" s="7" t="n">
        <v>1</v>
      </c>
    </row>
    <row r="10518" spans="1:31">
      <c r="A10518" t="s">
        <v>4</v>
      </c>
      <c r="B10518" s="4" t="s">
        <v>5</v>
      </c>
      <c r="C10518" s="4" t="s">
        <v>13</v>
      </c>
      <c r="D10518" s="4" t="s">
        <v>10</v>
      </c>
    </row>
    <row r="10519" spans="1:31">
      <c r="A10519" t="n">
        <v>90528</v>
      </c>
      <c r="B10519" s="27" t="n">
        <v>58</v>
      </c>
      <c r="C10519" s="7" t="n">
        <v>255</v>
      </c>
      <c r="D10519" s="7" t="n">
        <v>0</v>
      </c>
    </row>
    <row r="10520" spans="1:31">
      <c r="A10520" t="s">
        <v>4</v>
      </c>
      <c r="B10520" s="4" t="s">
        <v>5</v>
      </c>
      <c r="C10520" s="4" t="s">
        <v>13</v>
      </c>
      <c r="D10520" s="4" t="s">
        <v>13</v>
      </c>
      <c r="E10520" s="4" t="s">
        <v>13</v>
      </c>
      <c r="F10520" s="4" t="s">
        <v>13</v>
      </c>
    </row>
    <row r="10521" spans="1:31">
      <c r="A10521" t="n">
        <v>90532</v>
      </c>
      <c r="B10521" s="11" t="n">
        <v>14</v>
      </c>
      <c r="C10521" s="7" t="n">
        <v>0</v>
      </c>
      <c r="D10521" s="7" t="n">
        <v>0</v>
      </c>
      <c r="E10521" s="7" t="n">
        <v>0</v>
      </c>
      <c r="F10521" s="7" t="n">
        <v>64</v>
      </c>
    </row>
    <row r="10522" spans="1:31">
      <c r="A10522" t="s">
        <v>4</v>
      </c>
      <c r="B10522" s="4" t="s">
        <v>5</v>
      </c>
      <c r="C10522" s="4" t="s">
        <v>13</v>
      </c>
      <c r="D10522" s="4" t="s">
        <v>10</v>
      </c>
    </row>
    <row r="10523" spans="1:31">
      <c r="A10523" t="n">
        <v>90537</v>
      </c>
      <c r="B10523" s="23" t="n">
        <v>22</v>
      </c>
      <c r="C10523" s="7" t="n">
        <v>0</v>
      </c>
      <c r="D10523" s="7" t="n">
        <v>33192</v>
      </c>
    </row>
    <row r="10524" spans="1:31">
      <c r="A10524" t="s">
        <v>4</v>
      </c>
      <c r="B10524" s="4" t="s">
        <v>5</v>
      </c>
      <c r="C10524" s="4" t="s">
        <v>13</v>
      </c>
      <c r="D10524" s="4" t="s">
        <v>10</v>
      </c>
    </row>
    <row r="10525" spans="1:31">
      <c r="A10525" t="n">
        <v>90541</v>
      </c>
      <c r="B10525" s="27" t="n">
        <v>58</v>
      </c>
      <c r="C10525" s="7" t="n">
        <v>5</v>
      </c>
      <c r="D10525" s="7" t="n">
        <v>300</v>
      </c>
    </row>
    <row r="10526" spans="1:31">
      <c r="A10526" t="s">
        <v>4</v>
      </c>
      <c r="B10526" s="4" t="s">
        <v>5</v>
      </c>
      <c r="C10526" s="4" t="s">
        <v>30</v>
      </c>
      <c r="D10526" s="4" t="s">
        <v>10</v>
      </c>
    </row>
    <row r="10527" spans="1:31">
      <c r="A10527" t="n">
        <v>90545</v>
      </c>
      <c r="B10527" s="49" t="n">
        <v>103</v>
      </c>
      <c r="C10527" s="7" t="n">
        <v>0</v>
      </c>
      <c r="D10527" s="7" t="n">
        <v>300</v>
      </c>
    </row>
    <row r="10528" spans="1:31">
      <c r="A10528" t="s">
        <v>4</v>
      </c>
      <c r="B10528" s="4" t="s">
        <v>5</v>
      </c>
      <c r="C10528" s="4" t="s">
        <v>13</v>
      </c>
    </row>
    <row r="10529" spans="1:31">
      <c r="A10529" t="n">
        <v>90552</v>
      </c>
      <c r="B10529" s="50" t="n">
        <v>64</v>
      </c>
      <c r="C10529" s="7" t="n">
        <v>7</v>
      </c>
    </row>
    <row r="10530" spans="1:31">
      <c r="A10530" t="s">
        <v>4</v>
      </c>
      <c r="B10530" s="4" t="s">
        <v>5</v>
      </c>
      <c r="C10530" s="4" t="s">
        <v>13</v>
      </c>
      <c r="D10530" s="4" t="s">
        <v>10</v>
      </c>
    </row>
    <row r="10531" spans="1:31">
      <c r="A10531" t="n">
        <v>90554</v>
      </c>
      <c r="B10531" s="55" t="n">
        <v>72</v>
      </c>
      <c r="C10531" s="7" t="n">
        <v>5</v>
      </c>
      <c r="D10531" s="7" t="n">
        <v>0</v>
      </c>
    </row>
    <row r="10532" spans="1:31">
      <c r="A10532" t="s">
        <v>4</v>
      </c>
      <c r="B10532" s="4" t="s">
        <v>5</v>
      </c>
      <c r="C10532" s="4" t="s">
        <v>13</v>
      </c>
      <c r="D10532" s="54" t="s">
        <v>225</v>
      </c>
      <c r="E10532" s="4" t="s">
        <v>5</v>
      </c>
      <c r="F10532" s="4" t="s">
        <v>13</v>
      </c>
      <c r="G10532" s="4" t="s">
        <v>10</v>
      </c>
      <c r="H10532" s="54" t="s">
        <v>226</v>
      </c>
      <c r="I10532" s="4" t="s">
        <v>13</v>
      </c>
      <c r="J10532" s="4" t="s">
        <v>9</v>
      </c>
      <c r="K10532" s="4" t="s">
        <v>13</v>
      </c>
      <c r="L10532" s="4" t="s">
        <v>13</v>
      </c>
      <c r="M10532" s="4" t="s">
        <v>29</v>
      </c>
    </row>
    <row r="10533" spans="1:31">
      <c r="A10533" t="n">
        <v>90558</v>
      </c>
      <c r="B10533" s="14" t="n">
        <v>5</v>
      </c>
      <c r="C10533" s="7" t="n">
        <v>28</v>
      </c>
      <c r="D10533" s="54" t="s">
        <v>3</v>
      </c>
      <c r="E10533" s="10" t="n">
        <v>162</v>
      </c>
      <c r="F10533" s="7" t="n">
        <v>4</v>
      </c>
      <c r="G10533" s="7" t="n">
        <v>33192</v>
      </c>
      <c r="H10533" s="54" t="s">
        <v>3</v>
      </c>
      <c r="I10533" s="7" t="n">
        <v>0</v>
      </c>
      <c r="J10533" s="7" t="n">
        <v>1</v>
      </c>
      <c r="K10533" s="7" t="n">
        <v>2</v>
      </c>
      <c r="L10533" s="7" t="n">
        <v>1</v>
      </c>
      <c r="M10533" s="15" t="n">
        <f t="normal" ca="1">A10539</f>
        <v>0</v>
      </c>
    </row>
    <row r="10534" spans="1:31">
      <c r="A10534" t="s">
        <v>4</v>
      </c>
      <c r="B10534" s="4" t="s">
        <v>5</v>
      </c>
      <c r="C10534" s="4" t="s">
        <v>13</v>
      </c>
      <c r="D10534" s="4" t="s">
        <v>6</v>
      </c>
    </row>
    <row r="10535" spans="1:31">
      <c r="A10535" t="n">
        <v>90575</v>
      </c>
      <c r="B10535" s="9" t="n">
        <v>2</v>
      </c>
      <c r="C10535" s="7" t="n">
        <v>10</v>
      </c>
      <c r="D10535" s="7" t="s">
        <v>228</v>
      </c>
    </row>
    <row r="10536" spans="1:31">
      <c r="A10536" t="s">
        <v>4</v>
      </c>
      <c r="B10536" s="4" t="s">
        <v>5</v>
      </c>
      <c r="C10536" s="4" t="s">
        <v>10</v>
      </c>
    </row>
    <row r="10537" spans="1:31">
      <c r="A10537" t="n">
        <v>90592</v>
      </c>
      <c r="B10537" s="25" t="n">
        <v>16</v>
      </c>
      <c r="C10537" s="7" t="n">
        <v>0</v>
      </c>
    </row>
    <row r="10538" spans="1:31">
      <c r="A10538" t="s">
        <v>4</v>
      </c>
      <c r="B10538" s="4" t="s">
        <v>5</v>
      </c>
      <c r="C10538" s="4" t="s">
        <v>10</v>
      </c>
      <c r="D10538" s="4" t="s">
        <v>6</v>
      </c>
      <c r="E10538" s="4" t="s">
        <v>6</v>
      </c>
      <c r="F10538" s="4" t="s">
        <v>6</v>
      </c>
      <c r="G10538" s="4" t="s">
        <v>13</v>
      </c>
      <c r="H10538" s="4" t="s">
        <v>9</v>
      </c>
      <c r="I10538" s="4" t="s">
        <v>30</v>
      </c>
      <c r="J10538" s="4" t="s">
        <v>30</v>
      </c>
      <c r="K10538" s="4" t="s">
        <v>30</v>
      </c>
      <c r="L10538" s="4" t="s">
        <v>30</v>
      </c>
      <c r="M10538" s="4" t="s">
        <v>30</v>
      </c>
      <c r="N10538" s="4" t="s">
        <v>30</v>
      </c>
      <c r="O10538" s="4" t="s">
        <v>30</v>
      </c>
      <c r="P10538" s="4" t="s">
        <v>6</v>
      </c>
      <c r="Q10538" s="4" t="s">
        <v>6</v>
      </c>
      <c r="R10538" s="4" t="s">
        <v>9</v>
      </c>
      <c r="S10538" s="4" t="s">
        <v>13</v>
      </c>
      <c r="T10538" s="4" t="s">
        <v>9</v>
      </c>
      <c r="U10538" s="4" t="s">
        <v>9</v>
      </c>
      <c r="V10538" s="4" t="s">
        <v>10</v>
      </c>
    </row>
    <row r="10539" spans="1:31">
      <c r="A10539" t="n">
        <v>90595</v>
      </c>
      <c r="B10539" s="56" t="n">
        <v>19</v>
      </c>
      <c r="C10539" s="7" t="n">
        <v>1000</v>
      </c>
      <c r="D10539" s="7" t="s">
        <v>814</v>
      </c>
      <c r="E10539" s="7" t="s">
        <v>692</v>
      </c>
      <c r="F10539" s="7" t="s">
        <v>12</v>
      </c>
      <c r="G10539" s="7" t="n">
        <v>0</v>
      </c>
      <c r="H10539" s="7" t="n">
        <v>1</v>
      </c>
      <c r="I10539" s="7" t="n">
        <v>0</v>
      </c>
      <c r="J10539" s="7" t="n">
        <v>0</v>
      </c>
      <c r="K10539" s="7" t="n">
        <v>0</v>
      </c>
      <c r="L10539" s="7" t="n">
        <v>0</v>
      </c>
      <c r="M10539" s="7" t="n">
        <v>1</v>
      </c>
      <c r="N10539" s="7" t="n">
        <v>1.60000002384186</v>
      </c>
      <c r="O10539" s="7" t="n">
        <v>0.0900000035762787</v>
      </c>
      <c r="P10539" s="7" t="s">
        <v>11</v>
      </c>
      <c r="Q10539" s="7" t="s">
        <v>12</v>
      </c>
      <c r="R10539" s="7" t="n">
        <v>-1</v>
      </c>
      <c r="S10539" s="7" t="n">
        <v>0</v>
      </c>
      <c r="T10539" s="7" t="n">
        <v>0</v>
      </c>
      <c r="U10539" s="7" t="n">
        <v>0</v>
      </c>
      <c r="V10539" s="7" t="n">
        <v>0</v>
      </c>
    </row>
    <row r="10540" spans="1:31">
      <c r="A10540" t="s">
        <v>4</v>
      </c>
      <c r="B10540" s="4" t="s">
        <v>5</v>
      </c>
      <c r="C10540" s="4" t="s">
        <v>10</v>
      </c>
      <c r="D10540" s="4" t="s">
        <v>6</v>
      </c>
      <c r="E10540" s="4" t="s">
        <v>6</v>
      </c>
      <c r="F10540" s="4" t="s">
        <v>6</v>
      </c>
      <c r="G10540" s="4" t="s">
        <v>13</v>
      </c>
      <c r="H10540" s="4" t="s">
        <v>9</v>
      </c>
      <c r="I10540" s="4" t="s">
        <v>30</v>
      </c>
      <c r="J10540" s="4" t="s">
        <v>30</v>
      </c>
      <c r="K10540" s="4" t="s">
        <v>30</v>
      </c>
      <c r="L10540" s="4" t="s">
        <v>30</v>
      </c>
      <c r="M10540" s="4" t="s">
        <v>30</v>
      </c>
      <c r="N10540" s="4" t="s">
        <v>30</v>
      </c>
      <c r="O10540" s="4" t="s">
        <v>30</v>
      </c>
      <c r="P10540" s="4" t="s">
        <v>6</v>
      </c>
      <c r="Q10540" s="4" t="s">
        <v>6</v>
      </c>
      <c r="R10540" s="4" t="s">
        <v>9</v>
      </c>
      <c r="S10540" s="4" t="s">
        <v>13</v>
      </c>
      <c r="T10540" s="4" t="s">
        <v>9</v>
      </c>
      <c r="U10540" s="4" t="s">
        <v>9</v>
      </c>
      <c r="V10540" s="4" t="s">
        <v>10</v>
      </c>
    </row>
    <row r="10541" spans="1:31">
      <c r="A10541" t="n">
        <v>90687</v>
      </c>
      <c r="B10541" s="56" t="n">
        <v>19</v>
      </c>
      <c r="C10541" s="7" t="n">
        <v>118</v>
      </c>
      <c r="D10541" s="7" t="s">
        <v>867</v>
      </c>
      <c r="E10541" s="7" t="s">
        <v>868</v>
      </c>
      <c r="F10541" s="7" t="s">
        <v>12</v>
      </c>
      <c r="G10541" s="7" t="n">
        <v>0</v>
      </c>
      <c r="H10541" s="7" t="n">
        <v>1</v>
      </c>
      <c r="I10541" s="7" t="n">
        <v>0</v>
      </c>
      <c r="J10541" s="7" t="n">
        <v>0</v>
      </c>
      <c r="K10541" s="7" t="n">
        <v>0</v>
      </c>
      <c r="L10541" s="7" t="n">
        <v>0</v>
      </c>
      <c r="M10541" s="7" t="n">
        <v>1</v>
      </c>
      <c r="N10541" s="7" t="n">
        <v>1.60000002384186</v>
      </c>
      <c r="O10541" s="7" t="n">
        <v>0.0900000035762787</v>
      </c>
      <c r="P10541" s="7" t="s">
        <v>12</v>
      </c>
      <c r="Q10541" s="7" t="s">
        <v>12</v>
      </c>
      <c r="R10541" s="7" t="n">
        <v>-1</v>
      </c>
      <c r="S10541" s="7" t="n">
        <v>0</v>
      </c>
      <c r="T10541" s="7" t="n">
        <v>0</v>
      </c>
      <c r="U10541" s="7" t="n">
        <v>0</v>
      </c>
      <c r="V10541" s="7" t="n">
        <v>0</v>
      </c>
    </row>
    <row r="10542" spans="1:31">
      <c r="A10542" t="s">
        <v>4</v>
      </c>
      <c r="B10542" s="4" t="s">
        <v>5</v>
      </c>
      <c r="C10542" s="4" t="s">
        <v>10</v>
      </c>
      <c r="D10542" s="4" t="s">
        <v>13</v>
      </c>
      <c r="E10542" s="4" t="s">
        <v>13</v>
      </c>
      <c r="F10542" s="4" t="s">
        <v>6</v>
      </c>
    </row>
    <row r="10543" spans="1:31">
      <c r="A10543" t="n">
        <v>90758</v>
      </c>
      <c r="B10543" s="47" t="n">
        <v>20</v>
      </c>
      <c r="C10543" s="7" t="n">
        <v>61440</v>
      </c>
      <c r="D10543" s="7" t="n">
        <v>3</v>
      </c>
      <c r="E10543" s="7" t="n">
        <v>10</v>
      </c>
      <c r="F10543" s="7" t="s">
        <v>266</v>
      </c>
    </row>
    <row r="10544" spans="1:31">
      <c r="A10544" t="s">
        <v>4</v>
      </c>
      <c r="B10544" s="4" t="s">
        <v>5</v>
      </c>
      <c r="C10544" s="4" t="s">
        <v>10</v>
      </c>
    </row>
    <row r="10545" spans="1:22">
      <c r="A10545" t="n">
        <v>90776</v>
      </c>
      <c r="B10545" s="25" t="n">
        <v>16</v>
      </c>
      <c r="C10545" s="7" t="n">
        <v>0</v>
      </c>
    </row>
    <row r="10546" spans="1:22">
      <c r="A10546" t="s">
        <v>4</v>
      </c>
      <c r="B10546" s="4" t="s">
        <v>5</v>
      </c>
      <c r="C10546" s="4" t="s">
        <v>10</v>
      </c>
      <c r="D10546" s="4" t="s">
        <v>13</v>
      </c>
      <c r="E10546" s="4" t="s">
        <v>13</v>
      </c>
      <c r="F10546" s="4" t="s">
        <v>6</v>
      </c>
    </row>
    <row r="10547" spans="1:22">
      <c r="A10547" t="n">
        <v>90779</v>
      </c>
      <c r="B10547" s="47" t="n">
        <v>20</v>
      </c>
      <c r="C10547" s="7" t="n">
        <v>118</v>
      </c>
      <c r="D10547" s="7" t="n">
        <v>3</v>
      </c>
      <c r="E10547" s="7" t="n">
        <v>10</v>
      </c>
      <c r="F10547" s="7" t="s">
        <v>266</v>
      </c>
    </row>
    <row r="10548" spans="1:22">
      <c r="A10548" t="s">
        <v>4</v>
      </c>
      <c r="B10548" s="4" t="s">
        <v>5</v>
      </c>
      <c r="C10548" s="4" t="s">
        <v>10</v>
      </c>
    </row>
    <row r="10549" spans="1:22">
      <c r="A10549" t="n">
        <v>90797</v>
      </c>
      <c r="B10549" s="25" t="n">
        <v>16</v>
      </c>
      <c r="C10549" s="7" t="n">
        <v>0</v>
      </c>
    </row>
    <row r="10550" spans="1:22">
      <c r="A10550" t="s">
        <v>4</v>
      </c>
      <c r="B10550" s="4" t="s">
        <v>5</v>
      </c>
      <c r="C10550" s="4" t="s">
        <v>10</v>
      </c>
      <c r="D10550" s="4" t="s">
        <v>13</v>
      </c>
      <c r="E10550" s="4" t="s">
        <v>13</v>
      </c>
      <c r="F10550" s="4" t="s">
        <v>6</v>
      </c>
    </row>
    <row r="10551" spans="1:22">
      <c r="A10551" t="n">
        <v>90800</v>
      </c>
      <c r="B10551" s="47" t="n">
        <v>20</v>
      </c>
      <c r="C10551" s="7" t="n">
        <v>1000</v>
      </c>
      <c r="D10551" s="7" t="n">
        <v>3</v>
      </c>
      <c r="E10551" s="7" t="n">
        <v>10</v>
      </c>
      <c r="F10551" s="7" t="s">
        <v>266</v>
      </c>
    </row>
    <row r="10552" spans="1:22">
      <c r="A10552" t="s">
        <v>4</v>
      </c>
      <c r="B10552" s="4" t="s">
        <v>5</v>
      </c>
      <c r="C10552" s="4" t="s">
        <v>10</v>
      </c>
    </row>
    <row r="10553" spans="1:22">
      <c r="A10553" t="n">
        <v>90818</v>
      </c>
      <c r="B10553" s="25" t="n">
        <v>16</v>
      </c>
      <c r="C10553" s="7" t="n">
        <v>0</v>
      </c>
    </row>
    <row r="10554" spans="1:22">
      <c r="A10554" t="s">
        <v>4</v>
      </c>
      <c r="B10554" s="4" t="s">
        <v>5</v>
      </c>
      <c r="C10554" s="4" t="s">
        <v>10</v>
      </c>
    </row>
    <row r="10555" spans="1:22">
      <c r="A10555" t="n">
        <v>90821</v>
      </c>
      <c r="B10555" s="16" t="n">
        <v>13</v>
      </c>
      <c r="C10555" s="7" t="n">
        <v>6468</v>
      </c>
    </row>
    <row r="10556" spans="1:22">
      <c r="A10556" t="s">
        <v>4</v>
      </c>
      <c r="B10556" s="4" t="s">
        <v>5</v>
      </c>
      <c r="C10556" s="4" t="s">
        <v>13</v>
      </c>
      <c r="D10556" s="4" t="s">
        <v>6</v>
      </c>
    </row>
    <row r="10557" spans="1:22">
      <c r="A10557" t="n">
        <v>90824</v>
      </c>
      <c r="B10557" s="9" t="n">
        <v>2</v>
      </c>
      <c r="C10557" s="7" t="n">
        <v>10</v>
      </c>
      <c r="D10557" s="7" t="s">
        <v>721</v>
      </c>
    </row>
    <row r="10558" spans="1:22">
      <c r="A10558" t="s">
        <v>4</v>
      </c>
      <c r="B10558" s="4" t="s">
        <v>5</v>
      </c>
      <c r="C10558" s="4" t="s">
        <v>10</v>
      </c>
      <c r="D10558" s="4" t="s">
        <v>30</v>
      </c>
      <c r="E10558" s="4" t="s">
        <v>30</v>
      </c>
      <c r="F10558" s="4" t="s">
        <v>30</v>
      </c>
      <c r="G10558" s="4" t="s">
        <v>30</v>
      </c>
    </row>
    <row r="10559" spans="1:22">
      <c r="A10559" t="n">
        <v>90837</v>
      </c>
      <c r="B10559" s="38" t="n">
        <v>46</v>
      </c>
      <c r="C10559" s="7" t="n">
        <v>61440</v>
      </c>
      <c r="D10559" s="7" t="n">
        <v>-11.0699996948242</v>
      </c>
      <c r="E10559" s="7" t="n">
        <v>0</v>
      </c>
      <c r="F10559" s="7" t="n">
        <v>-13.2600002288818</v>
      </c>
      <c r="G10559" s="7" t="n">
        <v>234.899993896484</v>
      </c>
    </row>
    <row r="10560" spans="1:22">
      <c r="A10560" t="s">
        <v>4</v>
      </c>
      <c r="B10560" s="4" t="s">
        <v>5</v>
      </c>
      <c r="C10560" s="4" t="s">
        <v>10</v>
      </c>
      <c r="D10560" s="4" t="s">
        <v>30</v>
      </c>
      <c r="E10560" s="4" t="s">
        <v>30</v>
      </c>
      <c r="F10560" s="4" t="s">
        <v>30</v>
      </c>
      <c r="G10560" s="4" t="s">
        <v>30</v>
      </c>
    </row>
    <row r="10561" spans="1:7">
      <c r="A10561" t="n">
        <v>90856</v>
      </c>
      <c r="B10561" s="38" t="n">
        <v>46</v>
      </c>
      <c r="C10561" s="7" t="n">
        <v>118</v>
      </c>
      <c r="D10561" s="7" t="n">
        <v>-12.6099996566772</v>
      </c>
      <c r="E10561" s="7" t="n">
        <v>0</v>
      </c>
      <c r="F10561" s="7" t="n">
        <v>-14.9499998092651</v>
      </c>
      <c r="G10561" s="7" t="n">
        <v>47.5999984741211</v>
      </c>
    </row>
    <row r="10562" spans="1:7">
      <c r="A10562" t="s">
        <v>4</v>
      </c>
      <c r="B10562" s="4" t="s">
        <v>5</v>
      </c>
      <c r="C10562" s="4" t="s">
        <v>10</v>
      </c>
      <c r="D10562" s="4" t="s">
        <v>30</v>
      </c>
      <c r="E10562" s="4" t="s">
        <v>30</v>
      </c>
      <c r="F10562" s="4" t="s">
        <v>30</v>
      </c>
      <c r="G10562" s="4" t="s">
        <v>30</v>
      </c>
    </row>
    <row r="10563" spans="1:7">
      <c r="A10563" t="n">
        <v>90875</v>
      </c>
      <c r="B10563" s="38" t="n">
        <v>46</v>
      </c>
      <c r="C10563" s="7" t="n">
        <v>1000</v>
      </c>
      <c r="D10563" s="7" t="n">
        <v>-13.9799995422363</v>
      </c>
      <c r="E10563" s="7" t="n">
        <v>0</v>
      </c>
      <c r="F10563" s="7" t="n">
        <v>-13.6999998092651</v>
      </c>
      <c r="G10563" s="7" t="n">
        <v>90</v>
      </c>
    </row>
    <row r="10564" spans="1:7">
      <c r="A10564" t="s">
        <v>4</v>
      </c>
      <c r="B10564" s="4" t="s">
        <v>5</v>
      </c>
      <c r="C10564" s="4" t="s">
        <v>10</v>
      </c>
      <c r="D10564" s="4" t="s">
        <v>13</v>
      </c>
      <c r="E10564" s="4" t="s">
        <v>13</v>
      </c>
      <c r="F10564" s="4" t="s">
        <v>6</v>
      </c>
    </row>
    <row r="10565" spans="1:7">
      <c r="A10565" t="n">
        <v>90894</v>
      </c>
      <c r="B10565" s="39" t="n">
        <v>47</v>
      </c>
      <c r="C10565" s="7" t="n">
        <v>1000</v>
      </c>
      <c r="D10565" s="7" t="n">
        <v>0</v>
      </c>
      <c r="E10565" s="7" t="n">
        <v>1</v>
      </c>
      <c r="F10565" s="7" t="s">
        <v>103</v>
      </c>
    </row>
    <row r="10566" spans="1:7">
      <c r="A10566" t="s">
        <v>4</v>
      </c>
      <c r="B10566" s="4" t="s">
        <v>5</v>
      </c>
      <c r="C10566" s="4" t="s">
        <v>13</v>
      </c>
    </row>
    <row r="10567" spans="1:7">
      <c r="A10567" t="n">
        <v>90907</v>
      </c>
      <c r="B10567" s="48" t="n">
        <v>74</v>
      </c>
      <c r="C10567" s="7" t="n">
        <v>18</v>
      </c>
    </row>
    <row r="10568" spans="1:7">
      <c r="A10568" t="s">
        <v>4</v>
      </c>
      <c r="B10568" s="4" t="s">
        <v>5</v>
      </c>
      <c r="C10568" s="4" t="s">
        <v>10</v>
      </c>
    </row>
    <row r="10569" spans="1:7">
      <c r="A10569" t="n">
        <v>90909</v>
      </c>
      <c r="B10569" s="25" t="n">
        <v>16</v>
      </c>
      <c r="C10569" s="7" t="n">
        <v>0</v>
      </c>
    </row>
    <row r="10570" spans="1:7">
      <c r="A10570" t="s">
        <v>4</v>
      </c>
      <c r="B10570" s="4" t="s">
        <v>5</v>
      </c>
      <c r="C10570" s="4" t="s">
        <v>13</v>
      </c>
      <c r="D10570" s="4" t="s">
        <v>13</v>
      </c>
      <c r="E10570" s="4" t="s">
        <v>30</v>
      </c>
      <c r="F10570" s="4" t="s">
        <v>30</v>
      </c>
      <c r="G10570" s="4" t="s">
        <v>30</v>
      </c>
      <c r="H10570" s="4" t="s">
        <v>10</v>
      </c>
    </row>
    <row r="10571" spans="1:7">
      <c r="A10571" t="n">
        <v>90912</v>
      </c>
      <c r="B10571" s="59" t="n">
        <v>45</v>
      </c>
      <c r="C10571" s="7" t="n">
        <v>2</v>
      </c>
      <c r="D10571" s="7" t="n">
        <v>3</v>
      </c>
      <c r="E10571" s="7" t="n">
        <v>-11.3800001144409</v>
      </c>
      <c r="F10571" s="7" t="n">
        <v>1.94000005722046</v>
      </c>
      <c r="G10571" s="7" t="n">
        <v>-13.9099998474121</v>
      </c>
      <c r="H10571" s="7" t="n">
        <v>0</v>
      </c>
    </row>
    <row r="10572" spans="1:7">
      <c r="A10572" t="s">
        <v>4</v>
      </c>
      <c r="B10572" s="4" t="s">
        <v>5</v>
      </c>
      <c r="C10572" s="4" t="s">
        <v>13</v>
      </c>
      <c r="D10572" s="4" t="s">
        <v>13</v>
      </c>
      <c r="E10572" s="4" t="s">
        <v>30</v>
      </c>
      <c r="F10572" s="4" t="s">
        <v>30</v>
      </c>
      <c r="G10572" s="4" t="s">
        <v>30</v>
      </c>
      <c r="H10572" s="4" t="s">
        <v>10</v>
      </c>
      <c r="I10572" s="4" t="s">
        <v>13</v>
      </c>
    </row>
    <row r="10573" spans="1:7">
      <c r="A10573" t="n">
        <v>90929</v>
      </c>
      <c r="B10573" s="59" t="n">
        <v>45</v>
      </c>
      <c r="C10573" s="7" t="n">
        <v>4</v>
      </c>
      <c r="D10573" s="7" t="n">
        <v>3</v>
      </c>
      <c r="E10573" s="7" t="n">
        <v>7.25</v>
      </c>
      <c r="F10573" s="7" t="n">
        <v>81.9599990844727</v>
      </c>
      <c r="G10573" s="7" t="n">
        <v>0</v>
      </c>
      <c r="H10573" s="7" t="n">
        <v>0</v>
      </c>
      <c r="I10573" s="7" t="n">
        <v>0</v>
      </c>
    </row>
    <row r="10574" spans="1:7">
      <c r="A10574" t="s">
        <v>4</v>
      </c>
      <c r="B10574" s="4" t="s">
        <v>5</v>
      </c>
      <c r="C10574" s="4" t="s">
        <v>13</v>
      </c>
      <c r="D10574" s="4" t="s">
        <v>13</v>
      </c>
      <c r="E10574" s="4" t="s">
        <v>30</v>
      </c>
      <c r="F10574" s="4" t="s">
        <v>10</v>
      </c>
    </row>
    <row r="10575" spans="1:7">
      <c r="A10575" t="n">
        <v>90947</v>
      </c>
      <c r="B10575" s="59" t="n">
        <v>45</v>
      </c>
      <c r="C10575" s="7" t="n">
        <v>5</v>
      </c>
      <c r="D10575" s="7" t="n">
        <v>3</v>
      </c>
      <c r="E10575" s="7" t="n">
        <v>3.09999990463257</v>
      </c>
      <c r="F10575" s="7" t="n">
        <v>0</v>
      </c>
    </row>
    <row r="10576" spans="1:7">
      <c r="A10576" t="s">
        <v>4</v>
      </c>
      <c r="B10576" s="4" t="s">
        <v>5</v>
      </c>
      <c r="C10576" s="4" t="s">
        <v>13</v>
      </c>
      <c r="D10576" s="4" t="s">
        <v>13</v>
      </c>
      <c r="E10576" s="4" t="s">
        <v>30</v>
      </c>
      <c r="F10576" s="4" t="s">
        <v>10</v>
      </c>
    </row>
    <row r="10577" spans="1:9">
      <c r="A10577" t="n">
        <v>90956</v>
      </c>
      <c r="B10577" s="59" t="n">
        <v>45</v>
      </c>
      <c r="C10577" s="7" t="n">
        <v>11</v>
      </c>
      <c r="D10577" s="7" t="n">
        <v>3</v>
      </c>
      <c r="E10577" s="7" t="n">
        <v>34</v>
      </c>
      <c r="F10577" s="7" t="n">
        <v>0</v>
      </c>
    </row>
    <row r="10578" spans="1:9">
      <c r="A10578" t="s">
        <v>4</v>
      </c>
      <c r="B10578" s="4" t="s">
        <v>5</v>
      </c>
      <c r="C10578" s="4" t="s">
        <v>10</v>
      </c>
      <c r="D10578" s="4" t="s">
        <v>10</v>
      </c>
      <c r="E10578" s="4" t="s">
        <v>10</v>
      </c>
    </row>
    <row r="10579" spans="1:9">
      <c r="A10579" t="n">
        <v>90965</v>
      </c>
      <c r="B10579" s="43" t="n">
        <v>61</v>
      </c>
      <c r="C10579" s="7" t="n">
        <v>61440</v>
      </c>
      <c r="D10579" s="7" t="n">
        <v>118</v>
      </c>
      <c r="E10579" s="7" t="n">
        <v>0</v>
      </c>
    </row>
    <row r="10580" spans="1:9">
      <c r="A10580" t="s">
        <v>4</v>
      </c>
      <c r="B10580" s="4" t="s">
        <v>5</v>
      </c>
      <c r="C10580" s="4" t="s">
        <v>10</v>
      </c>
      <c r="D10580" s="4" t="s">
        <v>10</v>
      </c>
      <c r="E10580" s="4" t="s">
        <v>10</v>
      </c>
    </row>
    <row r="10581" spans="1:9">
      <c r="A10581" t="n">
        <v>90972</v>
      </c>
      <c r="B10581" s="43" t="n">
        <v>61</v>
      </c>
      <c r="C10581" s="7" t="n">
        <v>118</v>
      </c>
      <c r="D10581" s="7" t="n">
        <v>61440</v>
      </c>
      <c r="E10581" s="7" t="n">
        <v>0</v>
      </c>
    </row>
    <row r="10582" spans="1:9">
      <c r="A10582" t="s">
        <v>4</v>
      </c>
      <c r="B10582" s="4" t="s">
        <v>5</v>
      </c>
      <c r="C10582" s="4" t="s">
        <v>13</v>
      </c>
      <c r="D10582" s="4" t="s">
        <v>13</v>
      </c>
      <c r="E10582" s="4" t="s">
        <v>9</v>
      </c>
      <c r="F10582" s="4" t="s">
        <v>13</v>
      </c>
      <c r="G10582" s="4" t="s">
        <v>13</v>
      </c>
    </row>
    <row r="10583" spans="1:9">
      <c r="A10583" t="n">
        <v>90979</v>
      </c>
      <c r="B10583" s="34" t="n">
        <v>18</v>
      </c>
      <c r="C10583" s="7" t="n">
        <v>1</v>
      </c>
      <c r="D10583" s="7" t="n">
        <v>0</v>
      </c>
      <c r="E10583" s="7" t="n">
        <v>0</v>
      </c>
      <c r="F10583" s="7" t="n">
        <v>19</v>
      </c>
      <c r="G10583" s="7" t="n">
        <v>1</v>
      </c>
    </row>
    <row r="10584" spans="1:9">
      <c r="A10584" t="s">
        <v>4</v>
      </c>
      <c r="B10584" s="4" t="s">
        <v>5</v>
      </c>
      <c r="C10584" s="4" t="s">
        <v>13</v>
      </c>
      <c r="D10584" s="4" t="s">
        <v>13</v>
      </c>
      <c r="E10584" s="4" t="s">
        <v>13</v>
      </c>
      <c r="F10584" s="4" t="s">
        <v>9</v>
      </c>
      <c r="G10584" s="4" t="s">
        <v>13</v>
      </c>
      <c r="H10584" s="4" t="s">
        <v>13</v>
      </c>
      <c r="I10584" s="4" t="s">
        <v>29</v>
      </c>
    </row>
    <row r="10585" spans="1:9">
      <c r="A10585" t="n">
        <v>90988</v>
      </c>
      <c r="B10585" s="14" t="n">
        <v>5</v>
      </c>
      <c r="C10585" s="7" t="n">
        <v>32</v>
      </c>
      <c r="D10585" s="7" t="n">
        <v>3</v>
      </c>
      <c r="E10585" s="7" t="n">
        <v>0</v>
      </c>
      <c r="F10585" s="7" t="n">
        <v>63</v>
      </c>
      <c r="G10585" s="7" t="n">
        <v>2</v>
      </c>
      <c r="H10585" s="7" t="n">
        <v>1</v>
      </c>
      <c r="I10585" s="15" t="n">
        <f t="normal" ca="1">A10615</f>
        <v>0</v>
      </c>
    </row>
    <row r="10586" spans="1:9">
      <c r="A10586" t="s">
        <v>4</v>
      </c>
      <c r="B10586" s="4" t="s">
        <v>5</v>
      </c>
      <c r="C10586" s="4" t="s">
        <v>13</v>
      </c>
      <c r="D10586" s="4" t="s">
        <v>10</v>
      </c>
      <c r="E10586" s="4" t="s">
        <v>13</v>
      </c>
      <c r="F10586" s="4" t="s">
        <v>10</v>
      </c>
      <c r="G10586" s="4" t="s">
        <v>13</v>
      </c>
      <c r="H10586" s="4" t="s">
        <v>13</v>
      </c>
      <c r="I10586" s="4" t="s">
        <v>29</v>
      </c>
    </row>
    <row r="10587" spans="1:9">
      <c r="A10587" t="n">
        <v>91002</v>
      </c>
      <c r="B10587" s="14" t="n">
        <v>5</v>
      </c>
      <c r="C10587" s="7" t="n">
        <v>30</v>
      </c>
      <c r="D10587" s="7" t="n">
        <v>6725</v>
      </c>
      <c r="E10587" s="7" t="n">
        <v>30</v>
      </c>
      <c r="F10587" s="7" t="n">
        <v>6726</v>
      </c>
      <c r="G10587" s="7" t="n">
        <v>9</v>
      </c>
      <c r="H10587" s="7" t="n">
        <v>1</v>
      </c>
      <c r="I10587" s="15" t="n">
        <f t="normal" ca="1">A10611</f>
        <v>0</v>
      </c>
    </row>
    <row r="10588" spans="1:9">
      <c r="A10588" t="s">
        <v>4</v>
      </c>
      <c r="B10588" s="4" t="s">
        <v>5</v>
      </c>
      <c r="C10588" s="4" t="s">
        <v>13</v>
      </c>
      <c r="D10588" s="4" t="s">
        <v>10</v>
      </c>
      <c r="E10588" s="4" t="s">
        <v>13</v>
      </c>
      <c r="F10588" s="4" t="s">
        <v>29</v>
      </c>
    </row>
    <row r="10589" spans="1:9">
      <c r="A10589" t="n">
        <v>91015</v>
      </c>
      <c r="B10589" s="14" t="n">
        <v>5</v>
      </c>
      <c r="C10589" s="7" t="n">
        <v>30</v>
      </c>
      <c r="D10589" s="7" t="n">
        <v>10367</v>
      </c>
      <c r="E10589" s="7" t="n">
        <v>1</v>
      </c>
      <c r="F10589" s="15" t="n">
        <f t="normal" ca="1">A10593</f>
        <v>0</v>
      </c>
    </row>
    <row r="10590" spans="1:9">
      <c r="A10590" t="s">
        <v>4</v>
      </c>
      <c r="B10590" s="4" t="s">
        <v>5</v>
      </c>
      <c r="C10590" s="4" t="s">
        <v>13</v>
      </c>
      <c r="D10590" s="4" t="s">
        <v>13</v>
      </c>
      <c r="E10590" s="4" t="s">
        <v>9</v>
      </c>
      <c r="F10590" s="4" t="s">
        <v>13</v>
      </c>
      <c r="G10590" s="4" t="s">
        <v>13</v>
      </c>
    </row>
    <row r="10591" spans="1:9">
      <c r="A10591" t="n">
        <v>91024</v>
      </c>
      <c r="B10591" s="34" t="n">
        <v>18</v>
      </c>
      <c r="C10591" s="7" t="n">
        <v>1</v>
      </c>
      <c r="D10591" s="7" t="n">
        <v>0</v>
      </c>
      <c r="E10591" s="7" t="n">
        <v>1</v>
      </c>
      <c r="F10591" s="7" t="n">
        <v>19</v>
      </c>
      <c r="G10591" s="7" t="n">
        <v>1</v>
      </c>
    </row>
    <row r="10592" spans="1:9">
      <c r="A10592" t="s">
        <v>4</v>
      </c>
      <c r="B10592" s="4" t="s">
        <v>5</v>
      </c>
      <c r="C10592" s="4" t="s">
        <v>10</v>
      </c>
    </row>
    <row r="10593" spans="1:9">
      <c r="A10593" t="n">
        <v>91033</v>
      </c>
      <c r="B10593" s="8" t="n">
        <v>12</v>
      </c>
      <c r="C10593" s="7" t="n">
        <v>10367</v>
      </c>
    </row>
    <row r="10594" spans="1:9">
      <c r="A10594" t="s">
        <v>4</v>
      </c>
      <c r="B10594" s="4" t="s">
        <v>5</v>
      </c>
      <c r="C10594" s="4" t="s">
        <v>13</v>
      </c>
      <c r="D10594" s="4" t="s">
        <v>10</v>
      </c>
      <c r="E10594" s="4" t="s">
        <v>10</v>
      </c>
      <c r="F10594" s="4" t="s">
        <v>10</v>
      </c>
      <c r="G10594" s="4" t="s">
        <v>10</v>
      </c>
      <c r="H10594" s="4" t="s">
        <v>13</v>
      </c>
    </row>
    <row r="10595" spans="1:9">
      <c r="A10595" t="n">
        <v>91036</v>
      </c>
      <c r="B10595" s="30" t="n">
        <v>25</v>
      </c>
      <c r="C10595" s="7" t="n">
        <v>5</v>
      </c>
      <c r="D10595" s="7" t="n">
        <v>65535</v>
      </c>
      <c r="E10595" s="7" t="n">
        <v>65535</v>
      </c>
      <c r="F10595" s="7" t="n">
        <v>65535</v>
      </c>
      <c r="G10595" s="7" t="n">
        <v>65535</v>
      </c>
      <c r="H10595" s="7" t="n">
        <v>0</v>
      </c>
    </row>
    <row r="10596" spans="1:9">
      <c r="A10596" t="s">
        <v>4</v>
      </c>
      <c r="B10596" s="4" t="s">
        <v>5</v>
      </c>
      <c r="C10596" s="4" t="s">
        <v>13</v>
      </c>
      <c r="D10596" s="4" t="s">
        <v>10</v>
      </c>
      <c r="E10596" s="4" t="s">
        <v>30</v>
      </c>
      <c r="F10596" s="4" t="s">
        <v>10</v>
      </c>
      <c r="G10596" s="4" t="s">
        <v>9</v>
      </c>
      <c r="H10596" s="4" t="s">
        <v>9</v>
      </c>
      <c r="I10596" s="4" t="s">
        <v>10</v>
      </c>
      <c r="J10596" s="4" t="s">
        <v>10</v>
      </c>
      <c r="K10596" s="4" t="s">
        <v>9</v>
      </c>
      <c r="L10596" s="4" t="s">
        <v>9</v>
      </c>
      <c r="M10596" s="4" t="s">
        <v>9</v>
      </c>
      <c r="N10596" s="4" t="s">
        <v>9</v>
      </c>
      <c r="O10596" s="4" t="s">
        <v>6</v>
      </c>
    </row>
    <row r="10597" spans="1:9">
      <c r="A10597" t="n">
        <v>91047</v>
      </c>
      <c r="B10597" s="19" t="n">
        <v>50</v>
      </c>
      <c r="C10597" s="7" t="n">
        <v>0</v>
      </c>
      <c r="D10597" s="7" t="n">
        <v>12101</v>
      </c>
      <c r="E10597" s="7" t="n">
        <v>1</v>
      </c>
      <c r="F10597" s="7" t="n">
        <v>0</v>
      </c>
      <c r="G10597" s="7" t="n">
        <v>0</v>
      </c>
      <c r="H10597" s="7" t="n">
        <v>0</v>
      </c>
      <c r="I10597" s="7" t="n">
        <v>0</v>
      </c>
      <c r="J10597" s="7" t="n">
        <v>65533</v>
      </c>
      <c r="K10597" s="7" t="n">
        <v>0</v>
      </c>
      <c r="L10597" s="7" t="n">
        <v>0</v>
      </c>
      <c r="M10597" s="7" t="n">
        <v>0</v>
      </c>
      <c r="N10597" s="7" t="n">
        <v>0</v>
      </c>
      <c r="O10597" s="7" t="s">
        <v>12</v>
      </c>
    </row>
    <row r="10598" spans="1:9">
      <c r="A10598" t="s">
        <v>4</v>
      </c>
      <c r="B10598" s="4" t="s">
        <v>5</v>
      </c>
      <c r="C10598" s="4" t="s">
        <v>10</v>
      </c>
      <c r="D10598" s="4" t="s">
        <v>13</v>
      </c>
      <c r="E10598" s="4" t="s">
        <v>66</v>
      </c>
      <c r="F10598" s="4" t="s">
        <v>13</v>
      </c>
      <c r="G10598" s="4" t="s">
        <v>13</v>
      </c>
    </row>
    <row r="10599" spans="1:9">
      <c r="A10599" t="n">
        <v>91086</v>
      </c>
      <c r="B10599" s="31" t="n">
        <v>24</v>
      </c>
      <c r="C10599" s="7" t="n">
        <v>65533</v>
      </c>
      <c r="D10599" s="7" t="n">
        <v>11</v>
      </c>
      <c r="E10599" s="7" t="s">
        <v>869</v>
      </c>
      <c r="F10599" s="7" t="n">
        <v>2</v>
      </c>
      <c r="G10599" s="7" t="n">
        <v>0</v>
      </c>
    </row>
    <row r="10600" spans="1:9">
      <c r="A10600" t="s">
        <v>4</v>
      </c>
      <c r="B10600" s="4" t="s">
        <v>5</v>
      </c>
    </row>
    <row r="10601" spans="1:9">
      <c r="A10601" t="n">
        <v>91130</v>
      </c>
      <c r="B10601" s="32" t="n">
        <v>28</v>
      </c>
    </row>
    <row r="10602" spans="1:9">
      <c r="A10602" t="s">
        <v>4</v>
      </c>
      <c r="B10602" s="4" t="s">
        <v>5</v>
      </c>
      <c r="C10602" s="4" t="s">
        <v>13</v>
      </c>
    </row>
    <row r="10603" spans="1:9">
      <c r="A10603" t="n">
        <v>91131</v>
      </c>
      <c r="B10603" s="33" t="n">
        <v>27</v>
      </c>
      <c r="C10603" s="7" t="n">
        <v>0</v>
      </c>
    </row>
    <row r="10604" spans="1:9">
      <c r="A10604" t="s">
        <v>4</v>
      </c>
      <c r="B10604" s="4" t="s">
        <v>5</v>
      </c>
      <c r="C10604" s="4" t="s">
        <v>13</v>
      </c>
    </row>
    <row r="10605" spans="1:9">
      <c r="A10605" t="n">
        <v>91133</v>
      </c>
      <c r="B10605" s="33" t="n">
        <v>27</v>
      </c>
      <c r="C10605" s="7" t="n">
        <v>1</v>
      </c>
    </row>
    <row r="10606" spans="1:9">
      <c r="A10606" t="s">
        <v>4</v>
      </c>
      <c r="B10606" s="4" t="s">
        <v>5</v>
      </c>
      <c r="C10606" s="4" t="s">
        <v>13</v>
      </c>
      <c r="D10606" s="4" t="s">
        <v>10</v>
      </c>
      <c r="E10606" s="4" t="s">
        <v>10</v>
      </c>
      <c r="F10606" s="4" t="s">
        <v>10</v>
      </c>
      <c r="G10606" s="4" t="s">
        <v>10</v>
      </c>
      <c r="H10606" s="4" t="s">
        <v>13</v>
      </c>
    </row>
    <row r="10607" spans="1:9">
      <c r="A10607" t="n">
        <v>91135</v>
      </c>
      <c r="B10607" s="30" t="n">
        <v>25</v>
      </c>
      <c r="C10607" s="7" t="n">
        <v>5</v>
      </c>
      <c r="D10607" s="7" t="n">
        <v>65535</v>
      </c>
      <c r="E10607" s="7" t="n">
        <v>65535</v>
      </c>
      <c r="F10607" s="7" t="n">
        <v>65535</v>
      </c>
      <c r="G10607" s="7" t="n">
        <v>65535</v>
      </c>
      <c r="H10607" s="7" t="n">
        <v>0</v>
      </c>
    </row>
    <row r="10608" spans="1:9">
      <c r="A10608" t="s">
        <v>4</v>
      </c>
      <c r="B10608" s="4" t="s">
        <v>5</v>
      </c>
      <c r="C10608" s="4" t="s">
        <v>29</v>
      </c>
    </row>
    <row r="10609" spans="1:15">
      <c r="A10609" t="n">
        <v>91146</v>
      </c>
      <c r="B10609" s="18" t="n">
        <v>3</v>
      </c>
      <c r="C10609" s="15" t="n">
        <f t="normal" ca="1">A10613</f>
        <v>0</v>
      </c>
    </row>
    <row r="10610" spans="1:15">
      <c r="A10610" t="s">
        <v>4</v>
      </c>
      <c r="B10610" s="4" t="s">
        <v>5</v>
      </c>
      <c r="C10610" s="4" t="s">
        <v>13</v>
      </c>
      <c r="D10610" s="4" t="s">
        <v>13</v>
      </c>
      <c r="E10610" s="4" t="s">
        <v>9</v>
      </c>
      <c r="F10610" s="4" t="s">
        <v>13</v>
      </c>
      <c r="G10610" s="4" t="s">
        <v>13</v>
      </c>
    </row>
    <row r="10611" spans="1:15">
      <c r="A10611" t="n">
        <v>91151</v>
      </c>
      <c r="B10611" s="34" t="n">
        <v>18</v>
      </c>
      <c r="C10611" s="7" t="n">
        <v>1</v>
      </c>
      <c r="D10611" s="7" t="n">
        <v>0</v>
      </c>
      <c r="E10611" s="7" t="n">
        <v>2</v>
      </c>
      <c r="F10611" s="7" t="n">
        <v>19</v>
      </c>
      <c r="G10611" s="7" t="n">
        <v>1</v>
      </c>
    </row>
    <row r="10612" spans="1:15">
      <c r="A10612" t="s">
        <v>4</v>
      </c>
      <c r="B10612" s="4" t="s">
        <v>5</v>
      </c>
      <c r="C10612" s="4" t="s">
        <v>29</v>
      </c>
    </row>
    <row r="10613" spans="1:15">
      <c r="A10613" t="n">
        <v>91160</v>
      </c>
      <c r="B10613" s="18" t="n">
        <v>3</v>
      </c>
      <c r="C10613" s="15" t="n">
        <f t="normal" ca="1">A10641</f>
        <v>0</v>
      </c>
    </row>
    <row r="10614" spans="1:15">
      <c r="A10614" t="s">
        <v>4</v>
      </c>
      <c r="B10614" s="4" t="s">
        <v>5</v>
      </c>
      <c r="C10614" s="4" t="s">
        <v>13</v>
      </c>
      <c r="D10614" s="4" t="s">
        <v>10</v>
      </c>
      <c r="E10614" s="4" t="s">
        <v>13</v>
      </c>
      <c r="F10614" s="4" t="s">
        <v>10</v>
      </c>
      <c r="G10614" s="4" t="s">
        <v>13</v>
      </c>
      <c r="H10614" s="4" t="s">
        <v>13</v>
      </c>
      <c r="I10614" s="4" t="s">
        <v>29</v>
      </c>
    </row>
    <row r="10615" spans="1:15">
      <c r="A10615" t="n">
        <v>91165</v>
      </c>
      <c r="B10615" s="14" t="n">
        <v>5</v>
      </c>
      <c r="C10615" s="7" t="n">
        <v>30</v>
      </c>
      <c r="D10615" s="7" t="n">
        <v>6727</v>
      </c>
      <c r="E10615" s="7" t="n">
        <v>30</v>
      </c>
      <c r="F10615" s="7" t="n">
        <v>6728</v>
      </c>
      <c r="G10615" s="7" t="n">
        <v>9</v>
      </c>
      <c r="H10615" s="7" t="n">
        <v>1</v>
      </c>
      <c r="I10615" s="15" t="n">
        <f t="normal" ca="1">A10639</f>
        <v>0</v>
      </c>
    </row>
    <row r="10616" spans="1:15">
      <c r="A10616" t="s">
        <v>4</v>
      </c>
      <c r="B10616" s="4" t="s">
        <v>5</v>
      </c>
      <c r="C10616" s="4" t="s">
        <v>13</v>
      </c>
      <c r="D10616" s="4" t="s">
        <v>10</v>
      </c>
      <c r="E10616" s="4" t="s">
        <v>13</v>
      </c>
      <c r="F10616" s="4" t="s">
        <v>29</v>
      </c>
    </row>
    <row r="10617" spans="1:15">
      <c r="A10617" t="n">
        <v>91178</v>
      </c>
      <c r="B10617" s="14" t="n">
        <v>5</v>
      </c>
      <c r="C10617" s="7" t="n">
        <v>30</v>
      </c>
      <c r="D10617" s="7" t="n">
        <v>10368</v>
      </c>
      <c r="E10617" s="7" t="n">
        <v>1</v>
      </c>
      <c r="F10617" s="15" t="n">
        <f t="normal" ca="1">A10621</f>
        <v>0</v>
      </c>
    </row>
    <row r="10618" spans="1:15">
      <c r="A10618" t="s">
        <v>4</v>
      </c>
      <c r="B10618" s="4" t="s">
        <v>5</v>
      </c>
      <c r="C10618" s="4" t="s">
        <v>13</v>
      </c>
      <c r="D10618" s="4" t="s">
        <v>13</v>
      </c>
      <c r="E10618" s="4" t="s">
        <v>9</v>
      </c>
      <c r="F10618" s="4" t="s">
        <v>13</v>
      </c>
      <c r="G10618" s="4" t="s">
        <v>13</v>
      </c>
    </row>
    <row r="10619" spans="1:15">
      <c r="A10619" t="n">
        <v>91187</v>
      </c>
      <c r="B10619" s="34" t="n">
        <v>18</v>
      </c>
      <c r="C10619" s="7" t="n">
        <v>1</v>
      </c>
      <c r="D10619" s="7" t="n">
        <v>0</v>
      </c>
      <c r="E10619" s="7" t="n">
        <v>1</v>
      </c>
      <c r="F10619" s="7" t="n">
        <v>19</v>
      </c>
      <c r="G10619" s="7" t="n">
        <v>1</v>
      </c>
    </row>
    <row r="10620" spans="1:15">
      <c r="A10620" t="s">
        <v>4</v>
      </c>
      <c r="B10620" s="4" t="s">
        <v>5</v>
      </c>
      <c r="C10620" s="4" t="s">
        <v>10</v>
      </c>
    </row>
    <row r="10621" spans="1:15">
      <c r="A10621" t="n">
        <v>91196</v>
      </c>
      <c r="B10621" s="8" t="n">
        <v>12</v>
      </c>
      <c r="C10621" s="7" t="n">
        <v>10368</v>
      </c>
    </row>
    <row r="10622" spans="1:15">
      <c r="A10622" t="s">
        <v>4</v>
      </c>
      <c r="B10622" s="4" t="s">
        <v>5</v>
      </c>
      <c r="C10622" s="4" t="s">
        <v>13</v>
      </c>
      <c r="D10622" s="4" t="s">
        <v>10</v>
      </c>
      <c r="E10622" s="4" t="s">
        <v>10</v>
      </c>
      <c r="F10622" s="4" t="s">
        <v>10</v>
      </c>
      <c r="G10622" s="4" t="s">
        <v>10</v>
      </c>
      <c r="H10622" s="4" t="s">
        <v>13</v>
      </c>
    </row>
    <row r="10623" spans="1:15">
      <c r="A10623" t="n">
        <v>91199</v>
      </c>
      <c r="B10623" s="30" t="n">
        <v>25</v>
      </c>
      <c r="C10623" s="7" t="n">
        <v>5</v>
      </c>
      <c r="D10623" s="7" t="n">
        <v>65535</v>
      </c>
      <c r="E10623" s="7" t="n">
        <v>65535</v>
      </c>
      <c r="F10623" s="7" t="n">
        <v>65535</v>
      </c>
      <c r="G10623" s="7" t="n">
        <v>65535</v>
      </c>
      <c r="H10623" s="7" t="n">
        <v>0</v>
      </c>
    </row>
    <row r="10624" spans="1:15">
      <c r="A10624" t="s">
        <v>4</v>
      </c>
      <c r="B10624" s="4" t="s">
        <v>5</v>
      </c>
      <c r="C10624" s="4" t="s">
        <v>13</v>
      </c>
      <c r="D10624" s="4" t="s">
        <v>10</v>
      </c>
      <c r="E10624" s="4" t="s">
        <v>30</v>
      </c>
      <c r="F10624" s="4" t="s">
        <v>10</v>
      </c>
      <c r="G10624" s="4" t="s">
        <v>9</v>
      </c>
      <c r="H10624" s="4" t="s">
        <v>9</v>
      </c>
      <c r="I10624" s="4" t="s">
        <v>10</v>
      </c>
      <c r="J10624" s="4" t="s">
        <v>10</v>
      </c>
      <c r="K10624" s="4" t="s">
        <v>9</v>
      </c>
      <c r="L10624" s="4" t="s">
        <v>9</v>
      </c>
      <c r="M10624" s="4" t="s">
        <v>9</v>
      </c>
      <c r="N10624" s="4" t="s">
        <v>9</v>
      </c>
      <c r="O10624" s="4" t="s">
        <v>6</v>
      </c>
    </row>
    <row r="10625" spans="1:15">
      <c r="A10625" t="n">
        <v>91210</v>
      </c>
      <c r="B10625" s="19" t="n">
        <v>50</v>
      </c>
      <c r="C10625" s="7" t="n">
        <v>0</v>
      </c>
      <c r="D10625" s="7" t="n">
        <v>12101</v>
      </c>
      <c r="E10625" s="7" t="n">
        <v>1</v>
      </c>
      <c r="F10625" s="7" t="n">
        <v>0</v>
      </c>
      <c r="G10625" s="7" t="n">
        <v>0</v>
      </c>
      <c r="H10625" s="7" t="n">
        <v>0</v>
      </c>
      <c r="I10625" s="7" t="n">
        <v>0</v>
      </c>
      <c r="J10625" s="7" t="n">
        <v>65533</v>
      </c>
      <c r="K10625" s="7" t="n">
        <v>0</v>
      </c>
      <c r="L10625" s="7" t="n">
        <v>0</v>
      </c>
      <c r="M10625" s="7" t="n">
        <v>0</v>
      </c>
      <c r="N10625" s="7" t="n">
        <v>0</v>
      </c>
      <c r="O10625" s="7" t="s">
        <v>12</v>
      </c>
    </row>
    <row r="10626" spans="1:15">
      <c r="A10626" t="s">
        <v>4</v>
      </c>
      <c r="B10626" s="4" t="s">
        <v>5</v>
      </c>
      <c r="C10626" s="4" t="s">
        <v>10</v>
      </c>
      <c r="D10626" s="4" t="s">
        <v>13</v>
      </c>
      <c r="E10626" s="4" t="s">
        <v>66</v>
      </c>
      <c r="F10626" s="4" t="s">
        <v>13</v>
      </c>
      <c r="G10626" s="4" t="s">
        <v>13</v>
      </c>
    </row>
    <row r="10627" spans="1:15">
      <c r="A10627" t="n">
        <v>91249</v>
      </c>
      <c r="B10627" s="31" t="n">
        <v>24</v>
      </c>
      <c r="C10627" s="7" t="n">
        <v>65533</v>
      </c>
      <c r="D10627" s="7" t="n">
        <v>11</v>
      </c>
      <c r="E10627" s="7" t="s">
        <v>870</v>
      </c>
      <c r="F10627" s="7" t="n">
        <v>2</v>
      </c>
      <c r="G10627" s="7" t="n">
        <v>0</v>
      </c>
    </row>
    <row r="10628" spans="1:15">
      <c r="A10628" t="s">
        <v>4</v>
      </c>
      <c r="B10628" s="4" t="s">
        <v>5</v>
      </c>
    </row>
    <row r="10629" spans="1:15">
      <c r="A10629" t="n">
        <v>91293</v>
      </c>
      <c r="B10629" s="32" t="n">
        <v>28</v>
      </c>
    </row>
    <row r="10630" spans="1:15">
      <c r="A10630" t="s">
        <v>4</v>
      </c>
      <c r="B10630" s="4" t="s">
        <v>5</v>
      </c>
      <c r="C10630" s="4" t="s">
        <v>13</v>
      </c>
    </row>
    <row r="10631" spans="1:15">
      <c r="A10631" t="n">
        <v>91294</v>
      </c>
      <c r="B10631" s="33" t="n">
        <v>27</v>
      </c>
      <c r="C10631" s="7" t="n">
        <v>0</v>
      </c>
    </row>
    <row r="10632" spans="1:15">
      <c r="A10632" t="s">
        <v>4</v>
      </c>
      <c r="B10632" s="4" t="s">
        <v>5</v>
      </c>
      <c r="C10632" s="4" t="s">
        <v>13</v>
      </c>
    </row>
    <row r="10633" spans="1:15">
      <c r="A10633" t="n">
        <v>91296</v>
      </c>
      <c r="B10633" s="33" t="n">
        <v>27</v>
      </c>
      <c r="C10633" s="7" t="n">
        <v>1</v>
      </c>
    </row>
    <row r="10634" spans="1:15">
      <c r="A10634" t="s">
        <v>4</v>
      </c>
      <c r="B10634" s="4" t="s">
        <v>5</v>
      </c>
      <c r="C10634" s="4" t="s">
        <v>13</v>
      </c>
      <c r="D10634" s="4" t="s">
        <v>10</v>
      </c>
      <c r="E10634" s="4" t="s">
        <v>10</v>
      </c>
      <c r="F10634" s="4" t="s">
        <v>10</v>
      </c>
      <c r="G10634" s="4" t="s">
        <v>10</v>
      </c>
      <c r="H10634" s="4" t="s">
        <v>13</v>
      </c>
    </row>
    <row r="10635" spans="1:15">
      <c r="A10635" t="n">
        <v>91298</v>
      </c>
      <c r="B10635" s="30" t="n">
        <v>25</v>
      </c>
      <c r="C10635" s="7" t="n">
        <v>5</v>
      </c>
      <c r="D10635" s="7" t="n">
        <v>65535</v>
      </c>
      <c r="E10635" s="7" t="n">
        <v>65535</v>
      </c>
      <c r="F10635" s="7" t="n">
        <v>65535</v>
      </c>
      <c r="G10635" s="7" t="n">
        <v>65535</v>
      </c>
      <c r="H10635" s="7" t="n">
        <v>0</v>
      </c>
    </row>
    <row r="10636" spans="1:15">
      <c r="A10636" t="s">
        <v>4</v>
      </c>
      <c r="B10636" s="4" t="s">
        <v>5</v>
      </c>
      <c r="C10636" s="4" t="s">
        <v>29</v>
      </c>
    </row>
    <row r="10637" spans="1:15">
      <c r="A10637" t="n">
        <v>91309</v>
      </c>
      <c r="B10637" s="18" t="n">
        <v>3</v>
      </c>
      <c r="C10637" s="15" t="n">
        <f t="normal" ca="1">A10641</f>
        <v>0</v>
      </c>
    </row>
    <row r="10638" spans="1:15">
      <c r="A10638" t="s">
        <v>4</v>
      </c>
      <c r="B10638" s="4" t="s">
        <v>5</v>
      </c>
      <c r="C10638" s="4" t="s">
        <v>13</v>
      </c>
      <c r="D10638" s="4" t="s">
        <v>13</v>
      </c>
      <c r="E10638" s="4" t="s">
        <v>9</v>
      </c>
      <c r="F10638" s="4" t="s">
        <v>13</v>
      </c>
      <c r="G10638" s="4" t="s">
        <v>13</v>
      </c>
    </row>
    <row r="10639" spans="1:15">
      <c r="A10639" t="n">
        <v>91314</v>
      </c>
      <c r="B10639" s="34" t="n">
        <v>18</v>
      </c>
      <c r="C10639" s="7" t="n">
        <v>1</v>
      </c>
      <c r="D10639" s="7" t="n">
        <v>0</v>
      </c>
      <c r="E10639" s="7" t="n">
        <v>2</v>
      </c>
      <c r="F10639" s="7" t="n">
        <v>19</v>
      </c>
      <c r="G10639" s="7" t="n">
        <v>1</v>
      </c>
    </row>
    <row r="10640" spans="1:15">
      <c r="A10640" t="s">
        <v>4</v>
      </c>
      <c r="B10640" s="4" t="s">
        <v>5</v>
      </c>
      <c r="C10640" s="4" t="s">
        <v>13</v>
      </c>
      <c r="D10640" s="4" t="s">
        <v>13</v>
      </c>
      <c r="E10640" s="4" t="s">
        <v>30</v>
      </c>
      <c r="F10640" s="4" t="s">
        <v>30</v>
      </c>
      <c r="G10640" s="4" t="s">
        <v>30</v>
      </c>
      <c r="H10640" s="4" t="s">
        <v>10</v>
      </c>
    </row>
    <row r="10641" spans="1:15">
      <c r="A10641" t="n">
        <v>91323</v>
      </c>
      <c r="B10641" s="59" t="n">
        <v>45</v>
      </c>
      <c r="C10641" s="7" t="n">
        <v>2</v>
      </c>
      <c r="D10641" s="7" t="n">
        <v>3</v>
      </c>
      <c r="E10641" s="7" t="n">
        <v>-11.3800001144409</v>
      </c>
      <c r="F10641" s="7" t="n">
        <v>1.41999995708466</v>
      </c>
      <c r="G10641" s="7" t="n">
        <v>-13.9099998474121</v>
      </c>
      <c r="H10641" s="7" t="n">
        <v>2000</v>
      </c>
    </row>
    <row r="10642" spans="1:15">
      <c r="A10642" t="s">
        <v>4</v>
      </c>
      <c r="B10642" s="4" t="s">
        <v>5</v>
      </c>
      <c r="C10642" s="4" t="s">
        <v>13</v>
      </c>
      <c r="D10642" s="4" t="s">
        <v>10</v>
      </c>
      <c r="E10642" s="4" t="s">
        <v>30</v>
      </c>
    </row>
    <row r="10643" spans="1:15">
      <c r="A10643" t="n">
        <v>91340</v>
      </c>
      <c r="B10643" s="27" t="n">
        <v>58</v>
      </c>
      <c r="C10643" s="7" t="n">
        <v>100</v>
      </c>
      <c r="D10643" s="7" t="n">
        <v>1000</v>
      </c>
      <c r="E10643" s="7" t="n">
        <v>1</v>
      </c>
    </row>
    <row r="10644" spans="1:15">
      <c r="A10644" t="s">
        <v>4</v>
      </c>
      <c r="B10644" s="4" t="s">
        <v>5</v>
      </c>
      <c r="C10644" s="4" t="s">
        <v>13</v>
      </c>
      <c r="D10644" s="4" t="s">
        <v>10</v>
      </c>
    </row>
    <row r="10645" spans="1:15">
      <c r="A10645" t="n">
        <v>91348</v>
      </c>
      <c r="B10645" s="27" t="n">
        <v>58</v>
      </c>
      <c r="C10645" s="7" t="n">
        <v>255</v>
      </c>
      <c r="D10645" s="7" t="n">
        <v>0</v>
      </c>
    </row>
    <row r="10646" spans="1:15">
      <c r="A10646" t="s">
        <v>4</v>
      </c>
      <c r="B10646" s="4" t="s">
        <v>5</v>
      </c>
      <c r="C10646" s="4" t="s">
        <v>13</v>
      </c>
      <c r="D10646" s="4" t="s">
        <v>10</v>
      </c>
    </row>
    <row r="10647" spans="1:15">
      <c r="A10647" t="n">
        <v>91352</v>
      </c>
      <c r="B10647" s="59" t="n">
        <v>45</v>
      </c>
      <c r="C10647" s="7" t="n">
        <v>7</v>
      </c>
      <c r="D10647" s="7" t="n">
        <v>255</v>
      </c>
    </row>
    <row r="10648" spans="1:15">
      <c r="A10648" t="s">
        <v>4</v>
      </c>
      <c r="B10648" s="4" t="s">
        <v>5</v>
      </c>
      <c r="C10648" s="4" t="s">
        <v>13</v>
      </c>
      <c r="D10648" s="4" t="s">
        <v>13</v>
      </c>
      <c r="E10648" s="4" t="s">
        <v>13</v>
      </c>
      <c r="F10648" s="4" t="s">
        <v>9</v>
      </c>
      <c r="G10648" s="4" t="s">
        <v>13</v>
      </c>
      <c r="H10648" s="4" t="s">
        <v>13</v>
      </c>
      <c r="I10648" s="4" t="s">
        <v>29</v>
      </c>
    </row>
    <row r="10649" spans="1:15">
      <c r="A10649" t="n">
        <v>91356</v>
      </c>
      <c r="B10649" s="14" t="n">
        <v>5</v>
      </c>
      <c r="C10649" s="7" t="n">
        <v>35</v>
      </c>
      <c r="D10649" s="7" t="n">
        <v>1</v>
      </c>
      <c r="E10649" s="7" t="n">
        <v>0</v>
      </c>
      <c r="F10649" s="7" t="n">
        <v>1</v>
      </c>
      <c r="G10649" s="7" t="n">
        <v>2</v>
      </c>
      <c r="H10649" s="7" t="n">
        <v>1</v>
      </c>
      <c r="I10649" s="15" t="n">
        <f t="normal" ca="1">A10663</f>
        <v>0</v>
      </c>
    </row>
    <row r="10650" spans="1:15">
      <c r="A10650" t="s">
        <v>4</v>
      </c>
      <c r="B10650" s="4" t="s">
        <v>5</v>
      </c>
      <c r="C10650" s="4" t="s">
        <v>10</v>
      </c>
      <c r="D10650" s="4" t="s">
        <v>13</v>
      </c>
      <c r="E10650" s="4" t="s">
        <v>13</v>
      </c>
      <c r="F10650" s="4" t="s">
        <v>6</v>
      </c>
    </row>
    <row r="10651" spans="1:15">
      <c r="A10651" t="n">
        <v>91370</v>
      </c>
      <c r="B10651" s="47" t="n">
        <v>20</v>
      </c>
      <c r="C10651" s="7" t="n">
        <v>118</v>
      </c>
      <c r="D10651" s="7" t="n">
        <v>2</v>
      </c>
      <c r="E10651" s="7" t="n">
        <v>10</v>
      </c>
      <c r="F10651" s="7" t="s">
        <v>273</v>
      </c>
    </row>
    <row r="10652" spans="1:15">
      <c r="A10652" t="s">
        <v>4</v>
      </c>
      <c r="B10652" s="4" t="s">
        <v>5</v>
      </c>
      <c r="C10652" s="4" t="s">
        <v>13</v>
      </c>
      <c r="D10652" s="4" t="s">
        <v>10</v>
      </c>
      <c r="E10652" s="4" t="s">
        <v>6</v>
      </c>
    </row>
    <row r="10653" spans="1:15">
      <c r="A10653" t="n">
        <v>91391</v>
      </c>
      <c r="B10653" s="51" t="n">
        <v>51</v>
      </c>
      <c r="C10653" s="7" t="n">
        <v>4</v>
      </c>
      <c r="D10653" s="7" t="n">
        <v>118</v>
      </c>
      <c r="E10653" s="7" t="s">
        <v>749</v>
      </c>
    </row>
    <row r="10654" spans="1:15">
      <c r="A10654" t="s">
        <v>4</v>
      </c>
      <c r="B10654" s="4" t="s">
        <v>5</v>
      </c>
      <c r="C10654" s="4" t="s">
        <v>10</v>
      </c>
    </row>
    <row r="10655" spans="1:15">
      <c r="A10655" t="n">
        <v>91405</v>
      </c>
      <c r="B10655" s="25" t="n">
        <v>16</v>
      </c>
      <c r="C10655" s="7" t="n">
        <v>0</v>
      </c>
    </row>
    <row r="10656" spans="1:15">
      <c r="A10656" t="s">
        <v>4</v>
      </c>
      <c r="B10656" s="4" t="s">
        <v>5</v>
      </c>
      <c r="C10656" s="4" t="s">
        <v>10</v>
      </c>
      <c r="D10656" s="4" t="s">
        <v>66</v>
      </c>
      <c r="E10656" s="4" t="s">
        <v>13</v>
      </c>
      <c r="F10656" s="4" t="s">
        <v>13</v>
      </c>
      <c r="G10656" s="4" t="s">
        <v>66</v>
      </c>
      <c r="H10656" s="4" t="s">
        <v>13</v>
      </c>
      <c r="I10656" s="4" t="s">
        <v>13</v>
      </c>
    </row>
    <row r="10657" spans="1:9">
      <c r="A10657" t="n">
        <v>91408</v>
      </c>
      <c r="B10657" s="52" t="n">
        <v>26</v>
      </c>
      <c r="C10657" s="7" t="n">
        <v>118</v>
      </c>
      <c r="D10657" s="7" t="s">
        <v>871</v>
      </c>
      <c r="E10657" s="7" t="n">
        <v>2</v>
      </c>
      <c r="F10657" s="7" t="n">
        <v>3</v>
      </c>
      <c r="G10657" s="7" t="s">
        <v>872</v>
      </c>
      <c r="H10657" s="7" t="n">
        <v>2</v>
      </c>
      <c r="I10657" s="7" t="n">
        <v>0</v>
      </c>
    </row>
    <row r="10658" spans="1:9">
      <c r="A10658" t="s">
        <v>4</v>
      </c>
      <c r="B10658" s="4" t="s">
        <v>5</v>
      </c>
    </row>
    <row r="10659" spans="1:9">
      <c r="A10659" t="n">
        <v>91585</v>
      </c>
      <c r="B10659" s="32" t="n">
        <v>28</v>
      </c>
    </row>
    <row r="10660" spans="1:9">
      <c r="A10660" t="s">
        <v>4</v>
      </c>
      <c r="B10660" s="4" t="s">
        <v>5</v>
      </c>
      <c r="C10660" s="4" t="s">
        <v>29</v>
      </c>
    </row>
    <row r="10661" spans="1:9">
      <c r="A10661" t="n">
        <v>91586</v>
      </c>
      <c r="B10661" s="18" t="n">
        <v>3</v>
      </c>
      <c r="C10661" s="15" t="n">
        <f t="normal" ca="1">A10799</f>
        <v>0</v>
      </c>
    </row>
    <row r="10662" spans="1:9">
      <c r="A10662" t="s">
        <v>4</v>
      </c>
      <c r="B10662" s="4" t="s">
        <v>5</v>
      </c>
      <c r="C10662" s="4" t="s">
        <v>13</v>
      </c>
      <c r="D10662" s="4" t="s">
        <v>13</v>
      </c>
      <c r="E10662" s="4" t="s">
        <v>13</v>
      </c>
      <c r="F10662" s="4" t="s">
        <v>9</v>
      </c>
      <c r="G10662" s="4" t="s">
        <v>13</v>
      </c>
      <c r="H10662" s="4" t="s">
        <v>13</v>
      </c>
      <c r="I10662" s="4" t="s">
        <v>29</v>
      </c>
    </row>
    <row r="10663" spans="1:9">
      <c r="A10663" t="n">
        <v>91591</v>
      </c>
      <c r="B10663" s="14" t="n">
        <v>5</v>
      </c>
      <c r="C10663" s="7" t="n">
        <v>35</v>
      </c>
      <c r="D10663" s="7" t="n">
        <v>1</v>
      </c>
      <c r="E10663" s="7" t="n">
        <v>0</v>
      </c>
      <c r="F10663" s="7" t="n">
        <v>2</v>
      </c>
      <c r="G10663" s="7" t="n">
        <v>2</v>
      </c>
      <c r="H10663" s="7" t="n">
        <v>1</v>
      </c>
      <c r="I10663" s="15" t="n">
        <f t="normal" ca="1">A10677</f>
        <v>0</v>
      </c>
    </row>
    <row r="10664" spans="1:9">
      <c r="A10664" t="s">
        <v>4</v>
      </c>
      <c r="B10664" s="4" t="s">
        <v>5</v>
      </c>
      <c r="C10664" s="4" t="s">
        <v>10</v>
      </c>
      <c r="D10664" s="4" t="s">
        <v>13</v>
      </c>
      <c r="E10664" s="4" t="s">
        <v>13</v>
      </c>
      <c r="F10664" s="4" t="s">
        <v>6</v>
      </c>
    </row>
    <row r="10665" spans="1:9">
      <c r="A10665" t="n">
        <v>91605</v>
      </c>
      <c r="B10665" s="47" t="n">
        <v>20</v>
      </c>
      <c r="C10665" s="7" t="n">
        <v>118</v>
      </c>
      <c r="D10665" s="7" t="n">
        <v>2</v>
      </c>
      <c r="E10665" s="7" t="n">
        <v>10</v>
      </c>
      <c r="F10665" s="7" t="s">
        <v>322</v>
      </c>
    </row>
    <row r="10666" spans="1:9">
      <c r="A10666" t="s">
        <v>4</v>
      </c>
      <c r="B10666" s="4" t="s">
        <v>5</v>
      </c>
      <c r="C10666" s="4" t="s">
        <v>13</v>
      </c>
      <c r="D10666" s="4" t="s">
        <v>10</v>
      </c>
      <c r="E10666" s="4" t="s">
        <v>6</v>
      </c>
    </row>
    <row r="10667" spans="1:9">
      <c r="A10667" t="n">
        <v>91625</v>
      </c>
      <c r="B10667" s="51" t="n">
        <v>51</v>
      </c>
      <c r="C10667" s="7" t="n">
        <v>4</v>
      </c>
      <c r="D10667" s="7" t="n">
        <v>118</v>
      </c>
      <c r="E10667" s="7" t="s">
        <v>283</v>
      </c>
    </row>
    <row r="10668" spans="1:9">
      <c r="A10668" t="s">
        <v>4</v>
      </c>
      <c r="B10668" s="4" t="s">
        <v>5</v>
      </c>
      <c r="C10668" s="4" t="s">
        <v>10</v>
      </c>
    </row>
    <row r="10669" spans="1:9">
      <c r="A10669" t="n">
        <v>91639</v>
      </c>
      <c r="B10669" s="25" t="n">
        <v>16</v>
      </c>
      <c r="C10669" s="7" t="n">
        <v>0</v>
      </c>
    </row>
    <row r="10670" spans="1:9">
      <c r="A10670" t="s">
        <v>4</v>
      </c>
      <c r="B10670" s="4" t="s">
        <v>5</v>
      </c>
      <c r="C10670" s="4" t="s">
        <v>10</v>
      </c>
      <c r="D10670" s="4" t="s">
        <v>66</v>
      </c>
      <c r="E10670" s="4" t="s">
        <v>13</v>
      </c>
      <c r="F10670" s="4" t="s">
        <v>13</v>
      </c>
      <c r="G10670" s="4" t="s">
        <v>66</v>
      </c>
      <c r="H10670" s="4" t="s">
        <v>13</v>
      </c>
      <c r="I10670" s="4" t="s">
        <v>13</v>
      </c>
    </row>
    <row r="10671" spans="1:9">
      <c r="A10671" t="n">
        <v>91642</v>
      </c>
      <c r="B10671" s="52" t="n">
        <v>26</v>
      </c>
      <c r="C10671" s="7" t="n">
        <v>118</v>
      </c>
      <c r="D10671" s="7" t="s">
        <v>873</v>
      </c>
      <c r="E10671" s="7" t="n">
        <v>2</v>
      </c>
      <c r="F10671" s="7" t="n">
        <v>3</v>
      </c>
      <c r="G10671" s="7" t="s">
        <v>874</v>
      </c>
      <c r="H10671" s="7" t="n">
        <v>2</v>
      </c>
      <c r="I10671" s="7" t="n">
        <v>0</v>
      </c>
    </row>
    <row r="10672" spans="1:9">
      <c r="A10672" t="s">
        <v>4</v>
      </c>
      <c r="B10672" s="4" t="s">
        <v>5</v>
      </c>
    </row>
    <row r="10673" spans="1:9">
      <c r="A10673" t="n">
        <v>91834</v>
      </c>
      <c r="B10673" s="32" t="n">
        <v>28</v>
      </c>
    </row>
    <row r="10674" spans="1:9">
      <c r="A10674" t="s">
        <v>4</v>
      </c>
      <c r="B10674" s="4" t="s">
        <v>5</v>
      </c>
      <c r="C10674" s="4" t="s">
        <v>29</v>
      </c>
    </row>
    <row r="10675" spans="1:9">
      <c r="A10675" t="n">
        <v>91835</v>
      </c>
      <c r="B10675" s="18" t="n">
        <v>3</v>
      </c>
      <c r="C10675" s="15" t="n">
        <f t="normal" ca="1">A10799</f>
        <v>0</v>
      </c>
    </row>
    <row r="10676" spans="1:9">
      <c r="A10676" t="s">
        <v>4</v>
      </c>
      <c r="B10676" s="4" t="s">
        <v>5</v>
      </c>
      <c r="C10676" s="4" t="s">
        <v>13</v>
      </c>
      <c r="D10676" s="4" t="s">
        <v>13</v>
      </c>
      <c r="E10676" s="4" t="s">
        <v>13</v>
      </c>
      <c r="F10676" s="4" t="s">
        <v>9</v>
      </c>
      <c r="G10676" s="4" t="s">
        <v>13</v>
      </c>
      <c r="H10676" s="4" t="s">
        <v>13</v>
      </c>
      <c r="I10676" s="4" t="s">
        <v>29</v>
      </c>
    </row>
    <row r="10677" spans="1:9">
      <c r="A10677" t="n">
        <v>91840</v>
      </c>
      <c r="B10677" s="14" t="n">
        <v>5</v>
      </c>
      <c r="C10677" s="7" t="n">
        <v>32</v>
      </c>
      <c r="D10677" s="7" t="n">
        <v>3</v>
      </c>
      <c r="E10677" s="7" t="n">
        <v>0</v>
      </c>
      <c r="F10677" s="7" t="n">
        <v>63</v>
      </c>
      <c r="G10677" s="7" t="n">
        <v>2</v>
      </c>
      <c r="H10677" s="7" t="n">
        <v>1</v>
      </c>
      <c r="I10677" s="15" t="n">
        <f t="normal" ca="1">A10745</f>
        <v>0</v>
      </c>
    </row>
    <row r="10678" spans="1:9">
      <c r="A10678" t="s">
        <v>4</v>
      </c>
      <c r="B10678" s="4" t="s">
        <v>5</v>
      </c>
      <c r="C10678" s="4" t="s">
        <v>10</v>
      </c>
      <c r="D10678" s="4" t="s">
        <v>13</v>
      </c>
      <c r="E10678" s="4" t="s">
        <v>13</v>
      </c>
      <c r="F10678" s="4" t="s">
        <v>6</v>
      </c>
    </row>
    <row r="10679" spans="1:9">
      <c r="A10679" t="n">
        <v>91854</v>
      </c>
      <c r="B10679" s="47" t="n">
        <v>20</v>
      </c>
      <c r="C10679" s="7" t="n">
        <v>118</v>
      </c>
      <c r="D10679" s="7" t="n">
        <v>2</v>
      </c>
      <c r="E10679" s="7" t="n">
        <v>10</v>
      </c>
      <c r="F10679" s="7" t="s">
        <v>273</v>
      </c>
    </row>
    <row r="10680" spans="1:9">
      <c r="A10680" t="s">
        <v>4</v>
      </c>
      <c r="B10680" s="4" t="s">
        <v>5</v>
      </c>
      <c r="C10680" s="4" t="s">
        <v>13</v>
      </c>
      <c r="D10680" s="4" t="s">
        <v>10</v>
      </c>
      <c r="E10680" s="4" t="s">
        <v>6</v>
      </c>
    </row>
    <row r="10681" spans="1:9">
      <c r="A10681" t="n">
        <v>91875</v>
      </c>
      <c r="B10681" s="51" t="n">
        <v>51</v>
      </c>
      <c r="C10681" s="7" t="n">
        <v>4</v>
      </c>
      <c r="D10681" s="7" t="n">
        <v>118</v>
      </c>
      <c r="E10681" s="7" t="s">
        <v>677</v>
      </c>
    </row>
    <row r="10682" spans="1:9">
      <c r="A10682" t="s">
        <v>4</v>
      </c>
      <c r="B10682" s="4" t="s">
        <v>5</v>
      </c>
      <c r="C10682" s="4" t="s">
        <v>10</v>
      </c>
    </row>
    <row r="10683" spans="1:9">
      <c r="A10683" t="n">
        <v>91888</v>
      </c>
      <c r="B10683" s="25" t="n">
        <v>16</v>
      </c>
      <c r="C10683" s="7" t="n">
        <v>0</v>
      </c>
    </row>
    <row r="10684" spans="1:9">
      <c r="A10684" t="s">
        <v>4</v>
      </c>
      <c r="B10684" s="4" t="s">
        <v>5</v>
      </c>
      <c r="C10684" s="4" t="s">
        <v>10</v>
      </c>
      <c r="D10684" s="4" t="s">
        <v>66</v>
      </c>
      <c r="E10684" s="4" t="s">
        <v>13</v>
      </c>
      <c r="F10684" s="4" t="s">
        <v>13</v>
      </c>
      <c r="G10684" s="4" t="s">
        <v>66</v>
      </c>
      <c r="H10684" s="4" t="s">
        <v>13</v>
      </c>
      <c r="I10684" s="4" t="s">
        <v>13</v>
      </c>
    </row>
    <row r="10685" spans="1:9">
      <c r="A10685" t="n">
        <v>91891</v>
      </c>
      <c r="B10685" s="52" t="n">
        <v>26</v>
      </c>
      <c r="C10685" s="7" t="n">
        <v>118</v>
      </c>
      <c r="D10685" s="7" t="s">
        <v>875</v>
      </c>
      <c r="E10685" s="7" t="n">
        <v>2</v>
      </c>
      <c r="F10685" s="7" t="n">
        <v>3</v>
      </c>
      <c r="G10685" s="7" t="s">
        <v>876</v>
      </c>
      <c r="H10685" s="7" t="n">
        <v>2</v>
      </c>
      <c r="I10685" s="7" t="n">
        <v>0</v>
      </c>
    </row>
    <row r="10686" spans="1:9">
      <c r="A10686" t="s">
        <v>4</v>
      </c>
      <c r="B10686" s="4" t="s">
        <v>5</v>
      </c>
    </row>
    <row r="10687" spans="1:9">
      <c r="A10687" t="n">
        <v>91999</v>
      </c>
      <c r="B10687" s="32" t="n">
        <v>28</v>
      </c>
    </row>
    <row r="10688" spans="1:9">
      <c r="A10688" t="s">
        <v>4</v>
      </c>
      <c r="B10688" s="4" t="s">
        <v>5</v>
      </c>
      <c r="C10688" s="4" t="s">
        <v>13</v>
      </c>
      <c r="D10688" s="4" t="s">
        <v>10</v>
      </c>
      <c r="E10688" s="4" t="s">
        <v>30</v>
      </c>
    </row>
    <row r="10689" spans="1:9">
      <c r="A10689" t="n">
        <v>92000</v>
      </c>
      <c r="B10689" s="27" t="n">
        <v>58</v>
      </c>
      <c r="C10689" s="7" t="n">
        <v>0</v>
      </c>
      <c r="D10689" s="7" t="n">
        <v>300</v>
      </c>
      <c r="E10689" s="7" t="n">
        <v>0.300000011920929</v>
      </c>
    </row>
    <row r="10690" spans="1:9">
      <c r="A10690" t="s">
        <v>4</v>
      </c>
      <c r="B10690" s="4" t="s">
        <v>5</v>
      </c>
      <c r="C10690" s="4" t="s">
        <v>13</v>
      </c>
      <c r="D10690" s="4" t="s">
        <v>10</v>
      </c>
    </row>
    <row r="10691" spans="1:9">
      <c r="A10691" t="n">
        <v>92008</v>
      </c>
      <c r="B10691" s="27" t="n">
        <v>58</v>
      </c>
      <c r="C10691" s="7" t="n">
        <v>255</v>
      </c>
      <c r="D10691" s="7" t="n">
        <v>0</v>
      </c>
    </row>
    <row r="10692" spans="1:9">
      <c r="A10692" t="s">
        <v>4</v>
      </c>
      <c r="B10692" s="4" t="s">
        <v>5</v>
      </c>
      <c r="C10692" s="4" t="s">
        <v>13</v>
      </c>
      <c r="D10692" s="4" t="s">
        <v>10</v>
      </c>
      <c r="E10692" s="4" t="s">
        <v>30</v>
      </c>
      <c r="F10692" s="4" t="s">
        <v>10</v>
      </c>
      <c r="G10692" s="4" t="s">
        <v>9</v>
      </c>
      <c r="H10692" s="4" t="s">
        <v>9</v>
      </c>
      <c r="I10692" s="4" t="s">
        <v>10</v>
      </c>
      <c r="J10692" s="4" t="s">
        <v>10</v>
      </c>
      <c r="K10692" s="4" t="s">
        <v>9</v>
      </c>
      <c r="L10692" s="4" t="s">
        <v>9</v>
      </c>
      <c r="M10692" s="4" t="s">
        <v>9</v>
      </c>
      <c r="N10692" s="4" t="s">
        <v>9</v>
      </c>
      <c r="O10692" s="4" t="s">
        <v>6</v>
      </c>
    </row>
    <row r="10693" spans="1:9">
      <c r="A10693" t="n">
        <v>92012</v>
      </c>
      <c r="B10693" s="19" t="n">
        <v>50</v>
      </c>
      <c r="C10693" s="7" t="n">
        <v>0</v>
      </c>
      <c r="D10693" s="7" t="n">
        <v>12010</v>
      </c>
      <c r="E10693" s="7" t="n">
        <v>1</v>
      </c>
      <c r="F10693" s="7" t="n">
        <v>0</v>
      </c>
      <c r="G10693" s="7" t="n">
        <v>0</v>
      </c>
      <c r="H10693" s="7" t="n">
        <v>0</v>
      </c>
      <c r="I10693" s="7" t="n">
        <v>0</v>
      </c>
      <c r="J10693" s="7" t="n">
        <v>65533</v>
      </c>
      <c r="K10693" s="7" t="n">
        <v>0</v>
      </c>
      <c r="L10693" s="7" t="n">
        <v>0</v>
      </c>
      <c r="M10693" s="7" t="n">
        <v>0</v>
      </c>
      <c r="N10693" s="7" t="n">
        <v>0</v>
      </c>
      <c r="O10693" s="7" t="s">
        <v>12</v>
      </c>
    </row>
    <row r="10694" spans="1:9">
      <c r="A10694" t="s">
        <v>4</v>
      </c>
      <c r="B10694" s="4" t="s">
        <v>5</v>
      </c>
      <c r="C10694" s="4" t="s">
        <v>13</v>
      </c>
      <c r="D10694" s="4" t="s">
        <v>10</v>
      </c>
      <c r="E10694" s="4" t="s">
        <v>10</v>
      </c>
      <c r="F10694" s="4" t="s">
        <v>10</v>
      </c>
      <c r="G10694" s="4" t="s">
        <v>10</v>
      </c>
      <c r="H10694" s="4" t="s">
        <v>13</v>
      </c>
    </row>
    <row r="10695" spans="1:9">
      <c r="A10695" t="n">
        <v>92051</v>
      </c>
      <c r="B10695" s="30" t="n">
        <v>25</v>
      </c>
      <c r="C10695" s="7" t="n">
        <v>5</v>
      </c>
      <c r="D10695" s="7" t="n">
        <v>65535</v>
      </c>
      <c r="E10695" s="7" t="n">
        <v>65535</v>
      </c>
      <c r="F10695" s="7" t="n">
        <v>65535</v>
      </c>
      <c r="G10695" s="7" t="n">
        <v>65535</v>
      </c>
      <c r="H10695" s="7" t="n">
        <v>0</v>
      </c>
    </row>
    <row r="10696" spans="1:9">
      <c r="A10696" t="s">
        <v>4</v>
      </c>
      <c r="B10696" s="4" t="s">
        <v>5</v>
      </c>
      <c r="C10696" s="4" t="s">
        <v>10</v>
      </c>
      <c r="D10696" s="4" t="s">
        <v>66</v>
      </c>
      <c r="E10696" s="4" t="s">
        <v>13</v>
      </c>
      <c r="F10696" s="4" t="s">
        <v>13</v>
      </c>
      <c r="G10696" s="4" t="s">
        <v>10</v>
      </c>
      <c r="H10696" s="4" t="s">
        <v>13</v>
      </c>
      <c r="I10696" s="4" t="s">
        <v>66</v>
      </c>
      <c r="J10696" s="4" t="s">
        <v>13</v>
      </c>
      <c r="K10696" s="4" t="s">
        <v>13</v>
      </c>
      <c r="L10696" s="4" t="s">
        <v>13</v>
      </c>
    </row>
    <row r="10697" spans="1:9">
      <c r="A10697" t="n">
        <v>92062</v>
      </c>
      <c r="B10697" s="31" t="n">
        <v>24</v>
      </c>
      <c r="C10697" s="7" t="n">
        <v>65533</v>
      </c>
      <c r="D10697" s="7" t="s">
        <v>734</v>
      </c>
      <c r="E10697" s="7" t="n">
        <v>12</v>
      </c>
      <c r="F10697" s="7" t="n">
        <v>16</v>
      </c>
      <c r="G10697" s="7" t="n">
        <v>50</v>
      </c>
      <c r="H10697" s="7" t="n">
        <v>7</v>
      </c>
      <c r="I10697" s="7" t="s">
        <v>767</v>
      </c>
      <c r="J10697" s="7" t="n">
        <v>6</v>
      </c>
      <c r="K10697" s="7" t="n">
        <v>2</v>
      </c>
      <c r="L10697" s="7" t="n">
        <v>0</v>
      </c>
    </row>
    <row r="10698" spans="1:9">
      <c r="A10698" t="s">
        <v>4</v>
      </c>
      <c r="B10698" s="4" t="s">
        <v>5</v>
      </c>
    </row>
    <row r="10699" spans="1:9">
      <c r="A10699" t="n">
        <v>92086</v>
      </c>
      <c r="B10699" s="32" t="n">
        <v>28</v>
      </c>
    </row>
    <row r="10700" spans="1:9">
      <c r="A10700" t="s">
        <v>4</v>
      </c>
      <c r="B10700" s="4" t="s">
        <v>5</v>
      </c>
      <c r="C10700" s="4" t="s">
        <v>13</v>
      </c>
    </row>
    <row r="10701" spans="1:9">
      <c r="A10701" t="n">
        <v>92087</v>
      </c>
      <c r="B10701" s="33" t="n">
        <v>27</v>
      </c>
      <c r="C10701" s="7" t="n">
        <v>0</v>
      </c>
    </row>
    <row r="10702" spans="1:9">
      <c r="A10702" t="s">
        <v>4</v>
      </c>
      <c r="B10702" s="4" t="s">
        <v>5</v>
      </c>
      <c r="C10702" s="4" t="s">
        <v>13</v>
      </c>
    </row>
    <row r="10703" spans="1:9">
      <c r="A10703" t="n">
        <v>92089</v>
      </c>
      <c r="B10703" s="33" t="n">
        <v>27</v>
      </c>
      <c r="C10703" s="7" t="n">
        <v>1</v>
      </c>
    </row>
    <row r="10704" spans="1:9">
      <c r="A10704" t="s">
        <v>4</v>
      </c>
      <c r="B10704" s="4" t="s">
        <v>5</v>
      </c>
      <c r="C10704" s="4" t="s">
        <v>13</v>
      </c>
      <c r="D10704" s="4" t="s">
        <v>10</v>
      </c>
      <c r="E10704" s="4" t="s">
        <v>10</v>
      </c>
      <c r="F10704" s="4" t="s">
        <v>10</v>
      </c>
      <c r="G10704" s="4" t="s">
        <v>10</v>
      </c>
      <c r="H10704" s="4" t="s">
        <v>13</v>
      </c>
    </row>
    <row r="10705" spans="1:15">
      <c r="A10705" t="n">
        <v>92091</v>
      </c>
      <c r="B10705" s="30" t="n">
        <v>25</v>
      </c>
      <c r="C10705" s="7" t="n">
        <v>5</v>
      </c>
      <c r="D10705" s="7" t="n">
        <v>65535</v>
      </c>
      <c r="E10705" s="7" t="n">
        <v>65535</v>
      </c>
      <c r="F10705" s="7" t="n">
        <v>65535</v>
      </c>
      <c r="G10705" s="7" t="n">
        <v>65535</v>
      </c>
      <c r="H10705" s="7" t="n">
        <v>0</v>
      </c>
    </row>
    <row r="10706" spans="1:15">
      <c r="A10706" t="s">
        <v>4</v>
      </c>
      <c r="B10706" s="4" t="s">
        <v>5</v>
      </c>
      <c r="C10706" s="4" t="s">
        <v>13</v>
      </c>
      <c r="D10706" s="4" t="s">
        <v>10</v>
      </c>
      <c r="E10706" s="4" t="s">
        <v>9</v>
      </c>
    </row>
    <row r="10707" spans="1:15">
      <c r="A10707" t="n">
        <v>92102</v>
      </c>
      <c r="B10707" s="74" t="n">
        <v>101</v>
      </c>
      <c r="C10707" s="7" t="n">
        <v>0</v>
      </c>
      <c r="D10707" s="7" t="n">
        <v>50</v>
      </c>
      <c r="E10707" s="7" t="n">
        <v>8</v>
      </c>
    </row>
    <row r="10708" spans="1:15">
      <c r="A10708" t="s">
        <v>4</v>
      </c>
      <c r="B10708" s="4" t="s">
        <v>5</v>
      </c>
      <c r="C10708" s="4" t="s">
        <v>13</v>
      </c>
      <c r="D10708" s="4" t="s">
        <v>10</v>
      </c>
      <c r="E10708" s="4" t="s">
        <v>30</v>
      </c>
    </row>
    <row r="10709" spans="1:15">
      <c r="A10709" t="n">
        <v>92110</v>
      </c>
      <c r="B10709" s="27" t="n">
        <v>58</v>
      </c>
      <c r="C10709" s="7" t="n">
        <v>100</v>
      </c>
      <c r="D10709" s="7" t="n">
        <v>300</v>
      </c>
      <c r="E10709" s="7" t="n">
        <v>0.300000011920929</v>
      </c>
    </row>
    <row r="10710" spans="1:15">
      <c r="A10710" t="s">
        <v>4</v>
      </c>
      <c r="B10710" s="4" t="s">
        <v>5</v>
      </c>
      <c r="C10710" s="4" t="s">
        <v>13</v>
      </c>
      <c r="D10710" s="4" t="s">
        <v>10</v>
      </c>
    </row>
    <row r="10711" spans="1:15">
      <c r="A10711" t="n">
        <v>92118</v>
      </c>
      <c r="B10711" s="27" t="n">
        <v>58</v>
      </c>
      <c r="C10711" s="7" t="n">
        <v>255</v>
      </c>
      <c r="D10711" s="7" t="n">
        <v>0</v>
      </c>
    </row>
    <row r="10712" spans="1:15">
      <c r="A10712" t="s">
        <v>4</v>
      </c>
      <c r="B10712" s="4" t="s">
        <v>5</v>
      </c>
      <c r="C10712" s="4" t="s">
        <v>13</v>
      </c>
      <c r="D10712" s="4" t="s">
        <v>10</v>
      </c>
      <c r="E10712" s="4" t="s">
        <v>6</v>
      </c>
    </row>
    <row r="10713" spans="1:15">
      <c r="A10713" t="n">
        <v>92122</v>
      </c>
      <c r="B10713" s="51" t="n">
        <v>51</v>
      </c>
      <c r="C10713" s="7" t="n">
        <v>4</v>
      </c>
      <c r="D10713" s="7" t="n">
        <v>118</v>
      </c>
      <c r="E10713" s="7" t="s">
        <v>274</v>
      </c>
    </row>
    <row r="10714" spans="1:15">
      <c r="A10714" t="s">
        <v>4</v>
      </c>
      <c r="B10714" s="4" t="s">
        <v>5</v>
      </c>
      <c r="C10714" s="4" t="s">
        <v>10</v>
      </c>
    </row>
    <row r="10715" spans="1:15">
      <c r="A10715" t="n">
        <v>92135</v>
      </c>
      <c r="B10715" s="25" t="n">
        <v>16</v>
      </c>
      <c r="C10715" s="7" t="n">
        <v>0</v>
      </c>
    </row>
    <row r="10716" spans="1:15">
      <c r="A10716" t="s">
        <v>4</v>
      </c>
      <c r="B10716" s="4" t="s">
        <v>5</v>
      </c>
      <c r="C10716" s="4" t="s">
        <v>10</v>
      </c>
      <c r="D10716" s="4" t="s">
        <v>66</v>
      </c>
      <c r="E10716" s="4" t="s">
        <v>13</v>
      </c>
      <c r="F10716" s="4" t="s">
        <v>13</v>
      </c>
      <c r="G10716" s="4" t="s">
        <v>66</v>
      </c>
      <c r="H10716" s="4" t="s">
        <v>13</v>
      </c>
      <c r="I10716" s="4" t="s">
        <v>13</v>
      </c>
    </row>
    <row r="10717" spans="1:15">
      <c r="A10717" t="n">
        <v>92138</v>
      </c>
      <c r="B10717" s="52" t="n">
        <v>26</v>
      </c>
      <c r="C10717" s="7" t="n">
        <v>118</v>
      </c>
      <c r="D10717" s="7" t="s">
        <v>877</v>
      </c>
      <c r="E10717" s="7" t="n">
        <v>2</v>
      </c>
      <c r="F10717" s="7" t="n">
        <v>3</v>
      </c>
      <c r="G10717" s="7" t="s">
        <v>878</v>
      </c>
      <c r="H10717" s="7" t="n">
        <v>2</v>
      </c>
      <c r="I10717" s="7" t="n">
        <v>0</v>
      </c>
    </row>
    <row r="10718" spans="1:15">
      <c r="A10718" t="s">
        <v>4</v>
      </c>
      <c r="B10718" s="4" t="s">
        <v>5</v>
      </c>
    </row>
    <row r="10719" spans="1:15">
      <c r="A10719" t="n">
        <v>92323</v>
      </c>
      <c r="B10719" s="32" t="n">
        <v>28</v>
      </c>
    </row>
    <row r="10720" spans="1:15">
      <c r="A10720" t="s">
        <v>4</v>
      </c>
      <c r="B10720" s="4" t="s">
        <v>5</v>
      </c>
      <c r="C10720" s="4" t="s">
        <v>13</v>
      </c>
      <c r="D10720" s="4" t="s">
        <v>10</v>
      </c>
      <c r="E10720" s="4" t="s">
        <v>30</v>
      </c>
    </row>
    <row r="10721" spans="1:9">
      <c r="A10721" t="n">
        <v>92324</v>
      </c>
      <c r="B10721" s="27" t="n">
        <v>58</v>
      </c>
      <c r="C10721" s="7" t="n">
        <v>0</v>
      </c>
      <c r="D10721" s="7" t="n">
        <v>300</v>
      </c>
      <c r="E10721" s="7" t="n">
        <v>0.300000011920929</v>
      </c>
    </row>
    <row r="10722" spans="1:9">
      <c r="A10722" t="s">
        <v>4</v>
      </c>
      <c r="B10722" s="4" t="s">
        <v>5</v>
      </c>
      <c r="C10722" s="4" t="s">
        <v>13</v>
      </c>
      <c r="D10722" s="4" t="s">
        <v>10</v>
      </c>
    </row>
    <row r="10723" spans="1:9">
      <c r="A10723" t="n">
        <v>92332</v>
      </c>
      <c r="B10723" s="27" t="n">
        <v>58</v>
      </c>
      <c r="C10723" s="7" t="n">
        <v>255</v>
      </c>
      <c r="D10723" s="7" t="n">
        <v>0</v>
      </c>
    </row>
    <row r="10724" spans="1:9">
      <c r="A10724" t="s">
        <v>4</v>
      </c>
      <c r="B10724" s="4" t="s">
        <v>5</v>
      </c>
      <c r="C10724" s="4" t="s">
        <v>13</v>
      </c>
      <c r="D10724" s="4" t="s">
        <v>10</v>
      </c>
      <c r="E10724" s="4" t="s">
        <v>30</v>
      </c>
      <c r="F10724" s="4" t="s">
        <v>10</v>
      </c>
      <c r="G10724" s="4" t="s">
        <v>9</v>
      </c>
      <c r="H10724" s="4" t="s">
        <v>9</v>
      </c>
      <c r="I10724" s="4" t="s">
        <v>10</v>
      </c>
      <c r="J10724" s="4" t="s">
        <v>10</v>
      </c>
      <c r="K10724" s="4" t="s">
        <v>9</v>
      </c>
      <c r="L10724" s="4" t="s">
        <v>9</v>
      </c>
      <c r="M10724" s="4" t="s">
        <v>9</v>
      </c>
      <c r="N10724" s="4" t="s">
        <v>9</v>
      </c>
      <c r="O10724" s="4" t="s">
        <v>6</v>
      </c>
    </row>
    <row r="10725" spans="1:9">
      <c r="A10725" t="n">
        <v>92336</v>
      </c>
      <c r="B10725" s="19" t="n">
        <v>50</v>
      </c>
      <c r="C10725" s="7" t="n">
        <v>0</v>
      </c>
      <c r="D10725" s="7" t="n">
        <v>12105</v>
      </c>
      <c r="E10725" s="7" t="n">
        <v>1</v>
      </c>
      <c r="F10725" s="7" t="n">
        <v>0</v>
      </c>
      <c r="G10725" s="7" t="n">
        <v>0</v>
      </c>
      <c r="H10725" s="7" t="n">
        <v>0</v>
      </c>
      <c r="I10725" s="7" t="n">
        <v>0</v>
      </c>
      <c r="J10725" s="7" t="n">
        <v>65533</v>
      </c>
      <c r="K10725" s="7" t="n">
        <v>0</v>
      </c>
      <c r="L10725" s="7" t="n">
        <v>0</v>
      </c>
      <c r="M10725" s="7" t="n">
        <v>0</v>
      </c>
      <c r="N10725" s="7" t="n">
        <v>0</v>
      </c>
      <c r="O10725" s="7" t="s">
        <v>12</v>
      </c>
    </row>
    <row r="10726" spans="1:9">
      <c r="A10726" t="s">
        <v>4</v>
      </c>
      <c r="B10726" s="4" t="s">
        <v>5</v>
      </c>
      <c r="C10726" s="4" t="s">
        <v>13</v>
      </c>
      <c r="D10726" s="4" t="s">
        <v>10</v>
      </c>
      <c r="E10726" s="4" t="s">
        <v>10</v>
      </c>
      <c r="F10726" s="4" t="s">
        <v>10</v>
      </c>
      <c r="G10726" s="4" t="s">
        <v>10</v>
      </c>
      <c r="H10726" s="4" t="s">
        <v>13</v>
      </c>
    </row>
    <row r="10727" spans="1:9">
      <c r="A10727" t="n">
        <v>92375</v>
      </c>
      <c r="B10727" s="30" t="n">
        <v>25</v>
      </c>
      <c r="C10727" s="7" t="n">
        <v>5</v>
      </c>
      <c r="D10727" s="7" t="n">
        <v>65535</v>
      </c>
      <c r="E10727" s="7" t="n">
        <v>65535</v>
      </c>
      <c r="F10727" s="7" t="n">
        <v>65535</v>
      </c>
      <c r="G10727" s="7" t="n">
        <v>65535</v>
      </c>
      <c r="H10727" s="7" t="n">
        <v>0</v>
      </c>
    </row>
    <row r="10728" spans="1:9">
      <c r="A10728" t="s">
        <v>4</v>
      </c>
      <c r="B10728" s="4" t="s">
        <v>5</v>
      </c>
      <c r="C10728" s="4" t="s">
        <v>10</v>
      </c>
      <c r="D10728" s="4" t="s">
        <v>13</v>
      </c>
      <c r="E10728" s="4" t="s">
        <v>66</v>
      </c>
      <c r="F10728" s="4" t="s">
        <v>13</v>
      </c>
      <c r="G10728" s="4" t="s">
        <v>13</v>
      </c>
    </row>
    <row r="10729" spans="1:9">
      <c r="A10729" t="n">
        <v>92386</v>
      </c>
      <c r="B10729" s="31" t="n">
        <v>24</v>
      </c>
      <c r="C10729" s="7" t="n">
        <v>65533</v>
      </c>
      <c r="D10729" s="7" t="n">
        <v>11</v>
      </c>
      <c r="E10729" s="7" t="s">
        <v>879</v>
      </c>
      <c r="F10729" s="7" t="n">
        <v>2</v>
      </c>
      <c r="G10729" s="7" t="n">
        <v>0</v>
      </c>
    </row>
    <row r="10730" spans="1:9">
      <c r="A10730" t="s">
        <v>4</v>
      </c>
      <c r="B10730" s="4" t="s">
        <v>5</v>
      </c>
    </row>
    <row r="10731" spans="1:9">
      <c r="A10731" t="n">
        <v>92444</v>
      </c>
      <c r="B10731" s="32" t="n">
        <v>28</v>
      </c>
    </row>
    <row r="10732" spans="1:9">
      <c r="A10732" t="s">
        <v>4</v>
      </c>
      <c r="B10732" s="4" t="s">
        <v>5</v>
      </c>
      <c r="C10732" s="4" t="s">
        <v>13</v>
      </c>
    </row>
    <row r="10733" spans="1:9">
      <c r="A10733" t="n">
        <v>92445</v>
      </c>
      <c r="B10733" s="33" t="n">
        <v>27</v>
      </c>
      <c r="C10733" s="7" t="n">
        <v>0</v>
      </c>
    </row>
    <row r="10734" spans="1:9">
      <c r="A10734" t="s">
        <v>4</v>
      </c>
      <c r="B10734" s="4" t="s">
        <v>5</v>
      </c>
      <c r="C10734" s="4" t="s">
        <v>13</v>
      </c>
    </row>
    <row r="10735" spans="1:9">
      <c r="A10735" t="n">
        <v>92447</v>
      </c>
      <c r="B10735" s="33" t="n">
        <v>27</v>
      </c>
      <c r="C10735" s="7" t="n">
        <v>1</v>
      </c>
    </row>
    <row r="10736" spans="1:9">
      <c r="A10736" t="s">
        <v>4</v>
      </c>
      <c r="B10736" s="4" t="s">
        <v>5</v>
      </c>
      <c r="C10736" s="4" t="s">
        <v>13</v>
      </c>
      <c r="D10736" s="4" t="s">
        <v>10</v>
      </c>
      <c r="E10736" s="4" t="s">
        <v>10</v>
      </c>
      <c r="F10736" s="4" t="s">
        <v>10</v>
      </c>
      <c r="G10736" s="4" t="s">
        <v>10</v>
      </c>
      <c r="H10736" s="4" t="s">
        <v>13</v>
      </c>
    </row>
    <row r="10737" spans="1:15">
      <c r="A10737" t="n">
        <v>92449</v>
      </c>
      <c r="B10737" s="30" t="n">
        <v>25</v>
      </c>
      <c r="C10737" s="7" t="n">
        <v>5</v>
      </c>
      <c r="D10737" s="7" t="n">
        <v>65535</v>
      </c>
      <c r="E10737" s="7" t="n">
        <v>65535</v>
      </c>
      <c r="F10737" s="7" t="n">
        <v>65535</v>
      </c>
      <c r="G10737" s="7" t="n">
        <v>65535</v>
      </c>
      <c r="H10737" s="7" t="n">
        <v>0</v>
      </c>
    </row>
    <row r="10738" spans="1:15">
      <c r="A10738" t="s">
        <v>4</v>
      </c>
      <c r="B10738" s="4" t="s">
        <v>5</v>
      </c>
      <c r="C10738" s="4" t="s">
        <v>13</v>
      </c>
      <c r="D10738" s="4" t="s">
        <v>10</v>
      </c>
      <c r="E10738" s="4" t="s">
        <v>30</v>
      </c>
    </row>
    <row r="10739" spans="1:15">
      <c r="A10739" t="n">
        <v>92460</v>
      </c>
      <c r="B10739" s="27" t="n">
        <v>58</v>
      </c>
      <c r="C10739" s="7" t="n">
        <v>100</v>
      </c>
      <c r="D10739" s="7" t="n">
        <v>300</v>
      </c>
      <c r="E10739" s="7" t="n">
        <v>0.300000011920929</v>
      </c>
    </row>
    <row r="10740" spans="1:15">
      <c r="A10740" t="s">
        <v>4</v>
      </c>
      <c r="B10740" s="4" t="s">
        <v>5</v>
      </c>
      <c r="C10740" s="4" t="s">
        <v>13</v>
      </c>
      <c r="D10740" s="4" t="s">
        <v>10</v>
      </c>
    </row>
    <row r="10741" spans="1:15">
      <c r="A10741" t="n">
        <v>92468</v>
      </c>
      <c r="B10741" s="27" t="n">
        <v>58</v>
      </c>
      <c r="C10741" s="7" t="n">
        <v>255</v>
      </c>
      <c r="D10741" s="7" t="n">
        <v>0</v>
      </c>
    </row>
    <row r="10742" spans="1:15">
      <c r="A10742" t="s">
        <v>4</v>
      </c>
      <c r="B10742" s="4" t="s">
        <v>5</v>
      </c>
      <c r="C10742" s="4" t="s">
        <v>29</v>
      </c>
    </row>
    <row r="10743" spans="1:15">
      <c r="A10743" t="n">
        <v>92472</v>
      </c>
      <c r="B10743" s="18" t="n">
        <v>3</v>
      </c>
      <c r="C10743" s="15" t="n">
        <f t="normal" ca="1">A10799</f>
        <v>0</v>
      </c>
    </row>
    <row r="10744" spans="1:15">
      <c r="A10744" t="s">
        <v>4</v>
      </c>
      <c r="B10744" s="4" t="s">
        <v>5</v>
      </c>
      <c r="C10744" s="4" t="s">
        <v>10</v>
      </c>
      <c r="D10744" s="4" t="s">
        <v>13</v>
      </c>
      <c r="E10744" s="4" t="s">
        <v>13</v>
      </c>
      <c r="F10744" s="4" t="s">
        <v>6</v>
      </c>
    </row>
    <row r="10745" spans="1:15">
      <c r="A10745" t="n">
        <v>92477</v>
      </c>
      <c r="B10745" s="47" t="n">
        <v>20</v>
      </c>
      <c r="C10745" s="7" t="n">
        <v>118</v>
      </c>
      <c r="D10745" s="7" t="n">
        <v>2</v>
      </c>
      <c r="E10745" s="7" t="n">
        <v>10</v>
      </c>
      <c r="F10745" s="7" t="s">
        <v>273</v>
      </c>
    </row>
    <row r="10746" spans="1:15">
      <c r="A10746" t="s">
        <v>4</v>
      </c>
      <c r="B10746" s="4" t="s">
        <v>5</v>
      </c>
      <c r="C10746" s="4" t="s">
        <v>13</v>
      </c>
      <c r="D10746" s="4" t="s">
        <v>10</v>
      </c>
      <c r="E10746" s="4" t="s">
        <v>6</v>
      </c>
    </row>
    <row r="10747" spans="1:15">
      <c r="A10747" t="n">
        <v>92498</v>
      </c>
      <c r="B10747" s="51" t="n">
        <v>51</v>
      </c>
      <c r="C10747" s="7" t="n">
        <v>4</v>
      </c>
      <c r="D10747" s="7" t="n">
        <v>118</v>
      </c>
      <c r="E10747" s="7" t="s">
        <v>701</v>
      </c>
    </row>
    <row r="10748" spans="1:15">
      <c r="A10748" t="s">
        <v>4</v>
      </c>
      <c r="B10748" s="4" t="s">
        <v>5</v>
      </c>
      <c r="C10748" s="4" t="s">
        <v>10</v>
      </c>
    </row>
    <row r="10749" spans="1:15">
      <c r="A10749" t="n">
        <v>92511</v>
      </c>
      <c r="B10749" s="25" t="n">
        <v>16</v>
      </c>
      <c r="C10749" s="7" t="n">
        <v>0</v>
      </c>
    </row>
    <row r="10750" spans="1:15">
      <c r="A10750" t="s">
        <v>4</v>
      </c>
      <c r="B10750" s="4" t="s">
        <v>5</v>
      </c>
      <c r="C10750" s="4" t="s">
        <v>10</v>
      </c>
      <c r="D10750" s="4" t="s">
        <v>66</v>
      </c>
      <c r="E10750" s="4" t="s">
        <v>13</v>
      </c>
      <c r="F10750" s="4" t="s">
        <v>13</v>
      </c>
      <c r="G10750" s="4" t="s">
        <v>66</v>
      </c>
      <c r="H10750" s="4" t="s">
        <v>13</v>
      </c>
      <c r="I10750" s="4" t="s">
        <v>13</v>
      </c>
    </row>
    <row r="10751" spans="1:15">
      <c r="A10751" t="n">
        <v>92514</v>
      </c>
      <c r="B10751" s="52" t="n">
        <v>26</v>
      </c>
      <c r="C10751" s="7" t="n">
        <v>118</v>
      </c>
      <c r="D10751" s="7" t="s">
        <v>880</v>
      </c>
      <c r="E10751" s="7" t="n">
        <v>2</v>
      </c>
      <c r="F10751" s="7" t="n">
        <v>3</v>
      </c>
      <c r="G10751" s="7" t="s">
        <v>881</v>
      </c>
      <c r="H10751" s="7" t="n">
        <v>2</v>
      </c>
      <c r="I10751" s="7" t="n">
        <v>0</v>
      </c>
    </row>
    <row r="10752" spans="1:15">
      <c r="A10752" t="s">
        <v>4</v>
      </c>
      <c r="B10752" s="4" t="s">
        <v>5</v>
      </c>
    </row>
    <row r="10753" spans="1:9">
      <c r="A10753" t="n">
        <v>92697</v>
      </c>
      <c r="B10753" s="32" t="n">
        <v>28</v>
      </c>
    </row>
    <row r="10754" spans="1:9">
      <c r="A10754" t="s">
        <v>4</v>
      </c>
      <c r="B10754" s="4" t="s">
        <v>5</v>
      </c>
      <c r="C10754" s="4" t="s">
        <v>10</v>
      </c>
      <c r="D10754" s="4" t="s">
        <v>13</v>
      </c>
      <c r="E10754" s="4" t="s">
        <v>30</v>
      </c>
      <c r="F10754" s="4" t="s">
        <v>10</v>
      </c>
    </row>
    <row r="10755" spans="1:9">
      <c r="A10755" t="n">
        <v>92698</v>
      </c>
      <c r="B10755" s="60" t="n">
        <v>59</v>
      </c>
      <c r="C10755" s="7" t="n">
        <v>61440</v>
      </c>
      <c r="D10755" s="7" t="n">
        <v>6</v>
      </c>
      <c r="E10755" s="7" t="n">
        <v>0</v>
      </c>
      <c r="F10755" s="7" t="n">
        <v>0</v>
      </c>
    </row>
    <row r="10756" spans="1:9">
      <c r="A10756" t="s">
        <v>4</v>
      </c>
      <c r="B10756" s="4" t="s">
        <v>5</v>
      </c>
      <c r="C10756" s="4" t="s">
        <v>10</v>
      </c>
    </row>
    <row r="10757" spans="1:9">
      <c r="A10757" t="n">
        <v>92708</v>
      </c>
      <c r="B10757" s="25" t="n">
        <v>16</v>
      </c>
      <c r="C10757" s="7" t="n">
        <v>1500</v>
      </c>
    </row>
    <row r="10758" spans="1:9">
      <c r="A10758" t="s">
        <v>4</v>
      </c>
      <c r="B10758" s="4" t="s">
        <v>5</v>
      </c>
      <c r="C10758" s="4" t="s">
        <v>13</v>
      </c>
      <c r="D10758" s="4" t="s">
        <v>10</v>
      </c>
      <c r="E10758" s="4" t="s">
        <v>6</v>
      </c>
    </row>
    <row r="10759" spans="1:9">
      <c r="A10759" t="n">
        <v>92711</v>
      </c>
      <c r="B10759" s="51" t="n">
        <v>51</v>
      </c>
      <c r="C10759" s="7" t="n">
        <v>4</v>
      </c>
      <c r="D10759" s="7" t="n">
        <v>118</v>
      </c>
      <c r="E10759" s="7" t="s">
        <v>151</v>
      </c>
    </row>
    <row r="10760" spans="1:9">
      <c r="A10760" t="s">
        <v>4</v>
      </c>
      <c r="B10760" s="4" t="s">
        <v>5</v>
      </c>
      <c r="C10760" s="4" t="s">
        <v>10</v>
      </c>
    </row>
    <row r="10761" spans="1:9">
      <c r="A10761" t="n">
        <v>92724</v>
      </c>
      <c r="B10761" s="25" t="n">
        <v>16</v>
      </c>
      <c r="C10761" s="7" t="n">
        <v>0</v>
      </c>
    </row>
    <row r="10762" spans="1:9">
      <c r="A10762" t="s">
        <v>4</v>
      </c>
      <c r="B10762" s="4" t="s">
        <v>5</v>
      </c>
      <c r="C10762" s="4" t="s">
        <v>10</v>
      </c>
      <c r="D10762" s="4" t="s">
        <v>66</v>
      </c>
      <c r="E10762" s="4" t="s">
        <v>13</v>
      </c>
      <c r="F10762" s="4" t="s">
        <v>13</v>
      </c>
    </row>
    <row r="10763" spans="1:9">
      <c r="A10763" t="n">
        <v>92727</v>
      </c>
      <c r="B10763" s="52" t="n">
        <v>26</v>
      </c>
      <c r="C10763" s="7" t="n">
        <v>118</v>
      </c>
      <c r="D10763" s="7" t="s">
        <v>882</v>
      </c>
      <c r="E10763" s="7" t="n">
        <v>2</v>
      </c>
      <c r="F10763" s="7" t="n">
        <v>0</v>
      </c>
    </row>
    <row r="10764" spans="1:9">
      <c r="A10764" t="s">
        <v>4</v>
      </c>
      <c r="B10764" s="4" t="s">
        <v>5</v>
      </c>
    </row>
    <row r="10765" spans="1:9">
      <c r="A10765" t="n">
        <v>92803</v>
      </c>
      <c r="B10765" s="32" t="n">
        <v>28</v>
      </c>
    </row>
    <row r="10766" spans="1:9">
      <c r="A10766" t="s">
        <v>4</v>
      </c>
      <c r="B10766" s="4" t="s">
        <v>5</v>
      </c>
      <c r="C10766" s="4" t="s">
        <v>13</v>
      </c>
      <c r="D10766" s="4" t="s">
        <v>10</v>
      </c>
      <c r="E10766" s="4" t="s">
        <v>30</v>
      </c>
    </row>
    <row r="10767" spans="1:9">
      <c r="A10767" t="n">
        <v>92804</v>
      </c>
      <c r="B10767" s="27" t="n">
        <v>58</v>
      </c>
      <c r="C10767" s="7" t="n">
        <v>0</v>
      </c>
      <c r="D10767" s="7" t="n">
        <v>300</v>
      </c>
      <c r="E10767" s="7" t="n">
        <v>0.300000011920929</v>
      </c>
    </row>
    <row r="10768" spans="1:9">
      <c r="A10768" t="s">
        <v>4</v>
      </c>
      <c r="B10768" s="4" t="s">
        <v>5</v>
      </c>
      <c r="C10768" s="4" t="s">
        <v>13</v>
      </c>
      <c r="D10768" s="4" t="s">
        <v>10</v>
      </c>
    </row>
    <row r="10769" spans="1:6">
      <c r="A10769" t="n">
        <v>92812</v>
      </c>
      <c r="B10769" s="27" t="n">
        <v>58</v>
      </c>
      <c r="C10769" s="7" t="n">
        <v>255</v>
      </c>
      <c r="D10769" s="7" t="n">
        <v>0</v>
      </c>
    </row>
    <row r="10770" spans="1:6">
      <c r="A10770" t="s">
        <v>4</v>
      </c>
      <c r="B10770" s="4" t="s">
        <v>5</v>
      </c>
      <c r="C10770" s="4" t="s">
        <v>13</v>
      </c>
      <c r="D10770" s="4" t="s">
        <v>10</v>
      </c>
      <c r="E10770" s="4" t="s">
        <v>30</v>
      </c>
      <c r="F10770" s="4" t="s">
        <v>10</v>
      </c>
      <c r="G10770" s="4" t="s">
        <v>9</v>
      </c>
      <c r="H10770" s="4" t="s">
        <v>9</v>
      </c>
      <c r="I10770" s="4" t="s">
        <v>10</v>
      </c>
      <c r="J10770" s="4" t="s">
        <v>10</v>
      </c>
      <c r="K10770" s="4" t="s">
        <v>9</v>
      </c>
      <c r="L10770" s="4" t="s">
        <v>9</v>
      </c>
      <c r="M10770" s="4" t="s">
        <v>9</v>
      </c>
      <c r="N10770" s="4" t="s">
        <v>9</v>
      </c>
      <c r="O10770" s="4" t="s">
        <v>6</v>
      </c>
    </row>
    <row r="10771" spans="1:6">
      <c r="A10771" t="n">
        <v>92816</v>
      </c>
      <c r="B10771" s="19" t="n">
        <v>50</v>
      </c>
      <c r="C10771" s="7" t="n">
        <v>0</v>
      </c>
      <c r="D10771" s="7" t="n">
        <v>12010</v>
      </c>
      <c r="E10771" s="7" t="n">
        <v>1</v>
      </c>
      <c r="F10771" s="7" t="n">
        <v>0</v>
      </c>
      <c r="G10771" s="7" t="n">
        <v>0</v>
      </c>
      <c r="H10771" s="7" t="n">
        <v>0</v>
      </c>
      <c r="I10771" s="7" t="n">
        <v>0</v>
      </c>
      <c r="J10771" s="7" t="n">
        <v>65533</v>
      </c>
      <c r="K10771" s="7" t="n">
        <v>0</v>
      </c>
      <c r="L10771" s="7" t="n">
        <v>0</v>
      </c>
      <c r="M10771" s="7" t="n">
        <v>0</v>
      </c>
      <c r="N10771" s="7" t="n">
        <v>0</v>
      </c>
      <c r="O10771" s="7" t="s">
        <v>12</v>
      </c>
    </row>
    <row r="10772" spans="1:6">
      <c r="A10772" t="s">
        <v>4</v>
      </c>
      <c r="B10772" s="4" t="s">
        <v>5</v>
      </c>
      <c r="C10772" s="4" t="s">
        <v>13</v>
      </c>
      <c r="D10772" s="4" t="s">
        <v>10</v>
      </c>
      <c r="E10772" s="4" t="s">
        <v>10</v>
      </c>
      <c r="F10772" s="4" t="s">
        <v>10</v>
      </c>
      <c r="G10772" s="4" t="s">
        <v>10</v>
      </c>
      <c r="H10772" s="4" t="s">
        <v>13</v>
      </c>
    </row>
    <row r="10773" spans="1:6">
      <c r="A10773" t="n">
        <v>92855</v>
      </c>
      <c r="B10773" s="30" t="n">
        <v>25</v>
      </c>
      <c r="C10773" s="7" t="n">
        <v>5</v>
      </c>
      <c r="D10773" s="7" t="n">
        <v>65535</v>
      </c>
      <c r="E10773" s="7" t="n">
        <v>65535</v>
      </c>
      <c r="F10773" s="7" t="n">
        <v>65535</v>
      </c>
      <c r="G10773" s="7" t="n">
        <v>65535</v>
      </c>
      <c r="H10773" s="7" t="n">
        <v>0</v>
      </c>
    </row>
    <row r="10774" spans="1:6">
      <c r="A10774" t="s">
        <v>4</v>
      </c>
      <c r="B10774" s="4" t="s">
        <v>5</v>
      </c>
      <c r="C10774" s="4" t="s">
        <v>10</v>
      </c>
      <c r="D10774" s="4" t="s">
        <v>66</v>
      </c>
      <c r="E10774" s="4" t="s">
        <v>13</v>
      </c>
      <c r="F10774" s="4" t="s">
        <v>13</v>
      </c>
      <c r="G10774" s="4" t="s">
        <v>10</v>
      </c>
      <c r="H10774" s="4" t="s">
        <v>13</v>
      </c>
      <c r="I10774" s="4" t="s">
        <v>66</v>
      </c>
      <c r="J10774" s="4" t="s">
        <v>13</v>
      </c>
      <c r="K10774" s="4" t="s">
        <v>13</v>
      </c>
      <c r="L10774" s="4" t="s">
        <v>13</v>
      </c>
    </row>
    <row r="10775" spans="1:6">
      <c r="A10775" t="n">
        <v>92866</v>
      </c>
      <c r="B10775" s="31" t="n">
        <v>24</v>
      </c>
      <c r="C10775" s="7" t="n">
        <v>65533</v>
      </c>
      <c r="D10775" s="7" t="s">
        <v>734</v>
      </c>
      <c r="E10775" s="7" t="n">
        <v>12</v>
      </c>
      <c r="F10775" s="7" t="n">
        <v>16</v>
      </c>
      <c r="G10775" s="7" t="n">
        <v>50</v>
      </c>
      <c r="H10775" s="7" t="n">
        <v>7</v>
      </c>
      <c r="I10775" s="7" t="s">
        <v>774</v>
      </c>
      <c r="J10775" s="7" t="n">
        <v>6</v>
      </c>
      <c r="K10775" s="7" t="n">
        <v>2</v>
      </c>
      <c r="L10775" s="7" t="n">
        <v>0</v>
      </c>
    </row>
    <row r="10776" spans="1:6">
      <c r="A10776" t="s">
        <v>4</v>
      </c>
      <c r="B10776" s="4" t="s">
        <v>5</v>
      </c>
    </row>
    <row r="10777" spans="1:6">
      <c r="A10777" t="n">
        <v>92891</v>
      </c>
      <c r="B10777" s="32" t="n">
        <v>28</v>
      </c>
    </row>
    <row r="10778" spans="1:6">
      <c r="A10778" t="s">
        <v>4</v>
      </c>
      <c r="B10778" s="4" t="s">
        <v>5</v>
      </c>
      <c r="C10778" s="4" t="s">
        <v>13</v>
      </c>
    </row>
    <row r="10779" spans="1:6">
      <c r="A10779" t="n">
        <v>92892</v>
      </c>
      <c r="B10779" s="33" t="n">
        <v>27</v>
      </c>
      <c r="C10779" s="7" t="n">
        <v>0</v>
      </c>
    </row>
    <row r="10780" spans="1:6">
      <c r="A10780" t="s">
        <v>4</v>
      </c>
      <c r="B10780" s="4" t="s">
        <v>5</v>
      </c>
      <c r="C10780" s="4" t="s">
        <v>13</v>
      </c>
    </row>
    <row r="10781" spans="1:6">
      <c r="A10781" t="n">
        <v>92894</v>
      </c>
      <c r="B10781" s="33" t="n">
        <v>27</v>
      </c>
      <c r="C10781" s="7" t="n">
        <v>1</v>
      </c>
    </row>
    <row r="10782" spans="1:6">
      <c r="A10782" t="s">
        <v>4</v>
      </c>
      <c r="B10782" s="4" t="s">
        <v>5</v>
      </c>
      <c r="C10782" s="4" t="s">
        <v>13</v>
      </c>
      <c r="D10782" s="4" t="s">
        <v>10</v>
      </c>
      <c r="E10782" s="4" t="s">
        <v>10</v>
      </c>
      <c r="F10782" s="4" t="s">
        <v>10</v>
      </c>
      <c r="G10782" s="4" t="s">
        <v>10</v>
      </c>
      <c r="H10782" s="4" t="s">
        <v>13</v>
      </c>
    </row>
    <row r="10783" spans="1:6">
      <c r="A10783" t="n">
        <v>92896</v>
      </c>
      <c r="B10783" s="30" t="n">
        <v>25</v>
      </c>
      <c r="C10783" s="7" t="n">
        <v>5</v>
      </c>
      <c r="D10783" s="7" t="n">
        <v>65535</v>
      </c>
      <c r="E10783" s="7" t="n">
        <v>65535</v>
      </c>
      <c r="F10783" s="7" t="n">
        <v>65535</v>
      </c>
      <c r="G10783" s="7" t="n">
        <v>65535</v>
      </c>
      <c r="H10783" s="7" t="n">
        <v>0</v>
      </c>
    </row>
    <row r="10784" spans="1:6">
      <c r="A10784" t="s">
        <v>4</v>
      </c>
      <c r="B10784" s="4" t="s">
        <v>5</v>
      </c>
      <c r="C10784" s="4" t="s">
        <v>13</v>
      </c>
      <c r="D10784" s="4" t="s">
        <v>10</v>
      </c>
      <c r="E10784" s="4" t="s">
        <v>9</v>
      </c>
    </row>
    <row r="10785" spans="1:15">
      <c r="A10785" t="n">
        <v>92907</v>
      </c>
      <c r="B10785" s="74" t="n">
        <v>101</v>
      </c>
      <c r="C10785" s="7" t="n">
        <v>0</v>
      </c>
      <c r="D10785" s="7" t="n">
        <v>50</v>
      </c>
      <c r="E10785" s="7" t="n">
        <v>10</v>
      </c>
    </row>
    <row r="10786" spans="1:15">
      <c r="A10786" t="s">
        <v>4</v>
      </c>
      <c r="B10786" s="4" t="s">
        <v>5</v>
      </c>
      <c r="C10786" s="4" t="s">
        <v>13</v>
      </c>
      <c r="D10786" s="4" t="s">
        <v>10</v>
      </c>
      <c r="E10786" s="4" t="s">
        <v>30</v>
      </c>
    </row>
    <row r="10787" spans="1:15">
      <c r="A10787" t="n">
        <v>92915</v>
      </c>
      <c r="B10787" s="27" t="n">
        <v>58</v>
      </c>
      <c r="C10787" s="7" t="n">
        <v>100</v>
      </c>
      <c r="D10787" s="7" t="n">
        <v>300</v>
      </c>
      <c r="E10787" s="7" t="n">
        <v>0.300000011920929</v>
      </c>
    </row>
    <row r="10788" spans="1:15">
      <c r="A10788" t="s">
        <v>4</v>
      </c>
      <c r="B10788" s="4" t="s">
        <v>5</v>
      </c>
      <c r="C10788" s="4" t="s">
        <v>13</v>
      </c>
      <c r="D10788" s="4" t="s">
        <v>10</v>
      </c>
    </row>
    <row r="10789" spans="1:15">
      <c r="A10789" t="n">
        <v>92923</v>
      </c>
      <c r="B10789" s="27" t="n">
        <v>58</v>
      </c>
      <c r="C10789" s="7" t="n">
        <v>255</v>
      </c>
      <c r="D10789" s="7" t="n">
        <v>0</v>
      </c>
    </row>
    <row r="10790" spans="1:15">
      <c r="A10790" t="s">
        <v>4</v>
      </c>
      <c r="B10790" s="4" t="s">
        <v>5</v>
      </c>
      <c r="C10790" s="4" t="s">
        <v>13</v>
      </c>
      <c r="D10790" s="4" t="s">
        <v>10</v>
      </c>
      <c r="E10790" s="4" t="s">
        <v>6</v>
      </c>
    </row>
    <row r="10791" spans="1:15">
      <c r="A10791" t="n">
        <v>92927</v>
      </c>
      <c r="B10791" s="51" t="n">
        <v>51</v>
      </c>
      <c r="C10791" s="7" t="n">
        <v>4</v>
      </c>
      <c r="D10791" s="7" t="n">
        <v>118</v>
      </c>
      <c r="E10791" s="7" t="s">
        <v>151</v>
      </c>
    </row>
    <row r="10792" spans="1:15">
      <c r="A10792" t="s">
        <v>4</v>
      </c>
      <c r="B10792" s="4" t="s">
        <v>5</v>
      </c>
      <c r="C10792" s="4" t="s">
        <v>10</v>
      </c>
    </row>
    <row r="10793" spans="1:15">
      <c r="A10793" t="n">
        <v>92940</v>
      </c>
      <c r="B10793" s="25" t="n">
        <v>16</v>
      </c>
      <c r="C10793" s="7" t="n">
        <v>0</v>
      </c>
    </row>
    <row r="10794" spans="1:15">
      <c r="A10794" t="s">
        <v>4</v>
      </c>
      <c r="B10794" s="4" t="s">
        <v>5</v>
      </c>
      <c r="C10794" s="4" t="s">
        <v>10</v>
      </c>
      <c r="D10794" s="4" t="s">
        <v>66</v>
      </c>
      <c r="E10794" s="4" t="s">
        <v>13</v>
      </c>
      <c r="F10794" s="4" t="s">
        <v>13</v>
      </c>
      <c r="G10794" s="4" t="s">
        <v>66</v>
      </c>
      <c r="H10794" s="4" t="s">
        <v>13</v>
      </c>
      <c r="I10794" s="4" t="s">
        <v>13</v>
      </c>
    </row>
    <row r="10795" spans="1:15">
      <c r="A10795" t="n">
        <v>92943</v>
      </c>
      <c r="B10795" s="52" t="n">
        <v>26</v>
      </c>
      <c r="C10795" s="7" t="n">
        <v>118</v>
      </c>
      <c r="D10795" s="7" t="s">
        <v>883</v>
      </c>
      <c r="E10795" s="7" t="n">
        <v>2</v>
      </c>
      <c r="F10795" s="7" t="n">
        <v>3</v>
      </c>
      <c r="G10795" s="7" t="s">
        <v>884</v>
      </c>
      <c r="H10795" s="7" t="n">
        <v>2</v>
      </c>
      <c r="I10795" s="7" t="n">
        <v>0</v>
      </c>
    </row>
    <row r="10796" spans="1:15">
      <c r="A10796" t="s">
        <v>4</v>
      </c>
      <c r="B10796" s="4" t="s">
        <v>5</v>
      </c>
    </row>
    <row r="10797" spans="1:15">
      <c r="A10797" t="n">
        <v>93079</v>
      </c>
      <c r="B10797" s="32" t="n">
        <v>28</v>
      </c>
    </row>
    <row r="10798" spans="1:15">
      <c r="A10798" t="s">
        <v>4</v>
      </c>
      <c r="B10798" s="4" t="s">
        <v>5</v>
      </c>
      <c r="C10798" s="4" t="s">
        <v>13</v>
      </c>
      <c r="D10798" s="4" t="s">
        <v>10</v>
      </c>
      <c r="E10798" s="4" t="s">
        <v>13</v>
      </c>
      <c r="F10798" s="4" t="s">
        <v>13</v>
      </c>
      <c r="G10798" s="4" t="s">
        <v>10</v>
      </c>
      <c r="H10798" s="4" t="s">
        <v>13</v>
      </c>
      <c r="I10798" s="4" t="s">
        <v>13</v>
      </c>
      <c r="J10798" s="4" t="s">
        <v>10</v>
      </c>
      <c r="K10798" s="4" t="s">
        <v>13</v>
      </c>
      <c r="L10798" s="4" t="s">
        <v>13</v>
      </c>
      <c r="M10798" s="4" t="s">
        <v>10</v>
      </c>
      <c r="N10798" s="4" t="s">
        <v>13</v>
      </c>
      <c r="O10798" s="4" t="s">
        <v>13</v>
      </c>
      <c r="P10798" s="4" t="s">
        <v>10</v>
      </c>
      <c r="Q10798" s="4" t="s">
        <v>13</v>
      </c>
      <c r="R10798" s="4" t="s">
        <v>13</v>
      </c>
      <c r="S10798" s="4" t="s">
        <v>10</v>
      </c>
      <c r="T10798" s="4" t="s">
        <v>13</v>
      </c>
      <c r="U10798" s="4" t="s">
        <v>13</v>
      </c>
      <c r="V10798" s="4" t="s">
        <v>29</v>
      </c>
    </row>
    <row r="10799" spans="1:15">
      <c r="A10799" t="n">
        <v>93080</v>
      </c>
      <c r="B10799" s="14" t="n">
        <v>5</v>
      </c>
      <c r="C10799" s="7" t="n">
        <v>30</v>
      </c>
      <c r="D10799" s="7" t="n">
        <v>10369</v>
      </c>
      <c r="E10799" s="7" t="n">
        <v>8</v>
      </c>
      <c r="F10799" s="7" t="n">
        <v>30</v>
      </c>
      <c r="G10799" s="7" t="n">
        <v>10364</v>
      </c>
      <c r="H10799" s="7" t="n">
        <v>9</v>
      </c>
      <c r="I10799" s="7" t="n">
        <v>30</v>
      </c>
      <c r="J10799" s="7" t="n">
        <v>10365</v>
      </c>
      <c r="K10799" s="7" t="n">
        <v>9</v>
      </c>
      <c r="L10799" s="7" t="n">
        <v>30</v>
      </c>
      <c r="M10799" s="7" t="n">
        <v>10366</v>
      </c>
      <c r="N10799" s="7" t="n">
        <v>9</v>
      </c>
      <c r="O10799" s="7" t="n">
        <v>30</v>
      </c>
      <c r="P10799" s="7" t="n">
        <v>10367</v>
      </c>
      <c r="Q10799" s="7" t="n">
        <v>9</v>
      </c>
      <c r="R10799" s="7" t="n">
        <v>30</v>
      </c>
      <c r="S10799" s="7" t="n">
        <v>10368</v>
      </c>
      <c r="T10799" s="7" t="n">
        <v>9</v>
      </c>
      <c r="U10799" s="7" t="n">
        <v>1</v>
      </c>
      <c r="V10799" s="15" t="n">
        <f t="normal" ca="1">A10821</f>
        <v>0</v>
      </c>
    </row>
    <row r="10800" spans="1:15">
      <c r="A10800" t="s">
        <v>4</v>
      </c>
      <c r="B10800" s="4" t="s">
        <v>5</v>
      </c>
      <c r="C10800" s="4" t="s">
        <v>13</v>
      </c>
      <c r="D10800" s="4" t="s">
        <v>10</v>
      </c>
      <c r="E10800" s="4" t="s">
        <v>30</v>
      </c>
    </row>
    <row r="10801" spans="1:22">
      <c r="A10801" t="n">
        <v>93110</v>
      </c>
      <c r="B10801" s="27" t="n">
        <v>58</v>
      </c>
      <c r="C10801" s="7" t="n">
        <v>0</v>
      </c>
      <c r="D10801" s="7" t="n">
        <v>1000</v>
      </c>
      <c r="E10801" s="7" t="n">
        <v>1</v>
      </c>
    </row>
    <row r="10802" spans="1:22">
      <c r="A10802" t="s">
        <v>4</v>
      </c>
      <c r="B10802" s="4" t="s">
        <v>5</v>
      </c>
      <c r="C10802" s="4" t="s">
        <v>13</v>
      </c>
      <c r="D10802" s="4" t="s">
        <v>10</v>
      </c>
    </row>
    <row r="10803" spans="1:22">
      <c r="A10803" t="n">
        <v>93118</v>
      </c>
      <c r="B10803" s="27" t="n">
        <v>58</v>
      </c>
      <c r="C10803" s="7" t="n">
        <v>255</v>
      </c>
      <c r="D10803" s="7" t="n">
        <v>0</v>
      </c>
    </row>
    <row r="10804" spans="1:22">
      <c r="A10804" t="s">
        <v>4</v>
      </c>
      <c r="B10804" s="4" t="s">
        <v>5</v>
      </c>
      <c r="C10804" s="4" t="s">
        <v>13</v>
      </c>
      <c r="D10804" s="4" t="s">
        <v>13</v>
      </c>
      <c r="E10804" s="4" t="s">
        <v>9</v>
      </c>
      <c r="F10804" s="4" t="s">
        <v>13</v>
      </c>
      <c r="G10804" s="4" t="s">
        <v>13</v>
      </c>
    </row>
    <row r="10805" spans="1:22">
      <c r="A10805" t="n">
        <v>93122</v>
      </c>
      <c r="B10805" s="34" t="n">
        <v>18</v>
      </c>
      <c r="C10805" s="7" t="n">
        <v>1</v>
      </c>
      <c r="D10805" s="7" t="n">
        <v>0</v>
      </c>
      <c r="E10805" s="7" t="n">
        <v>1</v>
      </c>
      <c r="F10805" s="7" t="n">
        <v>19</v>
      </c>
      <c r="G10805" s="7" t="n">
        <v>1</v>
      </c>
    </row>
    <row r="10806" spans="1:22">
      <c r="A10806" t="s">
        <v>4</v>
      </c>
      <c r="B10806" s="4" t="s">
        <v>5</v>
      </c>
      <c r="C10806" s="4" t="s">
        <v>13</v>
      </c>
      <c r="D10806" s="4" t="s">
        <v>6</v>
      </c>
    </row>
    <row r="10807" spans="1:22">
      <c r="A10807" t="n">
        <v>93131</v>
      </c>
      <c r="B10807" s="9" t="n">
        <v>2</v>
      </c>
      <c r="C10807" s="7" t="n">
        <v>11</v>
      </c>
      <c r="D10807" s="7" t="s">
        <v>862</v>
      </c>
    </row>
    <row r="10808" spans="1:22">
      <c r="A10808" t="s">
        <v>4</v>
      </c>
      <c r="B10808" s="4" t="s">
        <v>5</v>
      </c>
      <c r="C10808" s="4" t="s">
        <v>13</v>
      </c>
      <c r="D10808" s="4" t="s">
        <v>10</v>
      </c>
      <c r="E10808" s="4" t="s">
        <v>30</v>
      </c>
    </row>
    <row r="10809" spans="1:22">
      <c r="A10809" t="n">
        <v>93142</v>
      </c>
      <c r="B10809" s="27" t="n">
        <v>58</v>
      </c>
      <c r="C10809" s="7" t="n">
        <v>0</v>
      </c>
      <c r="D10809" s="7" t="n">
        <v>2000</v>
      </c>
      <c r="E10809" s="7" t="n">
        <v>1</v>
      </c>
    </row>
    <row r="10810" spans="1:22">
      <c r="A10810" t="s">
        <v>4</v>
      </c>
      <c r="B10810" s="4" t="s">
        <v>5</v>
      </c>
      <c r="C10810" s="4" t="s">
        <v>13</v>
      </c>
      <c r="D10810" s="4" t="s">
        <v>10</v>
      </c>
    </row>
    <row r="10811" spans="1:22">
      <c r="A10811" t="n">
        <v>93150</v>
      </c>
      <c r="B10811" s="27" t="n">
        <v>58</v>
      </c>
      <c r="C10811" s="7" t="n">
        <v>255</v>
      </c>
      <c r="D10811" s="7" t="n">
        <v>0</v>
      </c>
    </row>
    <row r="10812" spans="1:22">
      <c r="A10812" t="s">
        <v>4</v>
      </c>
      <c r="B10812" s="4" t="s">
        <v>5</v>
      </c>
      <c r="C10812" s="4" t="s">
        <v>13</v>
      </c>
      <c r="D10812" s="4" t="s">
        <v>30</v>
      </c>
      <c r="E10812" s="4" t="s">
        <v>10</v>
      </c>
      <c r="F10812" s="4" t="s">
        <v>13</v>
      </c>
    </row>
    <row r="10813" spans="1:22">
      <c r="A10813" t="n">
        <v>93154</v>
      </c>
      <c r="B10813" s="17" t="n">
        <v>49</v>
      </c>
      <c r="C10813" s="7" t="n">
        <v>3</v>
      </c>
      <c r="D10813" s="7" t="n">
        <v>1</v>
      </c>
      <c r="E10813" s="7" t="n">
        <v>500</v>
      </c>
      <c r="F10813" s="7" t="n">
        <v>0</v>
      </c>
    </row>
    <row r="10814" spans="1:22">
      <c r="A10814" t="s">
        <v>4</v>
      </c>
      <c r="B10814" s="4" t="s">
        <v>5</v>
      </c>
      <c r="C10814" s="4" t="s">
        <v>13</v>
      </c>
      <c r="D10814" s="4" t="s">
        <v>10</v>
      </c>
    </row>
    <row r="10815" spans="1:22">
      <c r="A10815" t="n">
        <v>93163</v>
      </c>
      <c r="B10815" s="27" t="n">
        <v>58</v>
      </c>
      <c r="C10815" s="7" t="n">
        <v>11</v>
      </c>
      <c r="D10815" s="7" t="n">
        <v>300</v>
      </c>
    </row>
    <row r="10816" spans="1:22">
      <c r="A10816" t="s">
        <v>4</v>
      </c>
      <c r="B10816" s="4" t="s">
        <v>5</v>
      </c>
      <c r="C10816" s="4" t="s">
        <v>13</v>
      </c>
      <c r="D10816" s="4" t="s">
        <v>10</v>
      </c>
    </row>
    <row r="10817" spans="1:7">
      <c r="A10817" t="n">
        <v>93167</v>
      </c>
      <c r="B10817" s="27" t="n">
        <v>58</v>
      </c>
      <c r="C10817" s="7" t="n">
        <v>12</v>
      </c>
      <c r="D10817" s="7" t="n">
        <v>0</v>
      </c>
    </row>
    <row r="10818" spans="1:7">
      <c r="A10818" t="s">
        <v>4</v>
      </c>
      <c r="B10818" s="4" t="s">
        <v>5</v>
      </c>
      <c r="C10818" s="4" t="s">
        <v>29</v>
      </c>
    </row>
    <row r="10819" spans="1:7">
      <c r="A10819" t="n">
        <v>93171</v>
      </c>
      <c r="B10819" s="18" t="n">
        <v>3</v>
      </c>
      <c r="C10819" s="15" t="n">
        <f t="normal" ca="1">A10825</f>
        <v>0</v>
      </c>
    </row>
    <row r="10820" spans="1:7">
      <c r="A10820" t="s">
        <v>4</v>
      </c>
      <c r="B10820" s="4" t="s">
        <v>5</v>
      </c>
      <c r="C10820" s="4" t="s">
        <v>13</v>
      </c>
      <c r="D10820" s="4" t="s">
        <v>10</v>
      </c>
      <c r="E10820" s="4" t="s">
        <v>30</v>
      </c>
    </row>
    <row r="10821" spans="1:7">
      <c r="A10821" t="n">
        <v>93176</v>
      </c>
      <c r="B10821" s="27" t="n">
        <v>58</v>
      </c>
      <c r="C10821" s="7" t="n">
        <v>0</v>
      </c>
      <c r="D10821" s="7" t="n">
        <v>2000</v>
      </c>
      <c r="E10821" s="7" t="n">
        <v>1</v>
      </c>
    </row>
    <row r="10822" spans="1:7">
      <c r="A10822" t="s">
        <v>4</v>
      </c>
      <c r="B10822" s="4" t="s">
        <v>5</v>
      </c>
      <c r="C10822" s="4" t="s">
        <v>13</v>
      </c>
      <c r="D10822" s="4" t="s">
        <v>10</v>
      </c>
    </row>
    <row r="10823" spans="1:7">
      <c r="A10823" t="n">
        <v>93184</v>
      </c>
      <c r="B10823" s="27" t="n">
        <v>58</v>
      </c>
      <c r="C10823" s="7" t="n">
        <v>255</v>
      </c>
      <c r="D10823" s="7" t="n">
        <v>0</v>
      </c>
    </row>
    <row r="10824" spans="1:7">
      <c r="A10824" t="s">
        <v>4</v>
      </c>
      <c r="B10824" s="4" t="s">
        <v>5</v>
      </c>
      <c r="C10824" s="4" t="s">
        <v>10</v>
      </c>
      <c r="D10824" s="4" t="s">
        <v>30</v>
      </c>
      <c r="E10824" s="4" t="s">
        <v>30</v>
      </c>
      <c r="F10824" s="4" t="s">
        <v>30</v>
      </c>
      <c r="G10824" s="4" t="s">
        <v>30</v>
      </c>
    </row>
    <row r="10825" spans="1:7">
      <c r="A10825" t="n">
        <v>93188</v>
      </c>
      <c r="B10825" s="38" t="n">
        <v>46</v>
      </c>
      <c r="C10825" s="7" t="n">
        <v>61456</v>
      </c>
      <c r="D10825" s="7" t="n">
        <v>-10.8900003433228</v>
      </c>
      <c r="E10825" s="7" t="n">
        <v>0</v>
      </c>
      <c r="F10825" s="7" t="n">
        <v>-14.6700000762939</v>
      </c>
      <c r="G10825" s="7" t="n">
        <v>205.699996948242</v>
      </c>
    </row>
    <row r="10826" spans="1:7">
      <c r="A10826" t="s">
        <v>4</v>
      </c>
      <c r="B10826" s="4" t="s">
        <v>5</v>
      </c>
      <c r="C10826" s="4" t="s">
        <v>13</v>
      </c>
      <c r="D10826" s="4" t="s">
        <v>13</v>
      </c>
      <c r="E10826" s="4" t="s">
        <v>30</v>
      </c>
      <c r="F10826" s="4" t="s">
        <v>30</v>
      </c>
      <c r="G10826" s="4" t="s">
        <v>30</v>
      </c>
      <c r="H10826" s="4" t="s">
        <v>10</v>
      </c>
      <c r="I10826" s="4" t="s">
        <v>13</v>
      </c>
    </row>
    <row r="10827" spans="1:7">
      <c r="A10827" t="n">
        <v>93207</v>
      </c>
      <c r="B10827" s="59" t="n">
        <v>45</v>
      </c>
      <c r="C10827" s="7" t="n">
        <v>4</v>
      </c>
      <c r="D10827" s="7" t="n">
        <v>3</v>
      </c>
      <c r="E10827" s="7" t="n">
        <v>7</v>
      </c>
      <c r="F10827" s="7" t="n">
        <v>25.6800003051758</v>
      </c>
      <c r="G10827" s="7" t="n">
        <v>0</v>
      </c>
      <c r="H10827" s="7" t="n">
        <v>0</v>
      </c>
      <c r="I10827" s="7" t="n">
        <v>0</v>
      </c>
    </row>
    <row r="10828" spans="1:7">
      <c r="A10828" t="s">
        <v>4</v>
      </c>
      <c r="B10828" s="4" t="s">
        <v>5</v>
      </c>
      <c r="C10828" s="4" t="s">
        <v>13</v>
      </c>
      <c r="D10828" s="4" t="s">
        <v>6</v>
      </c>
    </row>
    <row r="10829" spans="1:7">
      <c r="A10829" t="n">
        <v>93225</v>
      </c>
      <c r="B10829" s="9" t="n">
        <v>2</v>
      </c>
      <c r="C10829" s="7" t="n">
        <v>10</v>
      </c>
      <c r="D10829" s="7" t="s">
        <v>713</v>
      </c>
    </row>
    <row r="10830" spans="1:7">
      <c r="A10830" t="s">
        <v>4</v>
      </c>
      <c r="B10830" s="4" t="s">
        <v>5</v>
      </c>
      <c r="C10830" s="4" t="s">
        <v>10</v>
      </c>
    </row>
    <row r="10831" spans="1:7">
      <c r="A10831" t="n">
        <v>93240</v>
      </c>
      <c r="B10831" s="25" t="n">
        <v>16</v>
      </c>
      <c r="C10831" s="7" t="n">
        <v>0</v>
      </c>
    </row>
    <row r="10832" spans="1:7">
      <c r="A10832" t="s">
        <v>4</v>
      </c>
      <c r="B10832" s="4" t="s">
        <v>5</v>
      </c>
      <c r="C10832" s="4" t="s">
        <v>13</v>
      </c>
      <c r="D10832" s="4" t="s">
        <v>10</v>
      </c>
    </row>
    <row r="10833" spans="1:9">
      <c r="A10833" t="n">
        <v>93243</v>
      </c>
      <c r="B10833" s="27" t="n">
        <v>58</v>
      </c>
      <c r="C10833" s="7" t="n">
        <v>105</v>
      </c>
      <c r="D10833" s="7" t="n">
        <v>300</v>
      </c>
    </row>
    <row r="10834" spans="1:9">
      <c r="A10834" t="s">
        <v>4</v>
      </c>
      <c r="B10834" s="4" t="s">
        <v>5</v>
      </c>
      <c r="C10834" s="4" t="s">
        <v>30</v>
      </c>
      <c r="D10834" s="4" t="s">
        <v>10</v>
      </c>
    </row>
    <row r="10835" spans="1:9">
      <c r="A10835" t="n">
        <v>93247</v>
      </c>
      <c r="B10835" s="49" t="n">
        <v>103</v>
      </c>
      <c r="C10835" s="7" t="n">
        <v>1</v>
      </c>
      <c r="D10835" s="7" t="n">
        <v>300</v>
      </c>
    </row>
    <row r="10836" spans="1:9">
      <c r="A10836" t="s">
        <v>4</v>
      </c>
      <c r="B10836" s="4" t="s">
        <v>5</v>
      </c>
      <c r="C10836" s="4" t="s">
        <v>13</v>
      </c>
      <c r="D10836" s="4" t="s">
        <v>10</v>
      </c>
    </row>
    <row r="10837" spans="1:9">
      <c r="A10837" t="n">
        <v>93254</v>
      </c>
      <c r="B10837" s="55" t="n">
        <v>72</v>
      </c>
      <c r="C10837" s="7" t="n">
        <v>4</v>
      </c>
      <c r="D10837" s="7" t="n">
        <v>0</v>
      </c>
    </row>
    <row r="10838" spans="1:9">
      <c r="A10838" t="s">
        <v>4</v>
      </c>
      <c r="B10838" s="4" t="s">
        <v>5</v>
      </c>
      <c r="C10838" s="4" t="s">
        <v>9</v>
      </c>
    </row>
    <row r="10839" spans="1:9">
      <c r="A10839" t="n">
        <v>93258</v>
      </c>
      <c r="B10839" s="53" t="n">
        <v>15</v>
      </c>
      <c r="C10839" s="7" t="n">
        <v>1073741824</v>
      </c>
    </row>
    <row r="10840" spans="1:9">
      <c r="A10840" t="s">
        <v>4</v>
      </c>
      <c r="B10840" s="4" t="s">
        <v>5</v>
      </c>
      <c r="C10840" s="4" t="s">
        <v>13</v>
      </c>
    </row>
    <row r="10841" spans="1:9">
      <c r="A10841" t="n">
        <v>93263</v>
      </c>
      <c r="B10841" s="50" t="n">
        <v>64</v>
      </c>
      <c r="C10841" s="7" t="n">
        <v>3</v>
      </c>
    </row>
    <row r="10842" spans="1:9">
      <c r="A10842" t="s">
        <v>4</v>
      </c>
      <c r="B10842" s="4" t="s">
        <v>5</v>
      </c>
      <c r="C10842" s="4" t="s">
        <v>13</v>
      </c>
    </row>
    <row r="10843" spans="1:9">
      <c r="A10843" t="n">
        <v>93265</v>
      </c>
      <c r="B10843" s="48" t="n">
        <v>74</v>
      </c>
      <c r="C10843" s="7" t="n">
        <v>67</v>
      </c>
    </row>
    <row r="10844" spans="1:9">
      <c r="A10844" t="s">
        <v>4</v>
      </c>
      <c r="B10844" s="4" t="s">
        <v>5</v>
      </c>
      <c r="C10844" s="4" t="s">
        <v>13</v>
      </c>
      <c r="D10844" s="4" t="s">
        <v>13</v>
      </c>
      <c r="E10844" s="4" t="s">
        <v>10</v>
      </c>
    </row>
    <row r="10845" spans="1:9">
      <c r="A10845" t="n">
        <v>93267</v>
      </c>
      <c r="B10845" s="59" t="n">
        <v>45</v>
      </c>
      <c r="C10845" s="7" t="n">
        <v>8</v>
      </c>
      <c r="D10845" s="7" t="n">
        <v>1</v>
      </c>
      <c r="E10845" s="7" t="n">
        <v>0</v>
      </c>
    </row>
    <row r="10846" spans="1:9">
      <c r="A10846" t="s">
        <v>4</v>
      </c>
      <c r="B10846" s="4" t="s">
        <v>5</v>
      </c>
      <c r="C10846" s="4" t="s">
        <v>10</v>
      </c>
    </row>
    <row r="10847" spans="1:9">
      <c r="A10847" t="n">
        <v>93272</v>
      </c>
      <c r="B10847" s="16" t="n">
        <v>13</v>
      </c>
      <c r="C10847" s="7" t="n">
        <v>6409</v>
      </c>
    </row>
    <row r="10848" spans="1:9">
      <c r="A10848" t="s">
        <v>4</v>
      </c>
      <c r="B10848" s="4" t="s">
        <v>5</v>
      </c>
      <c r="C10848" s="4" t="s">
        <v>10</v>
      </c>
    </row>
    <row r="10849" spans="1:5">
      <c r="A10849" t="n">
        <v>93275</v>
      </c>
      <c r="B10849" s="16" t="n">
        <v>13</v>
      </c>
      <c r="C10849" s="7" t="n">
        <v>6408</v>
      </c>
    </row>
    <row r="10850" spans="1:5">
      <c r="A10850" t="s">
        <v>4</v>
      </c>
      <c r="B10850" s="4" t="s">
        <v>5</v>
      </c>
      <c r="C10850" s="4" t="s">
        <v>10</v>
      </c>
    </row>
    <row r="10851" spans="1:5">
      <c r="A10851" t="n">
        <v>93278</v>
      </c>
      <c r="B10851" s="8" t="n">
        <v>12</v>
      </c>
      <c r="C10851" s="7" t="n">
        <v>6464</v>
      </c>
    </row>
    <row r="10852" spans="1:5">
      <c r="A10852" t="s">
        <v>4</v>
      </c>
      <c r="B10852" s="4" t="s">
        <v>5</v>
      </c>
      <c r="C10852" s="4" t="s">
        <v>10</v>
      </c>
    </row>
    <row r="10853" spans="1:5">
      <c r="A10853" t="n">
        <v>93281</v>
      </c>
      <c r="B10853" s="16" t="n">
        <v>13</v>
      </c>
      <c r="C10853" s="7" t="n">
        <v>6465</v>
      </c>
    </row>
    <row r="10854" spans="1:5">
      <c r="A10854" t="s">
        <v>4</v>
      </c>
      <c r="B10854" s="4" t="s">
        <v>5</v>
      </c>
      <c r="C10854" s="4" t="s">
        <v>10</v>
      </c>
    </row>
    <row r="10855" spans="1:5">
      <c r="A10855" t="n">
        <v>93284</v>
      </c>
      <c r="B10855" s="16" t="n">
        <v>13</v>
      </c>
      <c r="C10855" s="7" t="n">
        <v>6466</v>
      </c>
    </row>
    <row r="10856" spans="1:5">
      <c r="A10856" t="s">
        <v>4</v>
      </c>
      <c r="B10856" s="4" t="s">
        <v>5</v>
      </c>
      <c r="C10856" s="4" t="s">
        <v>10</v>
      </c>
    </row>
    <row r="10857" spans="1:5">
      <c r="A10857" t="n">
        <v>93287</v>
      </c>
      <c r="B10857" s="16" t="n">
        <v>13</v>
      </c>
      <c r="C10857" s="7" t="n">
        <v>6467</v>
      </c>
    </row>
    <row r="10858" spans="1:5">
      <c r="A10858" t="s">
        <v>4</v>
      </c>
      <c r="B10858" s="4" t="s">
        <v>5</v>
      </c>
      <c r="C10858" s="4" t="s">
        <v>10</v>
      </c>
    </row>
    <row r="10859" spans="1:5">
      <c r="A10859" t="n">
        <v>93290</v>
      </c>
      <c r="B10859" s="16" t="n">
        <v>13</v>
      </c>
      <c r="C10859" s="7" t="n">
        <v>6468</v>
      </c>
    </row>
    <row r="10860" spans="1:5">
      <c r="A10860" t="s">
        <v>4</v>
      </c>
      <c r="B10860" s="4" t="s">
        <v>5</v>
      </c>
      <c r="C10860" s="4" t="s">
        <v>10</v>
      </c>
    </row>
    <row r="10861" spans="1:5">
      <c r="A10861" t="n">
        <v>93293</v>
      </c>
      <c r="B10861" s="16" t="n">
        <v>13</v>
      </c>
      <c r="C10861" s="7" t="n">
        <v>6469</v>
      </c>
    </row>
    <row r="10862" spans="1:5">
      <c r="A10862" t="s">
        <v>4</v>
      </c>
      <c r="B10862" s="4" t="s">
        <v>5</v>
      </c>
      <c r="C10862" s="4" t="s">
        <v>10</v>
      </c>
    </row>
    <row r="10863" spans="1:5">
      <c r="A10863" t="n">
        <v>93296</v>
      </c>
      <c r="B10863" s="16" t="n">
        <v>13</v>
      </c>
      <c r="C10863" s="7" t="n">
        <v>6470</v>
      </c>
    </row>
    <row r="10864" spans="1:5">
      <c r="A10864" t="s">
        <v>4</v>
      </c>
      <c r="B10864" s="4" t="s">
        <v>5</v>
      </c>
      <c r="C10864" s="4" t="s">
        <v>10</v>
      </c>
    </row>
    <row r="10865" spans="1:3">
      <c r="A10865" t="n">
        <v>93299</v>
      </c>
      <c r="B10865" s="16" t="n">
        <v>13</v>
      </c>
      <c r="C10865" s="7" t="n">
        <v>6471</v>
      </c>
    </row>
    <row r="10866" spans="1:3">
      <c r="A10866" t="s">
        <v>4</v>
      </c>
      <c r="B10866" s="4" t="s">
        <v>5</v>
      </c>
      <c r="C10866" s="4" t="s">
        <v>13</v>
      </c>
    </row>
    <row r="10867" spans="1:3">
      <c r="A10867" t="n">
        <v>93302</v>
      </c>
      <c r="B10867" s="48" t="n">
        <v>74</v>
      </c>
      <c r="C10867" s="7" t="n">
        <v>18</v>
      </c>
    </row>
    <row r="10868" spans="1:3">
      <c r="A10868" t="s">
        <v>4</v>
      </c>
      <c r="B10868" s="4" t="s">
        <v>5</v>
      </c>
      <c r="C10868" s="4" t="s">
        <v>13</v>
      </c>
    </row>
    <row r="10869" spans="1:3">
      <c r="A10869" t="n">
        <v>93304</v>
      </c>
      <c r="B10869" s="48" t="n">
        <v>74</v>
      </c>
      <c r="C10869" s="7" t="n">
        <v>45</v>
      </c>
    </row>
    <row r="10870" spans="1:3">
      <c r="A10870" t="s">
        <v>4</v>
      </c>
      <c r="B10870" s="4" t="s">
        <v>5</v>
      </c>
      <c r="C10870" s="4" t="s">
        <v>10</v>
      </c>
    </row>
    <row r="10871" spans="1:3">
      <c r="A10871" t="n">
        <v>93306</v>
      </c>
      <c r="B10871" s="25" t="n">
        <v>16</v>
      </c>
      <c r="C10871" s="7" t="n">
        <v>0</v>
      </c>
    </row>
    <row r="10872" spans="1:3">
      <c r="A10872" t="s">
        <v>4</v>
      </c>
      <c r="B10872" s="4" t="s">
        <v>5</v>
      </c>
      <c r="C10872" s="4" t="s">
        <v>13</v>
      </c>
      <c r="D10872" s="4" t="s">
        <v>13</v>
      </c>
      <c r="E10872" s="4" t="s">
        <v>13</v>
      </c>
      <c r="F10872" s="4" t="s">
        <v>13</v>
      </c>
    </row>
    <row r="10873" spans="1:3">
      <c r="A10873" t="n">
        <v>93309</v>
      </c>
      <c r="B10873" s="11" t="n">
        <v>14</v>
      </c>
      <c r="C10873" s="7" t="n">
        <v>0</v>
      </c>
      <c r="D10873" s="7" t="n">
        <v>8</v>
      </c>
      <c r="E10873" s="7" t="n">
        <v>0</v>
      </c>
      <c r="F10873" s="7" t="n">
        <v>0</v>
      </c>
    </row>
    <row r="10874" spans="1:3">
      <c r="A10874" t="s">
        <v>4</v>
      </c>
      <c r="B10874" s="4" t="s">
        <v>5</v>
      </c>
      <c r="C10874" s="4" t="s">
        <v>13</v>
      </c>
      <c r="D10874" s="4" t="s">
        <v>6</v>
      </c>
    </row>
    <row r="10875" spans="1:3">
      <c r="A10875" t="n">
        <v>93314</v>
      </c>
      <c r="B10875" s="9" t="n">
        <v>2</v>
      </c>
      <c r="C10875" s="7" t="n">
        <v>11</v>
      </c>
      <c r="D10875" s="7" t="s">
        <v>31</v>
      </c>
    </row>
    <row r="10876" spans="1:3">
      <c r="A10876" t="s">
        <v>4</v>
      </c>
      <c r="B10876" s="4" t="s">
        <v>5</v>
      </c>
      <c r="C10876" s="4" t="s">
        <v>10</v>
      </c>
    </row>
    <row r="10877" spans="1:3">
      <c r="A10877" t="n">
        <v>93328</v>
      </c>
      <c r="B10877" s="25" t="n">
        <v>16</v>
      </c>
      <c r="C10877" s="7" t="n">
        <v>0</v>
      </c>
    </row>
    <row r="10878" spans="1:3">
      <c r="A10878" t="s">
        <v>4</v>
      </c>
      <c r="B10878" s="4" t="s">
        <v>5</v>
      </c>
      <c r="C10878" s="4" t="s">
        <v>13</v>
      </c>
      <c r="D10878" s="4" t="s">
        <v>6</v>
      </c>
    </row>
    <row r="10879" spans="1:3">
      <c r="A10879" t="n">
        <v>93331</v>
      </c>
      <c r="B10879" s="9" t="n">
        <v>2</v>
      </c>
      <c r="C10879" s="7" t="n">
        <v>11</v>
      </c>
      <c r="D10879" s="7" t="s">
        <v>714</v>
      </c>
    </row>
    <row r="10880" spans="1:3">
      <c r="A10880" t="s">
        <v>4</v>
      </c>
      <c r="B10880" s="4" t="s">
        <v>5</v>
      </c>
      <c r="C10880" s="4" t="s">
        <v>10</v>
      </c>
    </row>
    <row r="10881" spans="1:6">
      <c r="A10881" t="n">
        <v>93340</v>
      </c>
      <c r="B10881" s="25" t="n">
        <v>16</v>
      </c>
      <c r="C10881" s="7" t="n">
        <v>0</v>
      </c>
    </row>
    <row r="10882" spans="1:6">
      <c r="A10882" t="s">
        <v>4</v>
      </c>
      <c r="B10882" s="4" t="s">
        <v>5</v>
      </c>
      <c r="C10882" s="4" t="s">
        <v>9</v>
      </c>
    </row>
    <row r="10883" spans="1:6">
      <c r="A10883" t="n">
        <v>93343</v>
      </c>
      <c r="B10883" s="53" t="n">
        <v>15</v>
      </c>
      <c r="C10883" s="7" t="n">
        <v>2048</v>
      </c>
    </row>
    <row r="10884" spans="1:6">
      <c r="A10884" t="s">
        <v>4</v>
      </c>
      <c r="B10884" s="4" t="s">
        <v>5</v>
      </c>
      <c r="C10884" s="4" t="s">
        <v>13</v>
      </c>
      <c r="D10884" s="4" t="s">
        <v>6</v>
      </c>
    </row>
    <row r="10885" spans="1:6">
      <c r="A10885" t="n">
        <v>93348</v>
      </c>
      <c r="B10885" s="9" t="n">
        <v>2</v>
      </c>
      <c r="C10885" s="7" t="n">
        <v>10</v>
      </c>
      <c r="D10885" s="7" t="s">
        <v>63</v>
      </c>
    </row>
    <row r="10886" spans="1:6">
      <c r="A10886" t="s">
        <v>4</v>
      </c>
      <c r="B10886" s="4" t="s">
        <v>5</v>
      </c>
      <c r="C10886" s="4" t="s">
        <v>10</v>
      </c>
    </row>
    <row r="10887" spans="1:6">
      <c r="A10887" t="n">
        <v>93366</v>
      </c>
      <c r="B10887" s="25" t="n">
        <v>16</v>
      </c>
      <c r="C10887" s="7" t="n">
        <v>0</v>
      </c>
    </row>
    <row r="10888" spans="1:6">
      <c r="A10888" t="s">
        <v>4</v>
      </c>
      <c r="B10888" s="4" t="s">
        <v>5</v>
      </c>
      <c r="C10888" s="4" t="s">
        <v>13</v>
      </c>
      <c r="D10888" s="4" t="s">
        <v>6</v>
      </c>
    </row>
    <row r="10889" spans="1:6">
      <c r="A10889" t="n">
        <v>93369</v>
      </c>
      <c r="B10889" s="9" t="n">
        <v>2</v>
      </c>
      <c r="C10889" s="7" t="n">
        <v>10</v>
      </c>
      <c r="D10889" s="7" t="s">
        <v>64</v>
      </c>
    </row>
    <row r="10890" spans="1:6">
      <c r="A10890" t="s">
        <v>4</v>
      </c>
      <c r="B10890" s="4" t="s">
        <v>5</v>
      </c>
      <c r="C10890" s="4" t="s">
        <v>10</v>
      </c>
    </row>
    <row r="10891" spans="1:6">
      <c r="A10891" t="n">
        <v>93388</v>
      </c>
      <c r="B10891" s="25" t="n">
        <v>16</v>
      </c>
      <c r="C10891" s="7" t="n">
        <v>0</v>
      </c>
    </row>
    <row r="10892" spans="1:6">
      <c r="A10892" t="s">
        <v>4</v>
      </c>
      <c r="B10892" s="4" t="s">
        <v>5</v>
      </c>
      <c r="C10892" s="4" t="s">
        <v>13</v>
      </c>
      <c r="D10892" s="4" t="s">
        <v>10</v>
      </c>
      <c r="E10892" s="4" t="s">
        <v>30</v>
      </c>
    </row>
    <row r="10893" spans="1:6">
      <c r="A10893" t="n">
        <v>93391</v>
      </c>
      <c r="B10893" s="27" t="n">
        <v>58</v>
      </c>
      <c r="C10893" s="7" t="n">
        <v>100</v>
      </c>
      <c r="D10893" s="7" t="n">
        <v>300</v>
      </c>
      <c r="E10893" s="7" t="n">
        <v>1</v>
      </c>
    </row>
    <row r="10894" spans="1:6">
      <c r="A10894" t="s">
        <v>4</v>
      </c>
      <c r="B10894" s="4" t="s">
        <v>5</v>
      </c>
      <c r="C10894" s="4" t="s">
        <v>13</v>
      </c>
      <c r="D10894" s="4" t="s">
        <v>10</v>
      </c>
    </row>
    <row r="10895" spans="1:6">
      <c r="A10895" t="n">
        <v>93399</v>
      </c>
      <c r="B10895" s="27" t="n">
        <v>58</v>
      </c>
      <c r="C10895" s="7" t="n">
        <v>255</v>
      </c>
      <c r="D10895" s="7" t="n">
        <v>0</v>
      </c>
    </row>
    <row r="10896" spans="1:6">
      <c r="A10896" t="s">
        <v>4</v>
      </c>
      <c r="B10896" s="4" t="s">
        <v>5</v>
      </c>
      <c r="C10896" s="4" t="s">
        <v>13</v>
      </c>
    </row>
    <row r="10897" spans="1:5">
      <c r="A10897" t="n">
        <v>93403</v>
      </c>
      <c r="B10897" s="29" t="n">
        <v>23</v>
      </c>
      <c r="C10897" s="7" t="n">
        <v>0</v>
      </c>
    </row>
    <row r="10898" spans="1:5">
      <c r="A10898" t="s">
        <v>4</v>
      </c>
      <c r="B10898" s="4" t="s">
        <v>5</v>
      </c>
    </row>
    <row r="10899" spans="1:5">
      <c r="A10899" t="n">
        <v>93405</v>
      </c>
      <c r="B10899" s="5" t="n">
        <v>1</v>
      </c>
    </row>
    <row r="10900" spans="1:5" s="3" customFormat="1" customHeight="0">
      <c r="A10900" s="3" t="s">
        <v>2</v>
      </c>
      <c r="B10900" s="3" t="s">
        <v>885</v>
      </c>
    </row>
    <row r="10901" spans="1:5">
      <c r="A10901" t="s">
        <v>4</v>
      </c>
      <c r="B10901" s="4" t="s">
        <v>5</v>
      </c>
      <c r="C10901" s="4" t="s">
        <v>13</v>
      </c>
      <c r="D10901" s="4" t="s">
        <v>13</v>
      </c>
      <c r="E10901" s="4" t="s">
        <v>13</v>
      </c>
      <c r="F10901" s="4" t="s">
        <v>9</v>
      </c>
      <c r="G10901" s="4" t="s">
        <v>13</v>
      </c>
      <c r="H10901" s="4" t="s">
        <v>13</v>
      </c>
      <c r="I10901" s="4" t="s">
        <v>29</v>
      </c>
    </row>
    <row r="10902" spans="1:5">
      <c r="A10902" t="n">
        <v>93408</v>
      </c>
      <c r="B10902" s="14" t="n">
        <v>5</v>
      </c>
      <c r="C10902" s="7" t="n">
        <v>35</v>
      </c>
      <c r="D10902" s="7" t="n">
        <v>1</v>
      </c>
      <c r="E10902" s="7" t="n">
        <v>0</v>
      </c>
      <c r="F10902" s="7" t="n">
        <v>0</v>
      </c>
      <c r="G10902" s="7" t="n">
        <v>2</v>
      </c>
      <c r="H10902" s="7" t="n">
        <v>1</v>
      </c>
      <c r="I10902" s="15" t="n">
        <f t="normal" ca="1">A10912</f>
        <v>0</v>
      </c>
    </row>
    <row r="10903" spans="1:5">
      <c r="A10903" t="s">
        <v>4</v>
      </c>
      <c r="B10903" s="4" t="s">
        <v>5</v>
      </c>
      <c r="C10903" s="4" t="s">
        <v>10</v>
      </c>
      <c r="D10903" s="4" t="s">
        <v>6</v>
      </c>
      <c r="E10903" s="4" t="s">
        <v>6</v>
      </c>
      <c r="F10903" s="4" t="s">
        <v>6</v>
      </c>
      <c r="G10903" s="4" t="s">
        <v>13</v>
      </c>
      <c r="H10903" s="4" t="s">
        <v>9</v>
      </c>
      <c r="I10903" s="4" t="s">
        <v>30</v>
      </c>
      <c r="J10903" s="4" t="s">
        <v>30</v>
      </c>
      <c r="K10903" s="4" t="s">
        <v>30</v>
      </c>
      <c r="L10903" s="4" t="s">
        <v>30</v>
      </c>
      <c r="M10903" s="4" t="s">
        <v>30</v>
      </c>
      <c r="N10903" s="4" t="s">
        <v>30</v>
      </c>
      <c r="O10903" s="4" t="s">
        <v>30</v>
      </c>
      <c r="P10903" s="4" t="s">
        <v>6</v>
      </c>
      <c r="Q10903" s="4" t="s">
        <v>6</v>
      </c>
      <c r="R10903" s="4" t="s">
        <v>9</v>
      </c>
      <c r="S10903" s="4" t="s">
        <v>13</v>
      </c>
      <c r="T10903" s="4" t="s">
        <v>9</v>
      </c>
      <c r="U10903" s="4" t="s">
        <v>9</v>
      </c>
      <c r="V10903" s="4" t="s">
        <v>10</v>
      </c>
    </row>
    <row r="10904" spans="1:5">
      <c r="A10904" t="n">
        <v>93422</v>
      </c>
      <c r="B10904" s="56" t="n">
        <v>19</v>
      </c>
      <c r="C10904" s="7" t="n">
        <v>118</v>
      </c>
      <c r="D10904" s="7" t="s">
        <v>867</v>
      </c>
      <c r="E10904" s="7" t="s">
        <v>868</v>
      </c>
      <c r="F10904" s="7" t="s">
        <v>12</v>
      </c>
      <c r="G10904" s="7" t="n">
        <v>0</v>
      </c>
      <c r="H10904" s="7" t="n">
        <v>1</v>
      </c>
      <c r="I10904" s="7" t="n">
        <v>0</v>
      </c>
      <c r="J10904" s="7" t="n">
        <v>0</v>
      </c>
      <c r="K10904" s="7" t="n">
        <v>0</v>
      </c>
      <c r="L10904" s="7" t="n">
        <v>0</v>
      </c>
      <c r="M10904" s="7" t="n">
        <v>1</v>
      </c>
      <c r="N10904" s="7" t="n">
        <v>1.60000002384186</v>
      </c>
      <c r="O10904" s="7" t="n">
        <v>0.0900000035762787</v>
      </c>
      <c r="P10904" s="7" t="s">
        <v>12</v>
      </c>
      <c r="Q10904" s="7" t="s">
        <v>12</v>
      </c>
      <c r="R10904" s="7" t="n">
        <v>-1</v>
      </c>
      <c r="S10904" s="7" t="n">
        <v>0</v>
      </c>
      <c r="T10904" s="7" t="n">
        <v>0</v>
      </c>
      <c r="U10904" s="7" t="n">
        <v>0</v>
      </c>
      <c r="V10904" s="7" t="n">
        <v>0</v>
      </c>
    </row>
    <row r="10905" spans="1:5">
      <c r="A10905" t="s">
        <v>4</v>
      </c>
      <c r="B10905" s="4" t="s">
        <v>5</v>
      </c>
      <c r="C10905" s="4" t="s">
        <v>10</v>
      </c>
      <c r="D10905" s="4" t="s">
        <v>13</v>
      </c>
      <c r="E10905" s="4" t="s">
        <v>13</v>
      </c>
      <c r="F10905" s="4" t="s">
        <v>6</v>
      </c>
    </row>
    <row r="10906" spans="1:5">
      <c r="A10906" t="n">
        <v>93493</v>
      </c>
      <c r="B10906" s="47" t="n">
        <v>20</v>
      </c>
      <c r="C10906" s="7" t="n">
        <v>118</v>
      </c>
      <c r="D10906" s="7" t="n">
        <v>3</v>
      </c>
      <c r="E10906" s="7" t="n">
        <v>10</v>
      </c>
      <c r="F10906" s="7" t="s">
        <v>266</v>
      </c>
    </row>
    <row r="10907" spans="1:5">
      <c r="A10907" t="s">
        <v>4</v>
      </c>
      <c r="B10907" s="4" t="s">
        <v>5</v>
      </c>
      <c r="C10907" s="4" t="s">
        <v>10</v>
      </c>
    </row>
    <row r="10908" spans="1:5">
      <c r="A10908" t="n">
        <v>93511</v>
      </c>
      <c r="B10908" s="25" t="n">
        <v>16</v>
      </c>
      <c r="C10908" s="7" t="n">
        <v>0</v>
      </c>
    </row>
    <row r="10909" spans="1:5">
      <c r="A10909" t="s">
        <v>4</v>
      </c>
      <c r="B10909" s="4" t="s">
        <v>5</v>
      </c>
      <c r="C10909" s="4" t="s">
        <v>29</v>
      </c>
    </row>
    <row r="10910" spans="1:5">
      <c r="A10910" t="n">
        <v>93514</v>
      </c>
      <c r="B10910" s="18" t="n">
        <v>3</v>
      </c>
      <c r="C10910" s="15" t="n">
        <f t="normal" ca="1">A10918</f>
        <v>0</v>
      </c>
    </row>
    <row r="10911" spans="1:5">
      <c r="A10911" t="s">
        <v>4</v>
      </c>
      <c r="B10911" s="4" t="s">
        <v>5</v>
      </c>
      <c r="C10911" s="4" t="s">
        <v>10</v>
      </c>
      <c r="D10911" s="4" t="s">
        <v>6</v>
      </c>
      <c r="E10911" s="4" t="s">
        <v>6</v>
      </c>
      <c r="F10911" s="4" t="s">
        <v>6</v>
      </c>
      <c r="G10911" s="4" t="s">
        <v>13</v>
      </c>
      <c r="H10911" s="4" t="s">
        <v>9</v>
      </c>
      <c r="I10911" s="4" t="s">
        <v>30</v>
      </c>
      <c r="J10911" s="4" t="s">
        <v>30</v>
      </c>
      <c r="K10911" s="4" t="s">
        <v>30</v>
      </c>
      <c r="L10911" s="4" t="s">
        <v>30</v>
      </c>
      <c r="M10911" s="4" t="s">
        <v>30</v>
      </c>
      <c r="N10911" s="4" t="s">
        <v>30</v>
      </c>
      <c r="O10911" s="4" t="s">
        <v>30</v>
      </c>
      <c r="P10911" s="4" t="s">
        <v>6</v>
      </c>
      <c r="Q10911" s="4" t="s">
        <v>6</v>
      </c>
      <c r="R10911" s="4" t="s">
        <v>9</v>
      </c>
      <c r="S10911" s="4" t="s">
        <v>13</v>
      </c>
      <c r="T10911" s="4" t="s">
        <v>9</v>
      </c>
      <c r="U10911" s="4" t="s">
        <v>9</v>
      </c>
      <c r="V10911" s="4" t="s">
        <v>10</v>
      </c>
    </row>
    <row r="10912" spans="1:5">
      <c r="A10912" t="n">
        <v>93519</v>
      </c>
      <c r="B10912" s="56" t="n">
        <v>19</v>
      </c>
      <c r="C10912" s="7" t="n">
        <v>95</v>
      </c>
      <c r="D10912" s="7" t="s">
        <v>838</v>
      </c>
      <c r="E10912" s="7" t="s">
        <v>839</v>
      </c>
      <c r="F10912" s="7" t="s">
        <v>12</v>
      </c>
      <c r="G10912" s="7" t="n">
        <v>0</v>
      </c>
      <c r="H10912" s="7" t="n">
        <v>1</v>
      </c>
      <c r="I10912" s="7" t="n">
        <v>0</v>
      </c>
      <c r="J10912" s="7" t="n">
        <v>0</v>
      </c>
      <c r="K10912" s="7" t="n">
        <v>0</v>
      </c>
      <c r="L10912" s="7" t="n">
        <v>0</v>
      </c>
      <c r="M10912" s="7" t="n">
        <v>1</v>
      </c>
      <c r="N10912" s="7" t="n">
        <v>1.60000002384186</v>
      </c>
      <c r="O10912" s="7" t="n">
        <v>0.0900000035762787</v>
      </c>
      <c r="P10912" s="7" t="s">
        <v>12</v>
      </c>
      <c r="Q10912" s="7" t="s">
        <v>12</v>
      </c>
      <c r="R10912" s="7" t="n">
        <v>-1</v>
      </c>
      <c r="S10912" s="7" t="n">
        <v>0</v>
      </c>
      <c r="T10912" s="7" t="n">
        <v>0</v>
      </c>
      <c r="U10912" s="7" t="n">
        <v>0</v>
      </c>
      <c r="V10912" s="7" t="n">
        <v>0</v>
      </c>
    </row>
    <row r="10913" spans="1:22">
      <c r="A10913" t="s">
        <v>4</v>
      </c>
      <c r="B10913" s="4" t="s">
        <v>5</v>
      </c>
      <c r="C10913" s="4" t="s">
        <v>10</v>
      </c>
      <c r="D10913" s="4" t="s">
        <v>13</v>
      </c>
      <c r="E10913" s="4" t="s">
        <v>13</v>
      </c>
      <c r="F10913" s="4" t="s">
        <v>6</v>
      </c>
    </row>
    <row r="10914" spans="1:22">
      <c r="A10914" t="n">
        <v>93590</v>
      </c>
      <c r="B10914" s="47" t="n">
        <v>20</v>
      </c>
      <c r="C10914" s="7" t="n">
        <v>95</v>
      </c>
      <c r="D10914" s="7" t="n">
        <v>3</v>
      </c>
      <c r="E10914" s="7" t="n">
        <v>10</v>
      </c>
      <c r="F10914" s="7" t="s">
        <v>266</v>
      </c>
    </row>
    <row r="10915" spans="1:22">
      <c r="A10915" t="s">
        <v>4</v>
      </c>
      <c r="B10915" s="4" t="s">
        <v>5</v>
      </c>
      <c r="C10915" s="4" t="s">
        <v>10</v>
      </c>
    </row>
    <row r="10916" spans="1:22">
      <c r="A10916" t="n">
        <v>93608</v>
      </c>
      <c r="B10916" s="25" t="n">
        <v>16</v>
      </c>
      <c r="C10916" s="7" t="n">
        <v>0</v>
      </c>
    </row>
    <row r="10917" spans="1:22">
      <c r="A10917" t="s">
        <v>4</v>
      </c>
      <c r="B10917" s="4" t="s">
        <v>5</v>
      </c>
      <c r="C10917" s="4" t="s">
        <v>13</v>
      </c>
      <c r="D10917" s="54" t="s">
        <v>225</v>
      </c>
      <c r="E10917" s="4" t="s">
        <v>5</v>
      </c>
      <c r="F10917" s="4" t="s">
        <v>13</v>
      </c>
      <c r="G10917" s="4" t="s">
        <v>10</v>
      </c>
      <c r="H10917" s="54" t="s">
        <v>226</v>
      </c>
      <c r="I10917" s="4" t="s">
        <v>13</v>
      </c>
      <c r="J10917" s="4" t="s">
        <v>13</v>
      </c>
      <c r="K10917" s="4" t="s">
        <v>29</v>
      </c>
    </row>
    <row r="10918" spans="1:22">
      <c r="A10918" t="n">
        <v>93611</v>
      </c>
      <c r="B10918" s="14" t="n">
        <v>5</v>
      </c>
      <c r="C10918" s="7" t="n">
        <v>28</v>
      </c>
      <c r="D10918" s="54" t="s">
        <v>3</v>
      </c>
      <c r="E10918" s="50" t="n">
        <v>64</v>
      </c>
      <c r="F10918" s="7" t="n">
        <v>10</v>
      </c>
      <c r="G10918" s="7" t="n">
        <v>0</v>
      </c>
      <c r="H10918" s="54" t="s">
        <v>3</v>
      </c>
      <c r="I10918" s="7" t="n">
        <v>8</v>
      </c>
      <c r="J10918" s="7" t="n">
        <v>1</v>
      </c>
      <c r="K10918" s="15" t="n">
        <f t="normal" ca="1">A10926</f>
        <v>0</v>
      </c>
    </row>
    <row r="10919" spans="1:22">
      <c r="A10919" t="s">
        <v>4</v>
      </c>
      <c r="B10919" s="4" t="s">
        <v>5</v>
      </c>
      <c r="C10919" s="4" t="s">
        <v>10</v>
      </c>
      <c r="D10919" s="4" t="s">
        <v>6</v>
      </c>
      <c r="E10919" s="4" t="s">
        <v>6</v>
      </c>
      <c r="F10919" s="4" t="s">
        <v>6</v>
      </c>
      <c r="G10919" s="4" t="s">
        <v>13</v>
      </c>
      <c r="H10919" s="4" t="s">
        <v>9</v>
      </c>
      <c r="I10919" s="4" t="s">
        <v>30</v>
      </c>
      <c r="J10919" s="4" t="s">
        <v>30</v>
      </c>
      <c r="K10919" s="4" t="s">
        <v>30</v>
      </c>
      <c r="L10919" s="4" t="s">
        <v>30</v>
      </c>
      <c r="M10919" s="4" t="s">
        <v>30</v>
      </c>
      <c r="N10919" s="4" t="s">
        <v>30</v>
      </c>
      <c r="O10919" s="4" t="s">
        <v>30</v>
      </c>
      <c r="P10919" s="4" t="s">
        <v>6</v>
      </c>
      <c r="Q10919" s="4" t="s">
        <v>6</v>
      </c>
      <c r="R10919" s="4" t="s">
        <v>9</v>
      </c>
      <c r="S10919" s="4" t="s">
        <v>13</v>
      </c>
      <c r="T10919" s="4" t="s">
        <v>9</v>
      </c>
      <c r="U10919" s="4" t="s">
        <v>9</v>
      </c>
      <c r="V10919" s="4" t="s">
        <v>10</v>
      </c>
    </row>
    <row r="10920" spans="1:22">
      <c r="A10920" t="n">
        <v>93623</v>
      </c>
      <c r="B10920" s="56" t="n">
        <v>19</v>
      </c>
      <c r="C10920" s="7" t="n">
        <v>0</v>
      </c>
      <c r="D10920" s="7" t="s">
        <v>778</v>
      </c>
      <c r="E10920" s="7" t="s">
        <v>779</v>
      </c>
      <c r="F10920" s="7" t="s">
        <v>12</v>
      </c>
      <c r="G10920" s="7" t="n">
        <v>0</v>
      </c>
      <c r="H10920" s="7" t="n">
        <v>1</v>
      </c>
      <c r="I10920" s="7" t="n">
        <v>0</v>
      </c>
      <c r="J10920" s="7" t="n">
        <v>0</v>
      </c>
      <c r="K10920" s="7" t="n">
        <v>0</v>
      </c>
      <c r="L10920" s="7" t="n">
        <v>0</v>
      </c>
      <c r="M10920" s="7" t="n">
        <v>1</v>
      </c>
      <c r="N10920" s="7" t="n">
        <v>1.60000002384186</v>
      </c>
      <c r="O10920" s="7" t="n">
        <v>0.0900000035762787</v>
      </c>
      <c r="P10920" s="7" t="s">
        <v>12</v>
      </c>
      <c r="Q10920" s="7" t="s">
        <v>12</v>
      </c>
      <c r="R10920" s="7" t="n">
        <v>-1</v>
      </c>
      <c r="S10920" s="7" t="n">
        <v>0</v>
      </c>
      <c r="T10920" s="7" t="n">
        <v>0</v>
      </c>
      <c r="U10920" s="7" t="n">
        <v>0</v>
      </c>
      <c r="V10920" s="7" t="n">
        <v>0</v>
      </c>
    </row>
    <row r="10921" spans="1:22">
      <c r="A10921" t="s">
        <v>4</v>
      </c>
      <c r="B10921" s="4" t="s">
        <v>5</v>
      </c>
      <c r="C10921" s="4" t="s">
        <v>10</v>
      </c>
      <c r="D10921" s="4" t="s">
        <v>13</v>
      </c>
      <c r="E10921" s="4" t="s">
        <v>13</v>
      </c>
      <c r="F10921" s="4" t="s">
        <v>6</v>
      </c>
    </row>
    <row r="10922" spans="1:22">
      <c r="A10922" t="n">
        <v>93695</v>
      </c>
      <c r="B10922" s="47" t="n">
        <v>20</v>
      </c>
      <c r="C10922" s="7" t="n">
        <v>0</v>
      </c>
      <c r="D10922" s="7" t="n">
        <v>3</v>
      </c>
      <c r="E10922" s="7" t="n">
        <v>10</v>
      </c>
      <c r="F10922" s="7" t="s">
        <v>266</v>
      </c>
    </row>
    <row r="10923" spans="1:22">
      <c r="A10923" t="s">
        <v>4</v>
      </c>
      <c r="B10923" s="4" t="s">
        <v>5</v>
      </c>
      <c r="C10923" s="4" t="s">
        <v>10</v>
      </c>
    </row>
    <row r="10924" spans="1:22">
      <c r="A10924" t="n">
        <v>93713</v>
      </c>
      <c r="B10924" s="25" t="n">
        <v>16</v>
      </c>
      <c r="C10924" s="7" t="n">
        <v>0</v>
      </c>
    </row>
    <row r="10925" spans="1:22">
      <c r="A10925" t="s">
        <v>4</v>
      </c>
      <c r="B10925" s="4" t="s">
        <v>5</v>
      </c>
      <c r="C10925" s="4" t="s">
        <v>13</v>
      </c>
      <c r="D10925" s="54" t="s">
        <v>225</v>
      </c>
      <c r="E10925" s="4" t="s">
        <v>5</v>
      </c>
      <c r="F10925" s="4" t="s">
        <v>13</v>
      </c>
      <c r="G10925" s="4" t="s">
        <v>10</v>
      </c>
      <c r="H10925" s="54" t="s">
        <v>226</v>
      </c>
      <c r="I10925" s="4" t="s">
        <v>13</v>
      </c>
      <c r="J10925" s="54" t="s">
        <v>225</v>
      </c>
      <c r="K10925" s="4" t="s">
        <v>5</v>
      </c>
      <c r="L10925" s="4" t="s">
        <v>13</v>
      </c>
      <c r="M10925" s="4" t="s">
        <v>10</v>
      </c>
      <c r="N10925" s="54" t="s">
        <v>226</v>
      </c>
      <c r="O10925" s="4" t="s">
        <v>13</v>
      </c>
      <c r="P10925" s="4" t="s">
        <v>13</v>
      </c>
      <c r="Q10925" s="4" t="s">
        <v>13</v>
      </c>
      <c r="R10925" s="4" t="s">
        <v>29</v>
      </c>
    </row>
    <row r="10926" spans="1:22">
      <c r="A10926" t="n">
        <v>93716</v>
      </c>
      <c r="B10926" s="14" t="n">
        <v>5</v>
      </c>
      <c r="C10926" s="7" t="n">
        <v>28</v>
      </c>
      <c r="D10926" s="54" t="s">
        <v>3</v>
      </c>
      <c r="E10926" s="50" t="n">
        <v>64</v>
      </c>
      <c r="F10926" s="7" t="n">
        <v>5</v>
      </c>
      <c r="G10926" s="7" t="n">
        <v>6</v>
      </c>
      <c r="H10926" s="54" t="s">
        <v>3</v>
      </c>
      <c r="I10926" s="7" t="n">
        <v>28</v>
      </c>
      <c r="J10926" s="54" t="s">
        <v>3</v>
      </c>
      <c r="K10926" s="50" t="n">
        <v>64</v>
      </c>
      <c r="L10926" s="7" t="n">
        <v>10</v>
      </c>
      <c r="M10926" s="7" t="n">
        <v>6</v>
      </c>
      <c r="N10926" s="54" t="s">
        <v>3</v>
      </c>
      <c r="O10926" s="7" t="n">
        <v>8</v>
      </c>
      <c r="P10926" s="7" t="n">
        <v>9</v>
      </c>
      <c r="Q10926" s="7" t="n">
        <v>1</v>
      </c>
      <c r="R10926" s="15" t="n">
        <f t="normal" ca="1">A10932</f>
        <v>0</v>
      </c>
    </row>
    <row r="10927" spans="1:22">
      <c r="A10927" t="s">
        <v>4</v>
      </c>
      <c r="B10927" s="4" t="s">
        <v>5</v>
      </c>
      <c r="C10927" s="4" t="s">
        <v>10</v>
      </c>
      <c r="D10927" s="4" t="s">
        <v>6</v>
      </c>
      <c r="E10927" s="4" t="s">
        <v>6</v>
      </c>
      <c r="F10927" s="4" t="s">
        <v>6</v>
      </c>
      <c r="G10927" s="4" t="s">
        <v>13</v>
      </c>
      <c r="H10927" s="4" t="s">
        <v>9</v>
      </c>
      <c r="I10927" s="4" t="s">
        <v>30</v>
      </c>
      <c r="J10927" s="4" t="s">
        <v>30</v>
      </c>
      <c r="K10927" s="4" t="s">
        <v>30</v>
      </c>
      <c r="L10927" s="4" t="s">
        <v>30</v>
      </c>
      <c r="M10927" s="4" t="s">
        <v>30</v>
      </c>
      <c r="N10927" s="4" t="s">
        <v>30</v>
      </c>
      <c r="O10927" s="4" t="s">
        <v>30</v>
      </c>
      <c r="P10927" s="4" t="s">
        <v>6</v>
      </c>
      <c r="Q10927" s="4" t="s">
        <v>6</v>
      </c>
      <c r="R10927" s="4" t="s">
        <v>9</v>
      </c>
      <c r="S10927" s="4" t="s">
        <v>13</v>
      </c>
      <c r="T10927" s="4" t="s">
        <v>9</v>
      </c>
      <c r="U10927" s="4" t="s">
        <v>9</v>
      </c>
      <c r="V10927" s="4" t="s">
        <v>10</v>
      </c>
    </row>
    <row r="10928" spans="1:22">
      <c r="A10928" t="n">
        <v>93734</v>
      </c>
      <c r="B10928" s="56" t="n">
        <v>19</v>
      </c>
      <c r="C10928" s="7" t="n">
        <v>6</v>
      </c>
      <c r="D10928" s="7" t="s">
        <v>241</v>
      </c>
      <c r="E10928" s="7" t="s">
        <v>242</v>
      </c>
      <c r="F10928" s="7" t="s">
        <v>12</v>
      </c>
      <c r="G10928" s="7" t="n">
        <v>0</v>
      </c>
      <c r="H10928" s="7" t="n">
        <v>1</v>
      </c>
      <c r="I10928" s="7" t="n">
        <v>2000</v>
      </c>
      <c r="J10928" s="7" t="n">
        <v>0</v>
      </c>
      <c r="K10928" s="7" t="n">
        <v>0</v>
      </c>
      <c r="L10928" s="7" t="n">
        <v>0</v>
      </c>
      <c r="M10928" s="7" t="n">
        <v>1</v>
      </c>
      <c r="N10928" s="7" t="n">
        <v>1.60000002384186</v>
      </c>
      <c r="O10928" s="7" t="n">
        <v>0.0900000035762787</v>
      </c>
      <c r="P10928" s="7" t="s">
        <v>12</v>
      </c>
      <c r="Q10928" s="7" t="s">
        <v>12</v>
      </c>
      <c r="R10928" s="7" t="n">
        <v>-1</v>
      </c>
      <c r="S10928" s="7" t="n">
        <v>0</v>
      </c>
      <c r="T10928" s="7" t="n">
        <v>0</v>
      </c>
      <c r="U10928" s="7" t="n">
        <v>0</v>
      </c>
      <c r="V10928" s="7" t="n">
        <v>0</v>
      </c>
    </row>
    <row r="10929" spans="1:22">
      <c r="A10929" t="s">
        <v>4</v>
      </c>
      <c r="B10929" s="4" t="s">
        <v>5</v>
      </c>
      <c r="C10929" s="4" t="s">
        <v>10</v>
      </c>
      <c r="D10929" s="4" t="s">
        <v>9</v>
      </c>
    </row>
    <row r="10930" spans="1:22">
      <c r="A10930" t="n">
        <v>93807</v>
      </c>
      <c r="B10930" s="37" t="n">
        <v>43</v>
      </c>
      <c r="C10930" s="7" t="n">
        <v>6</v>
      </c>
      <c r="D10930" s="7" t="n">
        <v>1</v>
      </c>
    </row>
    <row r="10931" spans="1:22">
      <c r="A10931" t="s">
        <v>4</v>
      </c>
      <c r="B10931" s="4" t="s">
        <v>5</v>
      </c>
      <c r="C10931" s="4" t="s">
        <v>13</v>
      </c>
      <c r="D10931" s="54" t="s">
        <v>225</v>
      </c>
      <c r="E10931" s="4" t="s">
        <v>5</v>
      </c>
      <c r="F10931" s="4" t="s">
        <v>13</v>
      </c>
      <c r="G10931" s="4" t="s">
        <v>10</v>
      </c>
      <c r="H10931" s="54" t="s">
        <v>226</v>
      </c>
      <c r="I10931" s="4" t="s">
        <v>13</v>
      </c>
      <c r="J10931" s="54" t="s">
        <v>225</v>
      </c>
      <c r="K10931" s="4" t="s">
        <v>5</v>
      </c>
      <c r="L10931" s="4" t="s">
        <v>13</v>
      </c>
      <c r="M10931" s="4" t="s">
        <v>10</v>
      </c>
      <c r="N10931" s="54" t="s">
        <v>226</v>
      </c>
      <c r="O10931" s="4" t="s">
        <v>13</v>
      </c>
      <c r="P10931" s="4" t="s">
        <v>13</v>
      </c>
      <c r="Q10931" s="4" t="s">
        <v>13</v>
      </c>
      <c r="R10931" s="4" t="s">
        <v>29</v>
      </c>
    </row>
    <row r="10932" spans="1:22">
      <c r="A10932" t="n">
        <v>93814</v>
      </c>
      <c r="B10932" s="14" t="n">
        <v>5</v>
      </c>
      <c r="C10932" s="7" t="n">
        <v>28</v>
      </c>
      <c r="D10932" s="54" t="s">
        <v>3</v>
      </c>
      <c r="E10932" s="50" t="n">
        <v>64</v>
      </c>
      <c r="F10932" s="7" t="n">
        <v>5</v>
      </c>
      <c r="G10932" s="7" t="n">
        <v>3</v>
      </c>
      <c r="H10932" s="54" t="s">
        <v>3</v>
      </c>
      <c r="I10932" s="7" t="n">
        <v>28</v>
      </c>
      <c r="J10932" s="54" t="s">
        <v>3</v>
      </c>
      <c r="K10932" s="50" t="n">
        <v>64</v>
      </c>
      <c r="L10932" s="7" t="n">
        <v>10</v>
      </c>
      <c r="M10932" s="7" t="n">
        <v>3</v>
      </c>
      <c r="N10932" s="54" t="s">
        <v>3</v>
      </c>
      <c r="O10932" s="7" t="n">
        <v>8</v>
      </c>
      <c r="P10932" s="7" t="n">
        <v>9</v>
      </c>
      <c r="Q10932" s="7" t="n">
        <v>1</v>
      </c>
      <c r="R10932" s="15" t="n">
        <f t="normal" ca="1">A10938</f>
        <v>0</v>
      </c>
    </row>
    <row r="10933" spans="1:22">
      <c r="A10933" t="s">
        <v>4</v>
      </c>
      <c r="B10933" s="4" t="s">
        <v>5</v>
      </c>
      <c r="C10933" s="4" t="s">
        <v>10</v>
      </c>
      <c r="D10933" s="4" t="s">
        <v>6</v>
      </c>
      <c r="E10933" s="4" t="s">
        <v>6</v>
      </c>
      <c r="F10933" s="4" t="s">
        <v>6</v>
      </c>
      <c r="G10933" s="4" t="s">
        <v>13</v>
      </c>
      <c r="H10933" s="4" t="s">
        <v>9</v>
      </c>
      <c r="I10933" s="4" t="s">
        <v>30</v>
      </c>
      <c r="J10933" s="4" t="s">
        <v>30</v>
      </c>
      <c r="K10933" s="4" t="s">
        <v>30</v>
      </c>
      <c r="L10933" s="4" t="s">
        <v>30</v>
      </c>
      <c r="M10933" s="4" t="s">
        <v>30</v>
      </c>
      <c r="N10933" s="4" t="s">
        <v>30</v>
      </c>
      <c r="O10933" s="4" t="s">
        <v>30</v>
      </c>
      <c r="P10933" s="4" t="s">
        <v>6</v>
      </c>
      <c r="Q10933" s="4" t="s">
        <v>6</v>
      </c>
      <c r="R10933" s="4" t="s">
        <v>9</v>
      </c>
      <c r="S10933" s="4" t="s">
        <v>13</v>
      </c>
      <c r="T10933" s="4" t="s">
        <v>9</v>
      </c>
      <c r="U10933" s="4" t="s">
        <v>9</v>
      </c>
      <c r="V10933" s="4" t="s">
        <v>10</v>
      </c>
    </row>
    <row r="10934" spans="1:22">
      <c r="A10934" t="n">
        <v>93832</v>
      </c>
      <c r="B10934" s="56" t="n">
        <v>19</v>
      </c>
      <c r="C10934" s="7" t="n">
        <v>3</v>
      </c>
      <c r="D10934" s="7" t="s">
        <v>253</v>
      </c>
      <c r="E10934" s="7" t="s">
        <v>254</v>
      </c>
      <c r="F10934" s="7" t="s">
        <v>12</v>
      </c>
      <c r="G10934" s="7" t="n">
        <v>0</v>
      </c>
      <c r="H10934" s="7" t="n">
        <v>1</v>
      </c>
      <c r="I10934" s="7" t="n">
        <v>2000</v>
      </c>
      <c r="J10934" s="7" t="n">
        <v>0</v>
      </c>
      <c r="K10934" s="7" t="n">
        <v>0</v>
      </c>
      <c r="L10934" s="7" t="n">
        <v>0</v>
      </c>
      <c r="M10934" s="7" t="n">
        <v>1</v>
      </c>
      <c r="N10934" s="7" t="n">
        <v>1.60000002384186</v>
      </c>
      <c r="O10934" s="7" t="n">
        <v>0.0900000035762787</v>
      </c>
      <c r="P10934" s="7" t="s">
        <v>12</v>
      </c>
      <c r="Q10934" s="7" t="s">
        <v>12</v>
      </c>
      <c r="R10934" s="7" t="n">
        <v>-1</v>
      </c>
      <c r="S10934" s="7" t="n">
        <v>0</v>
      </c>
      <c r="T10934" s="7" t="n">
        <v>0</v>
      </c>
      <c r="U10934" s="7" t="n">
        <v>0</v>
      </c>
      <c r="V10934" s="7" t="n">
        <v>0</v>
      </c>
    </row>
    <row r="10935" spans="1:22">
      <c r="A10935" t="s">
        <v>4</v>
      </c>
      <c r="B10935" s="4" t="s">
        <v>5</v>
      </c>
      <c r="C10935" s="4" t="s">
        <v>10</v>
      </c>
      <c r="D10935" s="4" t="s">
        <v>9</v>
      </c>
    </row>
    <row r="10936" spans="1:22">
      <c r="A10936" t="n">
        <v>93905</v>
      </c>
      <c r="B10936" s="37" t="n">
        <v>43</v>
      </c>
      <c r="C10936" s="7" t="n">
        <v>3</v>
      </c>
      <c r="D10936" s="7" t="n">
        <v>1</v>
      </c>
    </row>
    <row r="10937" spans="1:22">
      <c r="A10937" t="s">
        <v>4</v>
      </c>
      <c r="B10937" s="4" t="s">
        <v>5</v>
      </c>
      <c r="C10937" s="4" t="s">
        <v>13</v>
      </c>
      <c r="D10937" s="54" t="s">
        <v>225</v>
      </c>
      <c r="E10937" s="4" t="s">
        <v>5</v>
      </c>
      <c r="F10937" s="4" t="s">
        <v>13</v>
      </c>
      <c r="G10937" s="4" t="s">
        <v>10</v>
      </c>
      <c r="H10937" s="54" t="s">
        <v>226</v>
      </c>
      <c r="I10937" s="4" t="s">
        <v>13</v>
      </c>
      <c r="J10937" s="54" t="s">
        <v>225</v>
      </c>
      <c r="K10937" s="4" t="s">
        <v>5</v>
      </c>
      <c r="L10937" s="4" t="s">
        <v>13</v>
      </c>
      <c r="M10937" s="4" t="s">
        <v>10</v>
      </c>
      <c r="N10937" s="54" t="s">
        <v>226</v>
      </c>
      <c r="O10937" s="4" t="s">
        <v>13</v>
      </c>
      <c r="P10937" s="4" t="s">
        <v>13</v>
      </c>
      <c r="Q10937" s="4" t="s">
        <v>13</v>
      </c>
      <c r="R10937" s="4" t="s">
        <v>29</v>
      </c>
    </row>
    <row r="10938" spans="1:22">
      <c r="A10938" t="n">
        <v>93912</v>
      </c>
      <c r="B10938" s="14" t="n">
        <v>5</v>
      </c>
      <c r="C10938" s="7" t="n">
        <v>28</v>
      </c>
      <c r="D10938" s="54" t="s">
        <v>3</v>
      </c>
      <c r="E10938" s="50" t="n">
        <v>64</v>
      </c>
      <c r="F10938" s="7" t="n">
        <v>5</v>
      </c>
      <c r="G10938" s="7" t="n">
        <v>8</v>
      </c>
      <c r="H10938" s="54" t="s">
        <v>3</v>
      </c>
      <c r="I10938" s="7" t="n">
        <v>28</v>
      </c>
      <c r="J10938" s="54" t="s">
        <v>3</v>
      </c>
      <c r="K10938" s="50" t="n">
        <v>64</v>
      </c>
      <c r="L10938" s="7" t="n">
        <v>10</v>
      </c>
      <c r="M10938" s="7" t="n">
        <v>8</v>
      </c>
      <c r="N10938" s="54" t="s">
        <v>3</v>
      </c>
      <c r="O10938" s="7" t="n">
        <v>8</v>
      </c>
      <c r="P10938" s="7" t="n">
        <v>9</v>
      </c>
      <c r="Q10938" s="7" t="n">
        <v>1</v>
      </c>
      <c r="R10938" s="15" t="n">
        <f t="normal" ca="1">A10944</f>
        <v>0</v>
      </c>
    </row>
    <row r="10939" spans="1:22">
      <c r="A10939" t="s">
        <v>4</v>
      </c>
      <c r="B10939" s="4" t="s">
        <v>5</v>
      </c>
      <c r="C10939" s="4" t="s">
        <v>10</v>
      </c>
      <c r="D10939" s="4" t="s">
        <v>6</v>
      </c>
      <c r="E10939" s="4" t="s">
        <v>6</v>
      </c>
      <c r="F10939" s="4" t="s">
        <v>6</v>
      </c>
      <c r="G10939" s="4" t="s">
        <v>13</v>
      </c>
      <c r="H10939" s="4" t="s">
        <v>9</v>
      </c>
      <c r="I10939" s="4" t="s">
        <v>30</v>
      </c>
      <c r="J10939" s="4" t="s">
        <v>30</v>
      </c>
      <c r="K10939" s="4" t="s">
        <v>30</v>
      </c>
      <c r="L10939" s="4" t="s">
        <v>30</v>
      </c>
      <c r="M10939" s="4" t="s">
        <v>30</v>
      </c>
      <c r="N10939" s="4" t="s">
        <v>30</v>
      </c>
      <c r="O10939" s="4" t="s">
        <v>30</v>
      </c>
      <c r="P10939" s="4" t="s">
        <v>6</v>
      </c>
      <c r="Q10939" s="4" t="s">
        <v>6</v>
      </c>
      <c r="R10939" s="4" t="s">
        <v>9</v>
      </c>
      <c r="S10939" s="4" t="s">
        <v>13</v>
      </c>
      <c r="T10939" s="4" t="s">
        <v>9</v>
      </c>
      <c r="U10939" s="4" t="s">
        <v>9</v>
      </c>
      <c r="V10939" s="4" t="s">
        <v>10</v>
      </c>
    </row>
    <row r="10940" spans="1:22">
      <c r="A10940" t="n">
        <v>93930</v>
      </c>
      <c r="B10940" s="56" t="n">
        <v>19</v>
      </c>
      <c r="C10940" s="7" t="n">
        <v>8</v>
      </c>
      <c r="D10940" s="7" t="s">
        <v>243</v>
      </c>
      <c r="E10940" s="7" t="s">
        <v>244</v>
      </c>
      <c r="F10940" s="7" t="s">
        <v>12</v>
      </c>
      <c r="G10940" s="7" t="n">
        <v>0</v>
      </c>
      <c r="H10940" s="7" t="n">
        <v>1</v>
      </c>
      <c r="I10940" s="7" t="n">
        <v>2000</v>
      </c>
      <c r="J10940" s="7" t="n">
        <v>0</v>
      </c>
      <c r="K10940" s="7" t="n">
        <v>0</v>
      </c>
      <c r="L10940" s="7" t="n">
        <v>0</v>
      </c>
      <c r="M10940" s="7" t="n">
        <v>1</v>
      </c>
      <c r="N10940" s="7" t="n">
        <v>1.60000002384186</v>
      </c>
      <c r="O10940" s="7" t="n">
        <v>0.0900000035762787</v>
      </c>
      <c r="P10940" s="7" t="s">
        <v>12</v>
      </c>
      <c r="Q10940" s="7" t="s">
        <v>12</v>
      </c>
      <c r="R10940" s="7" t="n">
        <v>-1</v>
      </c>
      <c r="S10940" s="7" t="n">
        <v>0</v>
      </c>
      <c r="T10940" s="7" t="n">
        <v>0</v>
      </c>
      <c r="U10940" s="7" t="n">
        <v>0</v>
      </c>
      <c r="V10940" s="7" t="n">
        <v>0</v>
      </c>
    </row>
    <row r="10941" spans="1:22">
      <c r="A10941" t="s">
        <v>4</v>
      </c>
      <c r="B10941" s="4" t="s">
        <v>5</v>
      </c>
      <c r="C10941" s="4" t="s">
        <v>10</v>
      </c>
      <c r="D10941" s="4" t="s">
        <v>9</v>
      </c>
    </row>
    <row r="10942" spans="1:22">
      <c r="A10942" t="n">
        <v>94003</v>
      </c>
      <c r="B10942" s="37" t="n">
        <v>43</v>
      </c>
      <c r="C10942" s="7" t="n">
        <v>8</v>
      </c>
      <c r="D10942" s="7" t="n">
        <v>1</v>
      </c>
    </row>
    <row r="10943" spans="1:22">
      <c r="A10943" t="s">
        <v>4</v>
      </c>
      <c r="B10943" s="4" t="s">
        <v>5</v>
      </c>
      <c r="C10943" s="4" t="s">
        <v>13</v>
      </c>
      <c r="D10943" s="54" t="s">
        <v>225</v>
      </c>
      <c r="E10943" s="4" t="s">
        <v>5</v>
      </c>
      <c r="F10943" s="4" t="s">
        <v>13</v>
      </c>
      <c r="G10943" s="4" t="s">
        <v>10</v>
      </c>
      <c r="H10943" s="54" t="s">
        <v>226</v>
      </c>
      <c r="I10943" s="4" t="s">
        <v>13</v>
      </c>
      <c r="J10943" s="54" t="s">
        <v>225</v>
      </c>
      <c r="K10943" s="4" t="s">
        <v>5</v>
      </c>
      <c r="L10943" s="4" t="s">
        <v>13</v>
      </c>
      <c r="M10943" s="4" t="s">
        <v>10</v>
      </c>
      <c r="N10943" s="54" t="s">
        <v>226</v>
      </c>
      <c r="O10943" s="4" t="s">
        <v>13</v>
      </c>
      <c r="P10943" s="4" t="s">
        <v>13</v>
      </c>
      <c r="Q10943" s="4" t="s">
        <v>13</v>
      </c>
      <c r="R10943" s="4" t="s">
        <v>29</v>
      </c>
    </row>
    <row r="10944" spans="1:22">
      <c r="A10944" t="n">
        <v>94010</v>
      </c>
      <c r="B10944" s="14" t="n">
        <v>5</v>
      </c>
      <c r="C10944" s="7" t="n">
        <v>28</v>
      </c>
      <c r="D10944" s="54" t="s">
        <v>3</v>
      </c>
      <c r="E10944" s="50" t="n">
        <v>64</v>
      </c>
      <c r="F10944" s="7" t="n">
        <v>5</v>
      </c>
      <c r="G10944" s="7" t="n">
        <v>9</v>
      </c>
      <c r="H10944" s="54" t="s">
        <v>3</v>
      </c>
      <c r="I10944" s="7" t="n">
        <v>28</v>
      </c>
      <c r="J10944" s="54" t="s">
        <v>3</v>
      </c>
      <c r="K10944" s="50" t="n">
        <v>64</v>
      </c>
      <c r="L10944" s="7" t="n">
        <v>10</v>
      </c>
      <c r="M10944" s="7" t="n">
        <v>9</v>
      </c>
      <c r="N10944" s="54" t="s">
        <v>3</v>
      </c>
      <c r="O10944" s="7" t="n">
        <v>8</v>
      </c>
      <c r="P10944" s="7" t="n">
        <v>9</v>
      </c>
      <c r="Q10944" s="7" t="n">
        <v>1</v>
      </c>
      <c r="R10944" s="15" t="n">
        <f t="normal" ca="1">A10950</f>
        <v>0</v>
      </c>
    </row>
    <row r="10945" spans="1:22">
      <c r="A10945" t="s">
        <v>4</v>
      </c>
      <c r="B10945" s="4" t="s">
        <v>5</v>
      </c>
      <c r="C10945" s="4" t="s">
        <v>10</v>
      </c>
      <c r="D10945" s="4" t="s">
        <v>6</v>
      </c>
      <c r="E10945" s="4" t="s">
        <v>6</v>
      </c>
      <c r="F10945" s="4" t="s">
        <v>6</v>
      </c>
      <c r="G10945" s="4" t="s">
        <v>13</v>
      </c>
      <c r="H10945" s="4" t="s">
        <v>9</v>
      </c>
      <c r="I10945" s="4" t="s">
        <v>30</v>
      </c>
      <c r="J10945" s="4" t="s">
        <v>30</v>
      </c>
      <c r="K10945" s="4" t="s">
        <v>30</v>
      </c>
      <c r="L10945" s="4" t="s">
        <v>30</v>
      </c>
      <c r="M10945" s="4" t="s">
        <v>30</v>
      </c>
      <c r="N10945" s="4" t="s">
        <v>30</v>
      </c>
      <c r="O10945" s="4" t="s">
        <v>30</v>
      </c>
      <c r="P10945" s="4" t="s">
        <v>6</v>
      </c>
      <c r="Q10945" s="4" t="s">
        <v>6</v>
      </c>
      <c r="R10945" s="4" t="s">
        <v>9</v>
      </c>
      <c r="S10945" s="4" t="s">
        <v>13</v>
      </c>
      <c r="T10945" s="4" t="s">
        <v>9</v>
      </c>
      <c r="U10945" s="4" t="s">
        <v>9</v>
      </c>
      <c r="V10945" s="4" t="s">
        <v>10</v>
      </c>
    </row>
    <row r="10946" spans="1:22">
      <c r="A10946" t="n">
        <v>94028</v>
      </c>
      <c r="B10946" s="56" t="n">
        <v>19</v>
      </c>
      <c r="C10946" s="7" t="n">
        <v>9</v>
      </c>
      <c r="D10946" s="7" t="s">
        <v>259</v>
      </c>
      <c r="E10946" s="7" t="s">
        <v>260</v>
      </c>
      <c r="F10946" s="7" t="s">
        <v>12</v>
      </c>
      <c r="G10946" s="7" t="n">
        <v>0</v>
      </c>
      <c r="H10946" s="7" t="n">
        <v>1</v>
      </c>
      <c r="I10946" s="7" t="n">
        <v>2000</v>
      </c>
      <c r="J10946" s="7" t="n">
        <v>0</v>
      </c>
      <c r="K10946" s="7" t="n">
        <v>0</v>
      </c>
      <c r="L10946" s="7" t="n">
        <v>0</v>
      </c>
      <c r="M10946" s="7" t="n">
        <v>1</v>
      </c>
      <c r="N10946" s="7" t="n">
        <v>1.60000002384186</v>
      </c>
      <c r="O10946" s="7" t="n">
        <v>0.0900000035762787</v>
      </c>
      <c r="P10946" s="7" t="s">
        <v>12</v>
      </c>
      <c r="Q10946" s="7" t="s">
        <v>12</v>
      </c>
      <c r="R10946" s="7" t="n">
        <v>-1</v>
      </c>
      <c r="S10946" s="7" t="n">
        <v>0</v>
      </c>
      <c r="T10946" s="7" t="n">
        <v>0</v>
      </c>
      <c r="U10946" s="7" t="n">
        <v>0</v>
      </c>
      <c r="V10946" s="7" t="n">
        <v>0</v>
      </c>
    </row>
    <row r="10947" spans="1:22">
      <c r="A10947" t="s">
        <v>4</v>
      </c>
      <c r="B10947" s="4" t="s">
        <v>5</v>
      </c>
      <c r="C10947" s="4" t="s">
        <v>10</v>
      </c>
      <c r="D10947" s="4" t="s">
        <v>9</v>
      </c>
    </row>
    <row r="10948" spans="1:22">
      <c r="A10948" t="n">
        <v>94103</v>
      </c>
      <c r="B10948" s="37" t="n">
        <v>43</v>
      </c>
      <c r="C10948" s="7" t="n">
        <v>9</v>
      </c>
      <c r="D10948" s="7" t="n">
        <v>1</v>
      </c>
    </row>
    <row r="10949" spans="1:22">
      <c r="A10949" t="s">
        <v>4</v>
      </c>
      <c r="B10949" s="4" t="s">
        <v>5</v>
      </c>
      <c r="C10949" s="4" t="s">
        <v>10</v>
      </c>
      <c r="D10949" s="4" t="s">
        <v>30</v>
      </c>
      <c r="E10949" s="4" t="s">
        <v>30</v>
      </c>
      <c r="F10949" s="4" t="s">
        <v>30</v>
      </c>
      <c r="G10949" s="4" t="s">
        <v>30</v>
      </c>
    </row>
    <row r="10950" spans="1:22">
      <c r="A10950" t="n">
        <v>94110</v>
      </c>
      <c r="B10950" s="38" t="n">
        <v>46</v>
      </c>
      <c r="C10950" s="7" t="n">
        <v>61440</v>
      </c>
      <c r="D10950" s="7" t="n">
        <v>-11.0699996948242</v>
      </c>
      <c r="E10950" s="7" t="n">
        <v>0</v>
      </c>
      <c r="F10950" s="7" t="n">
        <v>-13.2600002288818</v>
      </c>
      <c r="G10950" s="7" t="n">
        <v>234.899993896484</v>
      </c>
    </row>
    <row r="10951" spans="1:22">
      <c r="A10951" t="s">
        <v>4</v>
      </c>
      <c r="B10951" s="4" t="s">
        <v>5</v>
      </c>
      <c r="C10951" s="4" t="s">
        <v>10</v>
      </c>
      <c r="D10951" s="4" t="s">
        <v>30</v>
      </c>
      <c r="E10951" s="4" t="s">
        <v>30</v>
      </c>
      <c r="F10951" s="4" t="s">
        <v>30</v>
      </c>
      <c r="G10951" s="4" t="s">
        <v>30</v>
      </c>
    </row>
    <row r="10952" spans="1:22">
      <c r="A10952" t="n">
        <v>94129</v>
      </c>
      <c r="B10952" s="38" t="n">
        <v>46</v>
      </c>
      <c r="C10952" s="7" t="n">
        <v>118</v>
      </c>
      <c r="D10952" s="7" t="n">
        <v>-12.960000038147</v>
      </c>
      <c r="E10952" s="7" t="n">
        <v>0</v>
      </c>
      <c r="F10952" s="7" t="n">
        <v>-14.8000001907349</v>
      </c>
      <c r="G10952" s="7" t="n">
        <v>56.2000007629395</v>
      </c>
    </row>
    <row r="10953" spans="1:22">
      <c r="A10953" t="s">
        <v>4</v>
      </c>
      <c r="B10953" s="4" t="s">
        <v>5</v>
      </c>
      <c r="C10953" s="4" t="s">
        <v>10</v>
      </c>
      <c r="D10953" s="4" t="s">
        <v>30</v>
      </c>
      <c r="E10953" s="4" t="s">
        <v>30</v>
      </c>
      <c r="F10953" s="4" t="s">
        <v>30</v>
      </c>
      <c r="G10953" s="4" t="s">
        <v>30</v>
      </c>
    </row>
    <row r="10954" spans="1:22">
      <c r="A10954" t="n">
        <v>94148</v>
      </c>
      <c r="B10954" s="38" t="n">
        <v>46</v>
      </c>
      <c r="C10954" s="7" t="n">
        <v>95</v>
      </c>
      <c r="D10954" s="7" t="n">
        <v>-12.3299999237061</v>
      </c>
      <c r="E10954" s="7" t="n">
        <v>0</v>
      </c>
      <c r="F10954" s="7" t="n">
        <v>-15.4499998092651</v>
      </c>
      <c r="G10954" s="7" t="n">
        <v>54.4000015258789</v>
      </c>
    </row>
    <row r="10955" spans="1:22">
      <c r="A10955" t="s">
        <v>4</v>
      </c>
      <c r="B10955" s="4" t="s">
        <v>5</v>
      </c>
      <c r="C10955" s="4" t="s">
        <v>10</v>
      </c>
      <c r="D10955" s="4" t="s">
        <v>30</v>
      </c>
      <c r="E10955" s="4" t="s">
        <v>30</v>
      </c>
      <c r="F10955" s="4" t="s">
        <v>30</v>
      </c>
      <c r="G10955" s="4" t="s">
        <v>30</v>
      </c>
    </row>
    <row r="10956" spans="1:22">
      <c r="A10956" t="n">
        <v>94167</v>
      </c>
      <c r="B10956" s="38" t="n">
        <v>46</v>
      </c>
      <c r="C10956" s="7" t="n">
        <v>1000</v>
      </c>
      <c r="D10956" s="7" t="n">
        <v>-13.9799995422363</v>
      </c>
      <c r="E10956" s="7" t="n">
        <v>0</v>
      </c>
      <c r="F10956" s="7" t="n">
        <v>-13.6999998092651</v>
      </c>
      <c r="G10956" s="7" t="n">
        <v>90</v>
      </c>
    </row>
    <row r="10957" spans="1:22">
      <c r="A10957" t="s">
        <v>4</v>
      </c>
      <c r="B10957" s="4" t="s">
        <v>5</v>
      </c>
      <c r="C10957" s="4" t="s">
        <v>10</v>
      </c>
      <c r="D10957" s="4" t="s">
        <v>10</v>
      </c>
      <c r="E10957" s="4" t="s">
        <v>30</v>
      </c>
      <c r="F10957" s="4" t="s">
        <v>13</v>
      </c>
    </row>
    <row r="10958" spans="1:22">
      <c r="A10958" t="n">
        <v>94186</v>
      </c>
      <c r="B10958" s="75" t="n">
        <v>53</v>
      </c>
      <c r="C10958" s="7" t="n">
        <v>118</v>
      </c>
      <c r="D10958" s="7" t="n">
        <v>61440</v>
      </c>
      <c r="E10958" s="7" t="n">
        <v>0</v>
      </c>
      <c r="F10958" s="7" t="n">
        <v>0</v>
      </c>
    </row>
    <row r="10959" spans="1:22">
      <c r="A10959" t="s">
        <v>4</v>
      </c>
      <c r="B10959" s="4" t="s">
        <v>5</v>
      </c>
      <c r="C10959" s="4" t="s">
        <v>10</v>
      </c>
      <c r="D10959" s="4" t="s">
        <v>10</v>
      </c>
      <c r="E10959" s="4" t="s">
        <v>30</v>
      </c>
      <c r="F10959" s="4" t="s">
        <v>13</v>
      </c>
    </row>
    <row r="10960" spans="1:22">
      <c r="A10960" t="n">
        <v>94196</v>
      </c>
      <c r="B10960" s="75" t="n">
        <v>53</v>
      </c>
      <c r="C10960" s="7" t="n">
        <v>95</v>
      </c>
      <c r="D10960" s="7" t="n">
        <v>61440</v>
      </c>
      <c r="E10960" s="7" t="n">
        <v>0</v>
      </c>
      <c r="F10960" s="7" t="n">
        <v>0</v>
      </c>
    </row>
    <row r="10961" spans="1:22">
      <c r="A10961" t="s">
        <v>4</v>
      </c>
      <c r="B10961" s="4" t="s">
        <v>5</v>
      </c>
      <c r="C10961" s="4" t="s">
        <v>13</v>
      </c>
      <c r="D10961" s="4" t="s">
        <v>13</v>
      </c>
      <c r="E10961" s="4" t="s">
        <v>30</v>
      </c>
      <c r="F10961" s="4" t="s">
        <v>30</v>
      </c>
      <c r="G10961" s="4" t="s">
        <v>30</v>
      </c>
      <c r="H10961" s="4" t="s">
        <v>10</v>
      </c>
    </row>
    <row r="10962" spans="1:22">
      <c r="A10962" t="n">
        <v>94206</v>
      </c>
      <c r="B10962" s="59" t="n">
        <v>45</v>
      </c>
      <c r="C10962" s="7" t="n">
        <v>2</v>
      </c>
      <c r="D10962" s="7" t="n">
        <v>3</v>
      </c>
      <c r="E10962" s="7" t="n">
        <v>-11.3599996566772</v>
      </c>
      <c r="F10962" s="7" t="n">
        <v>1.50999999046326</v>
      </c>
      <c r="G10962" s="7" t="n">
        <v>-13.9700002670288</v>
      </c>
      <c r="H10962" s="7" t="n">
        <v>0</v>
      </c>
    </row>
    <row r="10963" spans="1:22">
      <c r="A10963" t="s">
        <v>4</v>
      </c>
      <c r="B10963" s="4" t="s">
        <v>5</v>
      </c>
      <c r="C10963" s="4" t="s">
        <v>13</v>
      </c>
      <c r="D10963" s="4" t="s">
        <v>13</v>
      </c>
      <c r="E10963" s="4" t="s">
        <v>30</v>
      </c>
      <c r="F10963" s="4" t="s">
        <v>30</v>
      </c>
      <c r="G10963" s="4" t="s">
        <v>30</v>
      </c>
      <c r="H10963" s="4" t="s">
        <v>10</v>
      </c>
      <c r="I10963" s="4" t="s">
        <v>13</v>
      </c>
    </row>
    <row r="10964" spans="1:22">
      <c r="A10964" t="n">
        <v>94223</v>
      </c>
      <c r="B10964" s="59" t="n">
        <v>45</v>
      </c>
      <c r="C10964" s="7" t="n">
        <v>4</v>
      </c>
      <c r="D10964" s="7" t="n">
        <v>3</v>
      </c>
      <c r="E10964" s="7" t="n">
        <v>11.3000001907349</v>
      </c>
      <c r="F10964" s="7" t="n">
        <v>76.4199981689453</v>
      </c>
      <c r="G10964" s="7" t="n">
        <v>0</v>
      </c>
      <c r="H10964" s="7" t="n">
        <v>0</v>
      </c>
      <c r="I10964" s="7" t="n">
        <v>0</v>
      </c>
    </row>
    <row r="10965" spans="1:22">
      <c r="A10965" t="s">
        <v>4</v>
      </c>
      <c r="B10965" s="4" t="s">
        <v>5</v>
      </c>
      <c r="C10965" s="4" t="s">
        <v>13</v>
      </c>
      <c r="D10965" s="4" t="s">
        <v>13</v>
      </c>
      <c r="E10965" s="4" t="s">
        <v>30</v>
      </c>
      <c r="F10965" s="4" t="s">
        <v>10</v>
      </c>
    </row>
    <row r="10966" spans="1:22">
      <c r="A10966" t="n">
        <v>94241</v>
      </c>
      <c r="B10966" s="59" t="n">
        <v>45</v>
      </c>
      <c r="C10966" s="7" t="n">
        <v>5</v>
      </c>
      <c r="D10966" s="7" t="n">
        <v>3</v>
      </c>
      <c r="E10966" s="7" t="n">
        <v>3.09999990463257</v>
      </c>
      <c r="F10966" s="7" t="n">
        <v>0</v>
      </c>
    </row>
    <row r="10967" spans="1:22">
      <c r="A10967" t="s">
        <v>4</v>
      </c>
      <c r="B10967" s="4" t="s">
        <v>5</v>
      </c>
      <c r="C10967" s="4" t="s">
        <v>13</v>
      </c>
      <c r="D10967" s="4" t="s">
        <v>13</v>
      </c>
      <c r="E10967" s="4" t="s">
        <v>30</v>
      </c>
      <c r="F10967" s="4" t="s">
        <v>10</v>
      </c>
    </row>
    <row r="10968" spans="1:22">
      <c r="A10968" t="n">
        <v>94250</v>
      </c>
      <c r="B10968" s="59" t="n">
        <v>45</v>
      </c>
      <c r="C10968" s="7" t="n">
        <v>11</v>
      </c>
      <c r="D10968" s="7" t="n">
        <v>3</v>
      </c>
      <c r="E10968" s="7" t="n">
        <v>34</v>
      </c>
      <c r="F10968" s="7" t="n">
        <v>0</v>
      </c>
    </row>
    <row r="10969" spans="1:22">
      <c r="A10969" t="s">
        <v>4</v>
      </c>
      <c r="B10969" s="4" t="s">
        <v>5</v>
      </c>
      <c r="C10969" s="4" t="s">
        <v>13</v>
      </c>
      <c r="D10969" s="4" t="s">
        <v>13</v>
      </c>
      <c r="E10969" s="4" t="s">
        <v>30</v>
      </c>
      <c r="F10969" s="4" t="s">
        <v>10</v>
      </c>
    </row>
    <row r="10970" spans="1:22">
      <c r="A10970" t="n">
        <v>94259</v>
      </c>
      <c r="B10970" s="59" t="n">
        <v>45</v>
      </c>
      <c r="C10970" s="7" t="n">
        <v>5</v>
      </c>
      <c r="D10970" s="7" t="n">
        <v>3</v>
      </c>
      <c r="E10970" s="7" t="n">
        <v>2.70000004768372</v>
      </c>
      <c r="F10970" s="7" t="n">
        <v>2000</v>
      </c>
    </row>
    <row r="10971" spans="1:22">
      <c r="A10971" t="s">
        <v>4</v>
      </c>
      <c r="B10971" s="4" t="s">
        <v>5</v>
      </c>
      <c r="C10971" s="4" t="s">
        <v>13</v>
      </c>
      <c r="D10971" s="4" t="s">
        <v>10</v>
      </c>
      <c r="E10971" s="4" t="s">
        <v>30</v>
      </c>
    </row>
    <row r="10972" spans="1:22">
      <c r="A10972" t="n">
        <v>94268</v>
      </c>
      <c r="B10972" s="27" t="n">
        <v>58</v>
      </c>
      <c r="C10972" s="7" t="n">
        <v>100</v>
      </c>
      <c r="D10972" s="7" t="n">
        <v>1000</v>
      </c>
      <c r="E10972" s="7" t="n">
        <v>1</v>
      </c>
    </row>
    <row r="10973" spans="1:22">
      <c r="A10973" t="s">
        <v>4</v>
      </c>
      <c r="B10973" s="4" t="s">
        <v>5</v>
      </c>
      <c r="C10973" s="4" t="s">
        <v>13</v>
      </c>
      <c r="D10973" s="4" t="s">
        <v>10</v>
      </c>
    </row>
    <row r="10974" spans="1:22">
      <c r="A10974" t="n">
        <v>94276</v>
      </c>
      <c r="B10974" s="27" t="n">
        <v>58</v>
      </c>
      <c r="C10974" s="7" t="n">
        <v>255</v>
      </c>
      <c r="D10974" s="7" t="n">
        <v>0</v>
      </c>
    </row>
    <row r="10975" spans="1:22">
      <c r="A10975" t="s">
        <v>4</v>
      </c>
      <c r="B10975" s="4" t="s">
        <v>5</v>
      </c>
      <c r="C10975" s="4" t="s">
        <v>13</v>
      </c>
      <c r="D10975" s="4" t="s">
        <v>10</v>
      </c>
    </row>
    <row r="10976" spans="1:22">
      <c r="A10976" t="n">
        <v>94280</v>
      </c>
      <c r="B10976" s="59" t="n">
        <v>45</v>
      </c>
      <c r="C10976" s="7" t="n">
        <v>7</v>
      </c>
      <c r="D10976" s="7" t="n">
        <v>255</v>
      </c>
    </row>
    <row r="10977" spans="1:9">
      <c r="A10977" t="s">
        <v>4</v>
      </c>
      <c r="B10977" s="4" t="s">
        <v>5</v>
      </c>
      <c r="C10977" s="4" t="s">
        <v>13</v>
      </c>
      <c r="D10977" s="4" t="s">
        <v>30</v>
      </c>
      <c r="E10977" s="4" t="s">
        <v>10</v>
      </c>
      <c r="F10977" s="4" t="s">
        <v>13</v>
      </c>
    </row>
    <row r="10978" spans="1:9">
      <c r="A10978" t="n">
        <v>94284</v>
      </c>
      <c r="B10978" s="17" t="n">
        <v>49</v>
      </c>
      <c r="C10978" s="7" t="n">
        <v>3</v>
      </c>
      <c r="D10978" s="7" t="n">
        <v>0.699999988079071</v>
      </c>
      <c r="E10978" s="7" t="n">
        <v>500</v>
      </c>
      <c r="F10978" s="7" t="n">
        <v>0</v>
      </c>
    </row>
    <row r="10979" spans="1:9">
      <c r="A10979" t="s">
        <v>4</v>
      </c>
      <c r="B10979" s="4" t="s">
        <v>5</v>
      </c>
      <c r="C10979" s="4" t="s">
        <v>13</v>
      </c>
      <c r="D10979" s="4" t="s">
        <v>10</v>
      </c>
    </row>
    <row r="10980" spans="1:9">
      <c r="A10980" t="n">
        <v>94293</v>
      </c>
      <c r="B10980" s="27" t="n">
        <v>58</v>
      </c>
      <c r="C10980" s="7" t="n">
        <v>10</v>
      </c>
      <c r="D10980" s="7" t="n">
        <v>300</v>
      </c>
    </row>
    <row r="10981" spans="1:9">
      <c r="A10981" t="s">
        <v>4</v>
      </c>
      <c r="B10981" s="4" t="s">
        <v>5</v>
      </c>
      <c r="C10981" s="4" t="s">
        <v>13</v>
      </c>
      <c r="D10981" s="4" t="s">
        <v>10</v>
      </c>
    </row>
    <row r="10982" spans="1:9">
      <c r="A10982" t="n">
        <v>94297</v>
      </c>
      <c r="B10982" s="27" t="n">
        <v>58</v>
      </c>
      <c r="C10982" s="7" t="n">
        <v>12</v>
      </c>
      <c r="D10982" s="7" t="n">
        <v>0</v>
      </c>
    </row>
    <row r="10983" spans="1:9">
      <c r="A10983" t="s">
        <v>4</v>
      </c>
      <c r="B10983" s="4" t="s">
        <v>5</v>
      </c>
      <c r="C10983" s="4" t="s">
        <v>13</v>
      </c>
      <c r="D10983" s="4" t="s">
        <v>10</v>
      </c>
      <c r="E10983" s="4" t="s">
        <v>10</v>
      </c>
      <c r="F10983" s="4" t="s">
        <v>13</v>
      </c>
    </row>
    <row r="10984" spans="1:9">
      <c r="A10984" t="n">
        <v>94301</v>
      </c>
      <c r="B10984" s="30" t="n">
        <v>25</v>
      </c>
      <c r="C10984" s="7" t="n">
        <v>1</v>
      </c>
      <c r="D10984" s="7" t="n">
        <v>60</v>
      </c>
      <c r="E10984" s="7" t="n">
        <v>280</v>
      </c>
      <c r="F10984" s="7" t="n">
        <v>2</v>
      </c>
    </row>
    <row r="10985" spans="1:9">
      <c r="A10985" t="s">
        <v>4</v>
      </c>
      <c r="B10985" s="4" t="s">
        <v>5</v>
      </c>
      <c r="C10985" s="4" t="s">
        <v>13</v>
      </c>
      <c r="D10985" s="4" t="s">
        <v>10</v>
      </c>
      <c r="E10985" s="4" t="s">
        <v>6</v>
      </c>
    </row>
    <row r="10986" spans="1:9">
      <c r="A10986" t="n">
        <v>94308</v>
      </c>
      <c r="B10986" s="51" t="n">
        <v>51</v>
      </c>
      <c r="C10986" s="7" t="n">
        <v>4</v>
      </c>
      <c r="D10986" s="7" t="n">
        <v>95</v>
      </c>
      <c r="E10986" s="7" t="s">
        <v>701</v>
      </c>
    </row>
    <row r="10987" spans="1:9">
      <c r="A10987" t="s">
        <v>4</v>
      </c>
      <c r="B10987" s="4" t="s">
        <v>5</v>
      </c>
      <c r="C10987" s="4" t="s">
        <v>10</v>
      </c>
    </row>
    <row r="10988" spans="1:9">
      <c r="A10988" t="n">
        <v>94321</v>
      </c>
      <c r="B10988" s="25" t="n">
        <v>16</v>
      </c>
      <c r="C10988" s="7" t="n">
        <v>0</v>
      </c>
    </row>
    <row r="10989" spans="1:9">
      <c r="A10989" t="s">
        <v>4</v>
      </c>
      <c r="B10989" s="4" t="s">
        <v>5</v>
      </c>
      <c r="C10989" s="4" t="s">
        <v>10</v>
      </c>
      <c r="D10989" s="4" t="s">
        <v>66</v>
      </c>
      <c r="E10989" s="4" t="s">
        <v>13</v>
      </c>
      <c r="F10989" s="4" t="s">
        <v>13</v>
      </c>
    </row>
    <row r="10990" spans="1:9">
      <c r="A10990" t="n">
        <v>94324</v>
      </c>
      <c r="B10990" s="52" t="n">
        <v>26</v>
      </c>
      <c r="C10990" s="7" t="n">
        <v>95</v>
      </c>
      <c r="D10990" s="7" t="s">
        <v>886</v>
      </c>
      <c r="E10990" s="7" t="n">
        <v>2</v>
      </c>
      <c r="F10990" s="7" t="n">
        <v>0</v>
      </c>
    </row>
    <row r="10991" spans="1:9">
      <c r="A10991" t="s">
        <v>4</v>
      </c>
      <c r="B10991" s="4" t="s">
        <v>5</v>
      </c>
    </row>
    <row r="10992" spans="1:9">
      <c r="A10992" t="n">
        <v>94419</v>
      </c>
      <c r="B10992" s="32" t="n">
        <v>28</v>
      </c>
    </row>
    <row r="10993" spans="1:6">
      <c r="A10993" t="s">
        <v>4</v>
      </c>
      <c r="B10993" s="4" t="s">
        <v>5</v>
      </c>
      <c r="C10993" s="4" t="s">
        <v>10</v>
      </c>
      <c r="D10993" s="4" t="s">
        <v>13</v>
      </c>
    </row>
    <row r="10994" spans="1:6">
      <c r="A10994" t="n">
        <v>94420</v>
      </c>
      <c r="B10994" s="61" t="n">
        <v>89</v>
      </c>
      <c r="C10994" s="7" t="n">
        <v>65533</v>
      </c>
      <c r="D10994" s="7" t="n">
        <v>1</v>
      </c>
    </row>
    <row r="10995" spans="1:6">
      <c r="A10995" t="s">
        <v>4</v>
      </c>
      <c r="B10995" s="4" t="s">
        <v>5</v>
      </c>
      <c r="C10995" s="4" t="s">
        <v>13</v>
      </c>
      <c r="D10995" s="4" t="s">
        <v>10</v>
      </c>
      <c r="E10995" s="4" t="s">
        <v>10</v>
      </c>
      <c r="F10995" s="4" t="s">
        <v>13</v>
      </c>
    </row>
    <row r="10996" spans="1:6">
      <c r="A10996" t="n">
        <v>94424</v>
      </c>
      <c r="B10996" s="30" t="n">
        <v>25</v>
      </c>
      <c r="C10996" s="7" t="n">
        <v>1</v>
      </c>
      <c r="D10996" s="7" t="n">
        <v>65535</v>
      </c>
      <c r="E10996" s="7" t="n">
        <v>65535</v>
      </c>
      <c r="F10996" s="7" t="n">
        <v>0</v>
      </c>
    </row>
    <row r="10997" spans="1:6">
      <c r="A10997" t="s">
        <v>4</v>
      </c>
      <c r="B10997" s="4" t="s">
        <v>5</v>
      </c>
      <c r="C10997" s="4" t="s">
        <v>13</v>
      </c>
      <c r="D10997" s="4" t="s">
        <v>10</v>
      </c>
      <c r="E10997" s="4" t="s">
        <v>10</v>
      </c>
      <c r="F10997" s="4" t="s">
        <v>13</v>
      </c>
    </row>
    <row r="10998" spans="1:6">
      <c r="A10998" t="n">
        <v>94431</v>
      </c>
      <c r="B10998" s="30" t="n">
        <v>25</v>
      </c>
      <c r="C10998" s="7" t="n">
        <v>1</v>
      </c>
      <c r="D10998" s="7" t="n">
        <v>260</v>
      </c>
      <c r="E10998" s="7" t="n">
        <v>280</v>
      </c>
      <c r="F10998" s="7" t="n">
        <v>2</v>
      </c>
    </row>
    <row r="10999" spans="1:6">
      <c r="A10999" t="s">
        <v>4</v>
      </c>
      <c r="B10999" s="4" t="s">
        <v>5</v>
      </c>
      <c r="C10999" s="4" t="s">
        <v>13</v>
      </c>
      <c r="D10999" s="4" t="s">
        <v>10</v>
      </c>
      <c r="E10999" s="4" t="s">
        <v>6</v>
      </c>
    </row>
    <row r="11000" spans="1:6">
      <c r="A11000" t="n">
        <v>94438</v>
      </c>
      <c r="B11000" s="51" t="n">
        <v>51</v>
      </c>
      <c r="C11000" s="7" t="n">
        <v>4</v>
      </c>
      <c r="D11000" s="7" t="n">
        <v>118</v>
      </c>
      <c r="E11000" s="7" t="s">
        <v>174</v>
      </c>
    </row>
    <row r="11001" spans="1:6">
      <c r="A11001" t="s">
        <v>4</v>
      </c>
      <c r="B11001" s="4" t="s">
        <v>5</v>
      </c>
      <c r="C11001" s="4" t="s">
        <v>10</v>
      </c>
    </row>
    <row r="11002" spans="1:6">
      <c r="A11002" t="n">
        <v>94452</v>
      </c>
      <c r="B11002" s="25" t="n">
        <v>16</v>
      </c>
      <c r="C11002" s="7" t="n">
        <v>0</v>
      </c>
    </row>
    <row r="11003" spans="1:6">
      <c r="A11003" t="s">
        <v>4</v>
      </c>
      <c r="B11003" s="4" t="s">
        <v>5</v>
      </c>
      <c r="C11003" s="4" t="s">
        <v>10</v>
      </c>
      <c r="D11003" s="4" t="s">
        <v>66</v>
      </c>
      <c r="E11003" s="4" t="s">
        <v>13</v>
      </c>
      <c r="F11003" s="4" t="s">
        <v>13</v>
      </c>
      <c r="G11003" s="4" t="s">
        <v>66</v>
      </c>
      <c r="H11003" s="4" t="s">
        <v>13</v>
      </c>
      <c r="I11003" s="4" t="s">
        <v>13</v>
      </c>
    </row>
    <row r="11004" spans="1:6">
      <c r="A11004" t="n">
        <v>94455</v>
      </c>
      <c r="B11004" s="52" t="n">
        <v>26</v>
      </c>
      <c r="C11004" s="7" t="n">
        <v>118</v>
      </c>
      <c r="D11004" s="7" t="s">
        <v>887</v>
      </c>
      <c r="E11004" s="7" t="n">
        <v>2</v>
      </c>
      <c r="F11004" s="7" t="n">
        <v>3</v>
      </c>
      <c r="G11004" s="7" t="s">
        <v>888</v>
      </c>
      <c r="H11004" s="7" t="n">
        <v>2</v>
      </c>
      <c r="I11004" s="7" t="n">
        <v>0</v>
      </c>
    </row>
    <row r="11005" spans="1:6">
      <c r="A11005" t="s">
        <v>4</v>
      </c>
      <c r="B11005" s="4" t="s">
        <v>5</v>
      </c>
    </row>
    <row r="11006" spans="1:6">
      <c r="A11006" t="n">
        <v>94619</v>
      </c>
      <c r="B11006" s="32" t="n">
        <v>28</v>
      </c>
    </row>
    <row r="11007" spans="1:6">
      <c r="A11007" t="s">
        <v>4</v>
      </c>
      <c r="B11007" s="4" t="s">
        <v>5</v>
      </c>
      <c r="C11007" s="4" t="s">
        <v>10</v>
      </c>
      <c r="D11007" s="4" t="s">
        <v>13</v>
      </c>
    </row>
    <row r="11008" spans="1:6">
      <c r="A11008" t="n">
        <v>94620</v>
      </c>
      <c r="B11008" s="61" t="n">
        <v>89</v>
      </c>
      <c r="C11008" s="7" t="n">
        <v>65533</v>
      </c>
      <c r="D11008" s="7" t="n">
        <v>1</v>
      </c>
    </row>
    <row r="11009" spans="1:9">
      <c r="A11009" t="s">
        <v>4</v>
      </c>
      <c r="B11009" s="4" t="s">
        <v>5</v>
      </c>
      <c r="C11009" s="4" t="s">
        <v>13</v>
      </c>
      <c r="D11009" s="4" t="s">
        <v>10</v>
      </c>
      <c r="E11009" s="4" t="s">
        <v>10</v>
      </c>
      <c r="F11009" s="4" t="s">
        <v>13</v>
      </c>
    </row>
    <row r="11010" spans="1:9">
      <c r="A11010" t="n">
        <v>94624</v>
      </c>
      <c r="B11010" s="30" t="n">
        <v>25</v>
      </c>
      <c r="C11010" s="7" t="n">
        <v>1</v>
      </c>
      <c r="D11010" s="7" t="n">
        <v>65535</v>
      </c>
      <c r="E11010" s="7" t="n">
        <v>65535</v>
      </c>
      <c r="F11010" s="7" t="n">
        <v>0</v>
      </c>
    </row>
    <row r="11011" spans="1:9">
      <c r="A11011" t="s">
        <v>4</v>
      </c>
      <c r="B11011" s="4" t="s">
        <v>5</v>
      </c>
      <c r="C11011" s="4" t="s">
        <v>13</v>
      </c>
      <c r="D11011" s="4" t="s">
        <v>10</v>
      </c>
      <c r="E11011" s="4" t="s">
        <v>10</v>
      </c>
      <c r="F11011" s="4" t="s">
        <v>13</v>
      </c>
    </row>
    <row r="11012" spans="1:9">
      <c r="A11012" t="n">
        <v>94631</v>
      </c>
      <c r="B11012" s="30" t="n">
        <v>25</v>
      </c>
      <c r="C11012" s="7" t="n">
        <v>1</v>
      </c>
      <c r="D11012" s="7" t="n">
        <v>160</v>
      </c>
      <c r="E11012" s="7" t="n">
        <v>570</v>
      </c>
      <c r="F11012" s="7" t="n">
        <v>1</v>
      </c>
    </row>
    <row r="11013" spans="1:9">
      <c r="A11013" t="s">
        <v>4</v>
      </c>
      <c r="B11013" s="4" t="s">
        <v>5</v>
      </c>
      <c r="C11013" s="4" t="s">
        <v>13</v>
      </c>
      <c r="D11013" s="4" t="s">
        <v>10</v>
      </c>
      <c r="E11013" s="4" t="s">
        <v>6</v>
      </c>
    </row>
    <row r="11014" spans="1:9">
      <c r="A11014" t="n">
        <v>94638</v>
      </c>
      <c r="B11014" s="51" t="n">
        <v>51</v>
      </c>
      <c r="C11014" s="7" t="n">
        <v>4</v>
      </c>
      <c r="D11014" s="7" t="n">
        <v>0</v>
      </c>
      <c r="E11014" s="7" t="s">
        <v>701</v>
      </c>
    </row>
    <row r="11015" spans="1:9">
      <c r="A11015" t="s">
        <v>4</v>
      </c>
      <c r="B11015" s="4" t="s">
        <v>5</v>
      </c>
      <c r="C11015" s="4" t="s">
        <v>10</v>
      </c>
    </row>
    <row r="11016" spans="1:9">
      <c r="A11016" t="n">
        <v>94651</v>
      </c>
      <c r="B11016" s="25" t="n">
        <v>16</v>
      </c>
      <c r="C11016" s="7" t="n">
        <v>0</v>
      </c>
    </row>
    <row r="11017" spans="1:9">
      <c r="A11017" t="s">
        <v>4</v>
      </c>
      <c r="B11017" s="4" t="s">
        <v>5</v>
      </c>
      <c r="C11017" s="4" t="s">
        <v>10</v>
      </c>
      <c r="D11017" s="4" t="s">
        <v>66</v>
      </c>
      <c r="E11017" s="4" t="s">
        <v>13</v>
      </c>
      <c r="F11017" s="4" t="s">
        <v>13</v>
      </c>
    </row>
    <row r="11018" spans="1:9">
      <c r="A11018" t="n">
        <v>94654</v>
      </c>
      <c r="B11018" s="52" t="n">
        <v>26</v>
      </c>
      <c r="C11018" s="7" t="n">
        <v>0</v>
      </c>
      <c r="D11018" s="7" t="s">
        <v>889</v>
      </c>
      <c r="E11018" s="7" t="n">
        <v>2</v>
      </c>
      <c r="F11018" s="7" t="n">
        <v>0</v>
      </c>
    </row>
    <row r="11019" spans="1:9">
      <c r="A11019" t="s">
        <v>4</v>
      </c>
      <c r="B11019" s="4" t="s">
        <v>5</v>
      </c>
    </row>
    <row r="11020" spans="1:9">
      <c r="A11020" t="n">
        <v>94713</v>
      </c>
      <c r="B11020" s="32" t="n">
        <v>28</v>
      </c>
    </row>
    <row r="11021" spans="1:9">
      <c r="A11021" t="s">
        <v>4</v>
      </c>
      <c r="B11021" s="4" t="s">
        <v>5</v>
      </c>
      <c r="C11021" s="4" t="s">
        <v>10</v>
      </c>
      <c r="D11021" s="4" t="s">
        <v>13</v>
      </c>
    </row>
    <row r="11022" spans="1:9">
      <c r="A11022" t="n">
        <v>94714</v>
      </c>
      <c r="B11022" s="61" t="n">
        <v>89</v>
      </c>
      <c r="C11022" s="7" t="n">
        <v>65533</v>
      </c>
      <c r="D11022" s="7" t="n">
        <v>1</v>
      </c>
    </row>
    <row r="11023" spans="1:9">
      <c r="A11023" t="s">
        <v>4</v>
      </c>
      <c r="B11023" s="4" t="s">
        <v>5</v>
      </c>
      <c r="C11023" s="4" t="s">
        <v>13</v>
      </c>
      <c r="D11023" s="4" t="s">
        <v>10</v>
      </c>
      <c r="E11023" s="4" t="s">
        <v>10</v>
      </c>
      <c r="F11023" s="4" t="s">
        <v>13</v>
      </c>
    </row>
    <row r="11024" spans="1:9">
      <c r="A11024" t="n">
        <v>94718</v>
      </c>
      <c r="B11024" s="30" t="n">
        <v>25</v>
      </c>
      <c r="C11024" s="7" t="n">
        <v>1</v>
      </c>
      <c r="D11024" s="7" t="n">
        <v>65535</v>
      </c>
      <c r="E11024" s="7" t="n">
        <v>65535</v>
      </c>
      <c r="F11024" s="7" t="n">
        <v>0</v>
      </c>
    </row>
    <row r="11025" spans="1:6">
      <c r="A11025" t="s">
        <v>4</v>
      </c>
      <c r="B11025" s="4" t="s">
        <v>5</v>
      </c>
      <c r="C11025" s="4" t="s">
        <v>13</v>
      </c>
      <c r="D11025" s="54" t="s">
        <v>225</v>
      </c>
      <c r="E11025" s="4" t="s">
        <v>5</v>
      </c>
      <c r="F11025" s="4" t="s">
        <v>13</v>
      </c>
      <c r="G11025" s="4" t="s">
        <v>10</v>
      </c>
      <c r="H11025" s="54" t="s">
        <v>226</v>
      </c>
      <c r="I11025" s="4" t="s">
        <v>13</v>
      </c>
      <c r="J11025" s="4" t="s">
        <v>29</v>
      </c>
    </row>
    <row r="11026" spans="1:6">
      <c r="A11026" t="n">
        <v>94725</v>
      </c>
      <c r="B11026" s="14" t="n">
        <v>5</v>
      </c>
      <c r="C11026" s="7" t="n">
        <v>28</v>
      </c>
      <c r="D11026" s="54" t="s">
        <v>3</v>
      </c>
      <c r="E11026" s="50" t="n">
        <v>64</v>
      </c>
      <c r="F11026" s="7" t="n">
        <v>5</v>
      </c>
      <c r="G11026" s="7" t="n">
        <v>6</v>
      </c>
      <c r="H11026" s="54" t="s">
        <v>3</v>
      </c>
      <c r="I11026" s="7" t="n">
        <v>1</v>
      </c>
      <c r="J11026" s="15" t="n">
        <f t="normal" ca="1">A11042</f>
        <v>0</v>
      </c>
    </row>
    <row r="11027" spans="1:6">
      <c r="A11027" t="s">
        <v>4</v>
      </c>
      <c r="B11027" s="4" t="s">
        <v>5</v>
      </c>
      <c r="C11027" s="4" t="s">
        <v>13</v>
      </c>
      <c r="D11027" s="4" t="s">
        <v>10</v>
      </c>
      <c r="E11027" s="4" t="s">
        <v>10</v>
      </c>
      <c r="F11027" s="4" t="s">
        <v>13</v>
      </c>
    </row>
    <row r="11028" spans="1:6">
      <c r="A11028" t="n">
        <v>94736</v>
      </c>
      <c r="B11028" s="30" t="n">
        <v>25</v>
      </c>
      <c r="C11028" s="7" t="n">
        <v>1</v>
      </c>
      <c r="D11028" s="7" t="n">
        <v>60</v>
      </c>
      <c r="E11028" s="7" t="n">
        <v>640</v>
      </c>
      <c r="F11028" s="7" t="n">
        <v>1</v>
      </c>
    </row>
    <row r="11029" spans="1:6">
      <c r="A11029" t="s">
        <v>4</v>
      </c>
      <c r="B11029" s="4" t="s">
        <v>5</v>
      </c>
      <c r="C11029" s="4" t="s">
        <v>13</v>
      </c>
      <c r="D11029" s="4" t="s">
        <v>10</v>
      </c>
      <c r="E11029" s="4" t="s">
        <v>6</v>
      </c>
    </row>
    <row r="11030" spans="1:6">
      <c r="A11030" t="n">
        <v>94743</v>
      </c>
      <c r="B11030" s="51" t="n">
        <v>51</v>
      </c>
      <c r="C11030" s="7" t="n">
        <v>4</v>
      </c>
      <c r="D11030" s="7" t="n">
        <v>6</v>
      </c>
      <c r="E11030" s="7" t="s">
        <v>186</v>
      </c>
    </row>
    <row r="11031" spans="1:6">
      <c r="A11031" t="s">
        <v>4</v>
      </c>
      <c r="B11031" s="4" t="s">
        <v>5</v>
      </c>
      <c r="C11031" s="4" t="s">
        <v>10</v>
      </c>
    </row>
    <row r="11032" spans="1:6">
      <c r="A11032" t="n">
        <v>94757</v>
      </c>
      <c r="B11032" s="25" t="n">
        <v>16</v>
      </c>
      <c r="C11032" s="7" t="n">
        <v>0</v>
      </c>
    </row>
    <row r="11033" spans="1:6">
      <c r="A11033" t="s">
        <v>4</v>
      </c>
      <c r="B11033" s="4" t="s">
        <v>5</v>
      </c>
      <c r="C11033" s="4" t="s">
        <v>10</v>
      </c>
      <c r="D11033" s="4" t="s">
        <v>66</v>
      </c>
      <c r="E11033" s="4" t="s">
        <v>13</v>
      </c>
      <c r="F11033" s="4" t="s">
        <v>13</v>
      </c>
    </row>
    <row r="11034" spans="1:6">
      <c r="A11034" t="n">
        <v>94760</v>
      </c>
      <c r="B11034" s="52" t="n">
        <v>26</v>
      </c>
      <c r="C11034" s="7" t="n">
        <v>6</v>
      </c>
      <c r="D11034" s="7" t="s">
        <v>890</v>
      </c>
      <c r="E11034" s="7" t="n">
        <v>2</v>
      </c>
      <c r="F11034" s="7" t="n">
        <v>0</v>
      </c>
    </row>
    <row r="11035" spans="1:6">
      <c r="A11035" t="s">
        <v>4</v>
      </c>
      <c r="B11035" s="4" t="s">
        <v>5</v>
      </c>
    </row>
    <row r="11036" spans="1:6">
      <c r="A11036" t="n">
        <v>94827</v>
      </c>
      <c r="B11036" s="32" t="n">
        <v>28</v>
      </c>
    </row>
    <row r="11037" spans="1:6">
      <c r="A11037" t="s">
        <v>4</v>
      </c>
      <c r="B11037" s="4" t="s">
        <v>5</v>
      </c>
      <c r="C11037" s="4" t="s">
        <v>10</v>
      </c>
      <c r="D11037" s="4" t="s">
        <v>13</v>
      </c>
    </row>
    <row r="11038" spans="1:6">
      <c r="A11038" t="n">
        <v>94828</v>
      </c>
      <c r="B11038" s="61" t="n">
        <v>89</v>
      </c>
      <c r="C11038" s="7" t="n">
        <v>65533</v>
      </c>
      <c r="D11038" s="7" t="n">
        <v>1</v>
      </c>
    </row>
    <row r="11039" spans="1:6">
      <c r="A11039" t="s">
        <v>4</v>
      </c>
      <c r="B11039" s="4" t="s">
        <v>5</v>
      </c>
      <c r="C11039" s="4" t="s">
        <v>13</v>
      </c>
      <c r="D11039" s="4" t="s">
        <v>10</v>
      </c>
      <c r="E11039" s="4" t="s">
        <v>10</v>
      </c>
      <c r="F11039" s="4" t="s">
        <v>13</v>
      </c>
    </row>
    <row r="11040" spans="1:6">
      <c r="A11040" t="n">
        <v>94832</v>
      </c>
      <c r="B11040" s="30" t="n">
        <v>25</v>
      </c>
      <c r="C11040" s="7" t="n">
        <v>1</v>
      </c>
      <c r="D11040" s="7" t="n">
        <v>65535</v>
      </c>
      <c r="E11040" s="7" t="n">
        <v>65535</v>
      </c>
      <c r="F11040" s="7" t="n">
        <v>0</v>
      </c>
    </row>
    <row r="11041" spans="1:10">
      <c r="A11041" t="s">
        <v>4</v>
      </c>
      <c r="B11041" s="4" t="s">
        <v>5</v>
      </c>
      <c r="C11041" s="4" t="s">
        <v>13</v>
      </c>
      <c r="D11041" s="54" t="s">
        <v>225</v>
      </c>
      <c r="E11041" s="4" t="s">
        <v>5</v>
      </c>
      <c r="F11041" s="4" t="s">
        <v>13</v>
      </c>
      <c r="G11041" s="4" t="s">
        <v>10</v>
      </c>
      <c r="H11041" s="54" t="s">
        <v>226</v>
      </c>
      <c r="I11041" s="4" t="s">
        <v>13</v>
      </c>
      <c r="J11041" s="4" t="s">
        <v>29</v>
      </c>
    </row>
    <row r="11042" spans="1:10">
      <c r="A11042" t="n">
        <v>94839</v>
      </c>
      <c r="B11042" s="14" t="n">
        <v>5</v>
      </c>
      <c r="C11042" s="7" t="n">
        <v>28</v>
      </c>
      <c r="D11042" s="54" t="s">
        <v>3</v>
      </c>
      <c r="E11042" s="50" t="n">
        <v>64</v>
      </c>
      <c r="F11042" s="7" t="n">
        <v>5</v>
      </c>
      <c r="G11042" s="7" t="n">
        <v>3</v>
      </c>
      <c r="H11042" s="54" t="s">
        <v>3</v>
      </c>
      <c r="I11042" s="7" t="n">
        <v>1</v>
      </c>
      <c r="J11042" s="15" t="n">
        <f t="normal" ca="1">A11058</f>
        <v>0</v>
      </c>
    </row>
    <row r="11043" spans="1:10">
      <c r="A11043" t="s">
        <v>4</v>
      </c>
      <c r="B11043" s="4" t="s">
        <v>5</v>
      </c>
      <c r="C11043" s="4" t="s">
        <v>13</v>
      </c>
      <c r="D11043" s="4" t="s">
        <v>10</v>
      </c>
      <c r="E11043" s="4" t="s">
        <v>10</v>
      </c>
      <c r="F11043" s="4" t="s">
        <v>13</v>
      </c>
    </row>
    <row r="11044" spans="1:10">
      <c r="A11044" t="n">
        <v>94850</v>
      </c>
      <c r="B11044" s="30" t="n">
        <v>25</v>
      </c>
      <c r="C11044" s="7" t="n">
        <v>1</v>
      </c>
      <c r="D11044" s="7" t="n">
        <v>60</v>
      </c>
      <c r="E11044" s="7" t="n">
        <v>640</v>
      </c>
      <c r="F11044" s="7" t="n">
        <v>1</v>
      </c>
    </row>
    <row r="11045" spans="1:10">
      <c r="A11045" t="s">
        <v>4</v>
      </c>
      <c r="B11045" s="4" t="s">
        <v>5</v>
      </c>
      <c r="C11045" s="4" t="s">
        <v>13</v>
      </c>
      <c r="D11045" s="4" t="s">
        <v>10</v>
      </c>
      <c r="E11045" s="4" t="s">
        <v>6</v>
      </c>
    </row>
    <row r="11046" spans="1:10">
      <c r="A11046" t="n">
        <v>94857</v>
      </c>
      <c r="B11046" s="51" t="n">
        <v>51</v>
      </c>
      <c r="C11046" s="7" t="n">
        <v>4</v>
      </c>
      <c r="D11046" s="7" t="n">
        <v>3</v>
      </c>
      <c r="E11046" s="7" t="s">
        <v>596</v>
      </c>
    </row>
    <row r="11047" spans="1:10">
      <c r="A11047" t="s">
        <v>4</v>
      </c>
      <c r="B11047" s="4" t="s">
        <v>5</v>
      </c>
      <c r="C11047" s="4" t="s">
        <v>10</v>
      </c>
    </row>
    <row r="11048" spans="1:10">
      <c r="A11048" t="n">
        <v>94870</v>
      </c>
      <c r="B11048" s="25" t="n">
        <v>16</v>
      </c>
      <c r="C11048" s="7" t="n">
        <v>0</v>
      </c>
    </row>
    <row r="11049" spans="1:10">
      <c r="A11049" t="s">
        <v>4</v>
      </c>
      <c r="B11049" s="4" t="s">
        <v>5</v>
      </c>
      <c r="C11049" s="4" t="s">
        <v>10</v>
      </c>
      <c r="D11049" s="4" t="s">
        <v>66</v>
      </c>
      <c r="E11049" s="4" t="s">
        <v>13</v>
      </c>
      <c r="F11049" s="4" t="s">
        <v>13</v>
      </c>
    </row>
    <row r="11050" spans="1:10">
      <c r="A11050" t="n">
        <v>94873</v>
      </c>
      <c r="B11050" s="52" t="n">
        <v>26</v>
      </c>
      <c r="C11050" s="7" t="n">
        <v>3</v>
      </c>
      <c r="D11050" s="7" t="s">
        <v>891</v>
      </c>
      <c r="E11050" s="7" t="n">
        <v>2</v>
      </c>
      <c r="F11050" s="7" t="n">
        <v>0</v>
      </c>
    </row>
    <row r="11051" spans="1:10">
      <c r="A11051" t="s">
        <v>4</v>
      </c>
      <c r="B11051" s="4" t="s">
        <v>5</v>
      </c>
    </row>
    <row r="11052" spans="1:10">
      <c r="A11052" t="n">
        <v>94922</v>
      </c>
      <c r="B11052" s="32" t="n">
        <v>28</v>
      </c>
    </row>
    <row r="11053" spans="1:10">
      <c r="A11053" t="s">
        <v>4</v>
      </c>
      <c r="B11053" s="4" t="s">
        <v>5</v>
      </c>
      <c r="C11053" s="4" t="s">
        <v>10</v>
      </c>
      <c r="D11053" s="4" t="s">
        <v>13</v>
      </c>
    </row>
    <row r="11054" spans="1:10">
      <c r="A11054" t="n">
        <v>94923</v>
      </c>
      <c r="B11054" s="61" t="n">
        <v>89</v>
      </c>
      <c r="C11054" s="7" t="n">
        <v>65533</v>
      </c>
      <c r="D11054" s="7" t="n">
        <v>1</v>
      </c>
    </row>
    <row r="11055" spans="1:10">
      <c r="A11055" t="s">
        <v>4</v>
      </c>
      <c r="B11055" s="4" t="s">
        <v>5</v>
      </c>
      <c r="C11055" s="4" t="s">
        <v>13</v>
      </c>
      <c r="D11055" s="4" t="s">
        <v>10</v>
      </c>
      <c r="E11055" s="4" t="s">
        <v>10</v>
      </c>
      <c r="F11055" s="4" t="s">
        <v>13</v>
      </c>
    </row>
    <row r="11056" spans="1:10">
      <c r="A11056" t="n">
        <v>94927</v>
      </c>
      <c r="B11056" s="30" t="n">
        <v>25</v>
      </c>
      <c r="C11056" s="7" t="n">
        <v>1</v>
      </c>
      <c r="D11056" s="7" t="n">
        <v>65535</v>
      </c>
      <c r="E11056" s="7" t="n">
        <v>65535</v>
      </c>
      <c r="F11056" s="7" t="n">
        <v>0</v>
      </c>
    </row>
    <row r="11057" spans="1:10">
      <c r="A11057" t="s">
        <v>4</v>
      </c>
      <c r="B11057" s="4" t="s">
        <v>5</v>
      </c>
      <c r="C11057" s="4" t="s">
        <v>13</v>
      </c>
      <c r="D11057" s="54" t="s">
        <v>225</v>
      </c>
      <c r="E11057" s="4" t="s">
        <v>5</v>
      </c>
      <c r="F11057" s="4" t="s">
        <v>13</v>
      </c>
      <c r="G11057" s="4" t="s">
        <v>10</v>
      </c>
      <c r="H11057" s="54" t="s">
        <v>226</v>
      </c>
      <c r="I11057" s="4" t="s">
        <v>13</v>
      </c>
      <c r="J11057" s="4" t="s">
        <v>29</v>
      </c>
    </row>
    <row r="11058" spans="1:10">
      <c r="A11058" t="n">
        <v>94934</v>
      </c>
      <c r="B11058" s="14" t="n">
        <v>5</v>
      </c>
      <c r="C11058" s="7" t="n">
        <v>28</v>
      </c>
      <c r="D11058" s="54" t="s">
        <v>3</v>
      </c>
      <c r="E11058" s="50" t="n">
        <v>64</v>
      </c>
      <c r="F11058" s="7" t="n">
        <v>5</v>
      </c>
      <c r="G11058" s="7" t="n">
        <v>8</v>
      </c>
      <c r="H11058" s="54" t="s">
        <v>3</v>
      </c>
      <c r="I11058" s="7" t="n">
        <v>1</v>
      </c>
      <c r="J11058" s="15" t="n">
        <f t="normal" ca="1">A11074</f>
        <v>0</v>
      </c>
    </row>
    <row r="11059" spans="1:10">
      <c r="A11059" t="s">
        <v>4</v>
      </c>
      <c r="B11059" s="4" t="s">
        <v>5</v>
      </c>
      <c r="C11059" s="4" t="s">
        <v>13</v>
      </c>
      <c r="D11059" s="4" t="s">
        <v>10</v>
      </c>
      <c r="E11059" s="4" t="s">
        <v>10</v>
      </c>
      <c r="F11059" s="4" t="s">
        <v>13</v>
      </c>
    </row>
    <row r="11060" spans="1:10">
      <c r="A11060" t="n">
        <v>94945</v>
      </c>
      <c r="B11060" s="30" t="n">
        <v>25</v>
      </c>
      <c r="C11060" s="7" t="n">
        <v>1</v>
      </c>
      <c r="D11060" s="7" t="n">
        <v>60</v>
      </c>
      <c r="E11060" s="7" t="n">
        <v>640</v>
      </c>
      <c r="F11060" s="7" t="n">
        <v>1</v>
      </c>
    </row>
    <row r="11061" spans="1:10">
      <c r="A11061" t="s">
        <v>4</v>
      </c>
      <c r="B11061" s="4" t="s">
        <v>5</v>
      </c>
      <c r="C11061" s="4" t="s">
        <v>13</v>
      </c>
      <c r="D11061" s="4" t="s">
        <v>10</v>
      </c>
      <c r="E11061" s="4" t="s">
        <v>6</v>
      </c>
    </row>
    <row r="11062" spans="1:10">
      <c r="A11062" t="n">
        <v>94952</v>
      </c>
      <c r="B11062" s="51" t="n">
        <v>51</v>
      </c>
      <c r="C11062" s="7" t="n">
        <v>4</v>
      </c>
      <c r="D11062" s="7" t="n">
        <v>8</v>
      </c>
      <c r="E11062" s="7" t="s">
        <v>701</v>
      </c>
    </row>
    <row r="11063" spans="1:10">
      <c r="A11063" t="s">
        <v>4</v>
      </c>
      <c r="B11063" s="4" t="s">
        <v>5</v>
      </c>
      <c r="C11063" s="4" t="s">
        <v>10</v>
      </c>
    </row>
    <row r="11064" spans="1:10">
      <c r="A11064" t="n">
        <v>94965</v>
      </c>
      <c r="B11064" s="25" t="n">
        <v>16</v>
      </c>
      <c r="C11064" s="7" t="n">
        <v>0</v>
      </c>
    </row>
    <row r="11065" spans="1:10">
      <c r="A11065" t="s">
        <v>4</v>
      </c>
      <c r="B11065" s="4" t="s">
        <v>5</v>
      </c>
      <c r="C11065" s="4" t="s">
        <v>10</v>
      </c>
      <c r="D11065" s="4" t="s">
        <v>66</v>
      </c>
      <c r="E11065" s="4" t="s">
        <v>13</v>
      </c>
      <c r="F11065" s="4" t="s">
        <v>13</v>
      </c>
    </row>
    <row r="11066" spans="1:10">
      <c r="A11066" t="n">
        <v>94968</v>
      </c>
      <c r="B11066" s="52" t="n">
        <v>26</v>
      </c>
      <c r="C11066" s="7" t="n">
        <v>8</v>
      </c>
      <c r="D11066" s="7" t="s">
        <v>892</v>
      </c>
      <c r="E11066" s="7" t="n">
        <v>2</v>
      </c>
      <c r="F11066" s="7" t="n">
        <v>0</v>
      </c>
    </row>
    <row r="11067" spans="1:10">
      <c r="A11067" t="s">
        <v>4</v>
      </c>
      <c r="B11067" s="4" t="s">
        <v>5</v>
      </c>
    </row>
    <row r="11068" spans="1:10">
      <c r="A11068" t="n">
        <v>95041</v>
      </c>
      <c r="B11068" s="32" t="n">
        <v>28</v>
      </c>
    </row>
    <row r="11069" spans="1:10">
      <c r="A11069" t="s">
        <v>4</v>
      </c>
      <c r="B11069" s="4" t="s">
        <v>5</v>
      </c>
      <c r="C11069" s="4" t="s">
        <v>10</v>
      </c>
      <c r="D11069" s="4" t="s">
        <v>13</v>
      </c>
    </row>
    <row r="11070" spans="1:10">
      <c r="A11070" t="n">
        <v>95042</v>
      </c>
      <c r="B11070" s="61" t="n">
        <v>89</v>
      </c>
      <c r="C11070" s="7" t="n">
        <v>65533</v>
      </c>
      <c r="D11070" s="7" t="n">
        <v>1</v>
      </c>
    </row>
    <row r="11071" spans="1:10">
      <c r="A11071" t="s">
        <v>4</v>
      </c>
      <c r="B11071" s="4" t="s">
        <v>5</v>
      </c>
      <c r="C11071" s="4" t="s">
        <v>13</v>
      </c>
      <c r="D11071" s="4" t="s">
        <v>10</v>
      </c>
      <c r="E11071" s="4" t="s">
        <v>10</v>
      </c>
      <c r="F11071" s="4" t="s">
        <v>13</v>
      </c>
    </row>
    <row r="11072" spans="1:10">
      <c r="A11072" t="n">
        <v>95046</v>
      </c>
      <c r="B11072" s="30" t="n">
        <v>25</v>
      </c>
      <c r="C11072" s="7" t="n">
        <v>1</v>
      </c>
      <c r="D11072" s="7" t="n">
        <v>65535</v>
      </c>
      <c r="E11072" s="7" t="n">
        <v>65535</v>
      </c>
      <c r="F11072" s="7" t="n">
        <v>0</v>
      </c>
    </row>
    <row r="11073" spans="1:10">
      <c r="A11073" t="s">
        <v>4</v>
      </c>
      <c r="B11073" s="4" t="s">
        <v>5</v>
      </c>
      <c r="C11073" s="4" t="s">
        <v>13</v>
      </c>
      <c r="D11073" s="54" t="s">
        <v>225</v>
      </c>
      <c r="E11073" s="4" t="s">
        <v>5</v>
      </c>
      <c r="F11073" s="4" t="s">
        <v>13</v>
      </c>
      <c r="G11073" s="4" t="s">
        <v>10</v>
      </c>
      <c r="H11073" s="54" t="s">
        <v>226</v>
      </c>
      <c r="I11073" s="4" t="s">
        <v>13</v>
      </c>
      <c r="J11073" s="4" t="s">
        <v>29</v>
      </c>
    </row>
    <row r="11074" spans="1:10">
      <c r="A11074" t="n">
        <v>95053</v>
      </c>
      <c r="B11074" s="14" t="n">
        <v>5</v>
      </c>
      <c r="C11074" s="7" t="n">
        <v>28</v>
      </c>
      <c r="D11074" s="54" t="s">
        <v>3</v>
      </c>
      <c r="E11074" s="50" t="n">
        <v>64</v>
      </c>
      <c r="F11074" s="7" t="n">
        <v>5</v>
      </c>
      <c r="G11074" s="7" t="n">
        <v>9</v>
      </c>
      <c r="H11074" s="54" t="s">
        <v>3</v>
      </c>
      <c r="I11074" s="7" t="n">
        <v>1</v>
      </c>
      <c r="J11074" s="15" t="n">
        <f t="normal" ca="1">A11090</f>
        <v>0</v>
      </c>
    </row>
    <row r="11075" spans="1:10">
      <c r="A11075" t="s">
        <v>4</v>
      </c>
      <c r="B11075" s="4" t="s">
        <v>5</v>
      </c>
      <c r="C11075" s="4" t="s">
        <v>13</v>
      </c>
      <c r="D11075" s="4" t="s">
        <v>10</v>
      </c>
      <c r="E11075" s="4" t="s">
        <v>10</v>
      </c>
      <c r="F11075" s="4" t="s">
        <v>13</v>
      </c>
    </row>
    <row r="11076" spans="1:10">
      <c r="A11076" t="n">
        <v>95064</v>
      </c>
      <c r="B11076" s="30" t="n">
        <v>25</v>
      </c>
      <c r="C11076" s="7" t="n">
        <v>1</v>
      </c>
      <c r="D11076" s="7" t="n">
        <v>60</v>
      </c>
      <c r="E11076" s="7" t="n">
        <v>640</v>
      </c>
      <c r="F11076" s="7" t="n">
        <v>1</v>
      </c>
    </row>
    <row r="11077" spans="1:10">
      <c r="A11077" t="s">
        <v>4</v>
      </c>
      <c r="B11077" s="4" t="s">
        <v>5</v>
      </c>
      <c r="C11077" s="4" t="s">
        <v>13</v>
      </c>
      <c r="D11077" s="4" t="s">
        <v>10</v>
      </c>
      <c r="E11077" s="4" t="s">
        <v>6</v>
      </c>
    </row>
    <row r="11078" spans="1:10">
      <c r="A11078" t="n">
        <v>95071</v>
      </c>
      <c r="B11078" s="51" t="n">
        <v>51</v>
      </c>
      <c r="C11078" s="7" t="n">
        <v>4</v>
      </c>
      <c r="D11078" s="7" t="n">
        <v>9</v>
      </c>
      <c r="E11078" s="7" t="s">
        <v>174</v>
      </c>
    </row>
    <row r="11079" spans="1:10">
      <c r="A11079" t="s">
        <v>4</v>
      </c>
      <c r="B11079" s="4" t="s">
        <v>5</v>
      </c>
      <c r="C11079" s="4" t="s">
        <v>10</v>
      </c>
    </row>
    <row r="11080" spans="1:10">
      <c r="A11080" t="n">
        <v>95085</v>
      </c>
      <c r="B11080" s="25" t="n">
        <v>16</v>
      </c>
      <c r="C11080" s="7" t="n">
        <v>0</v>
      </c>
    </row>
    <row r="11081" spans="1:10">
      <c r="A11081" t="s">
        <v>4</v>
      </c>
      <c r="B11081" s="4" t="s">
        <v>5</v>
      </c>
      <c r="C11081" s="4" t="s">
        <v>10</v>
      </c>
      <c r="D11081" s="4" t="s">
        <v>66</v>
      </c>
      <c r="E11081" s="4" t="s">
        <v>13</v>
      </c>
      <c r="F11081" s="4" t="s">
        <v>13</v>
      </c>
    </row>
    <row r="11082" spans="1:10">
      <c r="A11082" t="n">
        <v>95088</v>
      </c>
      <c r="B11082" s="52" t="n">
        <v>26</v>
      </c>
      <c r="C11082" s="7" t="n">
        <v>9</v>
      </c>
      <c r="D11082" s="7" t="s">
        <v>893</v>
      </c>
      <c r="E11082" s="7" t="n">
        <v>2</v>
      </c>
      <c r="F11082" s="7" t="n">
        <v>0</v>
      </c>
    </row>
    <row r="11083" spans="1:10">
      <c r="A11083" t="s">
        <v>4</v>
      </c>
      <c r="B11083" s="4" t="s">
        <v>5</v>
      </c>
    </row>
    <row r="11084" spans="1:10">
      <c r="A11084" t="n">
        <v>95122</v>
      </c>
      <c r="B11084" s="32" t="n">
        <v>28</v>
      </c>
    </row>
    <row r="11085" spans="1:10">
      <c r="A11085" t="s">
        <v>4</v>
      </c>
      <c r="B11085" s="4" t="s">
        <v>5</v>
      </c>
      <c r="C11085" s="4" t="s">
        <v>10</v>
      </c>
      <c r="D11085" s="4" t="s">
        <v>13</v>
      </c>
    </row>
    <row r="11086" spans="1:10">
      <c r="A11086" t="n">
        <v>95123</v>
      </c>
      <c r="B11086" s="61" t="n">
        <v>89</v>
      </c>
      <c r="C11086" s="7" t="n">
        <v>65533</v>
      </c>
      <c r="D11086" s="7" t="n">
        <v>1</v>
      </c>
    </row>
    <row r="11087" spans="1:10">
      <c r="A11087" t="s">
        <v>4</v>
      </c>
      <c r="B11087" s="4" t="s">
        <v>5</v>
      </c>
      <c r="C11087" s="4" t="s">
        <v>13</v>
      </c>
      <c r="D11087" s="4" t="s">
        <v>10</v>
      </c>
      <c r="E11087" s="4" t="s">
        <v>10</v>
      </c>
      <c r="F11087" s="4" t="s">
        <v>13</v>
      </c>
    </row>
    <row r="11088" spans="1:10">
      <c r="A11088" t="n">
        <v>95127</v>
      </c>
      <c r="B11088" s="30" t="n">
        <v>25</v>
      </c>
      <c r="C11088" s="7" t="n">
        <v>1</v>
      </c>
      <c r="D11088" s="7" t="n">
        <v>65535</v>
      </c>
      <c r="E11088" s="7" t="n">
        <v>65535</v>
      </c>
      <c r="F11088" s="7" t="n">
        <v>0</v>
      </c>
    </row>
    <row r="11089" spans="1:10">
      <c r="A11089" t="s">
        <v>4</v>
      </c>
      <c r="B11089" s="4" t="s">
        <v>5</v>
      </c>
      <c r="C11089" s="4" t="s">
        <v>13</v>
      </c>
      <c r="D11089" s="4" t="s">
        <v>10</v>
      </c>
      <c r="E11089" s="4" t="s">
        <v>10</v>
      </c>
      <c r="F11089" s="4" t="s">
        <v>13</v>
      </c>
    </row>
    <row r="11090" spans="1:10">
      <c r="A11090" t="n">
        <v>95134</v>
      </c>
      <c r="B11090" s="30" t="n">
        <v>25</v>
      </c>
      <c r="C11090" s="7" t="n">
        <v>1</v>
      </c>
      <c r="D11090" s="7" t="n">
        <v>60</v>
      </c>
      <c r="E11090" s="7" t="n">
        <v>280</v>
      </c>
      <c r="F11090" s="7" t="n">
        <v>2</v>
      </c>
    </row>
    <row r="11091" spans="1:10">
      <c r="A11091" t="s">
        <v>4</v>
      </c>
      <c r="B11091" s="4" t="s">
        <v>5</v>
      </c>
      <c r="C11091" s="4" t="s">
        <v>13</v>
      </c>
      <c r="D11091" s="4" t="s">
        <v>10</v>
      </c>
      <c r="E11091" s="4" t="s">
        <v>6</v>
      </c>
    </row>
    <row r="11092" spans="1:10">
      <c r="A11092" t="n">
        <v>95141</v>
      </c>
      <c r="B11092" s="51" t="n">
        <v>51</v>
      </c>
      <c r="C11092" s="7" t="n">
        <v>4</v>
      </c>
      <c r="D11092" s="7" t="n">
        <v>95</v>
      </c>
      <c r="E11092" s="7" t="s">
        <v>749</v>
      </c>
    </row>
    <row r="11093" spans="1:10">
      <c r="A11093" t="s">
        <v>4</v>
      </c>
      <c r="B11093" s="4" t="s">
        <v>5</v>
      </c>
      <c r="C11093" s="4" t="s">
        <v>10</v>
      </c>
    </row>
    <row r="11094" spans="1:10">
      <c r="A11094" t="n">
        <v>95155</v>
      </c>
      <c r="B11094" s="25" t="n">
        <v>16</v>
      </c>
      <c r="C11094" s="7" t="n">
        <v>0</v>
      </c>
    </row>
    <row r="11095" spans="1:10">
      <c r="A11095" t="s">
        <v>4</v>
      </c>
      <c r="B11095" s="4" t="s">
        <v>5</v>
      </c>
      <c r="C11095" s="4" t="s">
        <v>10</v>
      </c>
      <c r="D11095" s="4" t="s">
        <v>66</v>
      </c>
      <c r="E11095" s="4" t="s">
        <v>13</v>
      </c>
      <c r="F11095" s="4" t="s">
        <v>13</v>
      </c>
      <c r="G11095" s="4" t="s">
        <v>66</v>
      </c>
      <c r="H11095" s="4" t="s">
        <v>13</v>
      </c>
      <c r="I11095" s="4" t="s">
        <v>13</v>
      </c>
    </row>
    <row r="11096" spans="1:10">
      <c r="A11096" t="n">
        <v>95158</v>
      </c>
      <c r="B11096" s="52" t="n">
        <v>26</v>
      </c>
      <c r="C11096" s="7" t="n">
        <v>95</v>
      </c>
      <c r="D11096" s="7" t="s">
        <v>894</v>
      </c>
      <c r="E11096" s="7" t="n">
        <v>2</v>
      </c>
      <c r="F11096" s="7" t="n">
        <v>3</v>
      </c>
      <c r="G11096" s="7" t="s">
        <v>895</v>
      </c>
      <c r="H11096" s="7" t="n">
        <v>2</v>
      </c>
      <c r="I11096" s="7" t="n">
        <v>0</v>
      </c>
    </row>
    <row r="11097" spans="1:10">
      <c r="A11097" t="s">
        <v>4</v>
      </c>
      <c r="B11097" s="4" t="s">
        <v>5</v>
      </c>
    </row>
    <row r="11098" spans="1:10">
      <c r="A11098" t="n">
        <v>95343</v>
      </c>
      <c r="B11098" s="32" t="n">
        <v>28</v>
      </c>
    </row>
    <row r="11099" spans="1:10">
      <c r="A11099" t="s">
        <v>4</v>
      </c>
      <c r="B11099" s="4" t="s">
        <v>5</v>
      </c>
      <c r="C11099" s="4" t="s">
        <v>10</v>
      </c>
      <c r="D11099" s="4" t="s">
        <v>13</v>
      </c>
    </row>
    <row r="11100" spans="1:10">
      <c r="A11100" t="n">
        <v>95344</v>
      </c>
      <c r="B11100" s="61" t="n">
        <v>89</v>
      </c>
      <c r="C11100" s="7" t="n">
        <v>65533</v>
      </c>
      <c r="D11100" s="7" t="n">
        <v>1</v>
      </c>
    </row>
    <row r="11101" spans="1:10">
      <c r="A11101" t="s">
        <v>4</v>
      </c>
      <c r="B11101" s="4" t="s">
        <v>5</v>
      </c>
      <c r="C11101" s="4" t="s">
        <v>13</v>
      </c>
      <c r="D11101" s="4" t="s">
        <v>10</v>
      </c>
      <c r="E11101" s="4" t="s">
        <v>10</v>
      </c>
      <c r="F11101" s="4" t="s">
        <v>13</v>
      </c>
    </row>
    <row r="11102" spans="1:10">
      <c r="A11102" t="n">
        <v>95348</v>
      </c>
      <c r="B11102" s="30" t="n">
        <v>25</v>
      </c>
      <c r="C11102" s="7" t="n">
        <v>1</v>
      </c>
      <c r="D11102" s="7" t="n">
        <v>65535</v>
      </c>
      <c r="E11102" s="7" t="n">
        <v>65535</v>
      </c>
      <c r="F11102" s="7" t="n">
        <v>0</v>
      </c>
    </row>
    <row r="11103" spans="1:10">
      <c r="A11103" t="s">
        <v>4</v>
      </c>
      <c r="B11103" s="4" t="s">
        <v>5</v>
      </c>
      <c r="C11103" s="4" t="s">
        <v>13</v>
      </c>
      <c r="D11103" s="4" t="s">
        <v>10</v>
      </c>
      <c r="E11103" s="4" t="s">
        <v>10</v>
      </c>
      <c r="F11103" s="4" t="s">
        <v>13</v>
      </c>
    </row>
    <row r="11104" spans="1:10">
      <c r="A11104" t="n">
        <v>95355</v>
      </c>
      <c r="B11104" s="30" t="n">
        <v>25</v>
      </c>
      <c r="C11104" s="7" t="n">
        <v>1</v>
      </c>
      <c r="D11104" s="7" t="n">
        <v>260</v>
      </c>
      <c r="E11104" s="7" t="n">
        <v>280</v>
      </c>
      <c r="F11104" s="7" t="n">
        <v>2</v>
      </c>
    </row>
    <row r="11105" spans="1:9">
      <c r="A11105" t="s">
        <v>4</v>
      </c>
      <c r="B11105" s="4" t="s">
        <v>5</v>
      </c>
      <c r="C11105" s="4" t="s">
        <v>13</v>
      </c>
      <c r="D11105" s="4" t="s">
        <v>10</v>
      </c>
      <c r="E11105" s="4" t="s">
        <v>6</v>
      </c>
    </row>
    <row r="11106" spans="1:9">
      <c r="A11106" t="n">
        <v>95362</v>
      </c>
      <c r="B11106" s="51" t="n">
        <v>51</v>
      </c>
      <c r="C11106" s="7" t="n">
        <v>4</v>
      </c>
      <c r="D11106" s="7" t="n">
        <v>118</v>
      </c>
      <c r="E11106" s="7" t="s">
        <v>701</v>
      </c>
    </row>
    <row r="11107" spans="1:9">
      <c r="A11107" t="s">
        <v>4</v>
      </c>
      <c r="B11107" s="4" t="s">
        <v>5</v>
      </c>
      <c r="C11107" s="4" t="s">
        <v>10</v>
      </c>
    </row>
    <row r="11108" spans="1:9">
      <c r="A11108" t="n">
        <v>95375</v>
      </c>
      <c r="B11108" s="25" t="n">
        <v>16</v>
      </c>
      <c r="C11108" s="7" t="n">
        <v>0</v>
      </c>
    </row>
    <row r="11109" spans="1:9">
      <c r="A11109" t="s">
        <v>4</v>
      </c>
      <c r="B11109" s="4" t="s">
        <v>5</v>
      </c>
      <c r="C11109" s="4" t="s">
        <v>10</v>
      </c>
      <c r="D11109" s="4" t="s">
        <v>66</v>
      </c>
      <c r="E11109" s="4" t="s">
        <v>13</v>
      </c>
      <c r="F11109" s="4" t="s">
        <v>13</v>
      </c>
      <c r="G11109" s="4" t="s">
        <v>66</v>
      </c>
      <c r="H11109" s="4" t="s">
        <v>13</v>
      </c>
      <c r="I11109" s="4" t="s">
        <v>13</v>
      </c>
    </row>
    <row r="11110" spans="1:9">
      <c r="A11110" t="n">
        <v>95378</v>
      </c>
      <c r="B11110" s="52" t="n">
        <v>26</v>
      </c>
      <c r="C11110" s="7" t="n">
        <v>118</v>
      </c>
      <c r="D11110" s="7" t="s">
        <v>896</v>
      </c>
      <c r="E11110" s="7" t="n">
        <v>2</v>
      </c>
      <c r="F11110" s="7" t="n">
        <v>3</v>
      </c>
      <c r="G11110" s="7" t="s">
        <v>897</v>
      </c>
      <c r="H11110" s="7" t="n">
        <v>2</v>
      </c>
      <c r="I11110" s="7" t="n">
        <v>0</v>
      </c>
    </row>
    <row r="11111" spans="1:9">
      <c r="A11111" t="s">
        <v>4</v>
      </c>
      <c r="B11111" s="4" t="s">
        <v>5</v>
      </c>
    </row>
    <row r="11112" spans="1:9">
      <c r="A11112" t="n">
        <v>95580</v>
      </c>
      <c r="B11112" s="32" t="n">
        <v>28</v>
      </c>
    </row>
    <row r="11113" spans="1:9">
      <c r="A11113" t="s">
        <v>4</v>
      </c>
      <c r="B11113" s="4" t="s">
        <v>5</v>
      </c>
      <c r="C11113" s="4" t="s">
        <v>10</v>
      </c>
      <c r="D11113" s="4" t="s">
        <v>13</v>
      </c>
    </row>
    <row r="11114" spans="1:9">
      <c r="A11114" t="n">
        <v>95581</v>
      </c>
      <c r="B11114" s="61" t="n">
        <v>89</v>
      </c>
      <c r="C11114" s="7" t="n">
        <v>65533</v>
      </c>
      <c r="D11114" s="7" t="n">
        <v>1</v>
      </c>
    </row>
    <row r="11115" spans="1:9">
      <c r="A11115" t="s">
        <v>4</v>
      </c>
      <c r="B11115" s="4" t="s">
        <v>5</v>
      </c>
      <c r="C11115" s="4" t="s">
        <v>13</v>
      </c>
      <c r="D11115" s="4" t="s">
        <v>10</v>
      </c>
      <c r="E11115" s="4" t="s">
        <v>10</v>
      </c>
      <c r="F11115" s="4" t="s">
        <v>13</v>
      </c>
    </row>
    <row r="11116" spans="1:9">
      <c r="A11116" t="n">
        <v>95585</v>
      </c>
      <c r="B11116" s="30" t="n">
        <v>25</v>
      </c>
      <c r="C11116" s="7" t="n">
        <v>1</v>
      </c>
      <c r="D11116" s="7" t="n">
        <v>65535</v>
      </c>
      <c r="E11116" s="7" t="n">
        <v>65535</v>
      </c>
      <c r="F11116" s="7" t="n">
        <v>0</v>
      </c>
    </row>
    <row r="11117" spans="1:9">
      <c r="A11117" t="s">
        <v>4</v>
      </c>
      <c r="B11117" s="4" t="s">
        <v>5</v>
      </c>
      <c r="C11117" s="4" t="s">
        <v>13</v>
      </c>
      <c r="D11117" s="4" t="s">
        <v>10</v>
      </c>
      <c r="E11117" s="4" t="s">
        <v>10</v>
      </c>
      <c r="F11117" s="4" t="s">
        <v>13</v>
      </c>
    </row>
    <row r="11118" spans="1:9">
      <c r="A11118" t="n">
        <v>95592</v>
      </c>
      <c r="B11118" s="30" t="n">
        <v>25</v>
      </c>
      <c r="C11118" s="7" t="n">
        <v>1</v>
      </c>
      <c r="D11118" s="7" t="n">
        <v>60</v>
      </c>
      <c r="E11118" s="7" t="n">
        <v>280</v>
      </c>
      <c r="F11118" s="7" t="n">
        <v>2</v>
      </c>
    </row>
    <row r="11119" spans="1:9">
      <c r="A11119" t="s">
        <v>4</v>
      </c>
      <c r="B11119" s="4" t="s">
        <v>5</v>
      </c>
      <c r="C11119" s="4" t="s">
        <v>13</v>
      </c>
      <c r="D11119" s="4" t="s">
        <v>10</v>
      </c>
      <c r="E11119" s="4" t="s">
        <v>6</v>
      </c>
    </row>
    <row r="11120" spans="1:9">
      <c r="A11120" t="n">
        <v>95599</v>
      </c>
      <c r="B11120" s="51" t="n">
        <v>51</v>
      </c>
      <c r="C11120" s="7" t="n">
        <v>4</v>
      </c>
      <c r="D11120" s="7" t="n">
        <v>95</v>
      </c>
      <c r="E11120" s="7" t="s">
        <v>159</v>
      </c>
    </row>
    <row r="11121" spans="1:9">
      <c r="A11121" t="s">
        <v>4</v>
      </c>
      <c r="B11121" s="4" t="s">
        <v>5</v>
      </c>
      <c r="C11121" s="4" t="s">
        <v>10</v>
      </c>
    </row>
    <row r="11122" spans="1:9">
      <c r="A11122" t="n">
        <v>95612</v>
      </c>
      <c r="B11122" s="25" t="n">
        <v>16</v>
      </c>
      <c r="C11122" s="7" t="n">
        <v>0</v>
      </c>
    </row>
    <row r="11123" spans="1:9">
      <c r="A11123" t="s">
        <v>4</v>
      </c>
      <c r="B11123" s="4" t="s">
        <v>5</v>
      </c>
      <c r="C11123" s="4" t="s">
        <v>10</v>
      </c>
      <c r="D11123" s="4" t="s">
        <v>66</v>
      </c>
      <c r="E11123" s="4" t="s">
        <v>13</v>
      </c>
      <c r="F11123" s="4" t="s">
        <v>13</v>
      </c>
    </row>
    <row r="11124" spans="1:9">
      <c r="A11124" t="n">
        <v>95615</v>
      </c>
      <c r="B11124" s="52" t="n">
        <v>26</v>
      </c>
      <c r="C11124" s="7" t="n">
        <v>95</v>
      </c>
      <c r="D11124" s="7" t="s">
        <v>898</v>
      </c>
      <c r="E11124" s="7" t="n">
        <v>2</v>
      </c>
      <c r="F11124" s="7" t="n">
        <v>0</v>
      </c>
    </row>
    <row r="11125" spans="1:9">
      <c r="A11125" t="s">
        <v>4</v>
      </c>
      <c r="B11125" s="4" t="s">
        <v>5</v>
      </c>
    </row>
    <row r="11126" spans="1:9">
      <c r="A11126" t="n">
        <v>95667</v>
      </c>
      <c r="B11126" s="32" t="n">
        <v>28</v>
      </c>
    </row>
    <row r="11127" spans="1:9">
      <c r="A11127" t="s">
        <v>4</v>
      </c>
      <c r="B11127" s="4" t="s">
        <v>5</v>
      </c>
      <c r="C11127" s="4" t="s">
        <v>10</v>
      </c>
      <c r="D11127" s="4" t="s">
        <v>13</v>
      </c>
    </row>
    <row r="11128" spans="1:9">
      <c r="A11128" t="n">
        <v>95668</v>
      </c>
      <c r="B11128" s="61" t="n">
        <v>89</v>
      </c>
      <c r="C11128" s="7" t="n">
        <v>65533</v>
      </c>
      <c r="D11128" s="7" t="n">
        <v>1</v>
      </c>
    </row>
    <row r="11129" spans="1:9">
      <c r="A11129" t="s">
        <v>4</v>
      </c>
      <c r="B11129" s="4" t="s">
        <v>5</v>
      </c>
      <c r="C11129" s="4" t="s">
        <v>13</v>
      </c>
      <c r="D11129" s="4" t="s">
        <v>10</v>
      </c>
      <c r="E11129" s="4" t="s">
        <v>10</v>
      </c>
      <c r="F11129" s="4" t="s">
        <v>13</v>
      </c>
    </row>
    <row r="11130" spans="1:9">
      <c r="A11130" t="n">
        <v>95672</v>
      </c>
      <c r="B11130" s="30" t="n">
        <v>25</v>
      </c>
      <c r="C11130" s="7" t="n">
        <v>1</v>
      </c>
      <c r="D11130" s="7" t="n">
        <v>65535</v>
      </c>
      <c r="E11130" s="7" t="n">
        <v>65535</v>
      </c>
      <c r="F11130" s="7" t="n">
        <v>0</v>
      </c>
    </row>
    <row r="11131" spans="1:9">
      <c r="A11131" t="s">
        <v>4</v>
      </c>
      <c r="B11131" s="4" t="s">
        <v>5</v>
      </c>
      <c r="C11131" s="4" t="s">
        <v>13</v>
      </c>
      <c r="D11131" s="4" t="s">
        <v>10</v>
      </c>
      <c r="E11131" s="4" t="s">
        <v>10</v>
      </c>
      <c r="F11131" s="4" t="s">
        <v>13</v>
      </c>
    </row>
    <row r="11132" spans="1:9">
      <c r="A11132" t="n">
        <v>95679</v>
      </c>
      <c r="B11132" s="30" t="n">
        <v>25</v>
      </c>
      <c r="C11132" s="7" t="n">
        <v>1</v>
      </c>
      <c r="D11132" s="7" t="n">
        <v>160</v>
      </c>
      <c r="E11132" s="7" t="n">
        <v>570</v>
      </c>
      <c r="F11132" s="7" t="n">
        <v>1</v>
      </c>
    </row>
    <row r="11133" spans="1:9">
      <c r="A11133" t="s">
        <v>4</v>
      </c>
      <c r="B11133" s="4" t="s">
        <v>5</v>
      </c>
      <c r="C11133" s="4" t="s">
        <v>13</v>
      </c>
      <c r="D11133" s="4" t="s">
        <v>10</v>
      </c>
      <c r="E11133" s="4" t="s">
        <v>6</v>
      </c>
    </row>
    <row r="11134" spans="1:9">
      <c r="A11134" t="n">
        <v>95686</v>
      </c>
      <c r="B11134" s="51" t="n">
        <v>51</v>
      </c>
      <c r="C11134" s="7" t="n">
        <v>4</v>
      </c>
      <c r="D11134" s="7" t="n">
        <v>0</v>
      </c>
      <c r="E11134" s="7" t="s">
        <v>749</v>
      </c>
    </row>
    <row r="11135" spans="1:9">
      <c r="A11135" t="s">
        <v>4</v>
      </c>
      <c r="B11135" s="4" t="s">
        <v>5</v>
      </c>
      <c r="C11135" s="4" t="s">
        <v>10</v>
      </c>
    </row>
    <row r="11136" spans="1:9">
      <c r="A11136" t="n">
        <v>95700</v>
      </c>
      <c r="B11136" s="25" t="n">
        <v>16</v>
      </c>
      <c r="C11136" s="7" t="n">
        <v>0</v>
      </c>
    </row>
    <row r="11137" spans="1:6">
      <c r="A11137" t="s">
        <v>4</v>
      </c>
      <c r="B11137" s="4" t="s">
        <v>5</v>
      </c>
      <c r="C11137" s="4" t="s">
        <v>10</v>
      </c>
      <c r="D11137" s="4" t="s">
        <v>66</v>
      </c>
      <c r="E11137" s="4" t="s">
        <v>13</v>
      </c>
      <c r="F11137" s="4" t="s">
        <v>13</v>
      </c>
    </row>
    <row r="11138" spans="1:6">
      <c r="A11138" t="n">
        <v>95703</v>
      </c>
      <c r="B11138" s="52" t="n">
        <v>26</v>
      </c>
      <c r="C11138" s="7" t="n">
        <v>0</v>
      </c>
      <c r="D11138" s="7" t="s">
        <v>899</v>
      </c>
      <c r="E11138" s="7" t="n">
        <v>2</v>
      </c>
      <c r="F11138" s="7" t="n">
        <v>0</v>
      </c>
    </row>
    <row r="11139" spans="1:6">
      <c r="A11139" t="s">
        <v>4</v>
      </c>
      <c r="B11139" s="4" t="s">
        <v>5</v>
      </c>
    </row>
    <row r="11140" spans="1:6">
      <c r="A11140" t="n">
        <v>95748</v>
      </c>
      <c r="B11140" s="32" t="n">
        <v>28</v>
      </c>
    </row>
    <row r="11141" spans="1:6">
      <c r="A11141" t="s">
        <v>4</v>
      </c>
      <c r="B11141" s="4" t="s">
        <v>5</v>
      </c>
      <c r="C11141" s="4" t="s">
        <v>10</v>
      </c>
      <c r="D11141" s="4" t="s">
        <v>13</v>
      </c>
    </row>
    <row r="11142" spans="1:6">
      <c r="A11142" t="n">
        <v>95749</v>
      </c>
      <c r="B11142" s="61" t="n">
        <v>89</v>
      </c>
      <c r="C11142" s="7" t="n">
        <v>65533</v>
      </c>
      <c r="D11142" s="7" t="n">
        <v>1</v>
      </c>
    </row>
    <row r="11143" spans="1:6">
      <c r="A11143" t="s">
        <v>4</v>
      </c>
      <c r="B11143" s="4" t="s">
        <v>5</v>
      </c>
      <c r="C11143" s="4" t="s">
        <v>13</v>
      </c>
      <c r="D11143" s="4" t="s">
        <v>10</v>
      </c>
      <c r="E11143" s="4" t="s">
        <v>10</v>
      </c>
      <c r="F11143" s="4" t="s">
        <v>13</v>
      </c>
    </row>
    <row r="11144" spans="1:6">
      <c r="A11144" t="n">
        <v>95753</v>
      </c>
      <c r="B11144" s="30" t="n">
        <v>25</v>
      </c>
      <c r="C11144" s="7" t="n">
        <v>1</v>
      </c>
      <c r="D11144" s="7" t="n">
        <v>65535</v>
      </c>
      <c r="E11144" s="7" t="n">
        <v>65535</v>
      </c>
      <c r="F11144" s="7" t="n">
        <v>0</v>
      </c>
    </row>
    <row r="11145" spans="1:6">
      <c r="A11145" t="s">
        <v>4</v>
      </c>
      <c r="B11145" s="4" t="s">
        <v>5</v>
      </c>
      <c r="C11145" s="4" t="s">
        <v>13</v>
      </c>
      <c r="D11145" s="54" t="s">
        <v>225</v>
      </c>
      <c r="E11145" s="4" t="s">
        <v>5</v>
      </c>
      <c r="F11145" s="4" t="s">
        <v>13</v>
      </c>
      <c r="G11145" s="4" t="s">
        <v>10</v>
      </c>
      <c r="H11145" s="4" t="s">
        <v>9</v>
      </c>
      <c r="I11145" s="54" t="s">
        <v>226</v>
      </c>
      <c r="J11145" s="4" t="s">
        <v>13</v>
      </c>
      <c r="K11145" s="4" t="s">
        <v>13</v>
      </c>
      <c r="L11145" s="4" t="s">
        <v>29</v>
      </c>
    </row>
    <row r="11146" spans="1:6">
      <c r="A11146" t="n">
        <v>95760</v>
      </c>
      <c r="B11146" s="14" t="n">
        <v>5</v>
      </c>
      <c r="C11146" s="7" t="n">
        <v>28</v>
      </c>
      <c r="D11146" s="54" t="s">
        <v>3</v>
      </c>
      <c r="E11146" s="74" t="n">
        <v>101</v>
      </c>
      <c r="F11146" s="7" t="n">
        <v>2</v>
      </c>
      <c r="G11146" s="7" t="n">
        <v>3220</v>
      </c>
      <c r="H11146" s="7" t="n">
        <v>1</v>
      </c>
      <c r="I11146" s="54" t="s">
        <v>3</v>
      </c>
      <c r="J11146" s="7" t="n">
        <v>8</v>
      </c>
      <c r="K11146" s="7" t="n">
        <v>1</v>
      </c>
      <c r="L11146" s="15" t="n">
        <f t="normal" ca="1">A11302</f>
        <v>0</v>
      </c>
    </row>
    <row r="11147" spans="1:6">
      <c r="A11147" t="s">
        <v>4</v>
      </c>
      <c r="B11147" s="4" t="s">
        <v>5</v>
      </c>
      <c r="C11147" s="4" t="s">
        <v>13</v>
      </c>
      <c r="D11147" s="4" t="s">
        <v>10</v>
      </c>
      <c r="E11147" s="4" t="s">
        <v>10</v>
      </c>
      <c r="F11147" s="4" t="s">
        <v>13</v>
      </c>
    </row>
    <row r="11148" spans="1:6">
      <c r="A11148" t="n">
        <v>95776</v>
      </c>
      <c r="B11148" s="30" t="n">
        <v>25</v>
      </c>
      <c r="C11148" s="7" t="n">
        <v>1</v>
      </c>
      <c r="D11148" s="7" t="n">
        <v>260</v>
      </c>
      <c r="E11148" s="7" t="n">
        <v>280</v>
      </c>
      <c r="F11148" s="7" t="n">
        <v>2</v>
      </c>
    </row>
    <row r="11149" spans="1:6">
      <c r="A11149" t="s">
        <v>4</v>
      </c>
      <c r="B11149" s="4" t="s">
        <v>5</v>
      </c>
      <c r="C11149" s="4" t="s">
        <v>13</v>
      </c>
      <c r="D11149" s="4" t="s">
        <v>10</v>
      </c>
      <c r="E11149" s="4" t="s">
        <v>6</v>
      </c>
    </row>
    <row r="11150" spans="1:6">
      <c r="A11150" t="n">
        <v>95783</v>
      </c>
      <c r="B11150" s="51" t="n">
        <v>51</v>
      </c>
      <c r="C11150" s="7" t="n">
        <v>4</v>
      </c>
      <c r="D11150" s="7" t="n">
        <v>118</v>
      </c>
      <c r="E11150" s="7" t="s">
        <v>151</v>
      </c>
    </row>
    <row r="11151" spans="1:6">
      <c r="A11151" t="s">
        <v>4</v>
      </c>
      <c r="B11151" s="4" t="s">
        <v>5</v>
      </c>
      <c r="C11151" s="4" t="s">
        <v>10</v>
      </c>
    </row>
    <row r="11152" spans="1:6">
      <c r="A11152" t="n">
        <v>95796</v>
      </c>
      <c r="B11152" s="25" t="n">
        <v>16</v>
      </c>
      <c r="C11152" s="7" t="n">
        <v>0</v>
      </c>
    </row>
    <row r="11153" spans="1:12">
      <c r="A11153" t="s">
        <v>4</v>
      </c>
      <c r="B11153" s="4" t="s">
        <v>5</v>
      </c>
      <c r="C11153" s="4" t="s">
        <v>10</v>
      </c>
      <c r="D11153" s="4" t="s">
        <v>66</v>
      </c>
      <c r="E11153" s="4" t="s">
        <v>13</v>
      </c>
      <c r="F11153" s="4" t="s">
        <v>13</v>
      </c>
    </row>
    <row r="11154" spans="1:12">
      <c r="A11154" t="n">
        <v>95799</v>
      </c>
      <c r="B11154" s="52" t="n">
        <v>26</v>
      </c>
      <c r="C11154" s="7" t="n">
        <v>118</v>
      </c>
      <c r="D11154" s="7" t="s">
        <v>900</v>
      </c>
      <c r="E11154" s="7" t="n">
        <v>2</v>
      </c>
      <c r="F11154" s="7" t="n">
        <v>0</v>
      </c>
    </row>
    <row r="11155" spans="1:12">
      <c r="A11155" t="s">
        <v>4</v>
      </c>
      <c r="B11155" s="4" t="s">
        <v>5</v>
      </c>
    </row>
    <row r="11156" spans="1:12">
      <c r="A11156" t="n">
        <v>95887</v>
      </c>
      <c r="B11156" s="32" t="n">
        <v>28</v>
      </c>
    </row>
    <row r="11157" spans="1:12">
      <c r="A11157" t="s">
        <v>4</v>
      </c>
      <c r="B11157" s="4" t="s">
        <v>5</v>
      </c>
      <c r="C11157" s="4" t="s">
        <v>10</v>
      </c>
      <c r="D11157" s="4" t="s">
        <v>13</v>
      </c>
    </row>
    <row r="11158" spans="1:12">
      <c r="A11158" t="n">
        <v>95888</v>
      </c>
      <c r="B11158" s="61" t="n">
        <v>89</v>
      </c>
      <c r="C11158" s="7" t="n">
        <v>65533</v>
      </c>
      <c r="D11158" s="7" t="n">
        <v>1</v>
      </c>
    </row>
    <row r="11159" spans="1:12">
      <c r="A11159" t="s">
        <v>4</v>
      </c>
      <c r="B11159" s="4" t="s">
        <v>5</v>
      </c>
      <c r="C11159" s="4" t="s">
        <v>13</v>
      </c>
      <c r="D11159" s="4" t="s">
        <v>10</v>
      </c>
      <c r="E11159" s="4" t="s">
        <v>10</v>
      </c>
      <c r="F11159" s="4" t="s">
        <v>13</v>
      </c>
    </row>
    <row r="11160" spans="1:12">
      <c r="A11160" t="n">
        <v>95892</v>
      </c>
      <c r="B11160" s="30" t="n">
        <v>25</v>
      </c>
      <c r="C11160" s="7" t="n">
        <v>1</v>
      </c>
      <c r="D11160" s="7" t="n">
        <v>65535</v>
      </c>
      <c r="E11160" s="7" t="n">
        <v>65535</v>
      </c>
      <c r="F11160" s="7" t="n">
        <v>0</v>
      </c>
    </row>
    <row r="11161" spans="1:12">
      <c r="A11161" t="s">
        <v>4</v>
      </c>
      <c r="B11161" s="4" t="s">
        <v>5</v>
      </c>
      <c r="C11161" s="4" t="s">
        <v>13</v>
      </c>
      <c r="D11161" s="4" t="s">
        <v>10</v>
      </c>
      <c r="E11161" s="4" t="s">
        <v>10</v>
      </c>
      <c r="F11161" s="4" t="s">
        <v>13</v>
      </c>
    </row>
    <row r="11162" spans="1:12">
      <c r="A11162" t="n">
        <v>95899</v>
      </c>
      <c r="B11162" s="30" t="n">
        <v>25</v>
      </c>
      <c r="C11162" s="7" t="n">
        <v>1</v>
      </c>
      <c r="D11162" s="7" t="n">
        <v>60</v>
      </c>
      <c r="E11162" s="7" t="n">
        <v>280</v>
      </c>
      <c r="F11162" s="7" t="n">
        <v>2</v>
      </c>
    </row>
    <row r="11163" spans="1:12">
      <c r="A11163" t="s">
        <v>4</v>
      </c>
      <c r="B11163" s="4" t="s">
        <v>5</v>
      </c>
      <c r="C11163" s="4" t="s">
        <v>13</v>
      </c>
      <c r="D11163" s="4" t="s">
        <v>10</v>
      </c>
      <c r="E11163" s="4" t="s">
        <v>6</v>
      </c>
    </row>
    <row r="11164" spans="1:12">
      <c r="A11164" t="n">
        <v>95906</v>
      </c>
      <c r="B11164" s="51" t="n">
        <v>51</v>
      </c>
      <c r="C11164" s="7" t="n">
        <v>4</v>
      </c>
      <c r="D11164" s="7" t="n">
        <v>95</v>
      </c>
      <c r="E11164" s="7" t="s">
        <v>274</v>
      </c>
    </row>
    <row r="11165" spans="1:12">
      <c r="A11165" t="s">
        <v>4</v>
      </c>
      <c r="B11165" s="4" t="s">
        <v>5</v>
      </c>
      <c r="C11165" s="4" t="s">
        <v>10</v>
      </c>
    </row>
    <row r="11166" spans="1:12">
      <c r="A11166" t="n">
        <v>95919</v>
      </c>
      <c r="B11166" s="25" t="n">
        <v>16</v>
      </c>
      <c r="C11166" s="7" t="n">
        <v>0</v>
      </c>
    </row>
    <row r="11167" spans="1:12">
      <c r="A11167" t="s">
        <v>4</v>
      </c>
      <c r="B11167" s="4" t="s">
        <v>5</v>
      </c>
      <c r="C11167" s="4" t="s">
        <v>10</v>
      </c>
      <c r="D11167" s="4" t="s">
        <v>66</v>
      </c>
      <c r="E11167" s="4" t="s">
        <v>13</v>
      </c>
      <c r="F11167" s="4" t="s">
        <v>13</v>
      </c>
    </row>
    <row r="11168" spans="1:12">
      <c r="A11168" t="n">
        <v>95922</v>
      </c>
      <c r="B11168" s="52" t="n">
        <v>26</v>
      </c>
      <c r="C11168" s="7" t="n">
        <v>95</v>
      </c>
      <c r="D11168" s="7" t="s">
        <v>901</v>
      </c>
      <c r="E11168" s="7" t="n">
        <v>2</v>
      </c>
      <c r="F11168" s="7" t="n">
        <v>0</v>
      </c>
    </row>
    <row r="11169" spans="1:6">
      <c r="A11169" t="s">
        <v>4</v>
      </c>
      <c r="B11169" s="4" t="s">
        <v>5</v>
      </c>
    </row>
    <row r="11170" spans="1:6">
      <c r="A11170" t="n">
        <v>95966</v>
      </c>
      <c r="B11170" s="32" t="n">
        <v>28</v>
      </c>
    </row>
    <row r="11171" spans="1:6">
      <c r="A11171" t="s">
        <v>4</v>
      </c>
      <c r="B11171" s="4" t="s">
        <v>5</v>
      </c>
      <c r="C11171" s="4" t="s">
        <v>10</v>
      </c>
      <c r="D11171" s="4" t="s">
        <v>13</v>
      </c>
    </row>
    <row r="11172" spans="1:6">
      <c r="A11172" t="n">
        <v>95967</v>
      </c>
      <c r="B11172" s="61" t="n">
        <v>89</v>
      </c>
      <c r="C11172" s="7" t="n">
        <v>65533</v>
      </c>
      <c r="D11172" s="7" t="n">
        <v>1</v>
      </c>
    </row>
    <row r="11173" spans="1:6">
      <c r="A11173" t="s">
        <v>4</v>
      </c>
      <c r="B11173" s="4" t="s">
        <v>5</v>
      </c>
      <c r="C11173" s="4" t="s">
        <v>13</v>
      </c>
      <c r="D11173" s="4" t="s">
        <v>10</v>
      </c>
      <c r="E11173" s="4" t="s">
        <v>10</v>
      </c>
      <c r="F11173" s="4" t="s">
        <v>13</v>
      </c>
    </row>
    <row r="11174" spans="1:6">
      <c r="A11174" t="n">
        <v>95971</v>
      </c>
      <c r="B11174" s="30" t="n">
        <v>25</v>
      </c>
      <c r="C11174" s="7" t="n">
        <v>1</v>
      </c>
      <c r="D11174" s="7" t="n">
        <v>65535</v>
      </c>
      <c r="E11174" s="7" t="n">
        <v>65535</v>
      </c>
      <c r="F11174" s="7" t="n">
        <v>0</v>
      </c>
    </row>
    <row r="11175" spans="1:6">
      <c r="A11175" t="s">
        <v>4</v>
      </c>
      <c r="B11175" s="4" t="s">
        <v>5</v>
      </c>
      <c r="C11175" s="4" t="s">
        <v>13</v>
      </c>
      <c r="D11175" s="4" t="s">
        <v>10</v>
      </c>
      <c r="E11175" s="4" t="s">
        <v>30</v>
      </c>
    </row>
    <row r="11176" spans="1:6">
      <c r="A11176" t="n">
        <v>95978</v>
      </c>
      <c r="B11176" s="27" t="n">
        <v>58</v>
      </c>
      <c r="C11176" s="7" t="n">
        <v>0</v>
      </c>
      <c r="D11176" s="7" t="n">
        <v>300</v>
      </c>
      <c r="E11176" s="7" t="n">
        <v>0.300000011920929</v>
      </c>
    </row>
    <row r="11177" spans="1:6">
      <c r="A11177" t="s">
        <v>4</v>
      </c>
      <c r="B11177" s="4" t="s">
        <v>5</v>
      </c>
      <c r="C11177" s="4" t="s">
        <v>13</v>
      </c>
      <c r="D11177" s="4" t="s">
        <v>10</v>
      </c>
    </row>
    <row r="11178" spans="1:6">
      <c r="A11178" t="n">
        <v>95986</v>
      </c>
      <c r="B11178" s="27" t="n">
        <v>58</v>
      </c>
      <c r="C11178" s="7" t="n">
        <v>255</v>
      </c>
      <c r="D11178" s="7" t="n">
        <v>0</v>
      </c>
    </row>
    <row r="11179" spans="1:6">
      <c r="A11179" t="s">
        <v>4</v>
      </c>
      <c r="B11179" s="4" t="s">
        <v>5</v>
      </c>
      <c r="C11179" s="4" t="s">
        <v>13</v>
      </c>
      <c r="D11179" s="4" t="s">
        <v>10</v>
      </c>
      <c r="E11179" s="4" t="s">
        <v>30</v>
      </c>
      <c r="F11179" s="4" t="s">
        <v>10</v>
      </c>
      <c r="G11179" s="4" t="s">
        <v>9</v>
      </c>
      <c r="H11179" s="4" t="s">
        <v>9</v>
      </c>
      <c r="I11179" s="4" t="s">
        <v>10</v>
      </c>
      <c r="J11179" s="4" t="s">
        <v>10</v>
      </c>
      <c r="K11179" s="4" t="s">
        <v>9</v>
      </c>
      <c r="L11179" s="4" t="s">
        <v>9</v>
      </c>
      <c r="M11179" s="4" t="s">
        <v>9</v>
      </c>
      <c r="N11179" s="4" t="s">
        <v>9</v>
      </c>
      <c r="O11179" s="4" t="s">
        <v>6</v>
      </c>
    </row>
    <row r="11180" spans="1:6">
      <c r="A11180" t="n">
        <v>95990</v>
      </c>
      <c r="B11180" s="19" t="n">
        <v>50</v>
      </c>
      <c r="C11180" s="7" t="n">
        <v>0</v>
      </c>
      <c r="D11180" s="7" t="n">
        <v>12010</v>
      </c>
      <c r="E11180" s="7" t="n">
        <v>1</v>
      </c>
      <c r="F11180" s="7" t="n">
        <v>0</v>
      </c>
      <c r="G11180" s="7" t="n">
        <v>0</v>
      </c>
      <c r="H11180" s="7" t="n">
        <v>0</v>
      </c>
      <c r="I11180" s="7" t="n">
        <v>0</v>
      </c>
      <c r="J11180" s="7" t="n">
        <v>65533</v>
      </c>
      <c r="K11180" s="7" t="n">
        <v>0</v>
      </c>
      <c r="L11180" s="7" t="n">
        <v>0</v>
      </c>
      <c r="M11180" s="7" t="n">
        <v>0</v>
      </c>
      <c r="N11180" s="7" t="n">
        <v>0</v>
      </c>
      <c r="O11180" s="7" t="s">
        <v>12</v>
      </c>
    </row>
    <row r="11181" spans="1:6">
      <c r="A11181" t="s">
        <v>4</v>
      </c>
      <c r="B11181" s="4" t="s">
        <v>5</v>
      </c>
      <c r="C11181" s="4" t="s">
        <v>13</v>
      </c>
      <c r="D11181" s="4" t="s">
        <v>10</v>
      </c>
      <c r="E11181" s="4" t="s">
        <v>10</v>
      </c>
      <c r="F11181" s="4" t="s">
        <v>10</v>
      </c>
      <c r="G11181" s="4" t="s">
        <v>10</v>
      </c>
      <c r="H11181" s="4" t="s">
        <v>13</v>
      </c>
    </row>
    <row r="11182" spans="1:6">
      <c r="A11182" t="n">
        <v>96029</v>
      </c>
      <c r="B11182" s="30" t="n">
        <v>25</v>
      </c>
      <c r="C11182" s="7" t="n">
        <v>5</v>
      </c>
      <c r="D11182" s="7" t="n">
        <v>65535</v>
      </c>
      <c r="E11182" s="7" t="n">
        <v>65535</v>
      </c>
      <c r="F11182" s="7" t="n">
        <v>65535</v>
      </c>
      <c r="G11182" s="7" t="n">
        <v>65535</v>
      </c>
      <c r="H11182" s="7" t="n">
        <v>0</v>
      </c>
    </row>
    <row r="11183" spans="1:6">
      <c r="A11183" t="s">
        <v>4</v>
      </c>
      <c r="B11183" s="4" t="s">
        <v>5</v>
      </c>
      <c r="C11183" s="4" t="s">
        <v>10</v>
      </c>
      <c r="D11183" s="4" t="s">
        <v>66</v>
      </c>
      <c r="E11183" s="4" t="s">
        <v>13</v>
      </c>
      <c r="F11183" s="4" t="s">
        <v>13</v>
      </c>
      <c r="G11183" s="4" t="s">
        <v>10</v>
      </c>
      <c r="H11183" s="4" t="s">
        <v>13</v>
      </c>
      <c r="I11183" s="4" t="s">
        <v>66</v>
      </c>
      <c r="J11183" s="4" t="s">
        <v>13</v>
      </c>
      <c r="K11183" s="4" t="s">
        <v>13</v>
      </c>
      <c r="L11183" s="4" t="s">
        <v>13</v>
      </c>
    </row>
    <row r="11184" spans="1:6">
      <c r="A11184" t="n">
        <v>96040</v>
      </c>
      <c r="B11184" s="31" t="n">
        <v>24</v>
      </c>
      <c r="C11184" s="7" t="n">
        <v>65533</v>
      </c>
      <c r="D11184" s="7" t="s">
        <v>734</v>
      </c>
      <c r="E11184" s="7" t="n">
        <v>12</v>
      </c>
      <c r="F11184" s="7" t="n">
        <v>16</v>
      </c>
      <c r="G11184" s="7" t="n">
        <v>3220</v>
      </c>
      <c r="H11184" s="7" t="n">
        <v>7</v>
      </c>
      <c r="I11184" s="7" t="s">
        <v>791</v>
      </c>
      <c r="J11184" s="7" t="n">
        <v>6</v>
      </c>
      <c r="K11184" s="7" t="n">
        <v>2</v>
      </c>
      <c r="L11184" s="7" t="n">
        <v>0</v>
      </c>
    </row>
    <row r="11185" spans="1:15">
      <c r="A11185" t="s">
        <v>4</v>
      </c>
      <c r="B11185" s="4" t="s">
        <v>5</v>
      </c>
    </row>
    <row r="11186" spans="1:15">
      <c r="A11186" t="n">
        <v>96061</v>
      </c>
      <c r="B11186" s="32" t="n">
        <v>28</v>
      </c>
    </row>
    <row r="11187" spans="1:15">
      <c r="A11187" t="s">
        <v>4</v>
      </c>
      <c r="B11187" s="4" t="s">
        <v>5</v>
      </c>
      <c r="C11187" s="4" t="s">
        <v>13</v>
      </c>
    </row>
    <row r="11188" spans="1:15">
      <c r="A11188" t="n">
        <v>96062</v>
      </c>
      <c r="B11188" s="33" t="n">
        <v>27</v>
      </c>
      <c r="C11188" s="7" t="n">
        <v>0</v>
      </c>
    </row>
    <row r="11189" spans="1:15">
      <c r="A11189" t="s">
        <v>4</v>
      </c>
      <c r="B11189" s="4" t="s">
        <v>5</v>
      </c>
      <c r="C11189" s="4" t="s">
        <v>13</v>
      </c>
    </row>
    <row r="11190" spans="1:15">
      <c r="A11190" t="n">
        <v>96064</v>
      </c>
      <c r="B11190" s="33" t="n">
        <v>27</v>
      </c>
      <c r="C11190" s="7" t="n">
        <v>1</v>
      </c>
    </row>
    <row r="11191" spans="1:15">
      <c r="A11191" t="s">
        <v>4</v>
      </c>
      <c r="B11191" s="4" t="s">
        <v>5</v>
      </c>
      <c r="C11191" s="4" t="s">
        <v>13</v>
      </c>
      <c r="D11191" s="4" t="s">
        <v>10</v>
      </c>
      <c r="E11191" s="4" t="s">
        <v>10</v>
      </c>
      <c r="F11191" s="4" t="s">
        <v>10</v>
      </c>
      <c r="G11191" s="4" t="s">
        <v>10</v>
      </c>
      <c r="H11191" s="4" t="s">
        <v>13</v>
      </c>
    </row>
    <row r="11192" spans="1:15">
      <c r="A11192" t="n">
        <v>96066</v>
      </c>
      <c r="B11192" s="30" t="n">
        <v>25</v>
      </c>
      <c r="C11192" s="7" t="n">
        <v>5</v>
      </c>
      <c r="D11192" s="7" t="n">
        <v>65535</v>
      </c>
      <c r="E11192" s="7" t="n">
        <v>65535</v>
      </c>
      <c r="F11192" s="7" t="n">
        <v>65535</v>
      </c>
      <c r="G11192" s="7" t="n">
        <v>65535</v>
      </c>
      <c r="H11192" s="7" t="n">
        <v>0</v>
      </c>
    </row>
    <row r="11193" spans="1:15">
      <c r="A11193" t="s">
        <v>4</v>
      </c>
      <c r="B11193" s="4" t="s">
        <v>5</v>
      </c>
      <c r="C11193" s="4" t="s">
        <v>13</v>
      </c>
      <c r="D11193" s="4" t="s">
        <v>10</v>
      </c>
      <c r="E11193" s="4" t="s">
        <v>9</v>
      </c>
    </row>
    <row r="11194" spans="1:15">
      <c r="A11194" t="n">
        <v>96077</v>
      </c>
      <c r="B11194" s="74" t="n">
        <v>101</v>
      </c>
      <c r="C11194" s="7" t="n">
        <v>0</v>
      </c>
      <c r="D11194" s="7" t="n">
        <v>3220</v>
      </c>
      <c r="E11194" s="7" t="n">
        <v>1</v>
      </c>
    </row>
    <row r="11195" spans="1:15">
      <c r="A11195" t="s">
        <v>4</v>
      </c>
      <c r="B11195" s="4" t="s">
        <v>5</v>
      </c>
      <c r="C11195" s="4" t="s">
        <v>13</v>
      </c>
      <c r="D11195" s="4" t="s">
        <v>6</v>
      </c>
    </row>
    <row r="11196" spans="1:15">
      <c r="A11196" t="n">
        <v>96085</v>
      </c>
      <c r="B11196" s="9" t="n">
        <v>2</v>
      </c>
      <c r="C11196" s="7" t="n">
        <v>10</v>
      </c>
      <c r="D11196" s="7" t="s">
        <v>792</v>
      </c>
    </row>
    <row r="11197" spans="1:15">
      <c r="A11197" t="s">
        <v>4</v>
      </c>
      <c r="B11197" s="4" t="s">
        <v>5</v>
      </c>
      <c r="C11197" s="4" t="s">
        <v>13</v>
      </c>
      <c r="D11197" s="4" t="s">
        <v>10</v>
      </c>
      <c r="E11197" s="4" t="s">
        <v>30</v>
      </c>
    </row>
    <row r="11198" spans="1:15">
      <c r="A11198" t="n">
        <v>96102</v>
      </c>
      <c r="B11198" s="27" t="n">
        <v>58</v>
      </c>
      <c r="C11198" s="7" t="n">
        <v>100</v>
      </c>
      <c r="D11198" s="7" t="n">
        <v>300</v>
      </c>
      <c r="E11198" s="7" t="n">
        <v>0.300000011920929</v>
      </c>
    </row>
    <row r="11199" spans="1:15">
      <c r="A11199" t="s">
        <v>4</v>
      </c>
      <c r="B11199" s="4" t="s">
        <v>5</v>
      </c>
      <c r="C11199" s="4" t="s">
        <v>13</v>
      </c>
      <c r="D11199" s="4" t="s">
        <v>10</v>
      </c>
    </row>
    <row r="11200" spans="1:15">
      <c r="A11200" t="n">
        <v>96110</v>
      </c>
      <c r="B11200" s="27" t="n">
        <v>58</v>
      </c>
      <c r="C11200" s="7" t="n">
        <v>255</v>
      </c>
      <c r="D11200" s="7" t="n">
        <v>0</v>
      </c>
    </row>
    <row r="11201" spans="1:8">
      <c r="A11201" t="s">
        <v>4</v>
      </c>
      <c r="B11201" s="4" t="s">
        <v>5</v>
      </c>
      <c r="C11201" s="4" t="s">
        <v>13</v>
      </c>
      <c r="D11201" s="4" t="s">
        <v>10</v>
      </c>
      <c r="E11201" s="4" t="s">
        <v>10</v>
      </c>
      <c r="F11201" s="4" t="s">
        <v>13</v>
      </c>
    </row>
    <row r="11202" spans="1:8">
      <c r="A11202" t="n">
        <v>96114</v>
      </c>
      <c r="B11202" s="30" t="n">
        <v>25</v>
      </c>
      <c r="C11202" s="7" t="n">
        <v>1</v>
      </c>
      <c r="D11202" s="7" t="n">
        <v>160</v>
      </c>
      <c r="E11202" s="7" t="n">
        <v>570</v>
      </c>
      <c r="F11202" s="7" t="n">
        <v>1</v>
      </c>
    </row>
    <row r="11203" spans="1:8">
      <c r="A11203" t="s">
        <v>4</v>
      </c>
      <c r="B11203" s="4" t="s">
        <v>5</v>
      </c>
      <c r="C11203" s="4" t="s">
        <v>13</v>
      </c>
      <c r="D11203" s="4" t="s">
        <v>10</v>
      </c>
      <c r="E11203" s="4" t="s">
        <v>6</v>
      </c>
    </row>
    <row r="11204" spans="1:8">
      <c r="A11204" t="n">
        <v>96121</v>
      </c>
      <c r="B11204" s="51" t="n">
        <v>51</v>
      </c>
      <c r="C11204" s="7" t="n">
        <v>4</v>
      </c>
      <c r="D11204" s="7" t="n">
        <v>0</v>
      </c>
      <c r="E11204" s="7" t="s">
        <v>205</v>
      </c>
    </row>
    <row r="11205" spans="1:8">
      <c r="A11205" t="s">
        <v>4</v>
      </c>
      <c r="B11205" s="4" t="s">
        <v>5</v>
      </c>
      <c r="C11205" s="4" t="s">
        <v>10</v>
      </c>
    </row>
    <row r="11206" spans="1:8">
      <c r="A11206" t="n">
        <v>96135</v>
      </c>
      <c r="B11206" s="25" t="n">
        <v>16</v>
      </c>
      <c r="C11206" s="7" t="n">
        <v>0</v>
      </c>
    </row>
    <row r="11207" spans="1:8">
      <c r="A11207" t="s">
        <v>4</v>
      </c>
      <c r="B11207" s="4" t="s">
        <v>5</v>
      </c>
      <c r="C11207" s="4" t="s">
        <v>10</v>
      </c>
      <c r="D11207" s="4" t="s">
        <v>66</v>
      </c>
      <c r="E11207" s="4" t="s">
        <v>13</v>
      </c>
      <c r="F11207" s="4" t="s">
        <v>13</v>
      </c>
    </row>
    <row r="11208" spans="1:8">
      <c r="A11208" t="n">
        <v>96138</v>
      </c>
      <c r="B11208" s="52" t="n">
        <v>26</v>
      </c>
      <c r="C11208" s="7" t="n">
        <v>0</v>
      </c>
      <c r="D11208" s="7" t="s">
        <v>902</v>
      </c>
      <c r="E11208" s="7" t="n">
        <v>2</v>
      </c>
      <c r="F11208" s="7" t="n">
        <v>0</v>
      </c>
    </row>
    <row r="11209" spans="1:8">
      <c r="A11209" t="s">
        <v>4</v>
      </c>
      <c r="B11209" s="4" t="s">
        <v>5</v>
      </c>
    </row>
    <row r="11210" spans="1:8">
      <c r="A11210" t="n">
        <v>96187</v>
      </c>
      <c r="B11210" s="32" t="n">
        <v>28</v>
      </c>
    </row>
    <row r="11211" spans="1:8">
      <c r="A11211" t="s">
        <v>4</v>
      </c>
      <c r="B11211" s="4" t="s">
        <v>5</v>
      </c>
      <c r="C11211" s="4" t="s">
        <v>10</v>
      </c>
      <c r="D11211" s="4" t="s">
        <v>13</v>
      </c>
    </row>
    <row r="11212" spans="1:8">
      <c r="A11212" t="n">
        <v>96188</v>
      </c>
      <c r="B11212" s="61" t="n">
        <v>89</v>
      </c>
      <c r="C11212" s="7" t="n">
        <v>65533</v>
      </c>
      <c r="D11212" s="7" t="n">
        <v>1</v>
      </c>
    </row>
    <row r="11213" spans="1:8">
      <c r="A11213" t="s">
        <v>4</v>
      </c>
      <c r="B11213" s="4" t="s">
        <v>5</v>
      </c>
      <c r="C11213" s="4" t="s">
        <v>13</v>
      </c>
      <c r="D11213" s="4" t="s">
        <v>10</v>
      </c>
      <c r="E11213" s="4" t="s">
        <v>10</v>
      </c>
      <c r="F11213" s="4" t="s">
        <v>13</v>
      </c>
    </row>
    <row r="11214" spans="1:8">
      <c r="A11214" t="n">
        <v>96192</v>
      </c>
      <c r="B11214" s="30" t="n">
        <v>25</v>
      </c>
      <c r="C11214" s="7" t="n">
        <v>1</v>
      </c>
      <c r="D11214" s="7" t="n">
        <v>65535</v>
      </c>
      <c r="E11214" s="7" t="n">
        <v>65535</v>
      </c>
      <c r="F11214" s="7" t="n">
        <v>0</v>
      </c>
    </row>
    <row r="11215" spans="1:8">
      <c r="A11215" t="s">
        <v>4</v>
      </c>
      <c r="B11215" s="4" t="s">
        <v>5</v>
      </c>
      <c r="C11215" s="4" t="s">
        <v>13</v>
      </c>
      <c r="D11215" s="4" t="s">
        <v>10</v>
      </c>
      <c r="E11215" s="4" t="s">
        <v>10</v>
      </c>
      <c r="F11215" s="4" t="s">
        <v>13</v>
      </c>
    </row>
    <row r="11216" spans="1:8">
      <c r="A11216" t="n">
        <v>96199</v>
      </c>
      <c r="B11216" s="30" t="n">
        <v>25</v>
      </c>
      <c r="C11216" s="7" t="n">
        <v>1</v>
      </c>
      <c r="D11216" s="7" t="n">
        <v>60</v>
      </c>
      <c r="E11216" s="7" t="n">
        <v>280</v>
      </c>
      <c r="F11216" s="7" t="n">
        <v>2</v>
      </c>
    </row>
    <row r="11217" spans="1:6">
      <c r="A11217" t="s">
        <v>4</v>
      </c>
      <c r="B11217" s="4" t="s">
        <v>5</v>
      </c>
      <c r="C11217" s="4" t="s">
        <v>13</v>
      </c>
      <c r="D11217" s="4" t="s">
        <v>10</v>
      </c>
      <c r="E11217" s="4" t="s">
        <v>6</v>
      </c>
    </row>
    <row r="11218" spans="1:6">
      <c r="A11218" t="n">
        <v>96206</v>
      </c>
      <c r="B11218" s="51" t="n">
        <v>51</v>
      </c>
      <c r="C11218" s="7" t="n">
        <v>4</v>
      </c>
      <c r="D11218" s="7" t="n">
        <v>95</v>
      </c>
      <c r="E11218" s="7" t="s">
        <v>274</v>
      </c>
    </row>
    <row r="11219" spans="1:6">
      <c r="A11219" t="s">
        <v>4</v>
      </c>
      <c r="B11219" s="4" t="s">
        <v>5</v>
      </c>
      <c r="C11219" s="4" t="s">
        <v>10</v>
      </c>
    </row>
    <row r="11220" spans="1:6">
      <c r="A11220" t="n">
        <v>96219</v>
      </c>
      <c r="B11220" s="25" t="n">
        <v>16</v>
      </c>
      <c r="C11220" s="7" t="n">
        <v>0</v>
      </c>
    </row>
    <row r="11221" spans="1:6">
      <c r="A11221" t="s">
        <v>4</v>
      </c>
      <c r="B11221" s="4" t="s">
        <v>5</v>
      </c>
      <c r="C11221" s="4" t="s">
        <v>10</v>
      </c>
      <c r="D11221" s="4" t="s">
        <v>66</v>
      </c>
      <c r="E11221" s="4" t="s">
        <v>13</v>
      </c>
      <c r="F11221" s="4" t="s">
        <v>13</v>
      </c>
      <c r="G11221" s="4" t="s">
        <v>66</v>
      </c>
      <c r="H11221" s="4" t="s">
        <v>13</v>
      </c>
      <c r="I11221" s="4" t="s">
        <v>13</v>
      </c>
    </row>
    <row r="11222" spans="1:6">
      <c r="A11222" t="n">
        <v>96222</v>
      </c>
      <c r="B11222" s="52" t="n">
        <v>26</v>
      </c>
      <c r="C11222" s="7" t="n">
        <v>95</v>
      </c>
      <c r="D11222" s="7" t="s">
        <v>903</v>
      </c>
      <c r="E11222" s="7" t="n">
        <v>2</v>
      </c>
      <c r="F11222" s="7" t="n">
        <v>3</v>
      </c>
      <c r="G11222" s="7" t="s">
        <v>904</v>
      </c>
      <c r="H11222" s="7" t="n">
        <v>2</v>
      </c>
      <c r="I11222" s="7" t="n">
        <v>0</v>
      </c>
    </row>
    <row r="11223" spans="1:6">
      <c r="A11223" t="s">
        <v>4</v>
      </c>
      <c r="B11223" s="4" t="s">
        <v>5</v>
      </c>
    </row>
    <row r="11224" spans="1:6">
      <c r="A11224" t="n">
        <v>96397</v>
      </c>
      <c r="B11224" s="32" t="n">
        <v>28</v>
      </c>
    </row>
    <row r="11225" spans="1:6">
      <c r="A11225" t="s">
        <v>4</v>
      </c>
      <c r="B11225" s="4" t="s">
        <v>5</v>
      </c>
      <c r="C11225" s="4" t="s">
        <v>10</v>
      </c>
      <c r="D11225" s="4" t="s">
        <v>13</v>
      </c>
    </row>
    <row r="11226" spans="1:6">
      <c r="A11226" t="n">
        <v>96398</v>
      </c>
      <c r="B11226" s="61" t="n">
        <v>89</v>
      </c>
      <c r="C11226" s="7" t="n">
        <v>65533</v>
      </c>
      <c r="D11226" s="7" t="n">
        <v>1</v>
      </c>
    </row>
    <row r="11227" spans="1:6">
      <c r="A11227" t="s">
        <v>4</v>
      </c>
      <c r="B11227" s="4" t="s">
        <v>5</v>
      </c>
      <c r="C11227" s="4" t="s">
        <v>13</v>
      </c>
      <c r="D11227" s="4" t="s">
        <v>10</v>
      </c>
      <c r="E11227" s="4" t="s">
        <v>10</v>
      </c>
      <c r="F11227" s="4" t="s">
        <v>13</v>
      </c>
    </row>
    <row r="11228" spans="1:6">
      <c r="A11228" t="n">
        <v>96402</v>
      </c>
      <c r="B11228" s="30" t="n">
        <v>25</v>
      </c>
      <c r="C11228" s="7" t="n">
        <v>1</v>
      </c>
      <c r="D11228" s="7" t="n">
        <v>65535</v>
      </c>
      <c r="E11228" s="7" t="n">
        <v>65535</v>
      </c>
      <c r="F11228" s="7" t="n">
        <v>0</v>
      </c>
    </row>
    <row r="11229" spans="1:6">
      <c r="A11229" t="s">
        <v>4</v>
      </c>
      <c r="B11229" s="4" t="s">
        <v>5</v>
      </c>
      <c r="C11229" s="4" t="s">
        <v>13</v>
      </c>
      <c r="D11229" s="4" t="s">
        <v>10</v>
      </c>
      <c r="E11229" s="4" t="s">
        <v>10</v>
      </c>
      <c r="F11229" s="4" t="s">
        <v>13</v>
      </c>
    </row>
    <row r="11230" spans="1:6">
      <c r="A11230" t="n">
        <v>96409</v>
      </c>
      <c r="B11230" s="30" t="n">
        <v>25</v>
      </c>
      <c r="C11230" s="7" t="n">
        <v>1</v>
      </c>
      <c r="D11230" s="7" t="n">
        <v>260</v>
      </c>
      <c r="E11230" s="7" t="n">
        <v>280</v>
      </c>
      <c r="F11230" s="7" t="n">
        <v>2</v>
      </c>
    </row>
    <row r="11231" spans="1:6">
      <c r="A11231" t="s">
        <v>4</v>
      </c>
      <c r="B11231" s="4" t="s">
        <v>5</v>
      </c>
      <c r="C11231" s="4" t="s">
        <v>13</v>
      </c>
      <c r="D11231" s="4" t="s">
        <v>10</v>
      </c>
      <c r="E11231" s="4" t="s">
        <v>6</v>
      </c>
    </row>
    <row r="11232" spans="1:6">
      <c r="A11232" t="n">
        <v>96416</v>
      </c>
      <c r="B11232" s="51" t="n">
        <v>51</v>
      </c>
      <c r="C11232" s="7" t="n">
        <v>4</v>
      </c>
      <c r="D11232" s="7" t="n">
        <v>118</v>
      </c>
      <c r="E11232" s="7" t="s">
        <v>151</v>
      </c>
    </row>
    <row r="11233" spans="1:9">
      <c r="A11233" t="s">
        <v>4</v>
      </c>
      <c r="B11233" s="4" t="s">
        <v>5</v>
      </c>
      <c r="C11233" s="4" t="s">
        <v>10</v>
      </c>
    </row>
    <row r="11234" spans="1:9">
      <c r="A11234" t="n">
        <v>96429</v>
      </c>
      <c r="B11234" s="25" t="n">
        <v>16</v>
      </c>
      <c r="C11234" s="7" t="n">
        <v>0</v>
      </c>
    </row>
    <row r="11235" spans="1:9">
      <c r="A11235" t="s">
        <v>4</v>
      </c>
      <c r="B11235" s="4" t="s">
        <v>5</v>
      </c>
      <c r="C11235" s="4" t="s">
        <v>10</v>
      </c>
      <c r="D11235" s="4" t="s">
        <v>66</v>
      </c>
      <c r="E11235" s="4" t="s">
        <v>13</v>
      </c>
      <c r="F11235" s="4" t="s">
        <v>13</v>
      </c>
      <c r="G11235" s="4" t="s">
        <v>66</v>
      </c>
      <c r="H11235" s="4" t="s">
        <v>13</v>
      </c>
      <c r="I11235" s="4" t="s">
        <v>13</v>
      </c>
      <c r="J11235" s="4" t="s">
        <v>66</v>
      </c>
      <c r="K11235" s="4" t="s">
        <v>13</v>
      </c>
      <c r="L11235" s="4" t="s">
        <v>13</v>
      </c>
    </row>
    <row r="11236" spans="1:9">
      <c r="A11236" t="n">
        <v>96432</v>
      </c>
      <c r="B11236" s="52" t="n">
        <v>26</v>
      </c>
      <c r="C11236" s="7" t="n">
        <v>118</v>
      </c>
      <c r="D11236" s="7" t="s">
        <v>905</v>
      </c>
      <c r="E11236" s="7" t="n">
        <v>2</v>
      </c>
      <c r="F11236" s="7" t="n">
        <v>3</v>
      </c>
      <c r="G11236" s="7" t="s">
        <v>906</v>
      </c>
      <c r="H11236" s="7" t="n">
        <v>2</v>
      </c>
      <c r="I11236" s="7" t="n">
        <v>3</v>
      </c>
      <c r="J11236" s="7" t="s">
        <v>907</v>
      </c>
      <c r="K11236" s="7" t="n">
        <v>2</v>
      </c>
      <c r="L11236" s="7" t="n">
        <v>0</v>
      </c>
    </row>
    <row r="11237" spans="1:9">
      <c r="A11237" t="s">
        <v>4</v>
      </c>
      <c r="B11237" s="4" t="s">
        <v>5</v>
      </c>
    </row>
    <row r="11238" spans="1:9">
      <c r="A11238" t="n">
        <v>96784</v>
      </c>
      <c r="B11238" s="32" t="n">
        <v>28</v>
      </c>
    </row>
    <row r="11239" spans="1:9">
      <c r="A11239" t="s">
        <v>4</v>
      </c>
      <c r="B11239" s="4" t="s">
        <v>5</v>
      </c>
      <c r="C11239" s="4" t="s">
        <v>10</v>
      </c>
      <c r="D11239" s="4" t="s">
        <v>13</v>
      </c>
    </row>
    <row r="11240" spans="1:9">
      <c r="A11240" t="n">
        <v>96785</v>
      </c>
      <c r="B11240" s="61" t="n">
        <v>89</v>
      </c>
      <c r="C11240" s="7" t="n">
        <v>65533</v>
      </c>
      <c r="D11240" s="7" t="n">
        <v>1</v>
      </c>
    </row>
    <row r="11241" spans="1:9">
      <c r="A11241" t="s">
        <v>4</v>
      </c>
      <c r="B11241" s="4" t="s">
        <v>5</v>
      </c>
      <c r="C11241" s="4" t="s">
        <v>13</v>
      </c>
      <c r="D11241" s="4" t="s">
        <v>10</v>
      </c>
      <c r="E11241" s="4" t="s">
        <v>10</v>
      </c>
      <c r="F11241" s="4" t="s">
        <v>13</v>
      </c>
    </row>
    <row r="11242" spans="1:9">
      <c r="A11242" t="n">
        <v>96789</v>
      </c>
      <c r="B11242" s="30" t="n">
        <v>25</v>
      </c>
      <c r="C11242" s="7" t="n">
        <v>1</v>
      </c>
      <c r="D11242" s="7" t="n">
        <v>65535</v>
      </c>
      <c r="E11242" s="7" t="n">
        <v>65535</v>
      </c>
      <c r="F11242" s="7" t="n">
        <v>0</v>
      </c>
    </row>
    <row r="11243" spans="1:9">
      <c r="A11243" t="s">
        <v>4</v>
      </c>
      <c r="B11243" s="4" t="s">
        <v>5</v>
      </c>
      <c r="C11243" s="4" t="s">
        <v>13</v>
      </c>
      <c r="D11243" s="4" t="s">
        <v>10</v>
      </c>
      <c r="E11243" s="4" t="s">
        <v>10</v>
      </c>
      <c r="F11243" s="4" t="s">
        <v>13</v>
      </c>
    </row>
    <row r="11244" spans="1:9">
      <c r="A11244" t="n">
        <v>96796</v>
      </c>
      <c r="B11244" s="30" t="n">
        <v>25</v>
      </c>
      <c r="C11244" s="7" t="n">
        <v>1</v>
      </c>
      <c r="D11244" s="7" t="n">
        <v>160</v>
      </c>
      <c r="E11244" s="7" t="n">
        <v>570</v>
      </c>
      <c r="F11244" s="7" t="n">
        <v>1</v>
      </c>
    </row>
    <row r="11245" spans="1:9">
      <c r="A11245" t="s">
        <v>4</v>
      </c>
      <c r="B11245" s="4" t="s">
        <v>5</v>
      </c>
      <c r="C11245" s="4" t="s">
        <v>13</v>
      </c>
      <c r="D11245" s="4" t="s">
        <v>10</v>
      </c>
      <c r="E11245" s="4" t="s">
        <v>6</v>
      </c>
    </row>
    <row r="11246" spans="1:9">
      <c r="A11246" t="n">
        <v>96803</v>
      </c>
      <c r="B11246" s="51" t="n">
        <v>51</v>
      </c>
      <c r="C11246" s="7" t="n">
        <v>4</v>
      </c>
      <c r="D11246" s="7" t="n">
        <v>0</v>
      </c>
      <c r="E11246" s="7" t="s">
        <v>205</v>
      </c>
    </row>
    <row r="11247" spans="1:9">
      <c r="A11247" t="s">
        <v>4</v>
      </c>
      <c r="B11247" s="4" t="s">
        <v>5</v>
      </c>
      <c r="C11247" s="4" t="s">
        <v>10</v>
      </c>
    </row>
    <row r="11248" spans="1:9">
      <c r="A11248" t="n">
        <v>96817</v>
      </c>
      <c r="B11248" s="25" t="n">
        <v>16</v>
      </c>
      <c r="C11248" s="7" t="n">
        <v>0</v>
      </c>
    </row>
    <row r="11249" spans="1:12">
      <c r="A11249" t="s">
        <v>4</v>
      </c>
      <c r="B11249" s="4" t="s">
        <v>5</v>
      </c>
      <c r="C11249" s="4" t="s">
        <v>10</v>
      </c>
      <c r="D11249" s="4" t="s">
        <v>66</v>
      </c>
      <c r="E11249" s="4" t="s">
        <v>13</v>
      </c>
      <c r="F11249" s="4" t="s">
        <v>13</v>
      </c>
      <c r="G11249" s="4" t="s">
        <v>66</v>
      </c>
      <c r="H11249" s="4" t="s">
        <v>13</v>
      </c>
      <c r="I11249" s="4" t="s">
        <v>13</v>
      </c>
    </row>
    <row r="11250" spans="1:12">
      <c r="A11250" t="n">
        <v>96820</v>
      </c>
      <c r="B11250" s="52" t="n">
        <v>26</v>
      </c>
      <c r="C11250" s="7" t="n">
        <v>0</v>
      </c>
      <c r="D11250" s="7" t="s">
        <v>908</v>
      </c>
      <c r="E11250" s="7" t="n">
        <v>2</v>
      </c>
      <c r="F11250" s="7" t="n">
        <v>3</v>
      </c>
      <c r="G11250" s="7" t="s">
        <v>909</v>
      </c>
      <c r="H11250" s="7" t="n">
        <v>2</v>
      </c>
      <c r="I11250" s="7" t="n">
        <v>0</v>
      </c>
    </row>
    <row r="11251" spans="1:12">
      <c r="A11251" t="s">
        <v>4</v>
      </c>
      <c r="B11251" s="4" t="s">
        <v>5</v>
      </c>
    </row>
    <row r="11252" spans="1:12">
      <c r="A11252" t="n">
        <v>96945</v>
      </c>
      <c r="B11252" s="32" t="n">
        <v>28</v>
      </c>
    </row>
    <row r="11253" spans="1:12">
      <c r="A11253" t="s">
        <v>4</v>
      </c>
      <c r="B11253" s="4" t="s">
        <v>5</v>
      </c>
      <c r="C11253" s="4" t="s">
        <v>10</v>
      </c>
      <c r="D11253" s="4" t="s">
        <v>13</v>
      </c>
    </row>
    <row r="11254" spans="1:12">
      <c r="A11254" t="n">
        <v>96946</v>
      </c>
      <c r="B11254" s="61" t="n">
        <v>89</v>
      </c>
      <c r="C11254" s="7" t="n">
        <v>65533</v>
      </c>
      <c r="D11254" s="7" t="n">
        <v>1</v>
      </c>
    </row>
    <row r="11255" spans="1:12">
      <c r="A11255" t="s">
        <v>4</v>
      </c>
      <c r="B11255" s="4" t="s">
        <v>5</v>
      </c>
      <c r="C11255" s="4" t="s">
        <v>13</v>
      </c>
      <c r="D11255" s="4" t="s">
        <v>10</v>
      </c>
      <c r="E11255" s="4" t="s">
        <v>10</v>
      </c>
      <c r="F11255" s="4" t="s">
        <v>13</v>
      </c>
    </row>
    <row r="11256" spans="1:12">
      <c r="A11256" t="n">
        <v>96950</v>
      </c>
      <c r="B11256" s="30" t="n">
        <v>25</v>
      </c>
      <c r="C11256" s="7" t="n">
        <v>1</v>
      </c>
      <c r="D11256" s="7" t="n">
        <v>65535</v>
      </c>
      <c r="E11256" s="7" t="n">
        <v>65535</v>
      </c>
      <c r="F11256" s="7" t="n">
        <v>0</v>
      </c>
    </row>
    <row r="11257" spans="1:12">
      <c r="A11257" t="s">
        <v>4</v>
      </c>
      <c r="B11257" s="4" t="s">
        <v>5</v>
      </c>
      <c r="C11257" s="4" t="s">
        <v>13</v>
      </c>
      <c r="D11257" s="4" t="s">
        <v>10</v>
      </c>
      <c r="E11257" s="4" t="s">
        <v>10</v>
      </c>
      <c r="F11257" s="4" t="s">
        <v>13</v>
      </c>
    </row>
    <row r="11258" spans="1:12">
      <c r="A11258" t="n">
        <v>96957</v>
      </c>
      <c r="B11258" s="30" t="n">
        <v>25</v>
      </c>
      <c r="C11258" s="7" t="n">
        <v>1</v>
      </c>
      <c r="D11258" s="7" t="n">
        <v>60</v>
      </c>
      <c r="E11258" s="7" t="n">
        <v>280</v>
      </c>
      <c r="F11258" s="7" t="n">
        <v>2</v>
      </c>
    </row>
    <row r="11259" spans="1:12">
      <c r="A11259" t="s">
        <v>4</v>
      </c>
      <c r="B11259" s="4" t="s">
        <v>5</v>
      </c>
      <c r="C11259" s="4" t="s">
        <v>13</v>
      </c>
      <c r="D11259" s="4" t="s">
        <v>10</v>
      </c>
      <c r="E11259" s="4" t="s">
        <v>6</v>
      </c>
    </row>
    <row r="11260" spans="1:12">
      <c r="A11260" t="n">
        <v>96964</v>
      </c>
      <c r="B11260" s="51" t="n">
        <v>51</v>
      </c>
      <c r="C11260" s="7" t="n">
        <v>4</v>
      </c>
      <c r="D11260" s="7" t="n">
        <v>95</v>
      </c>
      <c r="E11260" s="7" t="s">
        <v>701</v>
      </c>
    </row>
    <row r="11261" spans="1:12">
      <c r="A11261" t="s">
        <v>4</v>
      </c>
      <c r="B11261" s="4" t="s">
        <v>5</v>
      </c>
      <c r="C11261" s="4" t="s">
        <v>10</v>
      </c>
    </row>
    <row r="11262" spans="1:12">
      <c r="A11262" t="n">
        <v>96977</v>
      </c>
      <c r="B11262" s="25" t="n">
        <v>16</v>
      </c>
      <c r="C11262" s="7" t="n">
        <v>0</v>
      </c>
    </row>
    <row r="11263" spans="1:12">
      <c r="A11263" t="s">
        <v>4</v>
      </c>
      <c r="B11263" s="4" t="s">
        <v>5</v>
      </c>
      <c r="C11263" s="4" t="s">
        <v>10</v>
      </c>
      <c r="D11263" s="4" t="s">
        <v>66</v>
      </c>
      <c r="E11263" s="4" t="s">
        <v>13</v>
      </c>
      <c r="F11263" s="4" t="s">
        <v>13</v>
      </c>
    </row>
    <row r="11264" spans="1:12">
      <c r="A11264" t="n">
        <v>96980</v>
      </c>
      <c r="B11264" s="52" t="n">
        <v>26</v>
      </c>
      <c r="C11264" s="7" t="n">
        <v>95</v>
      </c>
      <c r="D11264" s="7" t="s">
        <v>910</v>
      </c>
      <c r="E11264" s="7" t="n">
        <v>2</v>
      </c>
      <c r="F11264" s="7" t="n">
        <v>0</v>
      </c>
    </row>
    <row r="11265" spans="1:9">
      <c r="A11265" t="s">
        <v>4</v>
      </c>
      <c r="B11265" s="4" t="s">
        <v>5</v>
      </c>
    </row>
    <row r="11266" spans="1:9">
      <c r="A11266" t="n">
        <v>97097</v>
      </c>
      <c r="B11266" s="32" t="n">
        <v>28</v>
      </c>
    </row>
    <row r="11267" spans="1:9">
      <c r="A11267" t="s">
        <v>4</v>
      </c>
      <c r="B11267" s="4" t="s">
        <v>5</v>
      </c>
      <c r="C11267" s="4" t="s">
        <v>10</v>
      </c>
      <c r="D11267" s="4" t="s">
        <v>13</v>
      </c>
    </row>
    <row r="11268" spans="1:9">
      <c r="A11268" t="n">
        <v>97098</v>
      </c>
      <c r="B11268" s="61" t="n">
        <v>89</v>
      </c>
      <c r="C11268" s="7" t="n">
        <v>65533</v>
      </c>
      <c r="D11268" s="7" t="n">
        <v>1</v>
      </c>
    </row>
    <row r="11269" spans="1:9">
      <c r="A11269" t="s">
        <v>4</v>
      </c>
      <c r="B11269" s="4" t="s">
        <v>5</v>
      </c>
      <c r="C11269" s="4" t="s">
        <v>13</v>
      </c>
      <c r="D11269" s="4" t="s">
        <v>10</v>
      </c>
      <c r="E11269" s="4" t="s">
        <v>10</v>
      </c>
      <c r="F11269" s="4" t="s">
        <v>13</v>
      </c>
    </row>
    <row r="11270" spans="1:9">
      <c r="A11270" t="n">
        <v>97102</v>
      </c>
      <c r="B11270" s="30" t="n">
        <v>25</v>
      </c>
      <c r="C11270" s="7" t="n">
        <v>1</v>
      </c>
      <c r="D11270" s="7" t="n">
        <v>65535</v>
      </c>
      <c r="E11270" s="7" t="n">
        <v>65535</v>
      </c>
      <c r="F11270" s="7" t="n">
        <v>0</v>
      </c>
    </row>
    <row r="11271" spans="1:9">
      <c r="A11271" t="s">
        <v>4</v>
      </c>
      <c r="B11271" s="4" t="s">
        <v>5</v>
      </c>
      <c r="C11271" s="4" t="s">
        <v>13</v>
      </c>
      <c r="D11271" s="4" t="s">
        <v>10</v>
      </c>
      <c r="E11271" s="4" t="s">
        <v>10</v>
      </c>
      <c r="F11271" s="4" t="s">
        <v>13</v>
      </c>
    </row>
    <row r="11272" spans="1:9">
      <c r="A11272" t="n">
        <v>97109</v>
      </c>
      <c r="B11272" s="30" t="n">
        <v>25</v>
      </c>
      <c r="C11272" s="7" t="n">
        <v>1</v>
      </c>
      <c r="D11272" s="7" t="n">
        <v>260</v>
      </c>
      <c r="E11272" s="7" t="n">
        <v>280</v>
      </c>
      <c r="F11272" s="7" t="n">
        <v>2</v>
      </c>
    </row>
    <row r="11273" spans="1:9">
      <c r="A11273" t="s">
        <v>4</v>
      </c>
      <c r="B11273" s="4" t="s">
        <v>5</v>
      </c>
      <c r="C11273" s="4" t="s">
        <v>13</v>
      </c>
      <c r="D11273" s="4" t="s">
        <v>10</v>
      </c>
      <c r="E11273" s="4" t="s">
        <v>6</v>
      </c>
    </row>
    <row r="11274" spans="1:9">
      <c r="A11274" t="n">
        <v>97116</v>
      </c>
      <c r="B11274" s="51" t="n">
        <v>51</v>
      </c>
      <c r="C11274" s="7" t="n">
        <v>4</v>
      </c>
      <c r="D11274" s="7" t="n">
        <v>118</v>
      </c>
      <c r="E11274" s="7" t="s">
        <v>274</v>
      </c>
    </row>
    <row r="11275" spans="1:9">
      <c r="A11275" t="s">
        <v>4</v>
      </c>
      <c r="B11275" s="4" t="s">
        <v>5</v>
      </c>
      <c r="C11275" s="4" t="s">
        <v>10</v>
      </c>
    </row>
    <row r="11276" spans="1:9">
      <c r="A11276" t="n">
        <v>97129</v>
      </c>
      <c r="B11276" s="25" t="n">
        <v>16</v>
      </c>
      <c r="C11276" s="7" t="n">
        <v>0</v>
      </c>
    </row>
    <row r="11277" spans="1:9">
      <c r="A11277" t="s">
        <v>4</v>
      </c>
      <c r="B11277" s="4" t="s">
        <v>5</v>
      </c>
      <c r="C11277" s="4" t="s">
        <v>10</v>
      </c>
      <c r="D11277" s="4" t="s">
        <v>66</v>
      </c>
      <c r="E11277" s="4" t="s">
        <v>13</v>
      </c>
      <c r="F11277" s="4" t="s">
        <v>13</v>
      </c>
      <c r="G11277" s="4" t="s">
        <v>66</v>
      </c>
      <c r="H11277" s="4" t="s">
        <v>13</v>
      </c>
      <c r="I11277" s="4" t="s">
        <v>13</v>
      </c>
    </row>
    <row r="11278" spans="1:9">
      <c r="A11278" t="n">
        <v>97132</v>
      </c>
      <c r="B11278" s="52" t="n">
        <v>26</v>
      </c>
      <c r="C11278" s="7" t="n">
        <v>118</v>
      </c>
      <c r="D11278" s="7" t="s">
        <v>911</v>
      </c>
      <c r="E11278" s="7" t="n">
        <v>2</v>
      </c>
      <c r="F11278" s="7" t="n">
        <v>3</v>
      </c>
      <c r="G11278" s="7" t="s">
        <v>912</v>
      </c>
      <c r="H11278" s="7" t="n">
        <v>2</v>
      </c>
      <c r="I11278" s="7" t="n">
        <v>0</v>
      </c>
    </row>
    <row r="11279" spans="1:9">
      <c r="A11279" t="s">
        <v>4</v>
      </c>
      <c r="B11279" s="4" t="s">
        <v>5</v>
      </c>
    </row>
    <row r="11280" spans="1:9">
      <c r="A11280" t="n">
        <v>97321</v>
      </c>
      <c r="B11280" s="32" t="n">
        <v>28</v>
      </c>
    </row>
    <row r="11281" spans="1:9">
      <c r="A11281" t="s">
        <v>4</v>
      </c>
      <c r="B11281" s="4" t="s">
        <v>5</v>
      </c>
      <c r="C11281" s="4" t="s">
        <v>10</v>
      </c>
      <c r="D11281" s="4" t="s">
        <v>13</v>
      </c>
    </row>
    <row r="11282" spans="1:9">
      <c r="A11282" t="n">
        <v>97322</v>
      </c>
      <c r="B11282" s="61" t="n">
        <v>89</v>
      </c>
      <c r="C11282" s="7" t="n">
        <v>65533</v>
      </c>
      <c r="D11282" s="7" t="n">
        <v>1</v>
      </c>
    </row>
    <row r="11283" spans="1:9">
      <c r="A11283" t="s">
        <v>4</v>
      </c>
      <c r="B11283" s="4" t="s">
        <v>5</v>
      </c>
      <c r="C11283" s="4" t="s">
        <v>13</v>
      </c>
      <c r="D11283" s="4" t="s">
        <v>10</v>
      </c>
      <c r="E11283" s="4" t="s">
        <v>10</v>
      </c>
      <c r="F11283" s="4" t="s">
        <v>13</v>
      </c>
    </row>
    <row r="11284" spans="1:9">
      <c r="A11284" t="n">
        <v>97326</v>
      </c>
      <c r="B11284" s="30" t="n">
        <v>25</v>
      </c>
      <c r="C11284" s="7" t="n">
        <v>1</v>
      </c>
      <c r="D11284" s="7" t="n">
        <v>65535</v>
      </c>
      <c r="E11284" s="7" t="n">
        <v>65535</v>
      </c>
      <c r="F11284" s="7" t="n">
        <v>0</v>
      </c>
    </row>
    <row r="11285" spans="1:9">
      <c r="A11285" t="s">
        <v>4</v>
      </c>
      <c r="B11285" s="4" t="s">
        <v>5</v>
      </c>
      <c r="C11285" s="4" t="s">
        <v>13</v>
      </c>
      <c r="D11285" s="4" t="s">
        <v>10</v>
      </c>
      <c r="E11285" s="4" t="s">
        <v>10</v>
      </c>
      <c r="F11285" s="4" t="s">
        <v>13</v>
      </c>
    </row>
    <row r="11286" spans="1:9">
      <c r="A11286" t="n">
        <v>97333</v>
      </c>
      <c r="B11286" s="30" t="n">
        <v>25</v>
      </c>
      <c r="C11286" s="7" t="n">
        <v>1</v>
      </c>
      <c r="D11286" s="7" t="n">
        <v>160</v>
      </c>
      <c r="E11286" s="7" t="n">
        <v>570</v>
      </c>
      <c r="F11286" s="7" t="n">
        <v>1</v>
      </c>
    </row>
    <row r="11287" spans="1:9">
      <c r="A11287" t="s">
        <v>4</v>
      </c>
      <c r="B11287" s="4" t="s">
        <v>5</v>
      </c>
      <c r="C11287" s="4" t="s">
        <v>13</v>
      </c>
      <c r="D11287" s="4" t="s">
        <v>10</v>
      </c>
      <c r="E11287" s="4" t="s">
        <v>6</v>
      </c>
    </row>
    <row r="11288" spans="1:9">
      <c r="A11288" t="n">
        <v>97340</v>
      </c>
      <c r="B11288" s="51" t="n">
        <v>51</v>
      </c>
      <c r="C11288" s="7" t="n">
        <v>4</v>
      </c>
      <c r="D11288" s="7" t="n">
        <v>0</v>
      </c>
      <c r="E11288" s="7" t="s">
        <v>348</v>
      </c>
    </row>
    <row r="11289" spans="1:9">
      <c r="A11289" t="s">
        <v>4</v>
      </c>
      <c r="B11289" s="4" t="s">
        <v>5</v>
      </c>
      <c r="C11289" s="4" t="s">
        <v>10</v>
      </c>
    </row>
    <row r="11290" spans="1:9">
      <c r="A11290" t="n">
        <v>97354</v>
      </c>
      <c r="B11290" s="25" t="n">
        <v>16</v>
      </c>
      <c r="C11290" s="7" t="n">
        <v>0</v>
      </c>
    </row>
    <row r="11291" spans="1:9">
      <c r="A11291" t="s">
        <v>4</v>
      </c>
      <c r="B11291" s="4" t="s">
        <v>5</v>
      </c>
      <c r="C11291" s="4" t="s">
        <v>10</v>
      </c>
      <c r="D11291" s="4" t="s">
        <v>66</v>
      </c>
      <c r="E11291" s="4" t="s">
        <v>13</v>
      </c>
      <c r="F11291" s="4" t="s">
        <v>13</v>
      </c>
    </row>
    <row r="11292" spans="1:9">
      <c r="A11292" t="n">
        <v>97357</v>
      </c>
      <c r="B11292" s="52" t="n">
        <v>26</v>
      </c>
      <c r="C11292" s="7" t="n">
        <v>0</v>
      </c>
      <c r="D11292" s="7" t="s">
        <v>913</v>
      </c>
      <c r="E11292" s="7" t="n">
        <v>2</v>
      </c>
      <c r="F11292" s="7" t="n">
        <v>0</v>
      </c>
    </row>
    <row r="11293" spans="1:9">
      <c r="A11293" t="s">
        <v>4</v>
      </c>
      <c r="B11293" s="4" t="s">
        <v>5</v>
      </c>
    </row>
    <row r="11294" spans="1:9">
      <c r="A11294" t="n">
        <v>97384</v>
      </c>
      <c r="B11294" s="32" t="n">
        <v>28</v>
      </c>
    </row>
    <row r="11295" spans="1:9">
      <c r="A11295" t="s">
        <v>4</v>
      </c>
      <c r="B11295" s="4" t="s">
        <v>5</v>
      </c>
      <c r="C11295" s="4" t="s">
        <v>10</v>
      </c>
      <c r="D11295" s="4" t="s">
        <v>13</v>
      </c>
    </row>
    <row r="11296" spans="1:9">
      <c r="A11296" t="n">
        <v>97385</v>
      </c>
      <c r="B11296" s="61" t="n">
        <v>89</v>
      </c>
      <c r="C11296" s="7" t="n">
        <v>65533</v>
      </c>
      <c r="D11296" s="7" t="n">
        <v>1</v>
      </c>
    </row>
    <row r="11297" spans="1:6">
      <c r="A11297" t="s">
        <v>4</v>
      </c>
      <c r="B11297" s="4" t="s">
        <v>5</v>
      </c>
      <c r="C11297" s="4" t="s">
        <v>13</v>
      </c>
      <c r="D11297" s="4" t="s">
        <v>10</v>
      </c>
      <c r="E11297" s="4" t="s">
        <v>10</v>
      </c>
      <c r="F11297" s="4" t="s">
        <v>13</v>
      </c>
    </row>
    <row r="11298" spans="1:6">
      <c r="A11298" t="n">
        <v>97389</v>
      </c>
      <c r="B11298" s="30" t="n">
        <v>25</v>
      </c>
      <c r="C11298" s="7" t="n">
        <v>1</v>
      </c>
      <c r="D11298" s="7" t="n">
        <v>65535</v>
      </c>
      <c r="E11298" s="7" t="n">
        <v>65535</v>
      </c>
      <c r="F11298" s="7" t="n">
        <v>0</v>
      </c>
    </row>
    <row r="11299" spans="1:6">
      <c r="A11299" t="s">
        <v>4</v>
      </c>
      <c r="B11299" s="4" t="s">
        <v>5</v>
      </c>
      <c r="C11299" s="4" t="s">
        <v>29</v>
      </c>
    </row>
    <row r="11300" spans="1:6">
      <c r="A11300" t="n">
        <v>97396</v>
      </c>
      <c r="B11300" s="18" t="n">
        <v>3</v>
      </c>
      <c r="C11300" s="15" t="n">
        <f t="normal" ca="1">A11368</f>
        <v>0</v>
      </c>
    </row>
    <row r="11301" spans="1:6">
      <c r="A11301" t="s">
        <v>4</v>
      </c>
      <c r="B11301" s="4" t="s">
        <v>5</v>
      </c>
      <c r="C11301" s="4" t="s">
        <v>13</v>
      </c>
      <c r="D11301" s="4" t="s">
        <v>10</v>
      </c>
      <c r="E11301" s="4" t="s">
        <v>10</v>
      </c>
      <c r="F11301" s="4" t="s">
        <v>13</v>
      </c>
    </row>
    <row r="11302" spans="1:6">
      <c r="A11302" t="n">
        <v>97401</v>
      </c>
      <c r="B11302" s="30" t="n">
        <v>25</v>
      </c>
      <c r="C11302" s="7" t="n">
        <v>1</v>
      </c>
      <c r="D11302" s="7" t="n">
        <v>260</v>
      </c>
      <c r="E11302" s="7" t="n">
        <v>280</v>
      </c>
      <c r="F11302" s="7" t="n">
        <v>2</v>
      </c>
    </row>
    <row r="11303" spans="1:6">
      <c r="A11303" t="s">
        <v>4</v>
      </c>
      <c r="B11303" s="4" t="s">
        <v>5</v>
      </c>
      <c r="C11303" s="4" t="s">
        <v>13</v>
      </c>
      <c r="D11303" s="4" t="s">
        <v>10</v>
      </c>
      <c r="E11303" s="4" t="s">
        <v>6</v>
      </c>
    </row>
    <row r="11304" spans="1:6">
      <c r="A11304" t="n">
        <v>97408</v>
      </c>
      <c r="B11304" s="51" t="n">
        <v>51</v>
      </c>
      <c r="C11304" s="7" t="n">
        <v>4</v>
      </c>
      <c r="D11304" s="7" t="n">
        <v>118</v>
      </c>
      <c r="E11304" s="7" t="s">
        <v>677</v>
      </c>
    </row>
    <row r="11305" spans="1:6">
      <c r="A11305" t="s">
        <v>4</v>
      </c>
      <c r="B11305" s="4" t="s">
        <v>5</v>
      </c>
      <c r="C11305" s="4" t="s">
        <v>10</v>
      </c>
    </row>
    <row r="11306" spans="1:6">
      <c r="A11306" t="n">
        <v>97421</v>
      </c>
      <c r="B11306" s="25" t="n">
        <v>16</v>
      </c>
      <c r="C11306" s="7" t="n">
        <v>0</v>
      </c>
    </row>
    <row r="11307" spans="1:6">
      <c r="A11307" t="s">
        <v>4</v>
      </c>
      <c r="B11307" s="4" t="s">
        <v>5</v>
      </c>
      <c r="C11307" s="4" t="s">
        <v>10</v>
      </c>
      <c r="D11307" s="4" t="s">
        <v>66</v>
      </c>
      <c r="E11307" s="4" t="s">
        <v>13</v>
      </c>
      <c r="F11307" s="4" t="s">
        <v>13</v>
      </c>
    </row>
    <row r="11308" spans="1:6">
      <c r="A11308" t="n">
        <v>97424</v>
      </c>
      <c r="B11308" s="52" t="n">
        <v>26</v>
      </c>
      <c r="C11308" s="7" t="n">
        <v>118</v>
      </c>
      <c r="D11308" s="7" t="s">
        <v>914</v>
      </c>
      <c r="E11308" s="7" t="n">
        <v>2</v>
      </c>
      <c r="F11308" s="7" t="n">
        <v>0</v>
      </c>
    </row>
    <row r="11309" spans="1:6">
      <c r="A11309" t="s">
        <v>4</v>
      </c>
      <c r="B11309" s="4" t="s">
        <v>5</v>
      </c>
    </row>
    <row r="11310" spans="1:6">
      <c r="A11310" t="n">
        <v>97508</v>
      </c>
      <c r="B11310" s="32" t="n">
        <v>28</v>
      </c>
    </row>
    <row r="11311" spans="1:6">
      <c r="A11311" t="s">
        <v>4</v>
      </c>
      <c r="B11311" s="4" t="s">
        <v>5</v>
      </c>
      <c r="C11311" s="4" t="s">
        <v>10</v>
      </c>
      <c r="D11311" s="4" t="s">
        <v>13</v>
      </c>
    </row>
    <row r="11312" spans="1:6">
      <c r="A11312" t="n">
        <v>97509</v>
      </c>
      <c r="B11312" s="61" t="n">
        <v>89</v>
      </c>
      <c r="C11312" s="7" t="n">
        <v>65533</v>
      </c>
      <c r="D11312" s="7" t="n">
        <v>1</v>
      </c>
    </row>
    <row r="11313" spans="1:6">
      <c r="A11313" t="s">
        <v>4</v>
      </c>
      <c r="B11313" s="4" t="s">
        <v>5</v>
      </c>
      <c r="C11313" s="4" t="s">
        <v>13</v>
      </c>
      <c r="D11313" s="4" t="s">
        <v>10</v>
      </c>
      <c r="E11313" s="4" t="s">
        <v>10</v>
      </c>
      <c r="F11313" s="4" t="s">
        <v>13</v>
      </c>
    </row>
    <row r="11314" spans="1:6">
      <c r="A11314" t="n">
        <v>97513</v>
      </c>
      <c r="B11314" s="30" t="n">
        <v>25</v>
      </c>
      <c r="C11314" s="7" t="n">
        <v>1</v>
      </c>
      <c r="D11314" s="7" t="n">
        <v>65535</v>
      </c>
      <c r="E11314" s="7" t="n">
        <v>65535</v>
      </c>
      <c r="F11314" s="7" t="n">
        <v>0</v>
      </c>
    </row>
    <row r="11315" spans="1:6">
      <c r="A11315" t="s">
        <v>4</v>
      </c>
      <c r="B11315" s="4" t="s">
        <v>5</v>
      </c>
      <c r="C11315" s="4" t="s">
        <v>13</v>
      </c>
      <c r="D11315" s="4" t="s">
        <v>10</v>
      </c>
      <c r="E11315" s="4" t="s">
        <v>30</v>
      </c>
    </row>
    <row r="11316" spans="1:6">
      <c r="A11316" t="n">
        <v>97520</v>
      </c>
      <c r="B11316" s="27" t="n">
        <v>58</v>
      </c>
      <c r="C11316" s="7" t="n">
        <v>0</v>
      </c>
      <c r="D11316" s="7" t="n">
        <v>300</v>
      </c>
      <c r="E11316" s="7" t="n">
        <v>0.300000011920929</v>
      </c>
    </row>
    <row r="11317" spans="1:6">
      <c r="A11317" t="s">
        <v>4</v>
      </c>
      <c r="B11317" s="4" t="s">
        <v>5</v>
      </c>
      <c r="C11317" s="4" t="s">
        <v>13</v>
      </c>
      <c r="D11317" s="4" t="s">
        <v>10</v>
      </c>
    </row>
    <row r="11318" spans="1:6">
      <c r="A11318" t="n">
        <v>97528</v>
      </c>
      <c r="B11318" s="27" t="n">
        <v>58</v>
      </c>
      <c r="C11318" s="7" t="n">
        <v>255</v>
      </c>
      <c r="D11318" s="7" t="n">
        <v>0</v>
      </c>
    </row>
    <row r="11319" spans="1:6">
      <c r="A11319" t="s">
        <v>4</v>
      </c>
      <c r="B11319" s="4" t="s">
        <v>5</v>
      </c>
      <c r="C11319" s="4" t="s">
        <v>13</v>
      </c>
      <c r="D11319" s="4" t="s">
        <v>10</v>
      </c>
      <c r="E11319" s="4" t="s">
        <v>30</v>
      </c>
      <c r="F11319" s="4" t="s">
        <v>10</v>
      </c>
      <c r="G11319" s="4" t="s">
        <v>9</v>
      </c>
      <c r="H11319" s="4" t="s">
        <v>9</v>
      </c>
      <c r="I11319" s="4" t="s">
        <v>10</v>
      </c>
      <c r="J11319" s="4" t="s">
        <v>10</v>
      </c>
      <c r="K11319" s="4" t="s">
        <v>9</v>
      </c>
      <c r="L11319" s="4" t="s">
        <v>9</v>
      </c>
      <c r="M11319" s="4" t="s">
        <v>9</v>
      </c>
      <c r="N11319" s="4" t="s">
        <v>9</v>
      </c>
      <c r="O11319" s="4" t="s">
        <v>6</v>
      </c>
    </row>
    <row r="11320" spans="1:6">
      <c r="A11320" t="n">
        <v>97532</v>
      </c>
      <c r="B11320" s="19" t="n">
        <v>50</v>
      </c>
      <c r="C11320" s="7" t="n">
        <v>0</v>
      </c>
      <c r="D11320" s="7" t="n">
        <v>12010</v>
      </c>
      <c r="E11320" s="7" t="n">
        <v>1</v>
      </c>
      <c r="F11320" s="7" t="n">
        <v>0</v>
      </c>
      <c r="G11320" s="7" t="n">
        <v>0</v>
      </c>
      <c r="H11320" s="7" t="n">
        <v>0</v>
      </c>
      <c r="I11320" s="7" t="n">
        <v>0</v>
      </c>
      <c r="J11320" s="7" t="n">
        <v>65533</v>
      </c>
      <c r="K11320" s="7" t="n">
        <v>0</v>
      </c>
      <c r="L11320" s="7" t="n">
        <v>0</v>
      </c>
      <c r="M11320" s="7" t="n">
        <v>0</v>
      </c>
      <c r="N11320" s="7" t="n">
        <v>0</v>
      </c>
      <c r="O11320" s="7" t="s">
        <v>12</v>
      </c>
    </row>
    <row r="11321" spans="1:6">
      <c r="A11321" t="s">
        <v>4</v>
      </c>
      <c r="B11321" s="4" t="s">
        <v>5</v>
      </c>
      <c r="C11321" s="4" t="s">
        <v>13</v>
      </c>
      <c r="D11321" s="4" t="s">
        <v>10</v>
      </c>
      <c r="E11321" s="4" t="s">
        <v>10</v>
      </c>
      <c r="F11321" s="4" t="s">
        <v>10</v>
      </c>
      <c r="G11321" s="4" t="s">
        <v>10</v>
      </c>
      <c r="H11321" s="4" t="s">
        <v>13</v>
      </c>
    </row>
    <row r="11322" spans="1:6">
      <c r="A11322" t="n">
        <v>97571</v>
      </c>
      <c r="B11322" s="30" t="n">
        <v>25</v>
      </c>
      <c r="C11322" s="7" t="n">
        <v>5</v>
      </c>
      <c r="D11322" s="7" t="n">
        <v>65535</v>
      </c>
      <c r="E11322" s="7" t="n">
        <v>65535</v>
      </c>
      <c r="F11322" s="7" t="n">
        <v>65535</v>
      </c>
      <c r="G11322" s="7" t="n">
        <v>65535</v>
      </c>
      <c r="H11322" s="7" t="n">
        <v>0</v>
      </c>
    </row>
    <row r="11323" spans="1:6">
      <c r="A11323" t="s">
        <v>4</v>
      </c>
      <c r="B11323" s="4" t="s">
        <v>5</v>
      </c>
      <c r="C11323" s="4" t="s">
        <v>10</v>
      </c>
      <c r="D11323" s="4" t="s">
        <v>66</v>
      </c>
      <c r="E11323" s="4" t="s">
        <v>13</v>
      </c>
      <c r="F11323" s="4" t="s">
        <v>13</v>
      </c>
      <c r="G11323" s="4" t="s">
        <v>10</v>
      </c>
      <c r="H11323" s="4" t="s">
        <v>13</v>
      </c>
      <c r="I11323" s="4" t="s">
        <v>66</v>
      </c>
      <c r="J11323" s="4" t="s">
        <v>13</v>
      </c>
      <c r="K11323" s="4" t="s">
        <v>13</v>
      </c>
      <c r="L11323" s="4" t="s">
        <v>13</v>
      </c>
    </row>
    <row r="11324" spans="1:6">
      <c r="A11324" t="n">
        <v>97582</v>
      </c>
      <c r="B11324" s="31" t="n">
        <v>24</v>
      </c>
      <c r="C11324" s="7" t="n">
        <v>65533</v>
      </c>
      <c r="D11324" s="7" t="s">
        <v>734</v>
      </c>
      <c r="E11324" s="7" t="n">
        <v>12</v>
      </c>
      <c r="F11324" s="7" t="n">
        <v>16</v>
      </c>
      <c r="G11324" s="7" t="n">
        <v>9</v>
      </c>
      <c r="H11324" s="7" t="n">
        <v>7</v>
      </c>
      <c r="I11324" s="7" t="s">
        <v>791</v>
      </c>
      <c r="J11324" s="7" t="n">
        <v>6</v>
      </c>
      <c r="K11324" s="7" t="n">
        <v>2</v>
      </c>
      <c r="L11324" s="7" t="n">
        <v>0</v>
      </c>
    </row>
    <row r="11325" spans="1:6">
      <c r="A11325" t="s">
        <v>4</v>
      </c>
      <c r="B11325" s="4" t="s">
        <v>5</v>
      </c>
    </row>
    <row r="11326" spans="1:6">
      <c r="A11326" t="n">
        <v>97603</v>
      </c>
      <c r="B11326" s="32" t="n">
        <v>28</v>
      </c>
    </row>
    <row r="11327" spans="1:6">
      <c r="A11327" t="s">
        <v>4</v>
      </c>
      <c r="B11327" s="4" t="s">
        <v>5</v>
      </c>
      <c r="C11327" s="4" t="s">
        <v>13</v>
      </c>
    </row>
    <row r="11328" spans="1:6">
      <c r="A11328" t="n">
        <v>97604</v>
      </c>
      <c r="B11328" s="33" t="n">
        <v>27</v>
      </c>
      <c r="C11328" s="7" t="n">
        <v>0</v>
      </c>
    </row>
    <row r="11329" spans="1:15">
      <c r="A11329" t="s">
        <v>4</v>
      </c>
      <c r="B11329" s="4" t="s">
        <v>5</v>
      </c>
      <c r="C11329" s="4" t="s">
        <v>13</v>
      </c>
    </row>
    <row r="11330" spans="1:15">
      <c r="A11330" t="n">
        <v>97606</v>
      </c>
      <c r="B11330" s="33" t="n">
        <v>27</v>
      </c>
      <c r="C11330" s="7" t="n">
        <v>1</v>
      </c>
    </row>
    <row r="11331" spans="1:15">
      <c r="A11331" t="s">
        <v>4</v>
      </c>
      <c r="B11331" s="4" t="s">
        <v>5</v>
      </c>
      <c r="C11331" s="4" t="s">
        <v>13</v>
      </c>
      <c r="D11331" s="4" t="s">
        <v>10</v>
      </c>
      <c r="E11331" s="4" t="s">
        <v>10</v>
      </c>
      <c r="F11331" s="4" t="s">
        <v>10</v>
      </c>
      <c r="G11331" s="4" t="s">
        <v>10</v>
      </c>
      <c r="H11331" s="4" t="s">
        <v>13</v>
      </c>
    </row>
    <row r="11332" spans="1:15">
      <c r="A11332" t="n">
        <v>97608</v>
      </c>
      <c r="B11332" s="30" t="n">
        <v>25</v>
      </c>
      <c r="C11332" s="7" t="n">
        <v>5</v>
      </c>
      <c r="D11332" s="7" t="n">
        <v>65535</v>
      </c>
      <c r="E11332" s="7" t="n">
        <v>65535</v>
      </c>
      <c r="F11332" s="7" t="n">
        <v>65535</v>
      </c>
      <c r="G11332" s="7" t="n">
        <v>65535</v>
      </c>
      <c r="H11332" s="7" t="n">
        <v>0</v>
      </c>
    </row>
    <row r="11333" spans="1:15">
      <c r="A11333" t="s">
        <v>4</v>
      </c>
      <c r="B11333" s="4" t="s">
        <v>5</v>
      </c>
      <c r="C11333" s="4" t="s">
        <v>13</v>
      </c>
      <c r="D11333" s="4" t="s">
        <v>10</v>
      </c>
      <c r="E11333" s="4" t="s">
        <v>9</v>
      </c>
    </row>
    <row r="11334" spans="1:15">
      <c r="A11334" t="n">
        <v>97619</v>
      </c>
      <c r="B11334" s="74" t="n">
        <v>101</v>
      </c>
      <c r="C11334" s="7" t="n">
        <v>0</v>
      </c>
      <c r="D11334" s="7" t="n">
        <v>9</v>
      </c>
      <c r="E11334" s="7" t="n">
        <v>1</v>
      </c>
    </row>
    <row r="11335" spans="1:15">
      <c r="A11335" t="s">
        <v>4</v>
      </c>
      <c r="B11335" s="4" t="s">
        <v>5</v>
      </c>
      <c r="C11335" s="4" t="s">
        <v>13</v>
      </c>
      <c r="D11335" s="4" t="s">
        <v>10</v>
      </c>
      <c r="E11335" s="4" t="s">
        <v>30</v>
      </c>
    </row>
    <row r="11336" spans="1:15">
      <c r="A11336" t="n">
        <v>97627</v>
      </c>
      <c r="B11336" s="27" t="n">
        <v>58</v>
      </c>
      <c r="C11336" s="7" t="n">
        <v>100</v>
      </c>
      <c r="D11336" s="7" t="n">
        <v>300</v>
      </c>
      <c r="E11336" s="7" t="n">
        <v>0.300000011920929</v>
      </c>
    </row>
    <row r="11337" spans="1:15">
      <c r="A11337" t="s">
        <v>4</v>
      </c>
      <c r="B11337" s="4" t="s">
        <v>5</v>
      </c>
      <c r="C11337" s="4" t="s">
        <v>13</v>
      </c>
      <c r="D11337" s="4" t="s">
        <v>10</v>
      </c>
    </row>
    <row r="11338" spans="1:15">
      <c r="A11338" t="n">
        <v>97635</v>
      </c>
      <c r="B11338" s="27" t="n">
        <v>58</v>
      </c>
      <c r="C11338" s="7" t="n">
        <v>255</v>
      </c>
      <c r="D11338" s="7" t="n">
        <v>0</v>
      </c>
    </row>
    <row r="11339" spans="1:15">
      <c r="A11339" t="s">
        <v>4</v>
      </c>
      <c r="B11339" s="4" t="s">
        <v>5</v>
      </c>
      <c r="C11339" s="4" t="s">
        <v>13</v>
      </c>
      <c r="D11339" s="4" t="s">
        <v>10</v>
      </c>
      <c r="E11339" s="4" t="s">
        <v>10</v>
      </c>
      <c r="F11339" s="4" t="s">
        <v>13</v>
      </c>
    </row>
    <row r="11340" spans="1:15">
      <c r="A11340" t="n">
        <v>97639</v>
      </c>
      <c r="B11340" s="30" t="n">
        <v>25</v>
      </c>
      <c r="C11340" s="7" t="n">
        <v>1</v>
      </c>
      <c r="D11340" s="7" t="n">
        <v>260</v>
      </c>
      <c r="E11340" s="7" t="n">
        <v>280</v>
      </c>
      <c r="F11340" s="7" t="n">
        <v>2</v>
      </c>
    </row>
    <row r="11341" spans="1:15">
      <c r="A11341" t="s">
        <v>4</v>
      </c>
      <c r="B11341" s="4" t="s">
        <v>5</v>
      </c>
      <c r="C11341" s="4" t="s">
        <v>13</v>
      </c>
      <c r="D11341" s="4" t="s">
        <v>10</v>
      </c>
      <c r="E11341" s="4" t="s">
        <v>6</v>
      </c>
    </row>
    <row r="11342" spans="1:15">
      <c r="A11342" t="n">
        <v>97646</v>
      </c>
      <c r="B11342" s="51" t="n">
        <v>51</v>
      </c>
      <c r="C11342" s="7" t="n">
        <v>4</v>
      </c>
      <c r="D11342" s="7" t="n">
        <v>118</v>
      </c>
      <c r="E11342" s="7" t="s">
        <v>701</v>
      </c>
    </row>
    <row r="11343" spans="1:15">
      <c r="A11343" t="s">
        <v>4</v>
      </c>
      <c r="B11343" s="4" t="s">
        <v>5</v>
      </c>
      <c r="C11343" s="4" t="s">
        <v>10</v>
      </c>
    </row>
    <row r="11344" spans="1:15">
      <c r="A11344" t="n">
        <v>97659</v>
      </c>
      <c r="B11344" s="25" t="n">
        <v>16</v>
      </c>
      <c r="C11344" s="7" t="n">
        <v>0</v>
      </c>
    </row>
    <row r="11345" spans="1:8">
      <c r="A11345" t="s">
        <v>4</v>
      </c>
      <c r="B11345" s="4" t="s">
        <v>5</v>
      </c>
      <c r="C11345" s="4" t="s">
        <v>10</v>
      </c>
      <c r="D11345" s="4" t="s">
        <v>66</v>
      </c>
      <c r="E11345" s="4" t="s">
        <v>13</v>
      </c>
      <c r="F11345" s="4" t="s">
        <v>13</v>
      </c>
    </row>
    <row r="11346" spans="1:8">
      <c r="A11346" t="n">
        <v>97662</v>
      </c>
      <c r="B11346" s="52" t="n">
        <v>26</v>
      </c>
      <c r="C11346" s="7" t="n">
        <v>118</v>
      </c>
      <c r="D11346" s="7" t="s">
        <v>915</v>
      </c>
      <c r="E11346" s="7" t="n">
        <v>2</v>
      </c>
      <c r="F11346" s="7" t="n">
        <v>0</v>
      </c>
    </row>
    <row r="11347" spans="1:8">
      <c r="A11347" t="s">
        <v>4</v>
      </c>
      <c r="B11347" s="4" t="s">
        <v>5</v>
      </c>
    </row>
    <row r="11348" spans="1:8">
      <c r="A11348" t="n">
        <v>97696</v>
      </c>
      <c r="B11348" s="32" t="n">
        <v>28</v>
      </c>
    </row>
    <row r="11349" spans="1:8">
      <c r="A11349" t="s">
        <v>4</v>
      </c>
      <c r="B11349" s="4" t="s">
        <v>5</v>
      </c>
      <c r="C11349" s="4" t="s">
        <v>10</v>
      </c>
      <c r="D11349" s="4" t="s">
        <v>13</v>
      </c>
    </row>
    <row r="11350" spans="1:8">
      <c r="A11350" t="n">
        <v>97697</v>
      </c>
      <c r="B11350" s="61" t="n">
        <v>89</v>
      </c>
      <c r="C11350" s="7" t="n">
        <v>65533</v>
      </c>
      <c r="D11350" s="7" t="n">
        <v>1</v>
      </c>
    </row>
    <row r="11351" spans="1:8">
      <c r="A11351" t="s">
        <v>4</v>
      </c>
      <c r="B11351" s="4" t="s">
        <v>5</v>
      </c>
      <c r="C11351" s="4" t="s">
        <v>13</v>
      </c>
      <c r="D11351" s="4" t="s">
        <v>10</v>
      </c>
      <c r="E11351" s="4" t="s">
        <v>10</v>
      </c>
      <c r="F11351" s="4" t="s">
        <v>13</v>
      </c>
    </row>
    <row r="11352" spans="1:8">
      <c r="A11352" t="n">
        <v>97701</v>
      </c>
      <c r="B11352" s="30" t="n">
        <v>25</v>
      </c>
      <c r="C11352" s="7" t="n">
        <v>1</v>
      </c>
      <c r="D11352" s="7" t="n">
        <v>65535</v>
      </c>
      <c r="E11352" s="7" t="n">
        <v>65535</v>
      </c>
      <c r="F11352" s="7" t="n">
        <v>0</v>
      </c>
    </row>
    <row r="11353" spans="1:8">
      <c r="A11353" t="s">
        <v>4</v>
      </c>
      <c r="B11353" s="4" t="s">
        <v>5</v>
      </c>
      <c r="C11353" s="4" t="s">
        <v>13</v>
      </c>
      <c r="D11353" s="4" t="s">
        <v>10</v>
      </c>
      <c r="E11353" s="4" t="s">
        <v>10</v>
      </c>
      <c r="F11353" s="4" t="s">
        <v>13</v>
      </c>
    </row>
    <row r="11354" spans="1:8">
      <c r="A11354" t="n">
        <v>97708</v>
      </c>
      <c r="B11354" s="30" t="n">
        <v>25</v>
      </c>
      <c r="C11354" s="7" t="n">
        <v>1</v>
      </c>
      <c r="D11354" s="7" t="n">
        <v>60</v>
      </c>
      <c r="E11354" s="7" t="n">
        <v>280</v>
      </c>
      <c r="F11354" s="7" t="n">
        <v>2</v>
      </c>
    </row>
    <row r="11355" spans="1:8">
      <c r="A11355" t="s">
        <v>4</v>
      </c>
      <c r="B11355" s="4" t="s">
        <v>5</v>
      </c>
      <c r="C11355" s="4" t="s">
        <v>13</v>
      </c>
      <c r="D11355" s="4" t="s">
        <v>10</v>
      </c>
      <c r="E11355" s="4" t="s">
        <v>6</v>
      </c>
    </row>
    <row r="11356" spans="1:8">
      <c r="A11356" t="n">
        <v>97715</v>
      </c>
      <c r="B11356" s="51" t="n">
        <v>51</v>
      </c>
      <c r="C11356" s="7" t="n">
        <v>4</v>
      </c>
      <c r="D11356" s="7" t="n">
        <v>95</v>
      </c>
      <c r="E11356" s="7" t="s">
        <v>677</v>
      </c>
    </row>
    <row r="11357" spans="1:8">
      <c r="A11357" t="s">
        <v>4</v>
      </c>
      <c r="B11357" s="4" t="s">
        <v>5</v>
      </c>
      <c r="C11357" s="4" t="s">
        <v>10</v>
      </c>
    </row>
    <row r="11358" spans="1:8">
      <c r="A11358" t="n">
        <v>97728</v>
      </c>
      <c r="B11358" s="25" t="n">
        <v>16</v>
      </c>
      <c r="C11358" s="7" t="n">
        <v>0</v>
      </c>
    </row>
    <row r="11359" spans="1:8">
      <c r="A11359" t="s">
        <v>4</v>
      </c>
      <c r="B11359" s="4" t="s">
        <v>5</v>
      </c>
      <c r="C11359" s="4" t="s">
        <v>10</v>
      </c>
      <c r="D11359" s="4" t="s">
        <v>66</v>
      </c>
      <c r="E11359" s="4" t="s">
        <v>13</v>
      </c>
      <c r="F11359" s="4" t="s">
        <v>13</v>
      </c>
    </row>
    <row r="11360" spans="1:8">
      <c r="A11360" t="n">
        <v>97731</v>
      </c>
      <c r="B11360" s="52" t="n">
        <v>26</v>
      </c>
      <c r="C11360" s="7" t="n">
        <v>95</v>
      </c>
      <c r="D11360" s="7" t="s">
        <v>916</v>
      </c>
      <c r="E11360" s="7" t="n">
        <v>2</v>
      </c>
      <c r="F11360" s="7" t="n">
        <v>0</v>
      </c>
    </row>
    <row r="11361" spans="1:6">
      <c r="A11361" t="s">
        <v>4</v>
      </c>
      <c r="B11361" s="4" t="s">
        <v>5</v>
      </c>
    </row>
    <row r="11362" spans="1:6">
      <c r="A11362" t="n">
        <v>97809</v>
      </c>
      <c r="B11362" s="32" t="n">
        <v>28</v>
      </c>
    </row>
    <row r="11363" spans="1:6">
      <c r="A11363" t="s">
        <v>4</v>
      </c>
      <c r="B11363" s="4" t="s">
        <v>5</v>
      </c>
      <c r="C11363" s="4" t="s">
        <v>10</v>
      </c>
      <c r="D11363" s="4" t="s">
        <v>13</v>
      </c>
    </row>
    <row r="11364" spans="1:6">
      <c r="A11364" t="n">
        <v>97810</v>
      </c>
      <c r="B11364" s="61" t="n">
        <v>89</v>
      </c>
      <c r="C11364" s="7" t="n">
        <v>65533</v>
      </c>
      <c r="D11364" s="7" t="n">
        <v>1</v>
      </c>
    </row>
    <row r="11365" spans="1:6">
      <c r="A11365" t="s">
        <v>4</v>
      </c>
      <c r="B11365" s="4" t="s">
        <v>5</v>
      </c>
      <c r="C11365" s="4" t="s">
        <v>13</v>
      </c>
      <c r="D11365" s="4" t="s">
        <v>10</v>
      </c>
      <c r="E11365" s="4" t="s">
        <v>10</v>
      </c>
      <c r="F11365" s="4" t="s">
        <v>13</v>
      </c>
    </row>
    <row r="11366" spans="1:6">
      <c r="A11366" t="n">
        <v>97814</v>
      </c>
      <c r="B11366" s="30" t="n">
        <v>25</v>
      </c>
      <c r="C11366" s="7" t="n">
        <v>1</v>
      </c>
      <c r="D11366" s="7" t="n">
        <v>65535</v>
      </c>
      <c r="E11366" s="7" t="n">
        <v>65535</v>
      </c>
      <c r="F11366" s="7" t="n">
        <v>0</v>
      </c>
    </row>
    <row r="11367" spans="1:6">
      <c r="A11367" t="s">
        <v>4</v>
      </c>
      <c r="B11367" s="4" t="s">
        <v>5</v>
      </c>
      <c r="C11367" s="4" t="s">
        <v>10</v>
      </c>
    </row>
    <row r="11368" spans="1:6">
      <c r="A11368" t="n">
        <v>97821</v>
      </c>
      <c r="B11368" s="8" t="n">
        <v>12</v>
      </c>
      <c r="C11368" s="7" t="n">
        <v>10369</v>
      </c>
    </row>
    <row r="11369" spans="1:6">
      <c r="A11369" t="s">
        <v>4</v>
      </c>
      <c r="B11369" s="4" t="s">
        <v>5</v>
      </c>
    </row>
    <row r="11370" spans="1:6">
      <c r="A11370" t="n">
        <v>97824</v>
      </c>
      <c r="B11370" s="5" t="n">
        <v>1</v>
      </c>
    </row>
    <row r="11371" spans="1:6" s="3" customFormat="1" customHeight="0">
      <c r="A11371" s="3" t="s">
        <v>2</v>
      </c>
      <c r="B11371" s="3" t="s">
        <v>917</v>
      </c>
    </row>
    <row r="11372" spans="1:6">
      <c r="A11372" t="s">
        <v>4</v>
      </c>
      <c r="B11372" s="4" t="s">
        <v>5</v>
      </c>
      <c r="C11372" s="4" t="s">
        <v>13</v>
      </c>
      <c r="D11372" s="4" t="s">
        <v>13</v>
      </c>
      <c r="E11372" s="4" t="s">
        <v>13</v>
      </c>
      <c r="F11372" s="4" t="s">
        <v>13</v>
      </c>
    </row>
    <row r="11373" spans="1:6">
      <c r="A11373" t="n">
        <v>97828</v>
      </c>
      <c r="B11373" s="11" t="n">
        <v>14</v>
      </c>
      <c r="C11373" s="7" t="n">
        <v>2</v>
      </c>
      <c r="D11373" s="7" t="n">
        <v>0</v>
      </c>
      <c r="E11373" s="7" t="n">
        <v>0</v>
      </c>
      <c r="F11373" s="7" t="n">
        <v>0</v>
      </c>
    </row>
    <row r="11374" spans="1:6">
      <c r="A11374" t="s">
        <v>4</v>
      </c>
      <c r="B11374" s="4" t="s">
        <v>5</v>
      </c>
      <c r="C11374" s="4" t="s">
        <v>13</v>
      </c>
      <c r="D11374" s="54" t="s">
        <v>225</v>
      </c>
      <c r="E11374" s="4" t="s">
        <v>5</v>
      </c>
      <c r="F11374" s="4" t="s">
        <v>13</v>
      </c>
      <c r="G11374" s="4" t="s">
        <v>10</v>
      </c>
      <c r="H11374" s="54" t="s">
        <v>226</v>
      </c>
      <c r="I11374" s="4" t="s">
        <v>13</v>
      </c>
      <c r="J11374" s="4" t="s">
        <v>9</v>
      </c>
      <c r="K11374" s="4" t="s">
        <v>13</v>
      </c>
      <c r="L11374" s="4" t="s">
        <v>13</v>
      </c>
      <c r="M11374" s="54" t="s">
        <v>225</v>
      </c>
      <c r="N11374" s="4" t="s">
        <v>5</v>
      </c>
      <c r="O11374" s="4" t="s">
        <v>13</v>
      </c>
      <c r="P11374" s="4" t="s">
        <v>10</v>
      </c>
      <c r="Q11374" s="54" t="s">
        <v>226</v>
      </c>
      <c r="R11374" s="4" t="s">
        <v>13</v>
      </c>
      <c r="S11374" s="4" t="s">
        <v>9</v>
      </c>
      <c r="T11374" s="4" t="s">
        <v>13</v>
      </c>
      <c r="U11374" s="4" t="s">
        <v>13</v>
      </c>
      <c r="V11374" s="4" t="s">
        <v>13</v>
      </c>
      <c r="W11374" s="4" t="s">
        <v>29</v>
      </c>
    </row>
    <row r="11375" spans="1:6">
      <c r="A11375" t="n">
        <v>97833</v>
      </c>
      <c r="B11375" s="14" t="n">
        <v>5</v>
      </c>
      <c r="C11375" s="7" t="n">
        <v>28</v>
      </c>
      <c r="D11375" s="54" t="s">
        <v>3</v>
      </c>
      <c r="E11375" s="10" t="n">
        <v>162</v>
      </c>
      <c r="F11375" s="7" t="n">
        <v>3</v>
      </c>
      <c r="G11375" s="7" t="n">
        <v>33193</v>
      </c>
      <c r="H11375" s="54" t="s">
        <v>3</v>
      </c>
      <c r="I11375" s="7" t="n">
        <v>0</v>
      </c>
      <c r="J11375" s="7" t="n">
        <v>1</v>
      </c>
      <c r="K11375" s="7" t="n">
        <v>2</v>
      </c>
      <c r="L11375" s="7" t="n">
        <v>28</v>
      </c>
      <c r="M11375" s="54" t="s">
        <v>3</v>
      </c>
      <c r="N11375" s="10" t="n">
        <v>162</v>
      </c>
      <c r="O11375" s="7" t="n">
        <v>3</v>
      </c>
      <c r="P11375" s="7" t="n">
        <v>33193</v>
      </c>
      <c r="Q11375" s="54" t="s">
        <v>3</v>
      </c>
      <c r="R11375" s="7" t="n">
        <v>0</v>
      </c>
      <c r="S11375" s="7" t="n">
        <v>2</v>
      </c>
      <c r="T11375" s="7" t="n">
        <v>2</v>
      </c>
      <c r="U11375" s="7" t="n">
        <v>11</v>
      </c>
      <c r="V11375" s="7" t="n">
        <v>1</v>
      </c>
      <c r="W11375" s="15" t="n">
        <f t="normal" ca="1">A11379</f>
        <v>0</v>
      </c>
    </row>
    <row r="11376" spans="1:6">
      <c r="A11376" t="s">
        <v>4</v>
      </c>
      <c r="B11376" s="4" t="s">
        <v>5</v>
      </c>
      <c r="C11376" s="4" t="s">
        <v>13</v>
      </c>
      <c r="D11376" s="4" t="s">
        <v>10</v>
      </c>
      <c r="E11376" s="4" t="s">
        <v>30</v>
      </c>
    </row>
    <row r="11377" spans="1:23">
      <c r="A11377" t="n">
        <v>97862</v>
      </c>
      <c r="B11377" s="27" t="n">
        <v>58</v>
      </c>
      <c r="C11377" s="7" t="n">
        <v>0</v>
      </c>
      <c r="D11377" s="7" t="n">
        <v>0</v>
      </c>
      <c r="E11377" s="7" t="n">
        <v>1</v>
      </c>
    </row>
    <row r="11378" spans="1:23">
      <c r="A11378" t="s">
        <v>4</v>
      </c>
      <c r="B11378" s="4" t="s">
        <v>5</v>
      </c>
      <c r="C11378" s="4" t="s">
        <v>13</v>
      </c>
      <c r="D11378" s="54" t="s">
        <v>225</v>
      </c>
      <c r="E11378" s="4" t="s">
        <v>5</v>
      </c>
      <c r="F11378" s="4" t="s">
        <v>13</v>
      </c>
      <c r="G11378" s="4" t="s">
        <v>10</v>
      </c>
      <c r="H11378" s="54" t="s">
        <v>226</v>
      </c>
      <c r="I11378" s="4" t="s">
        <v>13</v>
      </c>
      <c r="J11378" s="4" t="s">
        <v>9</v>
      </c>
      <c r="K11378" s="4" t="s">
        <v>13</v>
      </c>
      <c r="L11378" s="4" t="s">
        <v>13</v>
      </c>
      <c r="M11378" s="54" t="s">
        <v>225</v>
      </c>
      <c r="N11378" s="4" t="s">
        <v>5</v>
      </c>
      <c r="O11378" s="4" t="s">
        <v>13</v>
      </c>
      <c r="P11378" s="4" t="s">
        <v>10</v>
      </c>
      <c r="Q11378" s="54" t="s">
        <v>226</v>
      </c>
      <c r="R11378" s="4" t="s">
        <v>13</v>
      </c>
      <c r="S11378" s="4" t="s">
        <v>9</v>
      </c>
      <c r="T11378" s="4" t="s">
        <v>13</v>
      </c>
      <c r="U11378" s="4" t="s">
        <v>13</v>
      </c>
      <c r="V11378" s="4" t="s">
        <v>13</v>
      </c>
      <c r="W11378" s="4" t="s">
        <v>29</v>
      </c>
    </row>
    <row r="11379" spans="1:23">
      <c r="A11379" t="n">
        <v>97870</v>
      </c>
      <c r="B11379" s="14" t="n">
        <v>5</v>
      </c>
      <c r="C11379" s="7" t="n">
        <v>28</v>
      </c>
      <c r="D11379" s="54" t="s">
        <v>3</v>
      </c>
      <c r="E11379" s="10" t="n">
        <v>162</v>
      </c>
      <c r="F11379" s="7" t="n">
        <v>3</v>
      </c>
      <c r="G11379" s="7" t="n">
        <v>33193</v>
      </c>
      <c r="H11379" s="54" t="s">
        <v>3</v>
      </c>
      <c r="I11379" s="7" t="n">
        <v>0</v>
      </c>
      <c r="J11379" s="7" t="n">
        <v>1</v>
      </c>
      <c r="K11379" s="7" t="n">
        <v>3</v>
      </c>
      <c r="L11379" s="7" t="n">
        <v>28</v>
      </c>
      <c r="M11379" s="54" t="s">
        <v>3</v>
      </c>
      <c r="N11379" s="10" t="n">
        <v>162</v>
      </c>
      <c r="O11379" s="7" t="n">
        <v>3</v>
      </c>
      <c r="P11379" s="7" t="n">
        <v>33193</v>
      </c>
      <c r="Q11379" s="54" t="s">
        <v>3</v>
      </c>
      <c r="R11379" s="7" t="n">
        <v>0</v>
      </c>
      <c r="S11379" s="7" t="n">
        <v>2</v>
      </c>
      <c r="T11379" s="7" t="n">
        <v>3</v>
      </c>
      <c r="U11379" s="7" t="n">
        <v>9</v>
      </c>
      <c r="V11379" s="7" t="n">
        <v>1</v>
      </c>
      <c r="W11379" s="15" t="n">
        <f t="normal" ca="1">A11389</f>
        <v>0</v>
      </c>
    </row>
    <row r="11380" spans="1:23">
      <c r="A11380" t="s">
        <v>4</v>
      </c>
      <c r="B11380" s="4" t="s">
        <v>5</v>
      </c>
      <c r="C11380" s="4" t="s">
        <v>13</v>
      </c>
      <c r="D11380" s="54" t="s">
        <v>225</v>
      </c>
      <c r="E11380" s="4" t="s">
        <v>5</v>
      </c>
      <c r="F11380" s="4" t="s">
        <v>10</v>
      </c>
      <c r="G11380" s="4" t="s">
        <v>13</v>
      </c>
      <c r="H11380" s="4" t="s">
        <v>13</v>
      </c>
      <c r="I11380" s="4" t="s">
        <v>6</v>
      </c>
      <c r="J11380" s="54" t="s">
        <v>226</v>
      </c>
      <c r="K11380" s="4" t="s">
        <v>13</v>
      </c>
      <c r="L11380" s="4" t="s">
        <v>13</v>
      </c>
      <c r="M11380" s="54" t="s">
        <v>225</v>
      </c>
      <c r="N11380" s="4" t="s">
        <v>5</v>
      </c>
      <c r="O11380" s="4" t="s">
        <v>13</v>
      </c>
      <c r="P11380" s="54" t="s">
        <v>226</v>
      </c>
      <c r="Q11380" s="4" t="s">
        <v>13</v>
      </c>
      <c r="R11380" s="4" t="s">
        <v>9</v>
      </c>
      <c r="S11380" s="4" t="s">
        <v>13</v>
      </c>
      <c r="T11380" s="4" t="s">
        <v>13</v>
      </c>
      <c r="U11380" s="4" t="s">
        <v>13</v>
      </c>
      <c r="V11380" s="54" t="s">
        <v>225</v>
      </c>
      <c r="W11380" s="4" t="s">
        <v>5</v>
      </c>
      <c r="X11380" s="4" t="s">
        <v>13</v>
      </c>
      <c r="Y11380" s="54" t="s">
        <v>226</v>
      </c>
      <c r="Z11380" s="4" t="s">
        <v>13</v>
      </c>
      <c r="AA11380" s="4" t="s">
        <v>9</v>
      </c>
      <c r="AB11380" s="4" t="s">
        <v>13</v>
      </c>
      <c r="AC11380" s="4" t="s">
        <v>13</v>
      </c>
      <c r="AD11380" s="4" t="s">
        <v>13</v>
      </c>
      <c r="AE11380" s="4" t="s">
        <v>29</v>
      </c>
    </row>
    <row r="11381" spans="1:23">
      <c r="A11381" t="n">
        <v>97899</v>
      </c>
      <c r="B11381" s="14" t="n">
        <v>5</v>
      </c>
      <c r="C11381" s="7" t="n">
        <v>28</v>
      </c>
      <c r="D11381" s="54" t="s">
        <v>3</v>
      </c>
      <c r="E11381" s="39" t="n">
        <v>47</v>
      </c>
      <c r="F11381" s="7" t="n">
        <v>61456</v>
      </c>
      <c r="G11381" s="7" t="n">
        <v>2</v>
      </c>
      <c r="H11381" s="7" t="n">
        <v>0</v>
      </c>
      <c r="I11381" s="7" t="s">
        <v>227</v>
      </c>
      <c r="J11381" s="54" t="s">
        <v>3</v>
      </c>
      <c r="K11381" s="7" t="n">
        <v>8</v>
      </c>
      <c r="L11381" s="7" t="n">
        <v>28</v>
      </c>
      <c r="M11381" s="54" t="s">
        <v>3</v>
      </c>
      <c r="N11381" s="48" t="n">
        <v>74</v>
      </c>
      <c r="O11381" s="7" t="n">
        <v>65</v>
      </c>
      <c r="P11381" s="54" t="s">
        <v>3</v>
      </c>
      <c r="Q11381" s="7" t="n">
        <v>0</v>
      </c>
      <c r="R11381" s="7" t="n">
        <v>1</v>
      </c>
      <c r="S11381" s="7" t="n">
        <v>3</v>
      </c>
      <c r="T11381" s="7" t="n">
        <v>9</v>
      </c>
      <c r="U11381" s="7" t="n">
        <v>28</v>
      </c>
      <c r="V11381" s="54" t="s">
        <v>3</v>
      </c>
      <c r="W11381" s="48" t="n">
        <v>74</v>
      </c>
      <c r="X11381" s="7" t="n">
        <v>65</v>
      </c>
      <c r="Y11381" s="54" t="s">
        <v>3</v>
      </c>
      <c r="Z11381" s="7" t="n">
        <v>0</v>
      </c>
      <c r="AA11381" s="7" t="n">
        <v>2</v>
      </c>
      <c r="AB11381" s="7" t="n">
        <v>3</v>
      </c>
      <c r="AC11381" s="7" t="n">
        <v>9</v>
      </c>
      <c r="AD11381" s="7" t="n">
        <v>1</v>
      </c>
      <c r="AE11381" s="15" t="n">
        <f t="normal" ca="1">A11385</f>
        <v>0</v>
      </c>
    </row>
    <row r="11382" spans="1:23">
      <c r="A11382" t="s">
        <v>4</v>
      </c>
      <c r="B11382" s="4" t="s">
        <v>5</v>
      </c>
      <c r="C11382" s="4" t="s">
        <v>10</v>
      </c>
      <c r="D11382" s="4" t="s">
        <v>13</v>
      </c>
      <c r="E11382" s="4" t="s">
        <v>13</v>
      </c>
      <c r="F11382" s="4" t="s">
        <v>6</v>
      </c>
    </row>
    <row r="11383" spans="1:23">
      <c r="A11383" t="n">
        <v>97947</v>
      </c>
      <c r="B11383" s="39" t="n">
        <v>47</v>
      </c>
      <c r="C11383" s="7" t="n">
        <v>61456</v>
      </c>
      <c r="D11383" s="7" t="n">
        <v>0</v>
      </c>
      <c r="E11383" s="7" t="n">
        <v>0</v>
      </c>
      <c r="F11383" s="7" t="s">
        <v>103</v>
      </c>
    </row>
    <row r="11384" spans="1:23">
      <c r="A11384" t="s">
        <v>4</v>
      </c>
      <c r="B11384" s="4" t="s">
        <v>5</v>
      </c>
      <c r="C11384" s="4" t="s">
        <v>13</v>
      </c>
      <c r="D11384" s="4" t="s">
        <v>10</v>
      </c>
      <c r="E11384" s="4" t="s">
        <v>30</v>
      </c>
    </row>
    <row r="11385" spans="1:23">
      <c r="A11385" t="n">
        <v>97960</v>
      </c>
      <c r="B11385" s="27" t="n">
        <v>58</v>
      </c>
      <c r="C11385" s="7" t="n">
        <v>0</v>
      </c>
      <c r="D11385" s="7" t="n">
        <v>300</v>
      </c>
      <c r="E11385" s="7" t="n">
        <v>1</v>
      </c>
    </row>
    <row r="11386" spans="1:23">
      <c r="A11386" t="s">
        <v>4</v>
      </c>
      <c r="B11386" s="4" t="s">
        <v>5</v>
      </c>
      <c r="C11386" s="4" t="s">
        <v>13</v>
      </c>
      <c r="D11386" s="4" t="s">
        <v>10</v>
      </c>
    </row>
    <row r="11387" spans="1:23">
      <c r="A11387" t="n">
        <v>97968</v>
      </c>
      <c r="B11387" s="27" t="n">
        <v>58</v>
      </c>
      <c r="C11387" s="7" t="n">
        <v>255</v>
      </c>
      <c r="D11387" s="7" t="n">
        <v>0</v>
      </c>
    </row>
    <row r="11388" spans="1:23">
      <c r="A11388" t="s">
        <v>4</v>
      </c>
      <c r="B11388" s="4" t="s">
        <v>5</v>
      </c>
      <c r="C11388" s="4" t="s">
        <v>13</v>
      </c>
      <c r="D11388" s="4" t="s">
        <v>13</v>
      </c>
      <c r="E11388" s="4" t="s">
        <v>13</v>
      </c>
      <c r="F11388" s="4" t="s">
        <v>13</v>
      </c>
    </row>
    <row r="11389" spans="1:23">
      <c r="A11389" t="n">
        <v>97972</v>
      </c>
      <c r="B11389" s="11" t="n">
        <v>14</v>
      </c>
      <c r="C11389" s="7" t="n">
        <v>0</v>
      </c>
      <c r="D11389" s="7" t="n">
        <v>0</v>
      </c>
      <c r="E11389" s="7" t="n">
        <v>0</v>
      </c>
      <c r="F11389" s="7" t="n">
        <v>64</v>
      </c>
    </row>
    <row r="11390" spans="1:23">
      <c r="A11390" t="s">
        <v>4</v>
      </c>
      <c r="B11390" s="4" t="s">
        <v>5</v>
      </c>
      <c r="C11390" s="4" t="s">
        <v>13</v>
      </c>
      <c r="D11390" s="4" t="s">
        <v>10</v>
      </c>
    </row>
    <row r="11391" spans="1:23">
      <c r="A11391" t="n">
        <v>97977</v>
      </c>
      <c r="B11391" s="23" t="n">
        <v>22</v>
      </c>
      <c r="C11391" s="7" t="n">
        <v>0</v>
      </c>
      <c r="D11391" s="7" t="n">
        <v>33193</v>
      </c>
    </row>
    <row r="11392" spans="1:23">
      <c r="A11392" t="s">
        <v>4</v>
      </c>
      <c r="B11392" s="4" t="s">
        <v>5</v>
      </c>
      <c r="C11392" s="4" t="s">
        <v>13</v>
      </c>
      <c r="D11392" s="4" t="s">
        <v>10</v>
      </c>
    </row>
    <row r="11393" spans="1:31">
      <c r="A11393" t="n">
        <v>97981</v>
      </c>
      <c r="B11393" s="27" t="n">
        <v>58</v>
      </c>
      <c r="C11393" s="7" t="n">
        <v>5</v>
      </c>
      <c r="D11393" s="7" t="n">
        <v>300</v>
      </c>
    </row>
    <row r="11394" spans="1:31">
      <c r="A11394" t="s">
        <v>4</v>
      </c>
      <c r="B11394" s="4" t="s">
        <v>5</v>
      </c>
      <c r="C11394" s="4" t="s">
        <v>30</v>
      </c>
      <c r="D11394" s="4" t="s">
        <v>10</v>
      </c>
    </row>
    <row r="11395" spans="1:31">
      <c r="A11395" t="n">
        <v>97985</v>
      </c>
      <c r="B11395" s="49" t="n">
        <v>103</v>
      </c>
      <c r="C11395" s="7" t="n">
        <v>0</v>
      </c>
      <c r="D11395" s="7" t="n">
        <v>300</v>
      </c>
    </row>
    <row r="11396" spans="1:31">
      <c r="A11396" t="s">
        <v>4</v>
      </c>
      <c r="B11396" s="4" t="s">
        <v>5</v>
      </c>
      <c r="C11396" s="4" t="s">
        <v>13</v>
      </c>
    </row>
    <row r="11397" spans="1:31">
      <c r="A11397" t="n">
        <v>97992</v>
      </c>
      <c r="B11397" s="50" t="n">
        <v>64</v>
      </c>
      <c r="C11397" s="7" t="n">
        <v>7</v>
      </c>
    </row>
    <row r="11398" spans="1:31">
      <c r="A11398" t="s">
        <v>4</v>
      </c>
      <c r="B11398" s="4" t="s">
        <v>5</v>
      </c>
      <c r="C11398" s="4" t="s">
        <v>13</v>
      </c>
      <c r="D11398" s="4" t="s">
        <v>10</v>
      </c>
    </row>
    <row r="11399" spans="1:31">
      <c r="A11399" t="n">
        <v>97994</v>
      </c>
      <c r="B11399" s="55" t="n">
        <v>72</v>
      </c>
      <c r="C11399" s="7" t="n">
        <v>5</v>
      </c>
      <c r="D11399" s="7" t="n">
        <v>0</v>
      </c>
    </row>
    <row r="11400" spans="1:31">
      <c r="A11400" t="s">
        <v>4</v>
      </c>
      <c r="B11400" s="4" t="s">
        <v>5</v>
      </c>
      <c r="C11400" s="4" t="s">
        <v>13</v>
      </c>
      <c r="D11400" s="54" t="s">
        <v>225</v>
      </c>
      <c r="E11400" s="4" t="s">
        <v>5</v>
      </c>
      <c r="F11400" s="4" t="s">
        <v>13</v>
      </c>
      <c r="G11400" s="4" t="s">
        <v>10</v>
      </c>
      <c r="H11400" s="54" t="s">
        <v>226</v>
      </c>
      <c r="I11400" s="4" t="s">
        <v>13</v>
      </c>
      <c r="J11400" s="4" t="s">
        <v>9</v>
      </c>
      <c r="K11400" s="4" t="s">
        <v>13</v>
      </c>
      <c r="L11400" s="4" t="s">
        <v>13</v>
      </c>
      <c r="M11400" s="4" t="s">
        <v>29</v>
      </c>
    </row>
    <row r="11401" spans="1:31">
      <c r="A11401" t="n">
        <v>97998</v>
      </c>
      <c r="B11401" s="14" t="n">
        <v>5</v>
      </c>
      <c r="C11401" s="7" t="n">
        <v>28</v>
      </c>
      <c r="D11401" s="54" t="s">
        <v>3</v>
      </c>
      <c r="E11401" s="10" t="n">
        <v>162</v>
      </c>
      <c r="F11401" s="7" t="n">
        <v>4</v>
      </c>
      <c r="G11401" s="7" t="n">
        <v>33193</v>
      </c>
      <c r="H11401" s="54" t="s">
        <v>3</v>
      </c>
      <c r="I11401" s="7" t="n">
        <v>0</v>
      </c>
      <c r="J11401" s="7" t="n">
        <v>1</v>
      </c>
      <c r="K11401" s="7" t="n">
        <v>2</v>
      </c>
      <c r="L11401" s="7" t="n">
        <v>1</v>
      </c>
      <c r="M11401" s="15" t="n">
        <f t="normal" ca="1">A11407</f>
        <v>0</v>
      </c>
    </row>
    <row r="11402" spans="1:31">
      <c r="A11402" t="s">
        <v>4</v>
      </c>
      <c r="B11402" s="4" t="s">
        <v>5</v>
      </c>
      <c r="C11402" s="4" t="s">
        <v>13</v>
      </c>
      <c r="D11402" s="4" t="s">
        <v>6</v>
      </c>
    </row>
    <row r="11403" spans="1:31">
      <c r="A11403" t="n">
        <v>98015</v>
      </c>
      <c r="B11403" s="9" t="n">
        <v>2</v>
      </c>
      <c r="C11403" s="7" t="n">
        <v>10</v>
      </c>
      <c r="D11403" s="7" t="s">
        <v>228</v>
      </c>
    </row>
    <row r="11404" spans="1:31">
      <c r="A11404" t="s">
        <v>4</v>
      </c>
      <c r="B11404" s="4" t="s">
        <v>5</v>
      </c>
      <c r="C11404" s="4" t="s">
        <v>10</v>
      </c>
    </row>
    <row r="11405" spans="1:31">
      <c r="A11405" t="n">
        <v>98032</v>
      </c>
      <c r="B11405" s="25" t="n">
        <v>16</v>
      </c>
      <c r="C11405" s="7" t="n">
        <v>0</v>
      </c>
    </row>
    <row r="11406" spans="1:31">
      <c r="A11406" t="s">
        <v>4</v>
      </c>
      <c r="B11406" s="4" t="s">
        <v>5</v>
      </c>
      <c r="C11406" s="4" t="s">
        <v>13</v>
      </c>
      <c r="D11406" s="4" t="s">
        <v>6</v>
      </c>
    </row>
    <row r="11407" spans="1:31">
      <c r="A11407" t="n">
        <v>98035</v>
      </c>
      <c r="B11407" s="9" t="n">
        <v>2</v>
      </c>
      <c r="C11407" s="7" t="n">
        <v>11</v>
      </c>
      <c r="D11407" s="7" t="s">
        <v>690</v>
      </c>
    </row>
    <row r="11408" spans="1:31">
      <c r="A11408" t="s">
        <v>4</v>
      </c>
      <c r="B11408" s="4" t="s">
        <v>5</v>
      </c>
      <c r="C11408" s="4" t="s">
        <v>10</v>
      </c>
      <c r="D11408" s="4" t="s">
        <v>6</v>
      </c>
      <c r="E11408" s="4" t="s">
        <v>6</v>
      </c>
      <c r="F11408" s="4" t="s">
        <v>6</v>
      </c>
      <c r="G11408" s="4" t="s">
        <v>13</v>
      </c>
      <c r="H11408" s="4" t="s">
        <v>9</v>
      </c>
      <c r="I11408" s="4" t="s">
        <v>30</v>
      </c>
      <c r="J11408" s="4" t="s">
        <v>30</v>
      </c>
      <c r="K11408" s="4" t="s">
        <v>30</v>
      </c>
      <c r="L11408" s="4" t="s">
        <v>30</v>
      </c>
      <c r="M11408" s="4" t="s">
        <v>30</v>
      </c>
      <c r="N11408" s="4" t="s">
        <v>30</v>
      </c>
      <c r="O11408" s="4" t="s">
        <v>30</v>
      </c>
      <c r="P11408" s="4" t="s">
        <v>6</v>
      </c>
      <c r="Q11408" s="4" t="s">
        <v>6</v>
      </c>
      <c r="R11408" s="4" t="s">
        <v>9</v>
      </c>
      <c r="S11408" s="4" t="s">
        <v>13</v>
      </c>
      <c r="T11408" s="4" t="s">
        <v>9</v>
      </c>
      <c r="U11408" s="4" t="s">
        <v>9</v>
      </c>
      <c r="V11408" s="4" t="s">
        <v>10</v>
      </c>
    </row>
    <row r="11409" spans="1:22">
      <c r="A11409" t="n">
        <v>98057</v>
      </c>
      <c r="B11409" s="56" t="n">
        <v>19</v>
      </c>
      <c r="C11409" s="7" t="n">
        <v>1000</v>
      </c>
      <c r="D11409" s="7" t="s">
        <v>918</v>
      </c>
      <c r="E11409" s="7" t="s">
        <v>919</v>
      </c>
      <c r="F11409" s="7" t="s">
        <v>12</v>
      </c>
      <c r="G11409" s="7" t="n">
        <v>0</v>
      </c>
      <c r="H11409" s="7" t="n">
        <v>1</v>
      </c>
      <c r="I11409" s="7" t="n">
        <v>0</v>
      </c>
      <c r="J11409" s="7" t="n">
        <v>0</v>
      </c>
      <c r="K11409" s="7" t="n">
        <v>0</v>
      </c>
      <c r="L11409" s="7" t="n">
        <v>0</v>
      </c>
      <c r="M11409" s="7" t="n">
        <v>1</v>
      </c>
      <c r="N11409" s="7" t="n">
        <v>1.60000002384186</v>
      </c>
      <c r="O11409" s="7" t="n">
        <v>0.0900000035762787</v>
      </c>
      <c r="P11409" s="7" t="s">
        <v>11</v>
      </c>
      <c r="Q11409" s="7" t="s">
        <v>12</v>
      </c>
      <c r="R11409" s="7" t="n">
        <v>-1</v>
      </c>
      <c r="S11409" s="7" t="n">
        <v>0</v>
      </c>
      <c r="T11409" s="7" t="n">
        <v>0</v>
      </c>
      <c r="U11409" s="7" t="n">
        <v>0</v>
      </c>
      <c r="V11409" s="7" t="n">
        <v>0</v>
      </c>
    </row>
    <row r="11410" spans="1:22">
      <c r="A11410" t="s">
        <v>4</v>
      </c>
      <c r="B11410" s="4" t="s">
        <v>5</v>
      </c>
      <c r="C11410" s="4" t="s">
        <v>10</v>
      </c>
      <c r="D11410" s="4" t="s">
        <v>9</v>
      </c>
    </row>
    <row r="11411" spans="1:22">
      <c r="A11411" t="n">
        <v>98151</v>
      </c>
      <c r="B11411" s="57" t="n">
        <v>44</v>
      </c>
      <c r="C11411" s="7" t="n">
        <v>110</v>
      </c>
      <c r="D11411" s="7" t="n">
        <v>128</v>
      </c>
    </row>
    <row r="11412" spans="1:22">
      <c r="A11412" t="s">
        <v>4</v>
      </c>
      <c r="B11412" s="4" t="s">
        <v>5</v>
      </c>
      <c r="C11412" s="4" t="s">
        <v>10</v>
      </c>
      <c r="D11412" s="4" t="s">
        <v>9</v>
      </c>
    </row>
    <row r="11413" spans="1:22">
      <c r="A11413" t="n">
        <v>98158</v>
      </c>
      <c r="B11413" s="57" t="n">
        <v>44</v>
      </c>
      <c r="C11413" s="7" t="n">
        <v>110</v>
      </c>
      <c r="D11413" s="7" t="n">
        <v>32</v>
      </c>
    </row>
    <row r="11414" spans="1:22">
      <c r="A11414" t="s">
        <v>4</v>
      </c>
      <c r="B11414" s="4" t="s">
        <v>5</v>
      </c>
      <c r="C11414" s="4" t="s">
        <v>10</v>
      </c>
      <c r="D11414" s="4" t="s">
        <v>13</v>
      </c>
      <c r="E11414" s="4" t="s">
        <v>13</v>
      </c>
      <c r="F11414" s="4" t="s">
        <v>6</v>
      </c>
    </row>
    <row r="11415" spans="1:22">
      <c r="A11415" t="n">
        <v>98165</v>
      </c>
      <c r="B11415" s="47" t="n">
        <v>20</v>
      </c>
      <c r="C11415" s="7" t="n">
        <v>0</v>
      </c>
      <c r="D11415" s="7" t="n">
        <v>3</v>
      </c>
      <c r="E11415" s="7" t="n">
        <v>10</v>
      </c>
      <c r="F11415" s="7" t="s">
        <v>266</v>
      </c>
    </row>
    <row r="11416" spans="1:22">
      <c r="A11416" t="s">
        <v>4</v>
      </c>
      <c r="B11416" s="4" t="s">
        <v>5</v>
      </c>
      <c r="C11416" s="4" t="s">
        <v>10</v>
      </c>
    </row>
    <row r="11417" spans="1:22">
      <c r="A11417" t="n">
        <v>98183</v>
      </c>
      <c r="B11417" s="25" t="n">
        <v>16</v>
      </c>
      <c r="C11417" s="7" t="n">
        <v>0</v>
      </c>
    </row>
    <row r="11418" spans="1:22">
      <c r="A11418" t="s">
        <v>4</v>
      </c>
      <c r="B11418" s="4" t="s">
        <v>5</v>
      </c>
      <c r="C11418" s="4" t="s">
        <v>10</v>
      </c>
      <c r="D11418" s="4" t="s">
        <v>13</v>
      </c>
      <c r="E11418" s="4" t="s">
        <v>13</v>
      </c>
      <c r="F11418" s="4" t="s">
        <v>6</v>
      </c>
    </row>
    <row r="11419" spans="1:22">
      <c r="A11419" t="n">
        <v>98186</v>
      </c>
      <c r="B11419" s="47" t="n">
        <v>20</v>
      </c>
      <c r="C11419" s="7" t="n">
        <v>110</v>
      </c>
      <c r="D11419" s="7" t="n">
        <v>3</v>
      </c>
      <c r="E11419" s="7" t="n">
        <v>10</v>
      </c>
      <c r="F11419" s="7" t="s">
        <v>266</v>
      </c>
    </row>
    <row r="11420" spans="1:22">
      <c r="A11420" t="s">
        <v>4</v>
      </c>
      <c r="B11420" s="4" t="s">
        <v>5</v>
      </c>
      <c r="C11420" s="4" t="s">
        <v>10</v>
      </c>
    </row>
    <row r="11421" spans="1:22">
      <c r="A11421" t="n">
        <v>98204</v>
      </c>
      <c r="B11421" s="25" t="n">
        <v>16</v>
      </c>
      <c r="C11421" s="7" t="n">
        <v>0</v>
      </c>
    </row>
    <row r="11422" spans="1:22">
      <c r="A11422" t="s">
        <v>4</v>
      </c>
      <c r="B11422" s="4" t="s">
        <v>5</v>
      </c>
      <c r="C11422" s="4" t="s">
        <v>10</v>
      </c>
      <c r="D11422" s="4" t="s">
        <v>13</v>
      </c>
      <c r="E11422" s="4" t="s">
        <v>13</v>
      </c>
      <c r="F11422" s="4" t="s">
        <v>6</v>
      </c>
    </row>
    <row r="11423" spans="1:22">
      <c r="A11423" t="n">
        <v>98207</v>
      </c>
      <c r="B11423" s="47" t="n">
        <v>20</v>
      </c>
      <c r="C11423" s="7" t="n">
        <v>1000</v>
      </c>
      <c r="D11423" s="7" t="n">
        <v>3</v>
      </c>
      <c r="E11423" s="7" t="n">
        <v>10</v>
      </c>
      <c r="F11423" s="7" t="s">
        <v>266</v>
      </c>
    </row>
    <row r="11424" spans="1:22">
      <c r="A11424" t="s">
        <v>4</v>
      </c>
      <c r="B11424" s="4" t="s">
        <v>5</v>
      </c>
      <c r="C11424" s="4" t="s">
        <v>10</v>
      </c>
    </row>
    <row r="11425" spans="1:22">
      <c r="A11425" t="n">
        <v>98225</v>
      </c>
      <c r="B11425" s="25" t="n">
        <v>16</v>
      </c>
      <c r="C11425" s="7" t="n">
        <v>0</v>
      </c>
    </row>
    <row r="11426" spans="1:22">
      <c r="A11426" t="s">
        <v>4</v>
      </c>
      <c r="B11426" s="4" t="s">
        <v>5</v>
      </c>
      <c r="C11426" s="4" t="s">
        <v>10</v>
      </c>
      <c r="D11426" s="4" t="s">
        <v>30</v>
      </c>
      <c r="E11426" s="4" t="s">
        <v>30</v>
      </c>
      <c r="F11426" s="4" t="s">
        <v>30</v>
      </c>
      <c r="G11426" s="4" t="s">
        <v>30</v>
      </c>
    </row>
    <row r="11427" spans="1:22">
      <c r="A11427" t="n">
        <v>98228</v>
      </c>
      <c r="B11427" s="38" t="n">
        <v>46</v>
      </c>
      <c r="C11427" s="7" t="n">
        <v>0</v>
      </c>
      <c r="D11427" s="7" t="n">
        <v>9.11999988555908</v>
      </c>
      <c r="E11427" s="7" t="n">
        <v>0</v>
      </c>
      <c r="F11427" s="7" t="n">
        <v>-4.67999982833862</v>
      </c>
      <c r="G11427" s="7" t="n">
        <v>63.7000007629395</v>
      </c>
    </row>
    <row r="11428" spans="1:22">
      <c r="A11428" t="s">
        <v>4</v>
      </c>
      <c r="B11428" s="4" t="s">
        <v>5</v>
      </c>
      <c r="C11428" s="4" t="s">
        <v>10</v>
      </c>
      <c r="D11428" s="4" t="s">
        <v>30</v>
      </c>
      <c r="E11428" s="4" t="s">
        <v>30</v>
      </c>
      <c r="F11428" s="4" t="s">
        <v>30</v>
      </c>
      <c r="G11428" s="4" t="s">
        <v>30</v>
      </c>
    </row>
    <row r="11429" spans="1:22">
      <c r="A11429" t="n">
        <v>98247</v>
      </c>
      <c r="B11429" s="38" t="n">
        <v>46</v>
      </c>
      <c r="C11429" s="7" t="n">
        <v>110</v>
      </c>
      <c r="D11429" s="7" t="n">
        <v>12.3699998855591</v>
      </c>
      <c r="E11429" s="7" t="n">
        <v>0</v>
      </c>
      <c r="F11429" s="7" t="n">
        <v>-2.74000000953674</v>
      </c>
      <c r="G11429" s="7" t="n">
        <v>233.399993896484</v>
      </c>
    </row>
    <row r="11430" spans="1:22">
      <c r="A11430" t="s">
        <v>4</v>
      </c>
      <c r="B11430" s="4" t="s">
        <v>5</v>
      </c>
      <c r="C11430" s="4" t="s">
        <v>10</v>
      </c>
      <c r="D11430" s="4" t="s">
        <v>30</v>
      </c>
      <c r="E11430" s="4" t="s">
        <v>30</v>
      </c>
      <c r="F11430" s="4" t="s">
        <v>30</v>
      </c>
      <c r="G11430" s="4" t="s">
        <v>30</v>
      </c>
    </row>
    <row r="11431" spans="1:22">
      <c r="A11431" t="n">
        <v>98266</v>
      </c>
      <c r="B11431" s="38" t="n">
        <v>46</v>
      </c>
      <c r="C11431" s="7" t="n">
        <v>1000</v>
      </c>
      <c r="D11431" s="7" t="n">
        <v>13.0299997329712</v>
      </c>
      <c r="E11431" s="7" t="n">
        <v>0</v>
      </c>
      <c r="F11431" s="7" t="n">
        <v>-4.30000019073486</v>
      </c>
      <c r="G11431" s="7" t="n">
        <v>270</v>
      </c>
    </row>
    <row r="11432" spans="1:22">
      <c r="A11432" t="s">
        <v>4</v>
      </c>
      <c r="B11432" s="4" t="s">
        <v>5</v>
      </c>
      <c r="C11432" s="4" t="s">
        <v>10</v>
      </c>
      <c r="D11432" s="4" t="s">
        <v>13</v>
      </c>
      <c r="E11432" s="4" t="s">
        <v>13</v>
      </c>
      <c r="F11432" s="4" t="s">
        <v>6</v>
      </c>
    </row>
    <row r="11433" spans="1:22">
      <c r="A11433" t="n">
        <v>98285</v>
      </c>
      <c r="B11433" s="39" t="n">
        <v>47</v>
      </c>
      <c r="C11433" s="7" t="n">
        <v>1000</v>
      </c>
      <c r="D11433" s="7" t="n">
        <v>0</v>
      </c>
      <c r="E11433" s="7" t="n">
        <v>1</v>
      </c>
      <c r="F11433" s="7" t="s">
        <v>103</v>
      </c>
    </row>
    <row r="11434" spans="1:22">
      <c r="A11434" t="s">
        <v>4</v>
      </c>
      <c r="B11434" s="4" t="s">
        <v>5</v>
      </c>
      <c r="C11434" s="4" t="s">
        <v>13</v>
      </c>
      <c r="D11434" s="4" t="s">
        <v>13</v>
      </c>
      <c r="E11434" s="4" t="s">
        <v>30</v>
      </c>
      <c r="F11434" s="4" t="s">
        <v>30</v>
      </c>
      <c r="G11434" s="4" t="s">
        <v>30</v>
      </c>
      <c r="H11434" s="4" t="s">
        <v>10</v>
      </c>
    </row>
    <row r="11435" spans="1:22">
      <c r="A11435" t="n">
        <v>98298</v>
      </c>
      <c r="B11435" s="59" t="n">
        <v>45</v>
      </c>
      <c r="C11435" s="7" t="n">
        <v>2</v>
      </c>
      <c r="D11435" s="7" t="n">
        <v>3</v>
      </c>
      <c r="E11435" s="7" t="n">
        <v>10.6199998855591</v>
      </c>
      <c r="F11435" s="7" t="n">
        <v>1.37999999523163</v>
      </c>
      <c r="G11435" s="7" t="n">
        <v>-4.09999990463257</v>
      </c>
      <c r="H11435" s="7" t="n">
        <v>0</v>
      </c>
    </row>
    <row r="11436" spans="1:22">
      <c r="A11436" t="s">
        <v>4</v>
      </c>
      <c r="B11436" s="4" t="s">
        <v>5</v>
      </c>
      <c r="C11436" s="4" t="s">
        <v>13</v>
      </c>
      <c r="D11436" s="4" t="s">
        <v>13</v>
      </c>
      <c r="E11436" s="4" t="s">
        <v>30</v>
      </c>
      <c r="F11436" s="4" t="s">
        <v>30</v>
      </c>
      <c r="G11436" s="4" t="s">
        <v>30</v>
      </c>
      <c r="H11436" s="4" t="s">
        <v>10</v>
      </c>
      <c r="I11436" s="4" t="s">
        <v>13</v>
      </c>
    </row>
    <row r="11437" spans="1:22">
      <c r="A11437" t="n">
        <v>98315</v>
      </c>
      <c r="B11437" s="59" t="n">
        <v>45</v>
      </c>
      <c r="C11437" s="7" t="n">
        <v>4</v>
      </c>
      <c r="D11437" s="7" t="n">
        <v>3</v>
      </c>
      <c r="E11437" s="7" t="n">
        <v>2.19000005722046</v>
      </c>
      <c r="F11437" s="7" t="n">
        <v>69.2200012207031</v>
      </c>
      <c r="G11437" s="7" t="n">
        <v>0</v>
      </c>
      <c r="H11437" s="7" t="n">
        <v>0</v>
      </c>
      <c r="I11437" s="7" t="n">
        <v>0</v>
      </c>
    </row>
    <row r="11438" spans="1:22">
      <c r="A11438" t="s">
        <v>4</v>
      </c>
      <c r="B11438" s="4" t="s">
        <v>5</v>
      </c>
      <c r="C11438" s="4" t="s">
        <v>13</v>
      </c>
      <c r="D11438" s="4" t="s">
        <v>13</v>
      </c>
      <c r="E11438" s="4" t="s">
        <v>30</v>
      </c>
      <c r="F11438" s="4" t="s">
        <v>10</v>
      </c>
    </row>
    <row r="11439" spans="1:22">
      <c r="A11439" t="n">
        <v>98333</v>
      </c>
      <c r="B11439" s="59" t="n">
        <v>45</v>
      </c>
      <c r="C11439" s="7" t="n">
        <v>5</v>
      </c>
      <c r="D11439" s="7" t="n">
        <v>3</v>
      </c>
      <c r="E11439" s="7" t="n">
        <v>4.30000019073486</v>
      </c>
      <c r="F11439" s="7" t="n">
        <v>0</v>
      </c>
    </row>
    <row r="11440" spans="1:22">
      <c r="A11440" t="s">
        <v>4</v>
      </c>
      <c r="B11440" s="4" t="s">
        <v>5</v>
      </c>
      <c r="C11440" s="4" t="s">
        <v>13</v>
      </c>
      <c r="D11440" s="4" t="s">
        <v>13</v>
      </c>
      <c r="E11440" s="4" t="s">
        <v>30</v>
      </c>
      <c r="F11440" s="4" t="s">
        <v>10</v>
      </c>
    </row>
    <row r="11441" spans="1:9">
      <c r="A11441" t="n">
        <v>98342</v>
      </c>
      <c r="B11441" s="59" t="n">
        <v>45</v>
      </c>
      <c r="C11441" s="7" t="n">
        <v>11</v>
      </c>
      <c r="D11441" s="7" t="n">
        <v>3</v>
      </c>
      <c r="E11441" s="7" t="n">
        <v>36.9000015258789</v>
      </c>
      <c r="F11441" s="7" t="n">
        <v>0</v>
      </c>
    </row>
    <row r="11442" spans="1:9">
      <c r="A11442" t="s">
        <v>4</v>
      </c>
      <c r="B11442" s="4" t="s">
        <v>5</v>
      </c>
      <c r="C11442" s="4" t="s">
        <v>13</v>
      </c>
      <c r="D11442" s="4" t="s">
        <v>13</v>
      </c>
      <c r="E11442" s="4" t="s">
        <v>30</v>
      </c>
      <c r="F11442" s="4" t="s">
        <v>10</v>
      </c>
    </row>
    <row r="11443" spans="1:9">
      <c r="A11443" t="n">
        <v>98351</v>
      </c>
      <c r="B11443" s="59" t="n">
        <v>45</v>
      </c>
      <c r="C11443" s="7" t="n">
        <v>5</v>
      </c>
      <c r="D11443" s="7" t="n">
        <v>3</v>
      </c>
      <c r="E11443" s="7" t="n">
        <v>4</v>
      </c>
      <c r="F11443" s="7" t="n">
        <v>2000</v>
      </c>
    </row>
    <row r="11444" spans="1:9">
      <c r="A11444" t="s">
        <v>4</v>
      </c>
      <c r="B11444" s="4" t="s">
        <v>5</v>
      </c>
      <c r="C11444" s="4" t="s">
        <v>13</v>
      </c>
      <c r="D11444" s="4" t="s">
        <v>10</v>
      </c>
      <c r="E11444" s="4" t="s">
        <v>30</v>
      </c>
    </row>
    <row r="11445" spans="1:9">
      <c r="A11445" t="n">
        <v>98360</v>
      </c>
      <c r="B11445" s="27" t="n">
        <v>58</v>
      </c>
      <c r="C11445" s="7" t="n">
        <v>100</v>
      </c>
      <c r="D11445" s="7" t="n">
        <v>1000</v>
      </c>
      <c r="E11445" s="7" t="n">
        <v>1</v>
      </c>
    </row>
    <row r="11446" spans="1:9">
      <c r="A11446" t="s">
        <v>4</v>
      </c>
      <c r="B11446" s="4" t="s">
        <v>5</v>
      </c>
      <c r="C11446" s="4" t="s">
        <v>13</v>
      </c>
      <c r="D11446" s="4" t="s">
        <v>10</v>
      </c>
    </row>
    <row r="11447" spans="1:9">
      <c r="A11447" t="n">
        <v>98368</v>
      </c>
      <c r="B11447" s="27" t="n">
        <v>58</v>
      </c>
      <c r="C11447" s="7" t="n">
        <v>255</v>
      </c>
      <c r="D11447" s="7" t="n">
        <v>0</v>
      </c>
    </row>
    <row r="11448" spans="1:9">
      <c r="A11448" t="s">
        <v>4</v>
      </c>
      <c r="B11448" s="4" t="s">
        <v>5</v>
      </c>
      <c r="C11448" s="4" t="s">
        <v>13</v>
      </c>
      <c r="D11448" s="4" t="s">
        <v>10</v>
      </c>
    </row>
    <row r="11449" spans="1:9">
      <c r="A11449" t="n">
        <v>98372</v>
      </c>
      <c r="B11449" s="59" t="n">
        <v>45</v>
      </c>
      <c r="C11449" s="7" t="n">
        <v>7</v>
      </c>
      <c r="D11449" s="7" t="n">
        <v>255</v>
      </c>
    </row>
    <row r="11450" spans="1:9">
      <c r="A11450" t="s">
        <v>4</v>
      </c>
      <c r="B11450" s="4" t="s">
        <v>5</v>
      </c>
      <c r="C11450" s="4" t="s">
        <v>13</v>
      </c>
      <c r="D11450" s="4" t="s">
        <v>10</v>
      </c>
      <c r="E11450" s="4" t="s">
        <v>13</v>
      </c>
      <c r="F11450" s="4" t="s">
        <v>13</v>
      </c>
      <c r="G11450" s="4" t="s">
        <v>10</v>
      </c>
      <c r="H11450" s="4" t="s">
        <v>13</v>
      </c>
      <c r="I11450" s="4" t="s">
        <v>13</v>
      </c>
      <c r="J11450" s="4" t="s">
        <v>13</v>
      </c>
      <c r="K11450" s="4" t="s">
        <v>29</v>
      </c>
    </row>
    <row r="11451" spans="1:9">
      <c r="A11451" t="n">
        <v>98376</v>
      </c>
      <c r="B11451" s="14" t="n">
        <v>5</v>
      </c>
      <c r="C11451" s="7" t="n">
        <v>30</v>
      </c>
      <c r="D11451" s="7" t="n">
        <v>10354</v>
      </c>
      <c r="E11451" s="7" t="n">
        <v>8</v>
      </c>
      <c r="F11451" s="7" t="n">
        <v>30</v>
      </c>
      <c r="G11451" s="7" t="n">
        <v>10362</v>
      </c>
      <c r="H11451" s="7" t="n">
        <v>8</v>
      </c>
      <c r="I11451" s="7" t="n">
        <v>9</v>
      </c>
      <c r="J11451" s="7" t="n">
        <v>1</v>
      </c>
      <c r="K11451" s="15" t="n">
        <f t="normal" ca="1">A11541</f>
        <v>0</v>
      </c>
    </row>
    <row r="11452" spans="1:9">
      <c r="A11452" t="s">
        <v>4</v>
      </c>
      <c r="B11452" s="4" t="s">
        <v>5</v>
      </c>
      <c r="C11452" s="4" t="s">
        <v>13</v>
      </c>
      <c r="D11452" s="4" t="s">
        <v>10</v>
      </c>
      <c r="E11452" s="4" t="s">
        <v>6</v>
      </c>
    </row>
    <row r="11453" spans="1:9">
      <c r="A11453" t="n">
        <v>98391</v>
      </c>
      <c r="B11453" s="51" t="n">
        <v>51</v>
      </c>
      <c r="C11453" s="7" t="n">
        <v>4</v>
      </c>
      <c r="D11453" s="7" t="n">
        <v>110</v>
      </c>
      <c r="E11453" s="7" t="s">
        <v>701</v>
      </c>
    </row>
    <row r="11454" spans="1:9">
      <c r="A11454" t="s">
        <v>4</v>
      </c>
      <c r="B11454" s="4" t="s">
        <v>5</v>
      </c>
      <c r="C11454" s="4" t="s">
        <v>10</v>
      </c>
    </row>
    <row r="11455" spans="1:9">
      <c r="A11455" t="n">
        <v>98404</v>
      </c>
      <c r="B11455" s="25" t="n">
        <v>16</v>
      </c>
      <c r="C11455" s="7" t="n">
        <v>0</v>
      </c>
    </row>
    <row r="11456" spans="1:9">
      <c r="A11456" t="s">
        <v>4</v>
      </c>
      <c r="B11456" s="4" t="s">
        <v>5</v>
      </c>
      <c r="C11456" s="4" t="s">
        <v>10</v>
      </c>
      <c r="D11456" s="4" t="s">
        <v>66</v>
      </c>
      <c r="E11456" s="4" t="s">
        <v>13</v>
      </c>
      <c r="F11456" s="4" t="s">
        <v>13</v>
      </c>
    </row>
    <row r="11457" spans="1:11">
      <c r="A11457" t="n">
        <v>98407</v>
      </c>
      <c r="B11457" s="52" t="n">
        <v>26</v>
      </c>
      <c r="C11457" s="7" t="n">
        <v>110</v>
      </c>
      <c r="D11457" s="7" t="s">
        <v>920</v>
      </c>
      <c r="E11457" s="7" t="n">
        <v>2</v>
      </c>
      <c r="F11457" s="7" t="n">
        <v>0</v>
      </c>
    </row>
    <row r="11458" spans="1:11">
      <c r="A11458" t="s">
        <v>4</v>
      </c>
      <c r="B11458" s="4" t="s">
        <v>5</v>
      </c>
    </row>
    <row r="11459" spans="1:11">
      <c r="A11459" t="n">
        <v>98474</v>
      </c>
      <c r="B11459" s="32" t="n">
        <v>28</v>
      </c>
    </row>
    <row r="11460" spans="1:11">
      <c r="A11460" t="s">
        <v>4</v>
      </c>
      <c r="B11460" s="4" t="s">
        <v>5</v>
      </c>
      <c r="C11460" s="4" t="s">
        <v>10</v>
      </c>
      <c r="D11460" s="4" t="s">
        <v>13</v>
      </c>
    </row>
    <row r="11461" spans="1:11">
      <c r="A11461" t="n">
        <v>98475</v>
      </c>
      <c r="B11461" s="61" t="n">
        <v>89</v>
      </c>
      <c r="C11461" s="7" t="n">
        <v>65533</v>
      </c>
      <c r="D11461" s="7" t="n">
        <v>1</v>
      </c>
    </row>
    <row r="11462" spans="1:11">
      <c r="A11462" t="s">
        <v>4</v>
      </c>
      <c r="B11462" s="4" t="s">
        <v>5</v>
      </c>
      <c r="C11462" s="4" t="s">
        <v>13</v>
      </c>
      <c r="D11462" s="4" t="s">
        <v>10</v>
      </c>
      <c r="E11462" s="4" t="s">
        <v>6</v>
      </c>
    </row>
    <row r="11463" spans="1:11">
      <c r="A11463" t="n">
        <v>98479</v>
      </c>
      <c r="B11463" s="51" t="n">
        <v>51</v>
      </c>
      <c r="C11463" s="7" t="n">
        <v>4</v>
      </c>
      <c r="D11463" s="7" t="n">
        <v>0</v>
      </c>
      <c r="E11463" s="7" t="s">
        <v>151</v>
      </c>
    </row>
    <row r="11464" spans="1:11">
      <c r="A11464" t="s">
        <v>4</v>
      </c>
      <c r="B11464" s="4" t="s">
        <v>5</v>
      </c>
      <c r="C11464" s="4" t="s">
        <v>10</v>
      </c>
    </row>
    <row r="11465" spans="1:11">
      <c r="A11465" t="n">
        <v>98492</v>
      </c>
      <c r="B11465" s="25" t="n">
        <v>16</v>
      </c>
      <c r="C11465" s="7" t="n">
        <v>0</v>
      </c>
    </row>
    <row r="11466" spans="1:11">
      <c r="A11466" t="s">
        <v>4</v>
      </c>
      <c r="B11466" s="4" t="s">
        <v>5</v>
      </c>
      <c r="C11466" s="4" t="s">
        <v>10</v>
      </c>
      <c r="D11466" s="4" t="s">
        <v>66</v>
      </c>
      <c r="E11466" s="4" t="s">
        <v>13</v>
      </c>
      <c r="F11466" s="4" t="s">
        <v>13</v>
      </c>
    </row>
    <row r="11467" spans="1:11">
      <c r="A11467" t="n">
        <v>98495</v>
      </c>
      <c r="B11467" s="52" t="n">
        <v>26</v>
      </c>
      <c r="C11467" s="7" t="n">
        <v>0</v>
      </c>
      <c r="D11467" s="7" t="s">
        <v>921</v>
      </c>
      <c r="E11467" s="7" t="n">
        <v>2</v>
      </c>
      <c r="F11467" s="7" t="n">
        <v>0</v>
      </c>
    </row>
    <row r="11468" spans="1:11">
      <c r="A11468" t="s">
        <v>4</v>
      </c>
      <c r="B11468" s="4" t="s">
        <v>5</v>
      </c>
    </row>
    <row r="11469" spans="1:11">
      <c r="A11469" t="n">
        <v>98545</v>
      </c>
      <c r="B11469" s="32" t="n">
        <v>28</v>
      </c>
    </row>
    <row r="11470" spans="1:11">
      <c r="A11470" t="s">
        <v>4</v>
      </c>
      <c r="B11470" s="4" t="s">
        <v>5</v>
      </c>
      <c r="C11470" s="4" t="s">
        <v>10</v>
      </c>
      <c r="D11470" s="4" t="s">
        <v>13</v>
      </c>
    </row>
    <row r="11471" spans="1:11">
      <c r="A11471" t="n">
        <v>98546</v>
      </c>
      <c r="B11471" s="61" t="n">
        <v>89</v>
      </c>
      <c r="C11471" s="7" t="n">
        <v>65533</v>
      </c>
      <c r="D11471" s="7" t="n">
        <v>1</v>
      </c>
    </row>
    <row r="11472" spans="1:11">
      <c r="A11472" t="s">
        <v>4</v>
      </c>
      <c r="B11472" s="4" t="s">
        <v>5</v>
      </c>
      <c r="C11472" s="4" t="s">
        <v>13</v>
      </c>
      <c r="D11472" s="4" t="s">
        <v>10</v>
      </c>
      <c r="E11472" s="4" t="s">
        <v>10</v>
      </c>
      <c r="F11472" s="4" t="s">
        <v>13</v>
      </c>
    </row>
    <row r="11473" spans="1:6">
      <c r="A11473" t="n">
        <v>98550</v>
      </c>
      <c r="B11473" s="30" t="n">
        <v>25</v>
      </c>
      <c r="C11473" s="7" t="n">
        <v>1</v>
      </c>
      <c r="D11473" s="7" t="n">
        <v>65535</v>
      </c>
      <c r="E11473" s="7" t="n">
        <v>65535</v>
      </c>
      <c r="F11473" s="7" t="n">
        <v>0</v>
      </c>
    </row>
    <row r="11474" spans="1:6">
      <c r="A11474" t="s">
        <v>4</v>
      </c>
      <c r="B11474" s="4" t="s">
        <v>5</v>
      </c>
      <c r="C11474" s="4" t="s">
        <v>13</v>
      </c>
      <c r="D11474" s="4" t="s">
        <v>10</v>
      </c>
      <c r="E11474" s="4" t="s">
        <v>6</v>
      </c>
    </row>
    <row r="11475" spans="1:6">
      <c r="A11475" t="n">
        <v>98557</v>
      </c>
      <c r="B11475" s="51" t="n">
        <v>51</v>
      </c>
      <c r="C11475" s="7" t="n">
        <v>4</v>
      </c>
      <c r="D11475" s="7" t="n">
        <v>110</v>
      </c>
      <c r="E11475" s="7" t="s">
        <v>677</v>
      </c>
    </row>
    <row r="11476" spans="1:6">
      <c r="A11476" t="s">
        <v>4</v>
      </c>
      <c r="B11476" s="4" t="s">
        <v>5</v>
      </c>
      <c r="C11476" s="4" t="s">
        <v>10</v>
      </c>
    </row>
    <row r="11477" spans="1:6">
      <c r="A11477" t="n">
        <v>98570</v>
      </c>
      <c r="B11477" s="25" t="n">
        <v>16</v>
      </c>
      <c r="C11477" s="7" t="n">
        <v>0</v>
      </c>
    </row>
    <row r="11478" spans="1:6">
      <c r="A11478" t="s">
        <v>4</v>
      </c>
      <c r="B11478" s="4" t="s">
        <v>5</v>
      </c>
      <c r="C11478" s="4" t="s">
        <v>10</v>
      </c>
      <c r="D11478" s="4" t="s">
        <v>66</v>
      </c>
      <c r="E11478" s="4" t="s">
        <v>13</v>
      </c>
      <c r="F11478" s="4" t="s">
        <v>13</v>
      </c>
      <c r="G11478" s="4" t="s">
        <v>66</v>
      </c>
      <c r="H11478" s="4" t="s">
        <v>13</v>
      </c>
      <c r="I11478" s="4" t="s">
        <v>13</v>
      </c>
    </row>
    <row r="11479" spans="1:6">
      <c r="A11479" t="n">
        <v>98573</v>
      </c>
      <c r="B11479" s="52" t="n">
        <v>26</v>
      </c>
      <c r="C11479" s="7" t="n">
        <v>110</v>
      </c>
      <c r="D11479" s="7" t="s">
        <v>922</v>
      </c>
      <c r="E11479" s="7" t="n">
        <v>2</v>
      </c>
      <c r="F11479" s="7" t="n">
        <v>3</v>
      </c>
      <c r="G11479" s="7" t="s">
        <v>923</v>
      </c>
      <c r="H11479" s="7" t="n">
        <v>2</v>
      </c>
      <c r="I11479" s="7" t="n">
        <v>0</v>
      </c>
    </row>
    <row r="11480" spans="1:6">
      <c r="A11480" t="s">
        <v>4</v>
      </c>
      <c r="B11480" s="4" t="s">
        <v>5</v>
      </c>
    </row>
    <row r="11481" spans="1:6">
      <c r="A11481" t="n">
        <v>98721</v>
      </c>
      <c r="B11481" s="32" t="n">
        <v>28</v>
      </c>
    </row>
    <row r="11482" spans="1:6">
      <c r="A11482" t="s">
        <v>4</v>
      </c>
      <c r="B11482" s="4" t="s">
        <v>5</v>
      </c>
      <c r="C11482" s="4" t="s">
        <v>10</v>
      </c>
      <c r="D11482" s="4" t="s">
        <v>10</v>
      </c>
      <c r="E11482" s="4" t="s">
        <v>10</v>
      </c>
    </row>
    <row r="11483" spans="1:6">
      <c r="A11483" t="n">
        <v>98722</v>
      </c>
      <c r="B11483" s="43" t="n">
        <v>61</v>
      </c>
      <c r="C11483" s="7" t="n">
        <v>110</v>
      </c>
      <c r="D11483" s="7" t="n">
        <v>1000</v>
      </c>
      <c r="E11483" s="7" t="n">
        <v>1000</v>
      </c>
    </row>
    <row r="11484" spans="1:6">
      <c r="A11484" t="s">
        <v>4</v>
      </c>
      <c r="B11484" s="4" t="s">
        <v>5</v>
      </c>
      <c r="C11484" s="4" t="s">
        <v>13</v>
      </c>
      <c r="D11484" s="4" t="s">
        <v>10</v>
      </c>
      <c r="E11484" s="4" t="s">
        <v>30</v>
      </c>
    </row>
    <row r="11485" spans="1:6">
      <c r="A11485" t="n">
        <v>98729</v>
      </c>
      <c r="B11485" s="27" t="n">
        <v>58</v>
      </c>
      <c r="C11485" s="7" t="n">
        <v>101</v>
      </c>
      <c r="D11485" s="7" t="n">
        <v>500</v>
      </c>
      <c r="E11485" s="7" t="n">
        <v>1</v>
      </c>
    </row>
    <row r="11486" spans="1:6">
      <c r="A11486" t="s">
        <v>4</v>
      </c>
      <c r="B11486" s="4" t="s">
        <v>5</v>
      </c>
      <c r="C11486" s="4" t="s">
        <v>13</v>
      </c>
      <c r="D11486" s="4" t="s">
        <v>10</v>
      </c>
    </row>
    <row r="11487" spans="1:6">
      <c r="A11487" t="n">
        <v>98737</v>
      </c>
      <c r="B11487" s="27" t="n">
        <v>58</v>
      </c>
      <c r="C11487" s="7" t="n">
        <v>254</v>
      </c>
      <c r="D11487" s="7" t="n">
        <v>0</v>
      </c>
    </row>
    <row r="11488" spans="1:6">
      <c r="A11488" t="s">
        <v>4</v>
      </c>
      <c r="B11488" s="4" t="s">
        <v>5</v>
      </c>
      <c r="C11488" s="4" t="s">
        <v>13</v>
      </c>
      <c r="D11488" s="4" t="s">
        <v>13</v>
      </c>
      <c r="E11488" s="4" t="s">
        <v>30</v>
      </c>
      <c r="F11488" s="4" t="s">
        <v>30</v>
      </c>
      <c r="G11488" s="4" t="s">
        <v>30</v>
      </c>
      <c r="H11488" s="4" t="s">
        <v>10</v>
      </c>
    </row>
    <row r="11489" spans="1:9">
      <c r="A11489" t="n">
        <v>98741</v>
      </c>
      <c r="B11489" s="59" t="n">
        <v>45</v>
      </c>
      <c r="C11489" s="7" t="n">
        <v>2</v>
      </c>
      <c r="D11489" s="7" t="n">
        <v>3</v>
      </c>
      <c r="E11489" s="7" t="n">
        <v>14.6000003814697</v>
      </c>
      <c r="F11489" s="7" t="n">
        <v>1.25999999046326</v>
      </c>
      <c r="G11489" s="7" t="n">
        <v>-3.53999996185303</v>
      </c>
      <c r="H11489" s="7" t="n">
        <v>0</v>
      </c>
    </row>
    <row r="11490" spans="1:9">
      <c r="A11490" t="s">
        <v>4</v>
      </c>
      <c r="B11490" s="4" t="s">
        <v>5</v>
      </c>
      <c r="C11490" s="4" t="s">
        <v>13</v>
      </c>
      <c r="D11490" s="4" t="s">
        <v>13</v>
      </c>
      <c r="E11490" s="4" t="s">
        <v>30</v>
      </c>
      <c r="F11490" s="4" t="s">
        <v>30</v>
      </c>
      <c r="G11490" s="4" t="s">
        <v>30</v>
      </c>
      <c r="H11490" s="4" t="s">
        <v>10</v>
      </c>
      <c r="I11490" s="4" t="s">
        <v>13</v>
      </c>
    </row>
    <row r="11491" spans="1:9">
      <c r="A11491" t="n">
        <v>98758</v>
      </c>
      <c r="B11491" s="59" t="n">
        <v>45</v>
      </c>
      <c r="C11491" s="7" t="n">
        <v>4</v>
      </c>
      <c r="D11491" s="7" t="n">
        <v>3</v>
      </c>
      <c r="E11491" s="7" t="n">
        <v>2.19000005722046</v>
      </c>
      <c r="F11491" s="7" t="n">
        <v>268.890014648438</v>
      </c>
      <c r="G11491" s="7" t="n">
        <v>0</v>
      </c>
      <c r="H11491" s="7" t="n">
        <v>0</v>
      </c>
      <c r="I11491" s="7" t="n">
        <v>0</v>
      </c>
    </row>
    <row r="11492" spans="1:9">
      <c r="A11492" t="s">
        <v>4</v>
      </c>
      <c r="B11492" s="4" t="s">
        <v>5</v>
      </c>
      <c r="C11492" s="4" t="s">
        <v>13</v>
      </c>
      <c r="D11492" s="4" t="s">
        <v>13</v>
      </c>
      <c r="E11492" s="4" t="s">
        <v>30</v>
      </c>
      <c r="F11492" s="4" t="s">
        <v>10</v>
      </c>
    </row>
    <row r="11493" spans="1:9">
      <c r="A11493" t="n">
        <v>98776</v>
      </c>
      <c r="B11493" s="59" t="n">
        <v>45</v>
      </c>
      <c r="C11493" s="7" t="n">
        <v>5</v>
      </c>
      <c r="D11493" s="7" t="n">
        <v>3</v>
      </c>
      <c r="E11493" s="7" t="n">
        <v>4</v>
      </c>
      <c r="F11493" s="7" t="n">
        <v>0</v>
      </c>
    </row>
    <row r="11494" spans="1:9">
      <c r="A11494" t="s">
        <v>4</v>
      </c>
      <c r="B11494" s="4" t="s">
        <v>5</v>
      </c>
      <c r="C11494" s="4" t="s">
        <v>13</v>
      </c>
      <c r="D11494" s="4" t="s">
        <v>13</v>
      </c>
      <c r="E11494" s="4" t="s">
        <v>30</v>
      </c>
      <c r="F11494" s="4" t="s">
        <v>10</v>
      </c>
    </row>
    <row r="11495" spans="1:9">
      <c r="A11495" t="n">
        <v>98785</v>
      </c>
      <c r="B11495" s="59" t="n">
        <v>45</v>
      </c>
      <c r="C11495" s="7" t="n">
        <v>11</v>
      </c>
      <c r="D11495" s="7" t="n">
        <v>3</v>
      </c>
      <c r="E11495" s="7" t="n">
        <v>36.9000015258789</v>
      </c>
      <c r="F11495" s="7" t="n">
        <v>0</v>
      </c>
    </row>
    <row r="11496" spans="1:9">
      <c r="A11496" t="s">
        <v>4</v>
      </c>
      <c r="B11496" s="4" t="s">
        <v>5</v>
      </c>
      <c r="C11496" s="4" t="s">
        <v>10</v>
      </c>
      <c r="D11496" s="4" t="s">
        <v>30</v>
      </c>
      <c r="E11496" s="4" t="s">
        <v>30</v>
      </c>
      <c r="F11496" s="4" t="s">
        <v>30</v>
      </c>
      <c r="G11496" s="4" t="s">
        <v>30</v>
      </c>
    </row>
    <row r="11497" spans="1:9">
      <c r="A11497" t="n">
        <v>98794</v>
      </c>
      <c r="B11497" s="38" t="n">
        <v>46</v>
      </c>
      <c r="C11497" s="7" t="n">
        <v>110</v>
      </c>
      <c r="D11497" s="7" t="n">
        <v>12.4899997711182</v>
      </c>
      <c r="E11497" s="7" t="n">
        <v>0</v>
      </c>
      <c r="F11497" s="7" t="n">
        <v>-3.00999999046326</v>
      </c>
      <c r="G11497" s="7" t="n">
        <v>239.100006103516</v>
      </c>
    </row>
    <row r="11498" spans="1:9">
      <c r="A11498" t="s">
        <v>4</v>
      </c>
      <c r="B11498" s="4" t="s">
        <v>5</v>
      </c>
      <c r="C11498" s="4" t="s">
        <v>13</v>
      </c>
      <c r="D11498" s="4" t="s">
        <v>10</v>
      </c>
    </row>
    <row r="11499" spans="1:9">
      <c r="A11499" t="n">
        <v>98813</v>
      </c>
      <c r="B11499" s="27" t="n">
        <v>58</v>
      </c>
      <c r="C11499" s="7" t="n">
        <v>255</v>
      </c>
      <c r="D11499" s="7" t="n">
        <v>0</v>
      </c>
    </row>
    <row r="11500" spans="1:9">
      <c r="A11500" t="s">
        <v>4</v>
      </c>
      <c r="B11500" s="4" t="s">
        <v>5</v>
      </c>
      <c r="C11500" s="4" t="s">
        <v>13</v>
      </c>
      <c r="D11500" s="4" t="s">
        <v>10</v>
      </c>
      <c r="E11500" s="4" t="s">
        <v>6</v>
      </c>
    </row>
    <row r="11501" spans="1:9">
      <c r="A11501" t="n">
        <v>98817</v>
      </c>
      <c r="B11501" s="51" t="n">
        <v>51</v>
      </c>
      <c r="C11501" s="7" t="n">
        <v>4</v>
      </c>
      <c r="D11501" s="7" t="n">
        <v>0</v>
      </c>
      <c r="E11501" s="7" t="s">
        <v>205</v>
      </c>
    </row>
    <row r="11502" spans="1:9">
      <c r="A11502" t="s">
        <v>4</v>
      </c>
      <c r="B11502" s="4" t="s">
        <v>5</v>
      </c>
      <c r="C11502" s="4" t="s">
        <v>10</v>
      </c>
    </row>
    <row r="11503" spans="1:9">
      <c r="A11503" t="n">
        <v>98831</v>
      </c>
      <c r="B11503" s="25" t="n">
        <v>16</v>
      </c>
      <c r="C11503" s="7" t="n">
        <v>0</v>
      </c>
    </row>
    <row r="11504" spans="1:9">
      <c r="A11504" t="s">
        <v>4</v>
      </c>
      <c r="B11504" s="4" t="s">
        <v>5</v>
      </c>
      <c r="C11504" s="4" t="s">
        <v>10</v>
      </c>
      <c r="D11504" s="4" t="s">
        <v>66</v>
      </c>
      <c r="E11504" s="4" t="s">
        <v>13</v>
      </c>
      <c r="F11504" s="4" t="s">
        <v>13</v>
      </c>
    </row>
    <row r="11505" spans="1:9">
      <c r="A11505" t="n">
        <v>98834</v>
      </c>
      <c r="B11505" s="52" t="n">
        <v>26</v>
      </c>
      <c r="C11505" s="7" t="n">
        <v>0</v>
      </c>
      <c r="D11505" s="7" t="s">
        <v>924</v>
      </c>
      <c r="E11505" s="7" t="n">
        <v>2</v>
      </c>
      <c r="F11505" s="7" t="n">
        <v>0</v>
      </c>
    </row>
    <row r="11506" spans="1:9">
      <c r="A11506" t="s">
        <v>4</v>
      </c>
      <c r="B11506" s="4" t="s">
        <v>5</v>
      </c>
    </row>
    <row r="11507" spans="1:9">
      <c r="A11507" t="n">
        <v>98862</v>
      </c>
      <c r="B11507" s="32" t="n">
        <v>28</v>
      </c>
    </row>
    <row r="11508" spans="1:9">
      <c r="A11508" t="s">
        <v>4</v>
      </c>
      <c r="B11508" s="4" t="s">
        <v>5</v>
      </c>
      <c r="C11508" s="4" t="s">
        <v>10</v>
      </c>
      <c r="D11508" s="4" t="s">
        <v>13</v>
      </c>
    </row>
    <row r="11509" spans="1:9">
      <c r="A11509" t="n">
        <v>98863</v>
      </c>
      <c r="B11509" s="61" t="n">
        <v>89</v>
      </c>
      <c r="C11509" s="7" t="n">
        <v>65533</v>
      </c>
      <c r="D11509" s="7" t="n">
        <v>1</v>
      </c>
    </row>
    <row r="11510" spans="1:9">
      <c r="A11510" t="s">
        <v>4</v>
      </c>
      <c r="B11510" s="4" t="s">
        <v>5</v>
      </c>
      <c r="C11510" s="4" t="s">
        <v>13</v>
      </c>
      <c r="D11510" s="4" t="s">
        <v>10</v>
      </c>
      <c r="E11510" s="4" t="s">
        <v>10</v>
      </c>
      <c r="F11510" s="4" t="s">
        <v>13</v>
      </c>
    </row>
    <row r="11511" spans="1:9">
      <c r="A11511" t="n">
        <v>98867</v>
      </c>
      <c r="B11511" s="30" t="n">
        <v>25</v>
      </c>
      <c r="C11511" s="7" t="n">
        <v>1</v>
      </c>
      <c r="D11511" s="7" t="n">
        <v>65535</v>
      </c>
      <c r="E11511" s="7" t="n">
        <v>65535</v>
      </c>
      <c r="F11511" s="7" t="n">
        <v>0</v>
      </c>
    </row>
    <row r="11512" spans="1:9">
      <c r="A11512" t="s">
        <v>4</v>
      </c>
      <c r="B11512" s="4" t="s">
        <v>5</v>
      </c>
      <c r="C11512" s="4" t="s">
        <v>10</v>
      </c>
      <c r="D11512" s="4" t="s">
        <v>10</v>
      </c>
      <c r="E11512" s="4" t="s">
        <v>10</v>
      </c>
    </row>
    <row r="11513" spans="1:9">
      <c r="A11513" t="n">
        <v>98874</v>
      </c>
      <c r="B11513" s="43" t="n">
        <v>61</v>
      </c>
      <c r="C11513" s="7" t="n">
        <v>110</v>
      </c>
      <c r="D11513" s="7" t="n">
        <v>0</v>
      </c>
      <c r="E11513" s="7" t="n">
        <v>1000</v>
      </c>
    </row>
    <row r="11514" spans="1:9">
      <c r="A11514" t="s">
        <v>4</v>
      </c>
      <c r="B11514" s="4" t="s">
        <v>5</v>
      </c>
      <c r="C11514" s="4" t="s">
        <v>13</v>
      </c>
      <c r="D11514" s="4" t="s">
        <v>10</v>
      </c>
      <c r="E11514" s="4" t="s">
        <v>6</v>
      </c>
    </row>
    <row r="11515" spans="1:9">
      <c r="A11515" t="n">
        <v>98881</v>
      </c>
      <c r="B11515" s="51" t="n">
        <v>51</v>
      </c>
      <c r="C11515" s="7" t="n">
        <v>4</v>
      </c>
      <c r="D11515" s="7" t="n">
        <v>110</v>
      </c>
      <c r="E11515" s="7" t="s">
        <v>749</v>
      </c>
    </row>
    <row r="11516" spans="1:9">
      <c r="A11516" t="s">
        <v>4</v>
      </c>
      <c r="B11516" s="4" t="s">
        <v>5</v>
      </c>
      <c r="C11516" s="4" t="s">
        <v>10</v>
      </c>
    </row>
    <row r="11517" spans="1:9">
      <c r="A11517" t="n">
        <v>98895</v>
      </c>
      <c r="B11517" s="25" t="n">
        <v>16</v>
      </c>
      <c r="C11517" s="7" t="n">
        <v>0</v>
      </c>
    </row>
    <row r="11518" spans="1:9">
      <c r="A11518" t="s">
        <v>4</v>
      </c>
      <c r="B11518" s="4" t="s">
        <v>5</v>
      </c>
      <c r="C11518" s="4" t="s">
        <v>10</v>
      </c>
      <c r="D11518" s="4" t="s">
        <v>66</v>
      </c>
      <c r="E11518" s="4" t="s">
        <v>13</v>
      </c>
      <c r="F11518" s="4" t="s">
        <v>13</v>
      </c>
      <c r="G11518" s="4" t="s">
        <v>66</v>
      </c>
      <c r="H11518" s="4" t="s">
        <v>13</v>
      </c>
      <c r="I11518" s="4" t="s">
        <v>13</v>
      </c>
    </row>
    <row r="11519" spans="1:9">
      <c r="A11519" t="n">
        <v>98898</v>
      </c>
      <c r="B11519" s="52" t="n">
        <v>26</v>
      </c>
      <c r="C11519" s="7" t="n">
        <v>110</v>
      </c>
      <c r="D11519" s="7" t="s">
        <v>925</v>
      </c>
      <c r="E11519" s="7" t="n">
        <v>2</v>
      </c>
      <c r="F11519" s="7" t="n">
        <v>3</v>
      </c>
      <c r="G11519" s="7" t="s">
        <v>926</v>
      </c>
      <c r="H11519" s="7" t="n">
        <v>2</v>
      </c>
      <c r="I11519" s="7" t="n">
        <v>0</v>
      </c>
    </row>
    <row r="11520" spans="1:9">
      <c r="A11520" t="s">
        <v>4</v>
      </c>
      <c r="B11520" s="4" t="s">
        <v>5</v>
      </c>
    </row>
    <row r="11521" spans="1:9">
      <c r="A11521" t="n">
        <v>99071</v>
      </c>
      <c r="B11521" s="32" t="n">
        <v>28</v>
      </c>
    </row>
    <row r="11522" spans="1:9">
      <c r="A11522" t="s">
        <v>4</v>
      </c>
      <c r="B11522" s="4" t="s">
        <v>5</v>
      </c>
      <c r="C11522" s="4" t="s">
        <v>10</v>
      </c>
      <c r="D11522" s="4" t="s">
        <v>13</v>
      </c>
    </row>
    <row r="11523" spans="1:9">
      <c r="A11523" t="n">
        <v>99072</v>
      </c>
      <c r="B11523" s="61" t="n">
        <v>89</v>
      </c>
      <c r="C11523" s="7" t="n">
        <v>65533</v>
      </c>
      <c r="D11523" s="7" t="n">
        <v>1</v>
      </c>
    </row>
    <row r="11524" spans="1:9">
      <c r="A11524" t="s">
        <v>4</v>
      </c>
      <c r="B11524" s="4" t="s">
        <v>5</v>
      </c>
      <c r="C11524" s="4" t="s">
        <v>13</v>
      </c>
      <c r="D11524" s="4" t="s">
        <v>10</v>
      </c>
      <c r="E11524" s="4" t="s">
        <v>10</v>
      </c>
      <c r="F11524" s="4" t="s">
        <v>13</v>
      </c>
    </row>
    <row r="11525" spans="1:9">
      <c r="A11525" t="n">
        <v>99076</v>
      </c>
      <c r="B11525" s="30" t="n">
        <v>25</v>
      </c>
      <c r="C11525" s="7" t="n">
        <v>1</v>
      </c>
      <c r="D11525" s="7" t="n">
        <v>65535</v>
      </c>
      <c r="E11525" s="7" t="n">
        <v>65535</v>
      </c>
      <c r="F11525" s="7" t="n">
        <v>0</v>
      </c>
    </row>
    <row r="11526" spans="1:9">
      <c r="A11526" t="s">
        <v>4</v>
      </c>
      <c r="B11526" s="4" t="s">
        <v>5</v>
      </c>
      <c r="C11526" s="4" t="s">
        <v>13</v>
      </c>
      <c r="D11526" s="4" t="s">
        <v>10</v>
      </c>
      <c r="E11526" s="4" t="s">
        <v>6</v>
      </c>
    </row>
    <row r="11527" spans="1:9">
      <c r="A11527" t="n">
        <v>99083</v>
      </c>
      <c r="B11527" s="51" t="n">
        <v>51</v>
      </c>
      <c r="C11527" s="7" t="n">
        <v>4</v>
      </c>
      <c r="D11527" s="7" t="n">
        <v>0</v>
      </c>
      <c r="E11527" s="7" t="s">
        <v>205</v>
      </c>
    </row>
    <row r="11528" spans="1:9">
      <c r="A11528" t="s">
        <v>4</v>
      </c>
      <c r="B11528" s="4" t="s">
        <v>5</v>
      </c>
      <c r="C11528" s="4" t="s">
        <v>10</v>
      </c>
    </row>
    <row r="11529" spans="1:9">
      <c r="A11529" t="n">
        <v>99097</v>
      </c>
      <c r="B11529" s="25" t="n">
        <v>16</v>
      </c>
      <c r="C11529" s="7" t="n">
        <v>0</v>
      </c>
    </row>
    <row r="11530" spans="1:9">
      <c r="A11530" t="s">
        <v>4</v>
      </c>
      <c r="B11530" s="4" t="s">
        <v>5</v>
      </c>
      <c r="C11530" s="4" t="s">
        <v>10</v>
      </c>
      <c r="D11530" s="4" t="s">
        <v>66</v>
      </c>
      <c r="E11530" s="4" t="s">
        <v>13</v>
      </c>
      <c r="F11530" s="4" t="s">
        <v>13</v>
      </c>
    </row>
    <row r="11531" spans="1:9">
      <c r="A11531" t="n">
        <v>99100</v>
      </c>
      <c r="B11531" s="52" t="n">
        <v>26</v>
      </c>
      <c r="C11531" s="7" t="n">
        <v>0</v>
      </c>
      <c r="D11531" s="7" t="s">
        <v>927</v>
      </c>
      <c r="E11531" s="7" t="n">
        <v>2</v>
      </c>
      <c r="F11531" s="7" t="n">
        <v>0</v>
      </c>
    </row>
    <row r="11532" spans="1:9">
      <c r="A11532" t="s">
        <v>4</v>
      </c>
      <c r="B11532" s="4" t="s">
        <v>5</v>
      </c>
    </row>
    <row r="11533" spans="1:9">
      <c r="A11533" t="n">
        <v>99127</v>
      </c>
      <c r="B11533" s="32" t="n">
        <v>28</v>
      </c>
    </row>
    <row r="11534" spans="1:9">
      <c r="A11534" t="s">
        <v>4</v>
      </c>
      <c r="B11534" s="4" t="s">
        <v>5</v>
      </c>
      <c r="C11534" s="4" t="s">
        <v>10</v>
      </c>
      <c r="D11534" s="4" t="s">
        <v>13</v>
      </c>
    </row>
    <row r="11535" spans="1:9">
      <c r="A11535" t="n">
        <v>99128</v>
      </c>
      <c r="B11535" s="61" t="n">
        <v>89</v>
      </c>
      <c r="C11535" s="7" t="n">
        <v>65533</v>
      </c>
      <c r="D11535" s="7" t="n">
        <v>1</v>
      </c>
    </row>
    <row r="11536" spans="1:9">
      <c r="A11536" t="s">
        <v>4</v>
      </c>
      <c r="B11536" s="4" t="s">
        <v>5</v>
      </c>
      <c r="C11536" s="4" t="s">
        <v>13</v>
      </c>
      <c r="D11536" s="4" t="s">
        <v>10</v>
      </c>
      <c r="E11536" s="4" t="s">
        <v>10</v>
      </c>
      <c r="F11536" s="4" t="s">
        <v>13</v>
      </c>
    </row>
    <row r="11537" spans="1:6">
      <c r="A11537" t="n">
        <v>99132</v>
      </c>
      <c r="B11537" s="30" t="n">
        <v>25</v>
      </c>
      <c r="C11537" s="7" t="n">
        <v>1</v>
      </c>
      <c r="D11537" s="7" t="n">
        <v>65535</v>
      </c>
      <c r="E11537" s="7" t="n">
        <v>65535</v>
      </c>
      <c r="F11537" s="7" t="n">
        <v>0</v>
      </c>
    </row>
    <row r="11538" spans="1:6">
      <c r="A11538" t="s">
        <v>4</v>
      </c>
      <c r="B11538" s="4" t="s">
        <v>5</v>
      </c>
      <c r="C11538" s="4" t="s">
        <v>29</v>
      </c>
    </row>
    <row r="11539" spans="1:6">
      <c r="A11539" t="n">
        <v>99139</v>
      </c>
      <c r="B11539" s="18" t="n">
        <v>3</v>
      </c>
      <c r="C11539" s="15" t="n">
        <f t="normal" ca="1">A11589</f>
        <v>0</v>
      </c>
    </row>
    <row r="11540" spans="1:6">
      <c r="A11540" t="s">
        <v>4</v>
      </c>
      <c r="B11540" s="4" t="s">
        <v>5</v>
      </c>
      <c r="C11540" s="4" t="s">
        <v>10</v>
      </c>
      <c r="D11540" s="4" t="s">
        <v>10</v>
      </c>
      <c r="E11540" s="4" t="s">
        <v>10</v>
      </c>
    </row>
    <row r="11541" spans="1:6">
      <c r="A11541" t="n">
        <v>99144</v>
      </c>
      <c r="B11541" s="43" t="n">
        <v>61</v>
      </c>
      <c r="C11541" s="7" t="n">
        <v>110</v>
      </c>
      <c r="D11541" s="7" t="n">
        <v>0</v>
      </c>
      <c r="E11541" s="7" t="n">
        <v>1000</v>
      </c>
    </row>
    <row r="11542" spans="1:6">
      <c r="A11542" t="s">
        <v>4</v>
      </c>
      <c r="B11542" s="4" t="s">
        <v>5</v>
      </c>
      <c r="C11542" s="4" t="s">
        <v>13</v>
      </c>
      <c r="D11542" s="4" t="s">
        <v>10</v>
      </c>
      <c r="E11542" s="4" t="s">
        <v>6</v>
      </c>
    </row>
    <row r="11543" spans="1:6">
      <c r="A11543" t="n">
        <v>99151</v>
      </c>
      <c r="B11543" s="51" t="n">
        <v>51</v>
      </c>
      <c r="C11543" s="7" t="n">
        <v>4</v>
      </c>
      <c r="D11543" s="7" t="n">
        <v>110</v>
      </c>
      <c r="E11543" s="7" t="s">
        <v>701</v>
      </c>
    </row>
    <row r="11544" spans="1:6">
      <c r="A11544" t="s">
        <v>4</v>
      </c>
      <c r="B11544" s="4" t="s">
        <v>5</v>
      </c>
      <c r="C11544" s="4" t="s">
        <v>10</v>
      </c>
    </row>
    <row r="11545" spans="1:6">
      <c r="A11545" t="n">
        <v>99164</v>
      </c>
      <c r="B11545" s="25" t="n">
        <v>16</v>
      </c>
      <c r="C11545" s="7" t="n">
        <v>0</v>
      </c>
    </row>
    <row r="11546" spans="1:6">
      <c r="A11546" t="s">
        <v>4</v>
      </c>
      <c r="B11546" s="4" t="s">
        <v>5</v>
      </c>
      <c r="C11546" s="4" t="s">
        <v>10</v>
      </c>
      <c r="D11546" s="4" t="s">
        <v>66</v>
      </c>
      <c r="E11546" s="4" t="s">
        <v>13</v>
      </c>
      <c r="F11546" s="4" t="s">
        <v>13</v>
      </c>
    </row>
    <row r="11547" spans="1:6">
      <c r="A11547" t="n">
        <v>99167</v>
      </c>
      <c r="B11547" s="52" t="n">
        <v>26</v>
      </c>
      <c r="C11547" s="7" t="n">
        <v>110</v>
      </c>
      <c r="D11547" s="7" t="s">
        <v>920</v>
      </c>
      <c r="E11547" s="7" t="n">
        <v>2</v>
      </c>
      <c r="F11547" s="7" t="n">
        <v>0</v>
      </c>
    </row>
    <row r="11548" spans="1:6">
      <c r="A11548" t="s">
        <v>4</v>
      </c>
      <c r="B11548" s="4" t="s">
        <v>5</v>
      </c>
    </row>
    <row r="11549" spans="1:6">
      <c r="A11549" t="n">
        <v>99234</v>
      </c>
      <c r="B11549" s="32" t="n">
        <v>28</v>
      </c>
    </row>
    <row r="11550" spans="1:6">
      <c r="A11550" t="s">
        <v>4</v>
      </c>
      <c r="B11550" s="4" t="s">
        <v>5</v>
      </c>
      <c r="C11550" s="4" t="s">
        <v>10</v>
      </c>
      <c r="D11550" s="4" t="s">
        <v>13</v>
      </c>
    </row>
    <row r="11551" spans="1:6">
      <c r="A11551" t="n">
        <v>99235</v>
      </c>
      <c r="B11551" s="61" t="n">
        <v>89</v>
      </c>
      <c r="C11551" s="7" t="n">
        <v>65533</v>
      </c>
      <c r="D11551" s="7" t="n">
        <v>1</v>
      </c>
    </row>
    <row r="11552" spans="1:6">
      <c r="A11552" t="s">
        <v>4</v>
      </c>
      <c r="B11552" s="4" t="s">
        <v>5</v>
      </c>
      <c r="C11552" s="4" t="s">
        <v>13</v>
      </c>
      <c r="D11552" s="4" t="s">
        <v>10</v>
      </c>
      <c r="E11552" s="4" t="s">
        <v>6</v>
      </c>
    </row>
    <row r="11553" spans="1:6">
      <c r="A11553" t="n">
        <v>99239</v>
      </c>
      <c r="B11553" s="51" t="n">
        <v>51</v>
      </c>
      <c r="C11553" s="7" t="n">
        <v>4</v>
      </c>
      <c r="D11553" s="7" t="n">
        <v>0</v>
      </c>
      <c r="E11553" s="7" t="s">
        <v>205</v>
      </c>
    </row>
    <row r="11554" spans="1:6">
      <c r="A11554" t="s">
        <v>4</v>
      </c>
      <c r="B11554" s="4" t="s">
        <v>5</v>
      </c>
      <c r="C11554" s="4" t="s">
        <v>10</v>
      </c>
    </row>
    <row r="11555" spans="1:6">
      <c r="A11555" t="n">
        <v>99253</v>
      </c>
      <c r="B11555" s="25" t="n">
        <v>16</v>
      </c>
      <c r="C11555" s="7" t="n">
        <v>0</v>
      </c>
    </row>
    <row r="11556" spans="1:6">
      <c r="A11556" t="s">
        <v>4</v>
      </c>
      <c r="B11556" s="4" t="s">
        <v>5</v>
      </c>
      <c r="C11556" s="4" t="s">
        <v>10</v>
      </c>
      <c r="D11556" s="4" t="s">
        <v>66</v>
      </c>
      <c r="E11556" s="4" t="s">
        <v>13</v>
      </c>
      <c r="F11556" s="4" t="s">
        <v>13</v>
      </c>
      <c r="G11556" s="4" t="s">
        <v>66</v>
      </c>
      <c r="H11556" s="4" t="s">
        <v>13</v>
      </c>
      <c r="I11556" s="4" t="s">
        <v>13</v>
      </c>
    </row>
    <row r="11557" spans="1:6">
      <c r="A11557" t="n">
        <v>99256</v>
      </c>
      <c r="B11557" s="52" t="n">
        <v>26</v>
      </c>
      <c r="C11557" s="7" t="n">
        <v>0</v>
      </c>
      <c r="D11557" s="7" t="s">
        <v>928</v>
      </c>
      <c r="E11557" s="7" t="n">
        <v>2</v>
      </c>
      <c r="F11557" s="7" t="n">
        <v>3</v>
      </c>
      <c r="G11557" s="7" t="s">
        <v>929</v>
      </c>
      <c r="H11557" s="7" t="n">
        <v>2</v>
      </c>
      <c r="I11557" s="7" t="n">
        <v>0</v>
      </c>
    </row>
    <row r="11558" spans="1:6">
      <c r="A11558" t="s">
        <v>4</v>
      </c>
      <c r="B11558" s="4" t="s">
        <v>5</v>
      </c>
    </row>
    <row r="11559" spans="1:6">
      <c r="A11559" t="n">
        <v>99327</v>
      </c>
      <c r="B11559" s="32" t="n">
        <v>28</v>
      </c>
    </row>
    <row r="11560" spans="1:6">
      <c r="A11560" t="s">
        <v>4</v>
      </c>
      <c r="B11560" s="4" t="s">
        <v>5</v>
      </c>
      <c r="C11560" s="4" t="s">
        <v>10</v>
      </c>
      <c r="D11560" s="4" t="s">
        <v>13</v>
      </c>
    </row>
    <row r="11561" spans="1:6">
      <c r="A11561" t="n">
        <v>99328</v>
      </c>
      <c r="B11561" s="61" t="n">
        <v>89</v>
      </c>
      <c r="C11561" s="7" t="n">
        <v>65533</v>
      </c>
      <c r="D11561" s="7" t="n">
        <v>1</v>
      </c>
    </row>
    <row r="11562" spans="1:6">
      <c r="A11562" t="s">
        <v>4</v>
      </c>
      <c r="B11562" s="4" t="s">
        <v>5</v>
      </c>
      <c r="C11562" s="4" t="s">
        <v>13</v>
      </c>
      <c r="D11562" s="4" t="s">
        <v>10</v>
      </c>
      <c r="E11562" s="4" t="s">
        <v>10</v>
      </c>
      <c r="F11562" s="4" t="s">
        <v>13</v>
      </c>
    </row>
    <row r="11563" spans="1:6">
      <c r="A11563" t="n">
        <v>99332</v>
      </c>
      <c r="B11563" s="30" t="n">
        <v>25</v>
      </c>
      <c r="C11563" s="7" t="n">
        <v>1</v>
      </c>
      <c r="D11563" s="7" t="n">
        <v>65535</v>
      </c>
      <c r="E11563" s="7" t="n">
        <v>65535</v>
      </c>
      <c r="F11563" s="7" t="n">
        <v>0</v>
      </c>
    </row>
    <row r="11564" spans="1:6">
      <c r="A11564" t="s">
        <v>4</v>
      </c>
      <c r="B11564" s="4" t="s">
        <v>5</v>
      </c>
      <c r="C11564" s="4" t="s">
        <v>13</v>
      </c>
      <c r="D11564" s="4" t="s">
        <v>10</v>
      </c>
      <c r="E11564" s="4" t="s">
        <v>6</v>
      </c>
    </row>
    <row r="11565" spans="1:6">
      <c r="A11565" t="n">
        <v>99339</v>
      </c>
      <c r="B11565" s="51" t="n">
        <v>51</v>
      </c>
      <c r="C11565" s="7" t="n">
        <v>4</v>
      </c>
      <c r="D11565" s="7" t="n">
        <v>110</v>
      </c>
      <c r="E11565" s="7" t="s">
        <v>274</v>
      </c>
    </row>
    <row r="11566" spans="1:6">
      <c r="A11566" t="s">
        <v>4</v>
      </c>
      <c r="B11566" s="4" t="s">
        <v>5</v>
      </c>
      <c r="C11566" s="4" t="s">
        <v>10</v>
      </c>
    </row>
    <row r="11567" spans="1:6">
      <c r="A11567" t="n">
        <v>99352</v>
      </c>
      <c r="B11567" s="25" t="n">
        <v>16</v>
      </c>
      <c r="C11567" s="7" t="n">
        <v>0</v>
      </c>
    </row>
    <row r="11568" spans="1:6">
      <c r="A11568" t="s">
        <v>4</v>
      </c>
      <c r="B11568" s="4" t="s">
        <v>5</v>
      </c>
      <c r="C11568" s="4" t="s">
        <v>10</v>
      </c>
      <c r="D11568" s="4" t="s">
        <v>66</v>
      </c>
      <c r="E11568" s="4" t="s">
        <v>13</v>
      </c>
      <c r="F11568" s="4" t="s">
        <v>13</v>
      </c>
      <c r="G11568" s="4" t="s">
        <v>66</v>
      </c>
      <c r="H11568" s="4" t="s">
        <v>13</v>
      </c>
      <c r="I11568" s="4" t="s">
        <v>13</v>
      </c>
    </row>
    <row r="11569" spans="1:9">
      <c r="A11569" t="n">
        <v>99355</v>
      </c>
      <c r="B11569" s="52" t="n">
        <v>26</v>
      </c>
      <c r="C11569" s="7" t="n">
        <v>110</v>
      </c>
      <c r="D11569" s="7" t="s">
        <v>930</v>
      </c>
      <c r="E11569" s="7" t="n">
        <v>2</v>
      </c>
      <c r="F11569" s="7" t="n">
        <v>3</v>
      </c>
      <c r="G11569" s="7" t="s">
        <v>931</v>
      </c>
      <c r="H11569" s="7" t="n">
        <v>2</v>
      </c>
      <c r="I11569" s="7" t="n">
        <v>0</v>
      </c>
    </row>
    <row r="11570" spans="1:9">
      <c r="A11570" t="s">
        <v>4</v>
      </c>
      <c r="B11570" s="4" t="s">
        <v>5</v>
      </c>
    </row>
    <row r="11571" spans="1:9">
      <c r="A11571" t="n">
        <v>99502</v>
      </c>
      <c r="B11571" s="32" t="n">
        <v>28</v>
      </c>
    </row>
    <row r="11572" spans="1:9">
      <c r="A11572" t="s">
        <v>4</v>
      </c>
      <c r="B11572" s="4" t="s">
        <v>5</v>
      </c>
      <c r="C11572" s="4" t="s">
        <v>13</v>
      </c>
      <c r="D11572" s="4" t="s">
        <v>10</v>
      </c>
      <c r="E11572" s="4" t="s">
        <v>30</v>
      </c>
    </row>
    <row r="11573" spans="1:9">
      <c r="A11573" t="n">
        <v>99503</v>
      </c>
      <c r="B11573" s="27" t="n">
        <v>58</v>
      </c>
      <c r="C11573" s="7" t="n">
        <v>101</v>
      </c>
      <c r="D11573" s="7" t="n">
        <v>500</v>
      </c>
      <c r="E11573" s="7" t="n">
        <v>1</v>
      </c>
    </row>
    <row r="11574" spans="1:9">
      <c r="A11574" t="s">
        <v>4</v>
      </c>
      <c r="B11574" s="4" t="s">
        <v>5</v>
      </c>
      <c r="C11574" s="4" t="s">
        <v>13</v>
      </c>
      <c r="D11574" s="4" t="s">
        <v>10</v>
      </c>
    </row>
    <row r="11575" spans="1:9">
      <c r="A11575" t="n">
        <v>99511</v>
      </c>
      <c r="B11575" s="27" t="n">
        <v>58</v>
      </c>
      <c r="C11575" s="7" t="n">
        <v>254</v>
      </c>
      <c r="D11575" s="7" t="n">
        <v>0</v>
      </c>
    </row>
    <row r="11576" spans="1:9">
      <c r="A11576" t="s">
        <v>4</v>
      </c>
      <c r="B11576" s="4" t="s">
        <v>5</v>
      </c>
      <c r="C11576" s="4" t="s">
        <v>13</v>
      </c>
      <c r="D11576" s="4" t="s">
        <v>13</v>
      </c>
      <c r="E11576" s="4" t="s">
        <v>30</v>
      </c>
      <c r="F11576" s="4" t="s">
        <v>30</v>
      </c>
      <c r="G11576" s="4" t="s">
        <v>30</v>
      </c>
      <c r="H11576" s="4" t="s">
        <v>10</v>
      </c>
    </row>
    <row r="11577" spans="1:9">
      <c r="A11577" t="n">
        <v>99515</v>
      </c>
      <c r="B11577" s="59" t="n">
        <v>45</v>
      </c>
      <c r="C11577" s="7" t="n">
        <v>2</v>
      </c>
      <c r="D11577" s="7" t="n">
        <v>3</v>
      </c>
      <c r="E11577" s="7" t="n">
        <v>14.6000003814697</v>
      </c>
      <c r="F11577" s="7" t="n">
        <v>1.25999999046326</v>
      </c>
      <c r="G11577" s="7" t="n">
        <v>-3.53999996185303</v>
      </c>
      <c r="H11577" s="7" t="n">
        <v>0</v>
      </c>
    </row>
    <row r="11578" spans="1:9">
      <c r="A11578" t="s">
        <v>4</v>
      </c>
      <c r="B11578" s="4" t="s">
        <v>5</v>
      </c>
      <c r="C11578" s="4" t="s">
        <v>13</v>
      </c>
      <c r="D11578" s="4" t="s">
        <v>13</v>
      </c>
      <c r="E11578" s="4" t="s">
        <v>30</v>
      </c>
      <c r="F11578" s="4" t="s">
        <v>30</v>
      </c>
      <c r="G11578" s="4" t="s">
        <v>30</v>
      </c>
      <c r="H11578" s="4" t="s">
        <v>10</v>
      </c>
      <c r="I11578" s="4" t="s">
        <v>13</v>
      </c>
    </row>
    <row r="11579" spans="1:9">
      <c r="A11579" t="n">
        <v>99532</v>
      </c>
      <c r="B11579" s="59" t="n">
        <v>45</v>
      </c>
      <c r="C11579" s="7" t="n">
        <v>4</v>
      </c>
      <c r="D11579" s="7" t="n">
        <v>3</v>
      </c>
      <c r="E11579" s="7" t="n">
        <v>2.19000005722046</v>
      </c>
      <c r="F11579" s="7" t="n">
        <v>268.890014648438</v>
      </c>
      <c r="G11579" s="7" t="n">
        <v>0</v>
      </c>
      <c r="H11579" s="7" t="n">
        <v>0</v>
      </c>
      <c r="I11579" s="7" t="n">
        <v>0</v>
      </c>
    </row>
    <row r="11580" spans="1:9">
      <c r="A11580" t="s">
        <v>4</v>
      </c>
      <c r="B11580" s="4" t="s">
        <v>5</v>
      </c>
      <c r="C11580" s="4" t="s">
        <v>13</v>
      </c>
      <c r="D11580" s="4" t="s">
        <v>13</v>
      </c>
      <c r="E11580" s="4" t="s">
        <v>30</v>
      </c>
      <c r="F11580" s="4" t="s">
        <v>10</v>
      </c>
    </row>
    <row r="11581" spans="1:9">
      <c r="A11581" t="n">
        <v>99550</v>
      </c>
      <c r="B11581" s="59" t="n">
        <v>45</v>
      </c>
      <c r="C11581" s="7" t="n">
        <v>5</v>
      </c>
      <c r="D11581" s="7" t="n">
        <v>3</v>
      </c>
      <c r="E11581" s="7" t="n">
        <v>4</v>
      </c>
      <c r="F11581" s="7" t="n">
        <v>0</v>
      </c>
    </row>
    <row r="11582" spans="1:9">
      <c r="A11582" t="s">
        <v>4</v>
      </c>
      <c r="B11582" s="4" t="s">
        <v>5</v>
      </c>
      <c r="C11582" s="4" t="s">
        <v>13</v>
      </c>
      <c r="D11582" s="4" t="s">
        <v>13</v>
      </c>
      <c r="E11582" s="4" t="s">
        <v>30</v>
      </c>
      <c r="F11582" s="4" t="s">
        <v>10</v>
      </c>
    </row>
    <row r="11583" spans="1:9">
      <c r="A11583" t="n">
        <v>99559</v>
      </c>
      <c r="B11583" s="59" t="n">
        <v>45</v>
      </c>
      <c r="C11583" s="7" t="n">
        <v>11</v>
      </c>
      <c r="D11583" s="7" t="n">
        <v>3</v>
      </c>
      <c r="E11583" s="7" t="n">
        <v>36.9000015258789</v>
      </c>
      <c r="F11583" s="7" t="n">
        <v>0</v>
      </c>
    </row>
    <row r="11584" spans="1:9">
      <c r="A11584" t="s">
        <v>4</v>
      </c>
      <c r="B11584" s="4" t="s">
        <v>5</v>
      </c>
      <c r="C11584" s="4" t="s">
        <v>10</v>
      </c>
      <c r="D11584" s="4" t="s">
        <v>30</v>
      </c>
      <c r="E11584" s="4" t="s">
        <v>30</v>
      </c>
      <c r="F11584" s="4" t="s">
        <v>30</v>
      </c>
      <c r="G11584" s="4" t="s">
        <v>30</v>
      </c>
    </row>
    <row r="11585" spans="1:9">
      <c r="A11585" t="n">
        <v>99568</v>
      </c>
      <c r="B11585" s="38" t="n">
        <v>46</v>
      </c>
      <c r="C11585" s="7" t="n">
        <v>110</v>
      </c>
      <c r="D11585" s="7" t="n">
        <v>12.4899997711182</v>
      </c>
      <c r="E11585" s="7" t="n">
        <v>0</v>
      </c>
      <c r="F11585" s="7" t="n">
        <v>-3.00999999046326</v>
      </c>
      <c r="G11585" s="7" t="n">
        <v>239.100006103516</v>
      </c>
    </row>
    <row r="11586" spans="1:9">
      <c r="A11586" t="s">
        <v>4</v>
      </c>
      <c r="B11586" s="4" t="s">
        <v>5</v>
      </c>
      <c r="C11586" s="4" t="s">
        <v>13</v>
      </c>
      <c r="D11586" s="4" t="s">
        <v>10</v>
      </c>
    </row>
    <row r="11587" spans="1:9">
      <c r="A11587" t="n">
        <v>99587</v>
      </c>
      <c r="B11587" s="27" t="n">
        <v>58</v>
      </c>
      <c r="C11587" s="7" t="n">
        <v>255</v>
      </c>
      <c r="D11587" s="7" t="n">
        <v>0</v>
      </c>
    </row>
    <row r="11588" spans="1:9">
      <c r="A11588" t="s">
        <v>4</v>
      </c>
      <c r="B11588" s="4" t="s">
        <v>5</v>
      </c>
      <c r="C11588" s="4" t="s">
        <v>10</v>
      </c>
      <c r="D11588" s="4" t="s">
        <v>10</v>
      </c>
      <c r="E11588" s="4" t="s">
        <v>10</v>
      </c>
    </row>
    <row r="11589" spans="1:9">
      <c r="A11589" t="n">
        <v>99591</v>
      </c>
      <c r="B11589" s="43" t="n">
        <v>61</v>
      </c>
      <c r="C11589" s="7" t="n">
        <v>110</v>
      </c>
      <c r="D11589" s="7" t="n">
        <v>65533</v>
      </c>
      <c r="E11589" s="7" t="n">
        <v>1000</v>
      </c>
    </row>
    <row r="11590" spans="1:9">
      <c r="A11590" t="s">
        <v>4</v>
      </c>
      <c r="B11590" s="4" t="s">
        <v>5</v>
      </c>
      <c r="C11590" s="4" t="s">
        <v>13</v>
      </c>
      <c r="D11590" s="4" t="s">
        <v>10</v>
      </c>
      <c r="E11590" s="4" t="s">
        <v>6</v>
      </c>
    </row>
    <row r="11591" spans="1:9">
      <c r="A11591" t="n">
        <v>99598</v>
      </c>
      <c r="B11591" s="51" t="n">
        <v>51</v>
      </c>
      <c r="C11591" s="7" t="n">
        <v>4</v>
      </c>
      <c r="D11591" s="7" t="n">
        <v>110</v>
      </c>
      <c r="E11591" s="7" t="s">
        <v>143</v>
      </c>
    </row>
    <row r="11592" spans="1:9">
      <c r="A11592" t="s">
        <v>4</v>
      </c>
      <c r="B11592" s="4" t="s">
        <v>5</v>
      </c>
      <c r="C11592" s="4" t="s">
        <v>10</v>
      </c>
    </row>
    <row r="11593" spans="1:9">
      <c r="A11593" t="n">
        <v>99612</v>
      </c>
      <c r="B11593" s="25" t="n">
        <v>16</v>
      </c>
      <c r="C11593" s="7" t="n">
        <v>0</v>
      </c>
    </row>
    <row r="11594" spans="1:9">
      <c r="A11594" t="s">
        <v>4</v>
      </c>
      <c r="B11594" s="4" t="s">
        <v>5</v>
      </c>
      <c r="C11594" s="4" t="s">
        <v>10</v>
      </c>
      <c r="D11594" s="4" t="s">
        <v>66</v>
      </c>
      <c r="E11594" s="4" t="s">
        <v>13</v>
      </c>
      <c r="F11594" s="4" t="s">
        <v>13</v>
      </c>
      <c r="G11594" s="4" t="s">
        <v>66</v>
      </c>
      <c r="H11594" s="4" t="s">
        <v>13</v>
      </c>
      <c r="I11594" s="4" t="s">
        <v>13</v>
      </c>
    </row>
    <row r="11595" spans="1:9">
      <c r="A11595" t="n">
        <v>99615</v>
      </c>
      <c r="B11595" s="52" t="n">
        <v>26</v>
      </c>
      <c r="C11595" s="7" t="n">
        <v>110</v>
      </c>
      <c r="D11595" s="7" t="s">
        <v>932</v>
      </c>
      <c r="E11595" s="7" t="n">
        <v>2</v>
      </c>
      <c r="F11595" s="7" t="n">
        <v>3</v>
      </c>
      <c r="G11595" s="7" t="s">
        <v>933</v>
      </c>
      <c r="H11595" s="7" t="n">
        <v>2</v>
      </c>
      <c r="I11595" s="7" t="n">
        <v>0</v>
      </c>
    </row>
    <row r="11596" spans="1:9">
      <c r="A11596" t="s">
        <v>4</v>
      </c>
      <c r="B11596" s="4" t="s">
        <v>5</v>
      </c>
    </row>
    <row r="11597" spans="1:9">
      <c r="A11597" t="n">
        <v>99840</v>
      </c>
      <c r="B11597" s="32" t="n">
        <v>28</v>
      </c>
    </row>
    <row r="11598" spans="1:9">
      <c r="A11598" t="s">
        <v>4</v>
      </c>
      <c r="B11598" s="4" t="s">
        <v>5</v>
      </c>
      <c r="C11598" s="4" t="s">
        <v>10</v>
      </c>
      <c r="D11598" s="4" t="s">
        <v>13</v>
      </c>
    </row>
    <row r="11599" spans="1:9">
      <c r="A11599" t="n">
        <v>99841</v>
      </c>
      <c r="B11599" s="61" t="n">
        <v>89</v>
      </c>
      <c r="C11599" s="7" t="n">
        <v>65533</v>
      </c>
      <c r="D11599" s="7" t="n">
        <v>1</v>
      </c>
    </row>
    <row r="11600" spans="1:9">
      <c r="A11600" t="s">
        <v>4</v>
      </c>
      <c r="B11600" s="4" t="s">
        <v>5</v>
      </c>
      <c r="C11600" s="4" t="s">
        <v>13</v>
      </c>
      <c r="D11600" s="4" t="s">
        <v>10</v>
      </c>
      <c r="E11600" s="4" t="s">
        <v>10</v>
      </c>
      <c r="F11600" s="4" t="s">
        <v>13</v>
      </c>
    </row>
    <row r="11601" spans="1:9">
      <c r="A11601" t="n">
        <v>99845</v>
      </c>
      <c r="B11601" s="30" t="n">
        <v>25</v>
      </c>
      <c r="C11601" s="7" t="n">
        <v>1</v>
      </c>
      <c r="D11601" s="7" t="n">
        <v>65535</v>
      </c>
      <c r="E11601" s="7" t="n">
        <v>65535</v>
      </c>
      <c r="F11601" s="7" t="n">
        <v>0</v>
      </c>
    </row>
    <row r="11602" spans="1:9">
      <c r="A11602" t="s">
        <v>4</v>
      </c>
      <c r="B11602" s="4" t="s">
        <v>5</v>
      </c>
      <c r="C11602" s="4" t="s">
        <v>13</v>
      </c>
      <c r="D11602" s="4" t="s">
        <v>10</v>
      </c>
      <c r="E11602" s="4" t="s">
        <v>6</v>
      </c>
    </row>
    <row r="11603" spans="1:9">
      <c r="A11603" t="n">
        <v>99852</v>
      </c>
      <c r="B11603" s="51" t="n">
        <v>51</v>
      </c>
      <c r="C11603" s="7" t="n">
        <v>4</v>
      </c>
      <c r="D11603" s="7" t="n">
        <v>0</v>
      </c>
      <c r="E11603" s="7" t="s">
        <v>274</v>
      </c>
    </row>
    <row r="11604" spans="1:9">
      <c r="A11604" t="s">
        <v>4</v>
      </c>
      <c r="B11604" s="4" t="s">
        <v>5</v>
      </c>
      <c r="C11604" s="4" t="s">
        <v>10</v>
      </c>
    </row>
    <row r="11605" spans="1:9">
      <c r="A11605" t="n">
        <v>99865</v>
      </c>
      <c r="B11605" s="25" t="n">
        <v>16</v>
      </c>
      <c r="C11605" s="7" t="n">
        <v>0</v>
      </c>
    </row>
    <row r="11606" spans="1:9">
      <c r="A11606" t="s">
        <v>4</v>
      </c>
      <c r="B11606" s="4" t="s">
        <v>5</v>
      </c>
      <c r="C11606" s="4" t="s">
        <v>10</v>
      </c>
      <c r="D11606" s="4" t="s">
        <v>66</v>
      </c>
      <c r="E11606" s="4" t="s">
        <v>13</v>
      </c>
      <c r="F11606" s="4" t="s">
        <v>13</v>
      </c>
    </row>
    <row r="11607" spans="1:9">
      <c r="A11607" t="n">
        <v>99868</v>
      </c>
      <c r="B11607" s="52" t="n">
        <v>26</v>
      </c>
      <c r="C11607" s="7" t="n">
        <v>0</v>
      </c>
      <c r="D11607" s="7" t="s">
        <v>934</v>
      </c>
      <c r="E11607" s="7" t="n">
        <v>2</v>
      </c>
      <c r="F11607" s="7" t="n">
        <v>0</v>
      </c>
    </row>
    <row r="11608" spans="1:9">
      <c r="A11608" t="s">
        <v>4</v>
      </c>
      <c r="B11608" s="4" t="s">
        <v>5</v>
      </c>
    </row>
    <row r="11609" spans="1:9">
      <c r="A11609" t="n">
        <v>99918</v>
      </c>
      <c r="B11609" s="32" t="n">
        <v>28</v>
      </c>
    </row>
    <row r="11610" spans="1:9">
      <c r="A11610" t="s">
        <v>4</v>
      </c>
      <c r="B11610" s="4" t="s">
        <v>5</v>
      </c>
      <c r="C11610" s="4" t="s">
        <v>10</v>
      </c>
      <c r="D11610" s="4" t="s">
        <v>13</v>
      </c>
    </row>
    <row r="11611" spans="1:9">
      <c r="A11611" t="n">
        <v>99919</v>
      </c>
      <c r="B11611" s="61" t="n">
        <v>89</v>
      </c>
      <c r="C11611" s="7" t="n">
        <v>65533</v>
      </c>
      <c r="D11611" s="7" t="n">
        <v>1</v>
      </c>
    </row>
    <row r="11612" spans="1:9">
      <c r="A11612" t="s">
        <v>4</v>
      </c>
      <c r="B11612" s="4" t="s">
        <v>5</v>
      </c>
      <c r="C11612" s="4" t="s">
        <v>13</v>
      </c>
      <c r="D11612" s="4" t="s">
        <v>10</v>
      </c>
      <c r="E11612" s="4" t="s">
        <v>10</v>
      </c>
      <c r="F11612" s="4" t="s">
        <v>13</v>
      </c>
    </row>
    <row r="11613" spans="1:9">
      <c r="A11613" t="n">
        <v>99923</v>
      </c>
      <c r="B11613" s="30" t="n">
        <v>25</v>
      </c>
      <c r="C11613" s="7" t="n">
        <v>1</v>
      </c>
      <c r="D11613" s="7" t="n">
        <v>65535</v>
      </c>
      <c r="E11613" s="7" t="n">
        <v>65535</v>
      </c>
      <c r="F11613" s="7" t="n">
        <v>0</v>
      </c>
    </row>
    <row r="11614" spans="1:9">
      <c r="A11614" t="s">
        <v>4</v>
      </c>
      <c r="B11614" s="4" t="s">
        <v>5</v>
      </c>
      <c r="C11614" s="4" t="s">
        <v>13</v>
      </c>
      <c r="D11614" s="4" t="s">
        <v>10</v>
      </c>
      <c r="E11614" s="4" t="s">
        <v>30</v>
      </c>
    </row>
    <row r="11615" spans="1:9">
      <c r="A11615" t="n">
        <v>99930</v>
      </c>
      <c r="B11615" s="27" t="n">
        <v>58</v>
      </c>
      <c r="C11615" s="7" t="n">
        <v>0</v>
      </c>
      <c r="D11615" s="7" t="n">
        <v>2000</v>
      </c>
      <c r="E11615" s="7" t="n">
        <v>1</v>
      </c>
    </row>
    <row r="11616" spans="1:9">
      <c r="A11616" t="s">
        <v>4</v>
      </c>
      <c r="B11616" s="4" t="s">
        <v>5</v>
      </c>
      <c r="C11616" s="4" t="s">
        <v>13</v>
      </c>
      <c r="D11616" s="4" t="s">
        <v>10</v>
      </c>
    </row>
    <row r="11617" spans="1:6">
      <c r="A11617" t="n">
        <v>99938</v>
      </c>
      <c r="B11617" s="27" t="n">
        <v>58</v>
      </c>
      <c r="C11617" s="7" t="n">
        <v>255</v>
      </c>
      <c r="D11617" s="7" t="n">
        <v>0</v>
      </c>
    </row>
    <row r="11618" spans="1:6">
      <c r="A11618" t="s">
        <v>4</v>
      </c>
      <c r="B11618" s="4" t="s">
        <v>5</v>
      </c>
      <c r="C11618" s="4" t="s">
        <v>10</v>
      </c>
    </row>
    <row r="11619" spans="1:6">
      <c r="A11619" t="n">
        <v>99942</v>
      </c>
      <c r="B11619" s="25" t="n">
        <v>16</v>
      </c>
      <c r="C11619" s="7" t="n">
        <v>300</v>
      </c>
    </row>
    <row r="11620" spans="1:6">
      <c r="A11620" t="s">
        <v>4</v>
      </c>
      <c r="B11620" s="4" t="s">
        <v>5</v>
      </c>
      <c r="C11620" s="4" t="s">
        <v>13</v>
      </c>
      <c r="D11620" s="4" t="s">
        <v>10</v>
      </c>
      <c r="E11620" s="4" t="s">
        <v>30</v>
      </c>
      <c r="F11620" s="4" t="s">
        <v>10</v>
      </c>
      <c r="G11620" s="4" t="s">
        <v>9</v>
      </c>
      <c r="H11620" s="4" t="s">
        <v>9</v>
      </c>
      <c r="I11620" s="4" t="s">
        <v>10</v>
      </c>
      <c r="J11620" s="4" t="s">
        <v>10</v>
      </c>
      <c r="K11620" s="4" t="s">
        <v>9</v>
      </c>
      <c r="L11620" s="4" t="s">
        <v>9</v>
      </c>
      <c r="M11620" s="4" t="s">
        <v>9</v>
      </c>
      <c r="N11620" s="4" t="s">
        <v>9</v>
      </c>
      <c r="O11620" s="4" t="s">
        <v>6</v>
      </c>
    </row>
    <row r="11621" spans="1:6">
      <c r="A11621" t="n">
        <v>99945</v>
      </c>
      <c r="B11621" s="19" t="n">
        <v>50</v>
      </c>
      <c r="C11621" s="7" t="n">
        <v>0</v>
      </c>
      <c r="D11621" s="7" t="n">
        <v>12105</v>
      </c>
      <c r="E11621" s="7" t="n">
        <v>1</v>
      </c>
      <c r="F11621" s="7" t="n">
        <v>0</v>
      </c>
      <c r="G11621" s="7" t="n">
        <v>0</v>
      </c>
      <c r="H11621" s="7" t="n">
        <v>0</v>
      </c>
      <c r="I11621" s="7" t="n">
        <v>0</v>
      </c>
      <c r="J11621" s="7" t="n">
        <v>65533</v>
      </c>
      <c r="K11621" s="7" t="n">
        <v>0</v>
      </c>
      <c r="L11621" s="7" t="n">
        <v>0</v>
      </c>
      <c r="M11621" s="7" t="n">
        <v>0</v>
      </c>
      <c r="N11621" s="7" t="n">
        <v>0</v>
      </c>
      <c r="O11621" s="7" t="s">
        <v>12</v>
      </c>
    </row>
    <row r="11622" spans="1:6">
      <c r="A11622" t="s">
        <v>4</v>
      </c>
      <c r="B11622" s="4" t="s">
        <v>5</v>
      </c>
      <c r="C11622" s="4" t="s">
        <v>13</v>
      </c>
      <c r="D11622" s="4" t="s">
        <v>10</v>
      </c>
      <c r="E11622" s="4" t="s">
        <v>10</v>
      </c>
      <c r="F11622" s="4" t="s">
        <v>10</v>
      </c>
      <c r="G11622" s="4" t="s">
        <v>10</v>
      </c>
      <c r="H11622" s="4" t="s">
        <v>13</v>
      </c>
    </row>
    <row r="11623" spans="1:6">
      <c r="A11623" t="n">
        <v>99984</v>
      </c>
      <c r="B11623" s="30" t="n">
        <v>25</v>
      </c>
      <c r="C11623" s="7" t="n">
        <v>5</v>
      </c>
      <c r="D11623" s="7" t="n">
        <v>65535</v>
      </c>
      <c r="E11623" s="7" t="n">
        <v>500</v>
      </c>
      <c r="F11623" s="7" t="n">
        <v>800</v>
      </c>
      <c r="G11623" s="7" t="n">
        <v>140</v>
      </c>
      <c r="H11623" s="7" t="n">
        <v>0</v>
      </c>
    </row>
    <row r="11624" spans="1:6">
      <c r="A11624" t="s">
        <v>4</v>
      </c>
      <c r="B11624" s="4" t="s">
        <v>5</v>
      </c>
      <c r="C11624" s="4" t="s">
        <v>10</v>
      </c>
      <c r="D11624" s="4" t="s">
        <v>13</v>
      </c>
      <c r="E11624" s="4" t="s">
        <v>66</v>
      </c>
      <c r="F11624" s="4" t="s">
        <v>13</v>
      </c>
      <c r="G11624" s="4" t="s">
        <v>13</v>
      </c>
    </row>
    <row r="11625" spans="1:6">
      <c r="A11625" t="n">
        <v>99995</v>
      </c>
      <c r="B11625" s="31" t="n">
        <v>24</v>
      </c>
      <c r="C11625" s="7" t="n">
        <v>65533</v>
      </c>
      <c r="D11625" s="7" t="n">
        <v>11</v>
      </c>
      <c r="E11625" s="7" t="s">
        <v>935</v>
      </c>
      <c r="F11625" s="7" t="n">
        <v>2</v>
      </c>
      <c r="G11625" s="7" t="n">
        <v>0</v>
      </c>
    </row>
    <row r="11626" spans="1:6">
      <c r="A11626" t="s">
        <v>4</v>
      </c>
      <c r="B11626" s="4" t="s">
        <v>5</v>
      </c>
    </row>
    <row r="11627" spans="1:6">
      <c r="A11627" t="n">
        <v>100144</v>
      </c>
      <c r="B11627" s="32" t="n">
        <v>28</v>
      </c>
    </row>
    <row r="11628" spans="1:6">
      <c r="A11628" t="s">
        <v>4</v>
      </c>
      <c r="B11628" s="4" t="s">
        <v>5</v>
      </c>
      <c r="C11628" s="4" t="s">
        <v>10</v>
      </c>
      <c r="D11628" s="4" t="s">
        <v>13</v>
      </c>
      <c r="E11628" s="4" t="s">
        <v>66</v>
      </c>
      <c r="F11628" s="4" t="s">
        <v>13</v>
      </c>
      <c r="G11628" s="4" t="s">
        <v>13</v>
      </c>
    </row>
    <row r="11629" spans="1:6">
      <c r="A11629" t="n">
        <v>100145</v>
      </c>
      <c r="B11629" s="31" t="n">
        <v>24</v>
      </c>
      <c r="C11629" s="7" t="n">
        <v>65533</v>
      </c>
      <c r="D11629" s="7" t="n">
        <v>11</v>
      </c>
      <c r="E11629" s="7" t="s">
        <v>711</v>
      </c>
      <c r="F11629" s="7" t="n">
        <v>2</v>
      </c>
      <c r="G11629" s="7" t="n">
        <v>0</v>
      </c>
    </row>
    <row r="11630" spans="1:6">
      <c r="A11630" t="s">
        <v>4</v>
      </c>
      <c r="B11630" s="4" t="s">
        <v>5</v>
      </c>
    </row>
    <row r="11631" spans="1:6">
      <c r="A11631" t="n">
        <v>100243</v>
      </c>
      <c r="B11631" s="32" t="n">
        <v>28</v>
      </c>
    </row>
    <row r="11632" spans="1:6">
      <c r="A11632" t="s">
        <v>4</v>
      </c>
      <c r="B11632" s="4" t="s">
        <v>5</v>
      </c>
      <c r="C11632" s="4" t="s">
        <v>13</v>
      </c>
    </row>
    <row r="11633" spans="1:15">
      <c r="A11633" t="n">
        <v>100244</v>
      </c>
      <c r="B11633" s="33" t="n">
        <v>27</v>
      </c>
      <c r="C11633" s="7" t="n">
        <v>0</v>
      </c>
    </row>
    <row r="11634" spans="1:15">
      <c r="A11634" t="s">
        <v>4</v>
      </c>
      <c r="B11634" s="4" t="s">
        <v>5</v>
      </c>
      <c r="C11634" s="4" t="s">
        <v>13</v>
      </c>
    </row>
    <row r="11635" spans="1:15">
      <c r="A11635" t="n">
        <v>100246</v>
      </c>
      <c r="B11635" s="33" t="n">
        <v>27</v>
      </c>
      <c r="C11635" s="7" t="n">
        <v>1</v>
      </c>
    </row>
    <row r="11636" spans="1:15">
      <c r="A11636" t="s">
        <v>4</v>
      </c>
      <c r="B11636" s="4" t="s">
        <v>5</v>
      </c>
      <c r="C11636" s="4" t="s">
        <v>13</v>
      </c>
      <c r="D11636" s="4" t="s">
        <v>10</v>
      </c>
      <c r="E11636" s="4" t="s">
        <v>10</v>
      </c>
      <c r="F11636" s="4" t="s">
        <v>10</v>
      </c>
      <c r="G11636" s="4" t="s">
        <v>10</v>
      </c>
      <c r="H11636" s="4" t="s">
        <v>13</v>
      </c>
    </row>
    <row r="11637" spans="1:15">
      <c r="A11637" t="n">
        <v>100248</v>
      </c>
      <c r="B11637" s="30" t="n">
        <v>25</v>
      </c>
      <c r="C11637" s="7" t="n">
        <v>5</v>
      </c>
      <c r="D11637" s="7" t="n">
        <v>65535</v>
      </c>
      <c r="E11637" s="7" t="n">
        <v>65535</v>
      </c>
      <c r="F11637" s="7" t="n">
        <v>65535</v>
      </c>
      <c r="G11637" s="7" t="n">
        <v>65535</v>
      </c>
      <c r="H11637" s="7" t="n">
        <v>0</v>
      </c>
    </row>
    <row r="11638" spans="1:15">
      <c r="A11638" t="s">
        <v>4</v>
      </c>
      <c r="B11638" s="4" t="s">
        <v>5</v>
      </c>
      <c r="C11638" s="4" t="s">
        <v>13</v>
      </c>
    </row>
    <row r="11639" spans="1:15">
      <c r="A11639" t="n">
        <v>100259</v>
      </c>
      <c r="B11639" s="33" t="n">
        <v>27</v>
      </c>
      <c r="C11639" s="7" t="n">
        <v>0</v>
      </c>
    </row>
    <row r="11640" spans="1:15">
      <c r="A11640" t="s">
        <v>4</v>
      </c>
      <c r="B11640" s="4" t="s">
        <v>5</v>
      </c>
      <c r="C11640" s="4" t="s">
        <v>13</v>
      </c>
      <c r="D11640" s="4" t="s">
        <v>10</v>
      </c>
      <c r="E11640" s="4" t="s">
        <v>10</v>
      </c>
      <c r="F11640" s="4" t="s">
        <v>10</v>
      </c>
      <c r="G11640" s="4" t="s">
        <v>10</v>
      </c>
      <c r="H11640" s="4" t="s">
        <v>13</v>
      </c>
    </row>
    <row r="11641" spans="1:15">
      <c r="A11641" t="n">
        <v>100261</v>
      </c>
      <c r="B11641" s="30" t="n">
        <v>25</v>
      </c>
      <c r="C11641" s="7" t="n">
        <v>5</v>
      </c>
      <c r="D11641" s="7" t="n">
        <v>65535</v>
      </c>
      <c r="E11641" s="7" t="n">
        <v>65535</v>
      </c>
      <c r="F11641" s="7" t="n">
        <v>65535</v>
      </c>
      <c r="G11641" s="7" t="n">
        <v>65535</v>
      </c>
      <c r="H11641" s="7" t="n">
        <v>0</v>
      </c>
    </row>
    <row r="11642" spans="1:15">
      <c r="A11642" t="s">
        <v>4</v>
      </c>
      <c r="B11642" s="4" t="s">
        <v>5</v>
      </c>
      <c r="C11642" s="4" t="s">
        <v>10</v>
      </c>
    </row>
    <row r="11643" spans="1:15">
      <c r="A11643" t="n">
        <v>100272</v>
      </c>
      <c r="B11643" s="25" t="n">
        <v>16</v>
      </c>
      <c r="C11643" s="7" t="n">
        <v>300</v>
      </c>
    </row>
    <row r="11644" spans="1:15">
      <c r="A11644" t="s">
        <v>4</v>
      </c>
      <c r="B11644" s="4" t="s">
        <v>5</v>
      </c>
      <c r="C11644" s="4" t="s">
        <v>10</v>
      </c>
    </row>
    <row r="11645" spans="1:15">
      <c r="A11645" t="n">
        <v>100275</v>
      </c>
      <c r="B11645" s="8" t="n">
        <v>12</v>
      </c>
      <c r="C11645" s="7" t="n">
        <v>10370</v>
      </c>
    </row>
    <row r="11646" spans="1:15">
      <c r="A11646" t="s">
        <v>4</v>
      </c>
      <c r="B11646" s="4" t="s">
        <v>5</v>
      </c>
      <c r="C11646" s="4" t="s">
        <v>13</v>
      </c>
      <c r="D11646" s="4" t="s">
        <v>6</v>
      </c>
    </row>
    <row r="11647" spans="1:15">
      <c r="A11647" t="n">
        <v>100278</v>
      </c>
      <c r="B11647" s="9" t="n">
        <v>2</v>
      </c>
      <c r="C11647" s="7" t="n">
        <v>11</v>
      </c>
      <c r="D11647" s="7" t="s">
        <v>712</v>
      </c>
    </row>
    <row r="11648" spans="1:15">
      <c r="A11648" t="s">
        <v>4</v>
      </c>
      <c r="B11648" s="4" t="s">
        <v>5</v>
      </c>
      <c r="C11648" s="4" t="s">
        <v>10</v>
      </c>
      <c r="D11648" s="4" t="s">
        <v>30</v>
      </c>
      <c r="E11648" s="4" t="s">
        <v>30</v>
      </c>
      <c r="F11648" s="4" t="s">
        <v>30</v>
      </c>
      <c r="G11648" s="4" t="s">
        <v>30</v>
      </c>
    </row>
    <row r="11649" spans="1:8">
      <c r="A11649" t="n">
        <v>100300</v>
      </c>
      <c r="B11649" s="38" t="n">
        <v>46</v>
      </c>
      <c r="C11649" s="7" t="n">
        <v>61456</v>
      </c>
      <c r="D11649" s="7" t="n">
        <v>8.63000011444092</v>
      </c>
      <c r="E11649" s="7" t="n">
        <v>0</v>
      </c>
      <c r="F11649" s="7" t="n">
        <v>-5.21999979019165</v>
      </c>
      <c r="G11649" s="7" t="n">
        <v>61.2999992370605</v>
      </c>
    </row>
    <row r="11650" spans="1:8">
      <c r="A11650" t="s">
        <v>4</v>
      </c>
      <c r="B11650" s="4" t="s">
        <v>5</v>
      </c>
      <c r="C11650" s="4" t="s">
        <v>13</v>
      </c>
      <c r="D11650" s="4" t="s">
        <v>13</v>
      </c>
      <c r="E11650" s="4" t="s">
        <v>30</v>
      </c>
      <c r="F11650" s="4" t="s">
        <v>30</v>
      </c>
      <c r="G11650" s="4" t="s">
        <v>30</v>
      </c>
      <c r="H11650" s="4" t="s">
        <v>10</v>
      </c>
      <c r="I11650" s="4" t="s">
        <v>13</v>
      </c>
    </row>
    <row r="11651" spans="1:8">
      <c r="A11651" t="n">
        <v>100319</v>
      </c>
      <c r="B11651" s="59" t="n">
        <v>45</v>
      </c>
      <c r="C11651" s="7" t="n">
        <v>4</v>
      </c>
      <c r="D11651" s="7" t="n">
        <v>3</v>
      </c>
      <c r="E11651" s="7" t="n">
        <v>7.61999988555908</v>
      </c>
      <c r="F11651" s="7" t="n">
        <v>241.300003051758</v>
      </c>
      <c r="G11651" s="7" t="n">
        <v>0</v>
      </c>
      <c r="H11651" s="7" t="n">
        <v>0</v>
      </c>
      <c r="I11651" s="7" t="n">
        <v>0</v>
      </c>
    </row>
    <row r="11652" spans="1:8">
      <c r="A11652" t="s">
        <v>4</v>
      </c>
      <c r="B11652" s="4" t="s">
        <v>5</v>
      </c>
      <c r="C11652" s="4" t="s">
        <v>13</v>
      </c>
      <c r="D11652" s="4" t="s">
        <v>6</v>
      </c>
    </row>
    <row r="11653" spans="1:8">
      <c r="A11653" t="n">
        <v>100337</v>
      </c>
      <c r="B11653" s="9" t="n">
        <v>2</v>
      </c>
      <c r="C11653" s="7" t="n">
        <v>10</v>
      </c>
      <c r="D11653" s="7" t="s">
        <v>713</v>
      </c>
    </row>
    <row r="11654" spans="1:8">
      <c r="A11654" t="s">
        <v>4</v>
      </c>
      <c r="B11654" s="4" t="s">
        <v>5</v>
      </c>
      <c r="C11654" s="4" t="s">
        <v>10</v>
      </c>
    </row>
    <row r="11655" spans="1:8">
      <c r="A11655" t="n">
        <v>100352</v>
      </c>
      <c r="B11655" s="25" t="n">
        <v>16</v>
      </c>
      <c r="C11655" s="7" t="n">
        <v>0</v>
      </c>
    </row>
    <row r="11656" spans="1:8">
      <c r="A11656" t="s">
        <v>4</v>
      </c>
      <c r="B11656" s="4" t="s">
        <v>5</v>
      </c>
      <c r="C11656" s="4" t="s">
        <v>13</v>
      </c>
      <c r="D11656" s="4" t="s">
        <v>10</v>
      </c>
    </row>
    <row r="11657" spans="1:8">
      <c r="A11657" t="n">
        <v>100355</v>
      </c>
      <c r="B11657" s="27" t="n">
        <v>58</v>
      </c>
      <c r="C11657" s="7" t="n">
        <v>105</v>
      </c>
      <c r="D11657" s="7" t="n">
        <v>300</v>
      </c>
    </row>
    <row r="11658" spans="1:8">
      <c r="A11658" t="s">
        <v>4</v>
      </c>
      <c r="B11658" s="4" t="s">
        <v>5</v>
      </c>
      <c r="C11658" s="4" t="s">
        <v>30</v>
      </c>
      <c r="D11658" s="4" t="s">
        <v>10</v>
      </c>
    </row>
    <row r="11659" spans="1:8">
      <c r="A11659" t="n">
        <v>100359</v>
      </c>
      <c r="B11659" s="49" t="n">
        <v>103</v>
      </c>
      <c r="C11659" s="7" t="n">
        <v>1</v>
      </c>
      <c r="D11659" s="7" t="n">
        <v>300</v>
      </c>
    </row>
    <row r="11660" spans="1:8">
      <c r="A11660" t="s">
        <v>4</v>
      </c>
      <c r="B11660" s="4" t="s">
        <v>5</v>
      </c>
      <c r="C11660" s="4" t="s">
        <v>13</v>
      </c>
      <c r="D11660" s="4" t="s">
        <v>10</v>
      </c>
    </row>
    <row r="11661" spans="1:8">
      <c r="A11661" t="n">
        <v>100366</v>
      </c>
      <c r="B11661" s="55" t="n">
        <v>72</v>
      </c>
      <c r="C11661" s="7" t="n">
        <v>4</v>
      </c>
      <c r="D11661" s="7" t="n">
        <v>0</v>
      </c>
    </row>
    <row r="11662" spans="1:8">
      <c r="A11662" t="s">
        <v>4</v>
      </c>
      <c r="B11662" s="4" t="s">
        <v>5</v>
      </c>
      <c r="C11662" s="4" t="s">
        <v>9</v>
      </c>
    </row>
    <row r="11663" spans="1:8">
      <c r="A11663" t="n">
        <v>100370</v>
      </c>
      <c r="B11663" s="53" t="n">
        <v>15</v>
      </c>
      <c r="C11663" s="7" t="n">
        <v>1073741824</v>
      </c>
    </row>
    <row r="11664" spans="1:8">
      <c r="A11664" t="s">
        <v>4</v>
      </c>
      <c r="B11664" s="4" t="s">
        <v>5</v>
      </c>
      <c r="C11664" s="4" t="s">
        <v>13</v>
      </c>
    </row>
    <row r="11665" spans="1:9">
      <c r="A11665" t="n">
        <v>100375</v>
      </c>
      <c r="B11665" s="50" t="n">
        <v>64</v>
      </c>
      <c r="C11665" s="7" t="n">
        <v>3</v>
      </c>
    </row>
    <row r="11666" spans="1:9">
      <c r="A11666" t="s">
        <v>4</v>
      </c>
      <c r="B11666" s="4" t="s">
        <v>5</v>
      </c>
      <c r="C11666" s="4" t="s">
        <v>13</v>
      </c>
    </row>
    <row r="11667" spans="1:9">
      <c r="A11667" t="n">
        <v>100377</v>
      </c>
      <c r="B11667" s="48" t="n">
        <v>74</v>
      </c>
      <c r="C11667" s="7" t="n">
        <v>67</v>
      </c>
    </row>
    <row r="11668" spans="1:9">
      <c r="A11668" t="s">
        <v>4</v>
      </c>
      <c r="B11668" s="4" t="s">
        <v>5</v>
      </c>
      <c r="C11668" s="4" t="s">
        <v>13</v>
      </c>
      <c r="D11668" s="4" t="s">
        <v>13</v>
      </c>
      <c r="E11668" s="4" t="s">
        <v>10</v>
      </c>
    </row>
    <row r="11669" spans="1:9">
      <c r="A11669" t="n">
        <v>100379</v>
      </c>
      <c r="B11669" s="59" t="n">
        <v>45</v>
      </c>
      <c r="C11669" s="7" t="n">
        <v>8</v>
      </c>
      <c r="D11669" s="7" t="n">
        <v>1</v>
      </c>
      <c r="E11669" s="7" t="n">
        <v>0</v>
      </c>
    </row>
    <row r="11670" spans="1:9">
      <c r="A11670" t="s">
        <v>4</v>
      </c>
      <c r="B11670" s="4" t="s">
        <v>5</v>
      </c>
      <c r="C11670" s="4" t="s">
        <v>10</v>
      </c>
    </row>
    <row r="11671" spans="1:9">
      <c r="A11671" t="n">
        <v>100384</v>
      </c>
      <c r="B11671" s="16" t="n">
        <v>13</v>
      </c>
      <c r="C11671" s="7" t="n">
        <v>6409</v>
      </c>
    </row>
    <row r="11672" spans="1:9">
      <c r="A11672" t="s">
        <v>4</v>
      </c>
      <c r="B11672" s="4" t="s">
        <v>5</v>
      </c>
      <c r="C11672" s="4" t="s">
        <v>10</v>
      </c>
    </row>
    <row r="11673" spans="1:9">
      <c r="A11673" t="n">
        <v>100387</v>
      </c>
      <c r="B11673" s="16" t="n">
        <v>13</v>
      </c>
      <c r="C11673" s="7" t="n">
        <v>6408</v>
      </c>
    </row>
    <row r="11674" spans="1:9">
      <c r="A11674" t="s">
        <v>4</v>
      </c>
      <c r="B11674" s="4" t="s">
        <v>5</v>
      </c>
      <c r="C11674" s="4" t="s">
        <v>10</v>
      </c>
    </row>
    <row r="11675" spans="1:9">
      <c r="A11675" t="n">
        <v>100390</v>
      </c>
      <c r="B11675" s="8" t="n">
        <v>12</v>
      </c>
      <c r="C11675" s="7" t="n">
        <v>6464</v>
      </c>
    </row>
    <row r="11676" spans="1:9">
      <c r="A11676" t="s">
        <v>4</v>
      </c>
      <c r="B11676" s="4" t="s">
        <v>5</v>
      </c>
      <c r="C11676" s="4" t="s">
        <v>10</v>
      </c>
    </row>
    <row r="11677" spans="1:9">
      <c r="A11677" t="n">
        <v>100393</v>
      </c>
      <c r="B11677" s="16" t="n">
        <v>13</v>
      </c>
      <c r="C11677" s="7" t="n">
        <v>6465</v>
      </c>
    </row>
    <row r="11678" spans="1:9">
      <c r="A11678" t="s">
        <v>4</v>
      </c>
      <c r="B11678" s="4" t="s">
        <v>5</v>
      </c>
      <c r="C11678" s="4" t="s">
        <v>10</v>
      </c>
    </row>
    <row r="11679" spans="1:9">
      <c r="A11679" t="n">
        <v>100396</v>
      </c>
      <c r="B11679" s="16" t="n">
        <v>13</v>
      </c>
      <c r="C11679" s="7" t="n">
        <v>6466</v>
      </c>
    </row>
    <row r="11680" spans="1:9">
      <c r="A11680" t="s">
        <v>4</v>
      </c>
      <c r="B11680" s="4" t="s">
        <v>5</v>
      </c>
      <c r="C11680" s="4" t="s">
        <v>10</v>
      </c>
    </row>
    <row r="11681" spans="1:5">
      <c r="A11681" t="n">
        <v>100399</v>
      </c>
      <c r="B11681" s="16" t="n">
        <v>13</v>
      </c>
      <c r="C11681" s="7" t="n">
        <v>6467</v>
      </c>
    </row>
    <row r="11682" spans="1:5">
      <c r="A11682" t="s">
        <v>4</v>
      </c>
      <c r="B11682" s="4" t="s">
        <v>5</v>
      </c>
      <c r="C11682" s="4" t="s">
        <v>10</v>
      </c>
    </row>
    <row r="11683" spans="1:5">
      <c r="A11683" t="n">
        <v>100402</v>
      </c>
      <c r="B11683" s="16" t="n">
        <v>13</v>
      </c>
      <c r="C11683" s="7" t="n">
        <v>6468</v>
      </c>
    </row>
    <row r="11684" spans="1:5">
      <c r="A11684" t="s">
        <v>4</v>
      </c>
      <c r="B11684" s="4" t="s">
        <v>5</v>
      </c>
      <c r="C11684" s="4" t="s">
        <v>10</v>
      </c>
    </row>
    <row r="11685" spans="1:5">
      <c r="A11685" t="n">
        <v>100405</v>
      </c>
      <c r="B11685" s="16" t="n">
        <v>13</v>
      </c>
      <c r="C11685" s="7" t="n">
        <v>6469</v>
      </c>
    </row>
    <row r="11686" spans="1:5">
      <c r="A11686" t="s">
        <v>4</v>
      </c>
      <c r="B11686" s="4" t="s">
        <v>5</v>
      </c>
      <c r="C11686" s="4" t="s">
        <v>10</v>
      </c>
    </row>
    <row r="11687" spans="1:5">
      <c r="A11687" t="n">
        <v>100408</v>
      </c>
      <c r="B11687" s="16" t="n">
        <v>13</v>
      </c>
      <c r="C11687" s="7" t="n">
        <v>6470</v>
      </c>
    </row>
    <row r="11688" spans="1:5">
      <c r="A11688" t="s">
        <v>4</v>
      </c>
      <c r="B11688" s="4" t="s">
        <v>5</v>
      </c>
      <c r="C11688" s="4" t="s">
        <v>10</v>
      </c>
    </row>
    <row r="11689" spans="1:5">
      <c r="A11689" t="n">
        <v>100411</v>
      </c>
      <c r="B11689" s="16" t="n">
        <v>13</v>
      </c>
      <c r="C11689" s="7" t="n">
        <v>6471</v>
      </c>
    </row>
    <row r="11690" spans="1:5">
      <c r="A11690" t="s">
        <v>4</v>
      </c>
      <c r="B11690" s="4" t="s">
        <v>5</v>
      </c>
      <c r="C11690" s="4" t="s">
        <v>13</v>
      </c>
    </row>
    <row r="11691" spans="1:5">
      <c r="A11691" t="n">
        <v>100414</v>
      </c>
      <c r="B11691" s="48" t="n">
        <v>74</v>
      </c>
      <c r="C11691" s="7" t="n">
        <v>18</v>
      </c>
    </row>
    <row r="11692" spans="1:5">
      <c r="A11692" t="s">
        <v>4</v>
      </c>
      <c r="B11692" s="4" t="s">
        <v>5</v>
      </c>
      <c r="C11692" s="4" t="s">
        <v>13</v>
      </c>
    </row>
    <row r="11693" spans="1:5">
      <c r="A11693" t="n">
        <v>100416</v>
      </c>
      <c r="B11693" s="48" t="n">
        <v>74</v>
      </c>
      <c r="C11693" s="7" t="n">
        <v>45</v>
      </c>
    </row>
    <row r="11694" spans="1:5">
      <c r="A11694" t="s">
        <v>4</v>
      </c>
      <c r="B11694" s="4" t="s">
        <v>5</v>
      </c>
      <c r="C11694" s="4" t="s">
        <v>10</v>
      </c>
    </row>
    <row r="11695" spans="1:5">
      <c r="A11695" t="n">
        <v>100418</v>
      </c>
      <c r="B11695" s="25" t="n">
        <v>16</v>
      </c>
      <c r="C11695" s="7" t="n">
        <v>0</v>
      </c>
    </row>
    <row r="11696" spans="1:5">
      <c r="A11696" t="s">
        <v>4</v>
      </c>
      <c r="B11696" s="4" t="s">
        <v>5</v>
      </c>
      <c r="C11696" s="4" t="s">
        <v>13</v>
      </c>
      <c r="D11696" s="4" t="s">
        <v>13</v>
      </c>
      <c r="E11696" s="4" t="s">
        <v>13</v>
      </c>
      <c r="F11696" s="4" t="s">
        <v>13</v>
      </c>
    </row>
    <row r="11697" spans="1:6">
      <c r="A11697" t="n">
        <v>100421</v>
      </c>
      <c r="B11697" s="11" t="n">
        <v>14</v>
      </c>
      <c r="C11697" s="7" t="n">
        <v>0</v>
      </c>
      <c r="D11697" s="7" t="n">
        <v>8</v>
      </c>
      <c r="E11697" s="7" t="n">
        <v>0</v>
      </c>
      <c r="F11697" s="7" t="n">
        <v>0</v>
      </c>
    </row>
    <row r="11698" spans="1:6">
      <c r="A11698" t="s">
        <v>4</v>
      </c>
      <c r="B11698" s="4" t="s">
        <v>5</v>
      </c>
      <c r="C11698" s="4" t="s">
        <v>13</v>
      </c>
      <c r="D11698" s="4" t="s">
        <v>6</v>
      </c>
    </row>
    <row r="11699" spans="1:6">
      <c r="A11699" t="n">
        <v>100426</v>
      </c>
      <c r="B11699" s="9" t="n">
        <v>2</v>
      </c>
      <c r="C11699" s="7" t="n">
        <v>11</v>
      </c>
      <c r="D11699" s="7" t="s">
        <v>31</v>
      </c>
    </row>
    <row r="11700" spans="1:6">
      <c r="A11700" t="s">
        <v>4</v>
      </c>
      <c r="B11700" s="4" t="s">
        <v>5</v>
      </c>
      <c r="C11700" s="4" t="s">
        <v>10</v>
      </c>
    </row>
    <row r="11701" spans="1:6">
      <c r="A11701" t="n">
        <v>100440</v>
      </c>
      <c r="B11701" s="25" t="n">
        <v>16</v>
      </c>
      <c r="C11701" s="7" t="n">
        <v>0</v>
      </c>
    </row>
    <row r="11702" spans="1:6">
      <c r="A11702" t="s">
        <v>4</v>
      </c>
      <c r="B11702" s="4" t="s">
        <v>5</v>
      </c>
      <c r="C11702" s="4" t="s">
        <v>13</v>
      </c>
      <c r="D11702" s="4" t="s">
        <v>6</v>
      </c>
    </row>
    <row r="11703" spans="1:6">
      <c r="A11703" t="n">
        <v>100443</v>
      </c>
      <c r="B11703" s="9" t="n">
        <v>2</v>
      </c>
      <c r="C11703" s="7" t="n">
        <v>11</v>
      </c>
      <c r="D11703" s="7" t="s">
        <v>714</v>
      </c>
    </row>
    <row r="11704" spans="1:6">
      <c r="A11704" t="s">
        <v>4</v>
      </c>
      <c r="B11704" s="4" t="s">
        <v>5</v>
      </c>
      <c r="C11704" s="4" t="s">
        <v>10</v>
      </c>
    </row>
    <row r="11705" spans="1:6">
      <c r="A11705" t="n">
        <v>100452</v>
      </c>
      <c r="B11705" s="25" t="n">
        <v>16</v>
      </c>
      <c r="C11705" s="7" t="n">
        <v>0</v>
      </c>
    </row>
    <row r="11706" spans="1:6">
      <c r="A11706" t="s">
        <v>4</v>
      </c>
      <c r="B11706" s="4" t="s">
        <v>5</v>
      </c>
      <c r="C11706" s="4" t="s">
        <v>9</v>
      </c>
    </row>
    <row r="11707" spans="1:6">
      <c r="A11707" t="n">
        <v>100455</v>
      </c>
      <c r="B11707" s="53" t="n">
        <v>15</v>
      </c>
      <c r="C11707" s="7" t="n">
        <v>2048</v>
      </c>
    </row>
    <row r="11708" spans="1:6">
      <c r="A11708" t="s">
        <v>4</v>
      </c>
      <c r="B11708" s="4" t="s">
        <v>5</v>
      </c>
      <c r="C11708" s="4" t="s">
        <v>13</v>
      </c>
      <c r="D11708" s="4" t="s">
        <v>6</v>
      </c>
    </row>
    <row r="11709" spans="1:6">
      <c r="A11709" t="n">
        <v>100460</v>
      </c>
      <c r="B11709" s="9" t="n">
        <v>2</v>
      </c>
      <c r="C11709" s="7" t="n">
        <v>10</v>
      </c>
      <c r="D11709" s="7" t="s">
        <v>63</v>
      </c>
    </row>
    <row r="11710" spans="1:6">
      <c r="A11710" t="s">
        <v>4</v>
      </c>
      <c r="B11710" s="4" t="s">
        <v>5</v>
      </c>
      <c r="C11710" s="4" t="s">
        <v>10</v>
      </c>
    </row>
    <row r="11711" spans="1:6">
      <c r="A11711" t="n">
        <v>100478</v>
      </c>
      <c r="B11711" s="25" t="n">
        <v>16</v>
      </c>
      <c r="C11711" s="7" t="n">
        <v>0</v>
      </c>
    </row>
    <row r="11712" spans="1:6">
      <c r="A11712" t="s">
        <v>4</v>
      </c>
      <c r="B11712" s="4" t="s">
        <v>5</v>
      </c>
      <c r="C11712" s="4" t="s">
        <v>13</v>
      </c>
      <c r="D11712" s="4" t="s">
        <v>6</v>
      </c>
    </row>
    <row r="11713" spans="1:6">
      <c r="A11713" t="n">
        <v>100481</v>
      </c>
      <c r="B11713" s="9" t="n">
        <v>2</v>
      </c>
      <c r="C11713" s="7" t="n">
        <v>10</v>
      </c>
      <c r="D11713" s="7" t="s">
        <v>64</v>
      </c>
    </row>
    <row r="11714" spans="1:6">
      <c r="A11714" t="s">
        <v>4</v>
      </c>
      <c r="B11714" s="4" t="s">
        <v>5</v>
      </c>
      <c r="C11714" s="4" t="s">
        <v>10</v>
      </c>
    </row>
    <row r="11715" spans="1:6">
      <c r="A11715" t="n">
        <v>100500</v>
      </c>
      <c r="B11715" s="25" t="n">
        <v>16</v>
      </c>
      <c r="C11715" s="7" t="n">
        <v>0</v>
      </c>
    </row>
    <row r="11716" spans="1:6">
      <c r="A11716" t="s">
        <v>4</v>
      </c>
      <c r="B11716" s="4" t="s">
        <v>5</v>
      </c>
      <c r="C11716" s="4" t="s">
        <v>13</v>
      </c>
      <c r="D11716" s="4" t="s">
        <v>10</v>
      </c>
      <c r="E11716" s="4" t="s">
        <v>30</v>
      </c>
    </row>
    <row r="11717" spans="1:6">
      <c r="A11717" t="n">
        <v>100503</v>
      </c>
      <c r="B11717" s="27" t="n">
        <v>58</v>
      </c>
      <c r="C11717" s="7" t="n">
        <v>100</v>
      </c>
      <c r="D11717" s="7" t="n">
        <v>300</v>
      </c>
      <c r="E11717" s="7" t="n">
        <v>1</v>
      </c>
    </row>
    <row r="11718" spans="1:6">
      <c r="A11718" t="s">
        <v>4</v>
      </c>
      <c r="B11718" s="4" t="s">
        <v>5</v>
      </c>
      <c r="C11718" s="4" t="s">
        <v>13</v>
      </c>
      <c r="D11718" s="4" t="s">
        <v>10</v>
      </c>
    </row>
    <row r="11719" spans="1:6">
      <c r="A11719" t="n">
        <v>100511</v>
      </c>
      <c r="B11719" s="27" t="n">
        <v>58</v>
      </c>
      <c r="C11719" s="7" t="n">
        <v>255</v>
      </c>
      <c r="D11719" s="7" t="n">
        <v>0</v>
      </c>
    </row>
    <row r="11720" spans="1:6">
      <c r="A11720" t="s">
        <v>4</v>
      </c>
      <c r="B11720" s="4" t="s">
        <v>5</v>
      </c>
      <c r="C11720" s="4" t="s">
        <v>13</v>
      </c>
    </row>
    <row r="11721" spans="1:6">
      <c r="A11721" t="n">
        <v>100515</v>
      </c>
      <c r="B11721" s="29" t="n">
        <v>23</v>
      </c>
      <c r="C11721" s="7" t="n">
        <v>0</v>
      </c>
    </row>
    <row r="11722" spans="1:6">
      <c r="A11722" t="s">
        <v>4</v>
      </c>
      <c r="B11722" s="4" t="s">
        <v>5</v>
      </c>
    </row>
    <row r="11723" spans="1:6">
      <c r="A11723" t="n">
        <v>100517</v>
      </c>
      <c r="B11723" s="5" t="n">
        <v>1</v>
      </c>
    </row>
    <row r="11724" spans="1:6" s="3" customFormat="1" customHeight="0">
      <c r="A11724" s="3" t="s">
        <v>2</v>
      </c>
      <c r="B11724" s="3" t="s">
        <v>936</v>
      </c>
    </row>
    <row r="11725" spans="1:6">
      <c r="A11725" t="s">
        <v>4</v>
      </c>
      <c r="B11725" s="4" t="s">
        <v>5</v>
      </c>
      <c r="C11725" s="4" t="s">
        <v>13</v>
      </c>
      <c r="D11725" s="4" t="s">
        <v>13</v>
      </c>
      <c r="E11725" s="4" t="s">
        <v>13</v>
      </c>
      <c r="F11725" s="4" t="s">
        <v>9</v>
      </c>
      <c r="G11725" s="4" t="s">
        <v>13</v>
      </c>
      <c r="H11725" s="4" t="s">
        <v>13</v>
      </c>
      <c r="I11725" s="4" t="s">
        <v>29</v>
      </c>
    </row>
    <row r="11726" spans="1:6">
      <c r="A11726" t="n">
        <v>100520</v>
      </c>
      <c r="B11726" s="14" t="n">
        <v>5</v>
      </c>
      <c r="C11726" s="7" t="n">
        <v>35</v>
      </c>
      <c r="D11726" s="7" t="n">
        <v>0</v>
      </c>
      <c r="E11726" s="7" t="n">
        <v>0</v>
      </c>
      <c r="F11726" s="7" t="n">
        <v>1</v>
      </c>
      <c r="G11726" s="7" t="n">
        <v>2</v>
      </c>
      <c r="H11726" s="7" t="n">
        <v>1</v>
      </c>
      <c r="I11726" s="15" t="n">
        <f t="normal" ca="1">A11740</f>
        <v>0</v>
      </c>
    </row>
    <row r="11727" spans="1:6">
      <c r="A11727" t="s">
        <v>4</v>
      </c>
      <c r="B11727" s="4" t="s">
        <v>5</v>
      </c>
      <c r="C11727" s="4" t="s">
        <v>13</v>
      </c>
      <c r="D11727" s="4" t="s">
        <v>10</v>
      </c>
      <c r="E11727" s="4" t="s">
        <v>6</v>
      </c>
    </row>
    <row r="11728" spans="1:6">
      <c r="A11728" t="n">
        <v>100534</v>
      </c>
      <c r="B11728" s="51" t="n">
        <v>51</v>
      </c>
      <c r="C11728" s="7" t="n">
        <v>4</v>
      </c>
      <c r="D11728" s="7" t="n">
        <v>110</v>
      </c>
      <c r="E11728" s="7" t="s">
        <v>151</v>
      </c>
    </row>
    <row r="11729" spans="1:9">
      <c r="A11729" t="s">
        <v>4</v>
      </c>
      <c r="B11729" s="4" t="s">
        <v>5</v>
      </c>
      <c r="C11729" s="4" t="s">
        <v>10</v>
      </c>
    </row>
    <row r="11730" spans="1:9">
      <c r="A11730" t="n">
        <v>100547</v>
      </c>
      <c r="B11730" s="25" t="n">
        <v>16</v>
      </c>
      <c r="C11730" s="7" t="n">
        <v>0</v>
      </c>
    </row>
    <row r="11731" spans="1:9">
      <c r="A11731" t="s">
        <v>4</v>
      </c>
      <c r="B11731" s="4" t="s">
        <v>5</v>
      </c>
      <c r="C11731" s="4" t="s">
        <v>10</v>
      </c>
      <c r="D11731" s="4" t="s">
        <v>66</v>
      </c>
      <c r="E11731" s="4" t="s">
        <v>13</v>
      </c>
      <c r="F11731" s="4" t="s">
        <v>13</v>
      </c>
    </row>
    <row r="11732" spans="1:9">
      <c r="A11732" t="n">
        <v>100550</v>
      </c>
      <c r="B11732" s="52" t="n">
        <v>26</v>
      </c>
      <c r="C11732" s="7" t="n">
        <v>110</v>
      </c>
      <c r="D11732" s="7" t="s">
        <v>937</v>
      </c>
      <c r="E11732" s="7" t="n">
        <v>2</v>
      </c>
      <c r="F11732" s="7" t="n">
        <v>0</v>
      </c>
    </row>
    <row r="11733" spans="1:9">
      <c r="A11733" t="s">
        <v>4</v>
      </c>
      <c r="B11733" s="4" t="s">
        <v>5</v>
      </c>
    </row>
    <row r="11734" spans="1:9">
      <c r="A11734" t="n">
        <v>100606</v>
      </c>
      <c r="B11734" s="32" t="n">
        <v>28</v>
      </c>
    </row>
    <row r="11735" spans="1:9">
      <c r="A11735" t="s">
        <v>4</v>
      </c>
      <c r="B11735" s="4" t="s">
        <v>5</v>
      </c>
      <c r="C11735" s="4" t="s">
        <v>13</v>
      </c>
      <c r="D11735" s="4" t="s">
        <v>13</v>
      </c>
      <c r="E11735" s="4" t="s">
        <v>9</v>
      </c>
      <c r="F11735" s="4" t="s">
        <v>13</v>
      </c>
      <c r="G11735" s="4" t="s">
        <v>13</v>
      </c>
    </row>
    <row r="11736" spans="1:9">
      <c r="A11736" t="n">
        <v>100607</v>
      </c>
      <c r="B11736" s="34" t="n">
        <v>18</v>
      </c>
      <c r="C11736" s="7" t="n">
        <v>1</v>
      </c>
      <c r="D11736" s="7" t="n">
        <v>0</v>
      </c>
      <c r="E11736" s="7" t="n">
        <v>1</v>
      </c>
      <c r="F11736" s="7" t="n">
        <v>19</v>
      </c>
      <c r="G11736" s="7" t="n">
        <v>1</v>
      </c>
    </row>
    <row r="11737" spans="1:9">
      <c r="A11737" t="s">
        <v>4</v>
      </c>
      <c r="B11737" s="4" t="s">
        <v>5</v>
      </c>
      <c r="C11737" s="4" t="s">
        <v>29</v>
      </c>
    </row>
    <row r="11738" spans="1:9">
      <c r="A11738" t="n">
        <v>100616</v>
      </c>
      <c r="B11738" s="18" t="n">
        <v>3</v>
      </c>
      <c r="C11738" s="15" t="n">
        <f t="normal" ca="1">A11764</f>
        <v>0</v>
      </c>
    </row>
    <row r="11739" spans="1:9">
      <c r="A11739" t="s">
        <v>4</v>
      </c>
      <c r="B11739" s="4" t="s">
        <v>5</v>
      </c>
      <c r="C11739" s="4" t="s">
        <v>13</v>
      </c>
      <c r="D11739" s="4" t="s">
        <v>13</v>
      </c>
      <c r="E11739" s="4" t="s">
        <v>13</v>
      </c>
      <c r="F11739" s="4" t="s">
        <v>9</v>
      </c>
      <c r="G11739" s="4" t="s">
        <v>13</v>
      </c>
      <c r="H11739" s="4" t="s">
        <v>13</v>
      </c>
      <c r="I11739" s="4" t="s">
        <v>29</v>
      </c>
    </row>
    <row r="11740" spans="1:9">
      <c r="A11740" t="n">
        <v>100621</v>
      </c>
      <c r="B11740" s="14" t="n">
        <v>5</v>
      </c>
      <c r="C11740" s="7" t="n">
        <v>35</v>
      </c>
      <c r="D11740" s="7" t="n">
        <v>0</v>
      </c>
      <c r="E11740" s="7" t="n">
        <v>0</v>
      </c>
      <c r="F11740" s="7" t="n">
        <v>2</v>
      </c>
      <c r="G11740" s="7" t="n">
        <v>2</v>
      </c>
      <c r="H11740" s="7" t="n">
        <v>1</v>
      </c>
      <c r="I11740" s="15" t="n">
        <f t="normal" ca="1">A11754</f>
        <v>0</v>
      </c>
    </row>
    <row r="11741" spans="1:9">
      <c r="A11741" t="s">
        <v>4</v>
      </c>
      <c r="B11741" s="4" t="s">
        <v>5</v>
      </c>
      <c r="C11741" s="4" t="s">
        <v>13</v>
      </c>
      <c r="D11741" s="4" t="s">
        <v>10</v>
      </c>
      <c r="E11741" s="4" t="s">
        <v>6</v>
      </c>
    </row>
    <row r="11742" spans="1:9">
      <c r="A11742" t="n">
        <v>100635</v>
      </c>
      <c r="B11742" s="51" t="n">
        <v>51</v>
      </c>
      <c r="C11742" s="7" t="n">
        <v>4</v>
      </c>
      <c r="D11742" s="7" t="n">
        <v>110</v>
      </c>
      <c r="E11742" s="7" t="s">
        <v>151</v>
      </c>
    </row>
    <row r="11743" spans="1:9">
      <c r="A11743" t="s">
        <v>4</v>
      </c>
      <c r="B11743" s="4" t="s">
        <v>5</v>
      </c>
      <c r="C11743" s="4" t="s">
        <v>10</v>
      </c>
    </row>
    <row r="11744" spans="1:9">
      <c r="A11744" t="n">
        <v>100648</v>
      </c>
      <c r="B11744" s="25" t="n">
        <v>16</v>
      </c>
      <c r="C11744" s="7" t="n">
        <v>0</v>
      </c>
    </row>
    <row r="11745" spans="1:9">
      <c r="A11745" t="s">
        <v>4</v>
      </c>
      <c r="B11745" s="4" t="s">
        <v>5</v>
      </c>
      <c r="C11745" s="4" t="s">
        <v>10</v>
      </c>
      <c r="D11745" s="4" t="s">
        <v>66</v>
      </c>
      <c r="E11745" s="4" t="s">
        <v>13</v>
      </c>
      <c r="F11745" s="4" t="s">
        <v>13</v>
      </c>
    </row>
    <row r="11746" spans="1:9">
      <c r="A11746" t="n">
        <v>100651</v>
      </c>
      <c r="B11746" s="52" t="n">
        <v>26</v>
      </c>
      <c r="C11746" s="7" t="n">
        <v>110</v>
      </c>
      <c r="D11746" s="7" t="s">
        <v>938</v>
      </c>
      <c r="E11746" s="7" t="n">
        <v>2</v>
      </c>
      <c r="F11746" s="7" t="n">
        <v>0</v>
      </c>
    </row>
    <row r="11747" spans="1:9">
      <c r="A11747" t="s">
        <v>4</v>
      </c>
      <c r="B11747" s="4" t="s">
        <v>5</v>
      </c>
    </row>
    <row r="11748" spans="1:9">
      <c r="A11748" t="n">
        <v>100700</v>
      </c>
      <c r="B11748" s="32" t="n">
        <v>28</v>
      </c>
    </row>
    <row r="11749" spans="1:9">
      <c r="A11749" t="s">
        <v>4</v>
      </c>
      <c r="B11749" s="4" t="s">
        <v>5</v>
      </c>
      <c r="C11749" s="4" t="s">
        <v>13</v>
      </c>
      <c r="D11749" s="4" t="s">
        <v>13</v>
      </c>
      <c r="E11749" s="4" t="s">
        <v>9</v>
      </c>
      <c r="F11749" s="4" t="s">
        <v>13</v>
      </c>
      <c r="G11749" s="4" t="s">
        <v>13</v>
      </c>
    </row>
    <row r="11750" spans="1:9">
      <c r="A11750" t="n">
        <v>100701</v>
      </c>
      <c r="B11750" s="34" t="n">
        <v>18</v>
      </c>
      <c r="C11750" s="7" t="n">
        <v>1</v>
      </c>
      <c r="D11750" s="7" t="n">
        <v>0</v>
      </c>
      <c r="E11750" s="7" t="n">
        <v>2</v>
      </c>
      <c r="F11750" s="7" t="n">
        <v>19</v>
      </c>
      <c r="G11750" s="7" t="n">
        <v>1</v>
      </c>
    </row>
    <row r="11751" spans="1:9">
      <c r="A11751" t="s">
        <v>4</v>
      </c>
      <c r="B11751" s="4" t="s">
        <v>5</v>
      </c>
      <c r="C11751" s="4" t="s">
        <v>29</v>
      </c>
    </row>
    <row r="11752" spans="1:9">
      <c r="A11752" t="n">
        <v>100710</v>
      </c>
      <c r="B11752" s="18" t="n">
        <v>3</v>
      </c>
      <c r="C11752" s="15" t="n">
        <f t="normal" ca="1">A11764</f>
        <v>0</v>
      </c>
    </row>
    <row r="11753" spans="1:9">
      <c r="A11753" t="s">
        <v>4</v>
      </c>
      <c r="B11753" s="4" t="s">
        <v>5</v>
      </c>
      <c r="C11753" s="4" t="s">
        <v>13</v>
      </c>
      <c r="D11753" s="4" t="s">
        <v>10</v>
      </c>
      <c r="E11753" s="4" t="s">
        <v>6</v>
      </c>
    </row>
    <row r="11754" spans="1:9">
      <c r="A11754" t="n">
        <v>100715</v>
      </c>
      <c r="B11754" s="51" t="n">
        <v>51</v>
      </c>
      <c r="C11754" s="7" t="n">
        <v>4</v>
      </c>
      <c r="D11754" s="7" t="n">
        <v>110</v>
      </c>
      <c r="E11754" s="7" t="s">
        <v>151</v>
      </c>
    </row>
    <row r="11755" spans="1:9">
      <c r="A11755" t="s">
        <v>4</v>
      </c>
      <c r="B11755" s="4" t="s">
        <v>5</v>
      </c>
      <c r="C11755" s="4" t="s">
        <v>10</v>
      </c>
    </row>
    <row r="11756" spans="1:9">
      <c r="A11756" t="n">
        <v>100728</v>
      </c>
      <c r="B11756" s="25" t="n">
        <v>16</v>
      </c>
      <c r="C11756" s="7" t="n">
        <v>0</v>
      </c>
    </row>
    <row r="11757" spans="1:9">
      <c r="A11757" t="s">
        <v>4</v>
      </c>
      <c r="B11757" s="4" t="s">
        <v>5</v>
      </c>
      <c r="C11757" s="4" t="s">
        <v>10</v>
      </c>
      <c r="D11757" s="4" t="s">
        <v>66</v>
      </c>
      <c r="E11757" s="4" t="s">
        <v>13</v>
      </c>
      <c r="F11757" s="4" t="s">
        <v>13</v>
      </c>
    </row>
    <row r="11758" spans="1:9">
      <c r="A11758" t="n">
        <v>100731</v>
      </c>
      <c r="B11758" s="52" t="n">
        <v>26</v>
      </c>
      <c r="C11758" s="7" t="n">
        <v>110</v>
      </c>
      <c r="D11758" s="7" t="s">
        <v>939</v>
      </c>
      <c r="E11758" s="7" t="n">
        <v>2</v>
      </c>
      <c r="F11758" s="7" t="n">
        <v>0</v>
      </c>
    </row>
    <row r="11759" spans="1:9">
      <c r="A11759" t="s">
        <v>4</v>
      </c>
      <c r="B11759" s="4" t="s">
        <v>5</v>
      </c>
    </row>
    <row r="11760" spans="1:9">
      <c r="A11760" t="n">
        <v>100796</v>
      </c>
      <c r="B11760" s="32" t="n">
        <v>28</v>
      </c>
    </row>
    <row r="11761" spans="1:7">
      <c r="A11761" t="s">
        <v>4</v>
      </c>
      <c r="B11761" s="4" t="s">
        <v>5</v>
      </c>
      <c r="C11761" s="4" t="s">
        <v>13</v>
      </c>
      <c r="D11761" s="4" t="s">
        <v>13</v>
      </c>
      <c r="E11761" s="4" t="s">
        <v>9</v>
      </c>
      <c r="F11761" s="4" t="s">
        <v>13</v>
      </c>
      <c r="G11761" s="4" t="s">
        <v>13</v>
      </c>
    </row>
    <row r="11762" spans="1:7">
      <c r="A11762" t="n">
        <v>100797</v>
      </c>
      <c r="B11762" s="34" t="n">
        <v>18</v>
      </c>
      <c r="C11762" s="7" t="n">
        <v>1</v>
      </c>
      <c r="D11762" s="7" t="n">
        <v>0</v>
      </c>
      <c r="E11762" s="7" t="n">
        <v>3</v>
      </c>
      <c r="F11762" s="7" t="n">
        <v>19</v>
      </c>
      <c r="G11762" s="7" t="n">
        <v>1</v>
      </c>
    </row>
    <row r="11763" spans="1:7">
      <c r="A11763" t="s">
        <v>4</v>
      </c>
      <c r="B11763" s="4" t="s">
        <v>5</v>
      </c>
      <c r="C11763" s="4" t="s">
        <v>13</v>
      </c>
      <c r="D11763" s="4" t="s">
        <v>13</v>
      </c>
      <c r="E11763" s="4" t="s">
        <v>10</v>
      </c>
      <c r="F11763" s="4" t="s">
        <v>30</v>
      </c>
    </row>
    <row r="11764" spans="1:7">
      <c r="A11764" t="n">
        <v>100806</v>
      </c>
      <c r="B11764" s="24" t="n">
        <v>107</v>
      </c>
      <c r="C11764" s="7" t="n">
        <v>0</v>
      </c>
      <c r="D11764" s="7" t="n">
        <v>0</v>
      </c>
      <c r="E11764" s="7" t="n">
        <v>0</v>
      </c>
      <c r="F11764" s="7" t="n">
        <v>32</v>
      </c>
    </row>
    <row r="11765" spans="1:7">
      <c r="A11765" t="s">
        <v>4</v>
      </c>
      <c r="B11765" s="4" t="s">
        <v>5</v>
      </c>
      <c r="C11765" s="4" t="s">
        <v>13</v>
      </c>
      <c r="D11765" s="4" t="s">
        <v>13</v>
      </c>
      <c r="E11765" s="4" t="s">
        <v>6</v>
      </c>
      <c r="F11765" s="4" t="s">
        <v>10</v>
      </c>
    </row>
    <row r="11766" spans="1:7">
      <c r="A11766" t="n">
        <v>100815</v>
      </c>
      <c r="B11766" s="24" t="n">
        <v>107</v>
      </c>
      <c r="C11766" s="7" t="n">
        <v>1</v>
      </c>
      <c r="D11766" s="7" t="n">
        <v>0</v>
      </c>
      <c r="E11766" s="7" t="s">
        <v>719</v>
      </c>
      <c r="F11766" s="7" t="n">
        <v>0</v>
      </c>
    </row>
    <row r="11767" spans="1:7">
      <c r="A11767" t="s">
        <v>4</v>
      </c>
      <c r="B11767" s="4" t="s">
        <v>5</v>
      </c>
      <c r="C11767" s="4" t="s">
        <v>13</v>
      </c>
      <c r="D11767" s="4" t="s">
        <v>13</v>
      </c>
      <c r="E11767" s="4" t="s">
        <v>6</v>
      </c>
      <c r="F11767" s="4" t="s">
        <v>10</v>
      </c>
    </row>
    <row r="11768" spans="1:7">
      <c r="A11768" t="n">
        <v>100826</v>
      </c>
      <c r="B11768" s="24" t="n">
        <v>107</v>
      </c>
      <c r="C11768" s="7" t="n">
        <v>1</v>
      </c>
      <c r="D11768" s="7" t="n">
        <v>0</v>
      </c>
      <c r="E11768" s="7" t="s">
        <v>720</v>
      </c>
      <c r="F11768" s="7" t="n">
        <v>1</v>
      </c>
    </row>
    <row r="11769" spans="1:7">
      <c r="A11769" t="s">
        <v>4</v>
      </c>
      <c r="B11769" s="4" t="s">
        <v>5</v>
      </c>
      <c r="C11769" s="4" t="s">
        <v>13</v>
      </c>
      <c r="D11769" s="4" t="s">
        <v>13</v>
      </c>
      <c r="E11769" s="4" t="s">
        <v>13</v>
      </c>
      <c r="F11769" s="4" t="s">
        <v>10</v>
      </c>
      <c r="G11769" s="4" t="s">
        <v>10</v>
      </c>
      <c r="H11769" s="4" t="s">
        <v>13</v>
      </c>
    </row>
    <row r="11770" spans="1:7">
      <c r="A11770" t="n">
        <v>100843</v>
      </c>
      <c r="B11770" s="24" t="n">
        <v>107</v>
      </c>
      <c r="C11770" s="7" t="n">
        <v>2</v>
      </c>
      <c r="D11770" s="7" t="n">
        <v>0</v>
      </c>
      <c r="E11770" s="7" t="n">
        <v>1</v>
      </c>
      <c r="F11770" s="7" t="n">
        <v>65535</v>
      </c>
      <c r="G11770" s="7" t="n">
        <v>65535</v>
      </c>
      <c r="H11770" s="7" t="n">
        <v>0</v>
      </c>
    </row>
    <row r="11771" spans="1:7">
      <c r="A11771" t="s">
        <v>4</v>
      </c>
      <c r="B11771" s="4" t="s">
        <v>5</v>
      </c>
      <c r="C11771" s="4" t="s">
        <v>13</v>
      </c>
      <c r="D11771" s="4" t="s">
        <v>13</v>
      </c>
      <c r="E11771" s="4" t="s">
        <v>13</v>
      </c>
    </row>
    <row r="11772" spans="1:7">
      <c r="A11772" t="n">
        <v>100852</v>
      </c>
      <c r="B11772" s="24" t="n">
        <v>107</v>
      </c>
      <c r="C11772" s="7" t="n">
        <v>4</v>
      </c>
      <c r="D11772" s="7" t="n">
        <v>0</v>
      </c>
      <c r="E11772" s="7" t="n">
        <v>0</v>
      </c>
    </row>
    <row r="11773" spans="1:7">
      <c r="A11773" t="s">
        <v>4</v>
      </c>
      <c r="B11773" s="4" t="s">
        <v>5</v>
      </c>
      <c r="C11773" s="4" t="s">
        <v>13</v>
      </c>
      <c r="D11773" s="4" t="s">
        <v>13</v>
      </c>
    </row>
    <row r="11774" spans="1:7">
      <c r="A11774" t="n">
        <v>100856</v>
      </c>
      <c r="B11774" s="24" t="n">
        <v>107</v>
      </c>
      <c r="C11774" s="7" t="n">
        <v>3</v>
      </c>
      <c r="D11774" s="7" t="n">
        <v>0</v>
      </c>
    </row>
    <row r="11775" spans="1:7">
      <c r="A11775" t="s">
        <v>4</v>
      </c>
      <c r="B11775" s="4" t="s">
        <v>5</v>
      </c>
      <c r="C11775" s="4" t="s">
        <v>13</v>
      </c>
      <c r="D11775" s="4" t="s">
        <v>13</v>
      </c>
      <c r="E11775" s="4" t="s">
        <v>13</v>
      </c>
      <c r="F11775" s="4" t="s">
        <v>9</v>
      </c>
      <c r="G11775" s="4" t="s">
        <v>13</v>
      </c>
      <c r="H11775" s="4" t="s">
        <v>13</v>
      </c>
      <c r="I11775" s="4" t="s">
        <v>29</v>
      </c>
    </row>
    <row r="11776" spans="1:7">
      <c r="A11776" t="n">
        <v>100859</v>
      </c>
      <c r="B11776" s="14" t="n">
        <v>5</v>
      </c>
      <c r="C11776" s="7" t="n">
        <v>35</v>
      </c>
      <c r="D11776" s="7" t="n">
        <v>0</v>
      </c>
      <c r="E11776" s="7" t="n">
        <v>0</v>
      </c>
      <c r="F11776" s="7" t="n">
        <v>0</v>
      </c>
      <c r="G11776" s="7" t="n">
        <v>3</v>
      </c>
      <c r="H11776" s="7" t="n">
        <v>1</v>
      </c>
      <c r="I11776" s="15" t="n">
        <f t="normal" ca="1">A11782</f>
        <v>0</v>
      </c>
    </row>
    <row r="11777" spans="1:9">
      <c r="A11777" t="s">
        <v>4</v>
      </c>
      <c r="B11777" s="4" t="s">
        <v>5</v>
      </c>
      <c r="C11777" s="4" t="s">
        <v>13</v>
      </c>
      <c r="D11777" s="4" t="s">
        <v>13</v>
      </c>
      <c r="E11777" s="4" t="s">
        <v>9</v>
      </c>
      <c r="F11777" s="4" t="s">
        <v>13</v>
      </c>
      <c r="G11777" s="4" t="s">
        <v>13</v>
      </c>
      <c r="H11777" s="4" t="s">
        <v>13</v>
      </c>
    </row>
    <row r="11778" spans="1:9">
      <c r="A11778" t="n">
        <v>100873</v>
      </c>
      <c r="B11778" s="34" t="n">
        <v>18</v>
      </c>
      <c r="C11778" s="7" t="n">
        <v>0</v>
      </c>
      <c r="D11778" s="7" t="n">
        <v>0</v>
      </c>
      <c r="E11778" s="7" t="n">
        <v>2</v>
      </c>
      <c r="F11778" s="7" t="n">
        <v>14</v>
      </c>
      <c r="G11778" s="7" t="n">
        <v>19</v>
      </c>
      <c r="H11778" s="7" t="n">
        <v>1</v>
      </c>
    </row>
    <row r="11779" spans="1:9">
      <c r="A11779" t="s">
        <v>4</v>
      </c>
      <c r="B11779" s="4" t="s">
        <v>5</v>
      </c>
    </row>
    <row r="11780" spans="1:9">
      <c r="A11780" t="n">
        <v>100883</v>
      </c>
      <c r="B11780" s="5" t="n">
        <v>1</v>
      </c>
    </row>
    <row r="11781" spans="1:9">
      <c r="A11781" t="s">
        <v>4</v>
      </c>
      <c r="B11781" s="4" t="s">
        <v>5</v>
      </c>
      <c r="C11781" s="4" t="s">
        <v>13</v>
      </c>
      <c r="D11781" s="4" t="s">
        <v>10</v>
      </c>
      <c r="E11781" s="4" t="s">
        <v>30</v>
      </c>
    </row>
    <row r="11782" spans="1:9">
      <c r="A11782" t="n">
        <v>100884</v>
      </c>
      <c r="B11782" s="27" t="n">
        <v>58</v>
      </c>
      <c r="C11782" s="7" t="n">
        <v>0</v>
      </c>
      <c r="D11782" s="7" t="n">
        <v>500</v>
      </c>
      <c r="E11782" s="7" t="n">
        <v>1</v>
      </c>
    </row>
    <row r="11783" spans="1:9">
      <c r="A11783" t="s">
        <v>4</v>
      </c>
      <c r="B11783" s="4" t="s">
        <v>5</v>
      </c>
      <c r="C11783" s="4" t="s">
        <v>13</v>
      </c>
      <c r="D11783" s="4" t="s">
        <v>10</v>
      </c>
    </row>
    <row r="11784" spans="1:9">
      <c r="A11784" t="n">
        <v>100892</v>
      </c>
      <c r="B11784" s="27" t="n">
        <v>58</v>
      </c>
      <c r="C11784" s="7" t="n">
        <v>255</v>
      </c>
      <c r="D11784" s="7" t="n">
        <v>0</v>
      </c>
    </row>
    <row r="11785" spans="1:9">
      <c r="A11785" t="s">
        <v>4</v>
      </c>
      <c r="B11785" s="4" t="s">
        <v>5</v>
      </c>
      <c r="C11785" s="4" t="s">
        <v>13</v>
      </c>
      <c r="D11785" s="4" t="s">
        <v>13</v>
      </c>
      <c r="E11785" s="4" t="s">
        <v>13</v>
      </c>
      <c r="F11785" s="4" t="s">
        <v>13</v>
      </c>
      <c r="G11785" s="4" t="s">
        <v>13</v>
      </c>
    </row>
    <row r="11786" spans="1:9">
      <c r="A11786" t="n">
        <v>100896</v>
      </c>
      <c r="B11786" s="34" t="n">
        <v>18</v>
      </c>
      <c r="C11786" s="7" t="n">
        <v>2</v>
      </c>
      <c r="D11786" s="7" t="n">
        <v>35</v>
      </c>
      <c r="E11786" s="7" t="n">
        <v>6</v>
      </c>
      <c r="F11786" s="7" t="n">
        <v>19</v>
      </c>
      <c r="G11786" s="7" t="n">
        <v>1</v>
      </c>
    </row>
    <row r="11787" spans="1:9">
      <c r="A11787" t="s">
        <v>4</v>
      </c>
      <c r="B11787" s="4" t="s">
        <v>5</v>
      </c>
      <c r="C11787" s="4" t="s">
        <v>13</v>
      </c>
      <c r="D11787" s="4" t="s">
        <v>10</v>
      </c>
      <c r="E11787" s="4" t="s">
        <v>9</v>
      </c>
    </row>
    <row r="11788" spans="1:9">
      <c r="A11788" t="n">
        <v>100902</v>
      </c>
      <c r="B11788" s="71" t="n">
        <v>167</v>
      </c>
      <c r="C11788" s="7" t="n">
        <v>3</v>
      </c>
      <c r="D11788" s="7" t="n">
        <v>0</v>
      </c>
      <c r="E11788" s="7" t="n">
        <v>0</v>
      </c>
    </row>
    <row r="11789" spans="1:9">
      <c r="A11789" t="s">
        <v>4</v>
      </c>
      <c r="B11789" s="4" t="s">
        <v>5</v>
      </c>
      <c r="C11789" s="4" t="s">
        <v>10</v>
      </c>
    </row>
    <row r="11790" spans="1:9">
      <c r="A11790" t="n">
        <v>100910</v>
      </c>
      <c r="B11790" s="16" t="n">
        <v>13</v>
      </c>
      <c r="C11790" s="7" t="n">
        <v>6484</v>
      </c>
    </row>
    <row r="11791" spans="1:9">
      <c r="A11791" t="s">
        <v>4</v>
      </c>
      <c r="B11791" s="4" t="s">
        <v>5</v>
      </c>
      <c r="C11791" s="4" t="s">
        <v>13</v>
      </c>
      <c r="D11791" s="4" t="s">
        <v>10</v>
      </c>
      <c r="E11791" s="4" t="s">
        <v>9</v>
      </c>
    </row>
    <row r="11792" spans="1:9">
      <c r="A11792" t="n">
        <v>100913</v>
      </c>
      <c r="B11792" s="71" t="n">
        <v>167</v>
      </c>
      <c r="C11792" s="7" t="n">
        <v>1</v>
      </c>
      <c r="D11792" s="7" t="n">
        <v>0</v>
      </c>
      <c r="E11792" s="7" t="n">
        <v>256</v>
      </c>
    </row>
    <row r="11793" spans="1:8">
      <c r="A11793" t="s">
        <v>4</v>
      </c>
      <c r="B11793" s="4" t="s">
        <v>5</v>
      </c>
      <c r="C11793" s="4" t="s">
        <v>13</v>
      </c>
      <c r="D11793" s="4" t="s">
        <v>10</v>
      </c>
      <c r="E11793" s="4" t="s">
        <v>9</v>
      </c>
    </row>
    <row r="11794" spans="1:8">
      <c r="A11794" t="n">
        <v>100921</v>
      </c>
      <c r="B11794" s="71" t="n">
        <v>167</v>
      </c>
      <c r="C11794" s="7" t="n">
        <v>1</v>
      </c>
      <c r="D11794" s="7" t="n">
        <v>0</v>
      </c>
      <c r="E11794" s="7" t="n">
        <v>176</v>
      </c>
    </row>
    <row r="11795" spans="1:8">
      <c r="A11795" t="s">
        <v>4</v>
      </c>
      <c r="B11795" s="4" t="s">
        <v>5</v>
      </c>
      <c r="C11795" s="4" t="s">
        <v>13</v>
      </c>
      <c r="D11795" s="4" t="s">
        <v>10</v>
      </c>
      <c r="E11795" s="4" t="s">
        <v>9</v>
      </c>
    </row>
    <row r="11796" spans="1:8">
      <c r="A11796" t="n">
        <v>100929</v>
      </c>
      <c r="B11796" s="71" t="n">
        <v>167</v>
      </c>
      <c r="C11796" s="7" t="n">
        <v>1</v>
      </c>
      <c r="D11796" s="7" t="n">
        <v>1</v>
      </c>
      <c r="E11796" s="7" t="n">
        <v>176</v>
      </c>
    </row>
    <row r="11797" spans="1:8">
      <c r="A11797" t="s">
        <v>4</v>
      </c>
      <c r="B11797" s="4" t="s">
        <v>5</v>
      </c>
      <c r="C11797" s="4" t="s">
        <v>13</v>
      </c>
      <c r="D11797" s="4" t="s">
        <v>10</v>
      </c>
      <c r="E11797" s="4" t="s">
        <v>9</v>
      </c>
    </row>
    <row r="11798" spans="1:8">
      <c r="A11798" t="n">
        <v>100937</v>
      </c>
      <c r="B11798" s="71" t="n">
        <v>167</v>
      </c>
      <c r="C11798" s="7" t="n">
        <v>1</v>
      </c>
      <c r="D11798" s="7" t="n">
        <v>2</v>
      </c>
      <c r="E11798" s="7" t="n">
        <v>176</v>
      </c>
    </row>
    <row r="11799" spans="1:8">
      <c r="A11799" t="s">
        <v>4</v>
      </c>
      <c r="B11799" s="4" t="s">
        <v>5</v>
      </c>
      <c r="C11799" s="4" t="s">
        <v>13</v>
      </c>
      <c r="D11799" s="4" t="s">
        <v>10</v>
      </c>
      <c r="E11799" s="4" t="s">
        <v>9</v>
      </c>
    </row>
    <row r="11800" spans="1:8">
      <c r="A11800" t="n">
        <v>100945</v>
      </c>
      <c r="B11800" s="71" t="n">
        <v>167</v>
      </c>
      <c r="C11800" s="7" t="n">
        <v>1</v>
      </c>
      <c r="D11800" s="7" t="n">
        <v>3</v>
      </c>
      <c r="E11800" s="7" t="n">
        <v>176</v>
      </c>
    </row>
    <row r="11801" spans="1:8">
      <c r="A11801" t="s">
        <v>4</v>
      </c>
      <c r="B11801" s="4" t="s">
        <v>5</v>
      </c>
      <c r="C11801" s="4" t="s">
        <v>13</v>
      </c>
      <c r="D11801" s="4" t="s">
        <v>10</v>
      </c>
      <c r="E11801" s="4" t="s">
        <v>9</v>
      </c>
    </row>
    <row r="11802" spans="1:8">
      <c r="A11802" t="n">
        <v>100953</v>
      </c>
      <c r="B11802" s="71" t="n">
        <v>167</v>
      </c>
      <c r="C11802" s="7" t="n">
        <v>1</v>
      </c>
      <c r="D11802" s="7" t="n">
        <v>4</v>
      </c>
      <c r="E11802" s="7" t="n">
        <v>176</v>
      </c>
    </row>
    <row r="11803" spans="1:8">
      <c r="A11803" t="s">
        <v>4</v>
      </c>
      <c r="B11803" s="4" t="s">
        <v>5</v>
      </c>
      <c r="C11803" s="4" t="s">
        <v>13</v>
      </c>
      <c r="D11803" s="4" t="s">
        <v>10</v>
      </c>
      <c r="E11803" s="4" t="s">
        <v>9</v>
      </c>
    </row>
    <row r="11804" spans="1:8">
      <c r="A11804" t="n">
        <v>100961</v>
      </c>
      <c r="B11804" s="71" t="n">
        <v>167</v>
      </c>
      <c r="C11804" s="7" t="n">
        <v>1</v>
      </c>
      <c r="D11804" s="7" t="n">
        <v>5</v>
      </c>
      <c r="E11804" s="7" t="n">
        <v>176</v>
      </c>
    </row>
    <row r="11805" spans="1:8">
      <c r="A11805" t="s">
        <v>4</v>
      </c>
      <c r="B11805" s="4" t="s">
        <v>5</v>
      </c>
      <c r="C11805" s="4" t="s">
        <v>13</v>
      </c>
      <c r="D11805" s="4" t="s">
        <v>10</v>
      </c>
      <c r="E11805" s="4" t="s">
        <v>9</v>
      </c>
    </row>
    <row r="11806" spans="1:8">
      <c r="A11806" t="n">
        <v>100969</v>
      </c>
      <c r="B11806" s="71" t="n">
        <v>167</v>
      </c>
      <c r="C11806" s="7" t="n">
        <v>1</v>
      </c>
      <c r="D11806" s="7" t="n">
        <v>6</v>
      </c>
      <c r="E11806" s="7" t="n">
        <v>176</v>
      </c>
    </row>
    <row r="11807" spans="1:8">
      <c r="A11807" t="s">
        <v>4</v>
      </c>
      <c r="B11807" s="4" t="s">
        <v>5</v>
      </c>
      <c r="C11807" s="4" t="s">
        <v>13</v>
      </c>
      <c r="D11807" s="4" t="s">
        <v>10</v>
      </c>
      <c r="E11807" s="4" t="s">
        <v>9</v>
      </c>
    </row>
    <row r="11808" spans="1:8">
      <c r="A11808" t="n">
        <v>100977</v>
      </c>
      <c r="B11808" s="71" t="n">
        <v>167</v>
      </c>
      <c r="C11808" s="7" t="n">
        <v>1</v>
      </c>
      <c r="D11808" s="7" t="n">
        <v>7</v>
      </c>
      <c r="E11808" s="7" t="n">
        <v>176</v>
      </c>
    </row>
    <row r="11809" spans="1:5">
      <c r="A11809" t="s">
        <v>4</v>
      </c>
      <c r="B11809" s="4" t="s">
        <v>5</v>
      </c>
      <c r="C11809" s="4" t="s">
        <v>13</v>
      </c>
      <c r="D11809" s="4" t="s">
        <v>10</v>
      </c>
      <c r="E11809" s="4" t="s">
        <v>9</v>
      </c>
    </row>
    <row r="11810" spans="1:5">
      <c r="A11810" t="n">
        <v>100985</v>
      </c>
      <c r="B11810" s="71" t="n">
        <v>167</v>
      </c>
      <c r="C11810" s="7" t="n">
        <v>1</v>
      </c>
      <c r="D11810" s="7" t="n">
        <v>8</v>
      </c>
      <c r="E11810" s="7" t="n">
        <v>176</v>
      </c>
    </row>
    <row r="11811" spans="1:5">
      <c r="A11811" t="s">
        <v>4</v>
      </c>
      <c r="B11811" s="4" t="s">
        <v>5</v>
      </c>
      <c r="C11811" s="4" t="s">
        <v>13</v>
      </c>
      <c r="D11811" s="4" t="s">
        <v>10</v>
      </c>
      <c r="E11811" s="4" t="s">
        <v>9</v>
      </c>
    </row>
    <row r="11812" spans="1:5">
      <c r="A11812" t="n">
        <v>100993</v>
      </c>
      <c r="B11812" s="71" t="n">
        <v>167</v>
      </c>
      <c r="C11812" s="7" t="n">
        <v>1</v>
      </c>
      <c r="D11812" s="7" t="n">
        <v>9</v>
      </c>
      <c r="E11812" s="7" t="n">
        <v>176</v>
      </c>
    </row>
    <row r="11813" spans="1:5">
      <c r="A11813" t="s">
        <v>4</v>
      </c>
      <c r="B11813" s="4" t="s">
        <v>5</v>
      </c>
      <c r="C11813" s="4" t="s">
        <v>13</v>
      </c>
      <c r="D11813" s="4" t="s">
        <v>10</v>
      </c>
      <c r="E11813" s="4" t="s">
        <v>9</v>
      </c>
    </row>
    <row r="11814" spans="1:5">
      <c r="A11814" t="n">
        <v>101001</v>
      </c>
      <c r="B11814" s="71" t="n">
        <v>167</v>
      </c>
      <c r="C11814" s="7" t="n">
        <v>1</v>
      </c>
      <c r="D11814" s="7" t="n">
        <v>11</v>
      </c>
      <c r="E11814" s="7" t="n">
        <v>176</v>
      </c>
    </row>
    <row r="11815" spans="1:5">
      <c r="A11815" t="s">
        <v>4</v>
      </c>
      <c r="B11815" s="4" t="s">
        <v>5</v>
      </c>
      <c r="C11815" s="4" t="s">
        <v>13</v>
      </c>
      <c r="D11815" s="4" t="s">
        <v>13</v>
      </c>
      <c r="E11815" s="4" t="s">
        <v>9</v>
      </c>
      <c r="F11815" s="4" t="s">
        <v>13</v>
      </c>
      <c r="G11815" s="4" t="s">
        <v>13</v>
      </c>
    </row>
    <row r="11816" spans="1:5">
      <c r="A11816" t="n">
        <v>101009</v>
      </c>
      <c r="B11816" s="34" t="n">
        <v>18</v>
      </c>
      <c r="C11816" s="7" t="n">
        <v>6</v>
      </c>
      <c r="D11816" s="7" t="n">
        <v>0</v>
      </c>
      <c r="E11816" s="7" t="n">
        <v>4</v>
      </c>
      <c r="F11816" s="7" t="n">
        <v>19</v>
      </c>
      <c r="G11816" s="7" t="n">
        <v>1</v>
      </c>
    </row>
    <row r="11817" spans="1:5">
      <c r="A11817" t="s">
        <v>4</v>
      </c>
      <c r="B11817" s="4" t="s">
        <v>5</v>
      </c>
      <c r="C11817" s="4" t="s">
        <v>13</v>
      </c>
      <c r="D11817" s="4" t="s">
        <v>10</v>
      </c>
      <c r="E11817" s="4" t="s">
        <v>9</v>
      </c>
    </row>
    <row r="11818" spans="1:5">
      <c r="A11818" t="n">
        <v>101018</v>
      </c>
      <c r="B11818" s="71" t="n">
        <v>167</v>
      </c>
      <c r="C11818" s="7" t="n">
        <v>0</v>
      </c>
      <c r="D11818" s="7" t="n">
        <v>1</v>
      </c>
      <c r="E11818" s="7" t="n">
        <v>16</v>
      </c>
    </row>
    <row r="11819" spans="1:5">
      <c r="A11819" t="s">
        <v>4</v>
      </c>
      <c r="B11819" s="4" t="s">
        <v>5</v>
      </c>
      <c r="C11819" s="4" t="s">
        <v>13</v>
      </c>
      <c r="D11819" s="4" t="s">
        <v>10</v>
      </c>
      <c r="E11819" s="4" t="s">
        <v>9</v>
      </c>
    </row>
    <row r="11820" spans="1:5">
      <c r="A11820" t="n">
        <v>101026</v>
      </c>
      <c r="B11820" s="71" t="n">
        <v>167</v>
      </c>
      <c r="C11820" s="7" t="n">
        <v>0</v>
      </c>
      <c r="D11820" s="7" t="n">
        <v>2</v>
      </c>
      <c r="E11820" s="7" t="n">
        <v>16</v>
      </c>
    </row>
    <row r="11821" spans="1:5">
      <c r="A11821" t="s">
        <v>4</v>
      </c>
      <c r="B11821" s="4" t="s">
        <v>5</v>
      </c>
      <c r="C11821" s="4" t="s">
        <v>13</v>
      </c>
      <c r="D11821" s="4" t="s">
        <v>10</v>
      </c>
      <c r="E11821" s="4" t="s">
        <v>9</v>
      </c>
    </row>
    <row r="11822" spans="1:5">
      <c r="A11822" t="n">
        <v>101034</v>
      </c>
      <c r="B11822" s="71" t="n">
        <v>167</v>
      </c>
      <c r="C11822" s="7" t="n">
        <v>0</v>
      </c>
      <c r="D11822" s="7" t="n">
        <v>4</v>
      </c>
      <c r="E11822" s="7" t="n">
        <v>16</v>
      </c>
    </row>
    <row r="11823" spans="1:5">
      <c r="A11823" t="s">
        <v>4</v>
      </c>
      <c r="B11823" s="4" t="s">
        <v>5</v>
      </c>
      <c r="C11823" s="4" t="s">
        <v>13</v>
      </c>
      <c r="D11823" s="4" t="s">
        <v>10</v>
      </c>
      <c r="E11823" s="4" t="s">
        <v>9</v>
      </c>
    </row>
    <row r="11824" spans="1:5">
      <c r="A11824" t="n">
        <v>101042</v>
      </c>
      <c r="B11824" s="71" t="n">
        <v>167</v>
      </c>
      <c r="C11824" s="7" t="n">
        <v>0</v>
      </c>
      <c r="D11824" s="7" t="n">
        <v>5</v>
      </c>
      <c r="E11824" s="7" t="n">
        <v>16</v>
      </c>
    </row>
    <row r="11825" spans="1:7">
      <c r="A11825" t="s">
        <v>4</v>
      </c>
      <c r="B11825" s="4" t="s">
        <v>5</v>
      </c>
      <c r="C11825" s="4" t="s">
        <v>13</v>
      </c>
      <c r="D11825" s="4" t="s">
        <v>10</v>
      </c>
      <c r="E11825" s="4" t="s">
        <v>9</v>
      </c>
    </row>
    <row r="11826" spans="1:7">
      <c r="A11826" t="n">
        <v>101050</v>
      </c>
      <c r="B11826" s="71" t="n">
        <v>167</v>
      </c>
      <c r="C11826" s="7" t="n">
        <v>0</v>
      </c>
      <c r="D11826" s="7" t="n">
        <v>7</v>
      </c>
      <c r="E11826" s="7" t="n">
        <v>16</v>
      </c>
    </row>
    <row r="11827" spans="1:7">
      <c r="A11827" t="s">
        <v>4</v>
      </c>
      <c r="B11827" s="4" t="s">
        <v>5</v>
      </c>
      <c r="C11827" s="4" t="s">
        <v>13</v>
      </c>
      <c r="D11827" s="4" t="s">
        <v>10</v>
      </c>
      <c r="E11827" s="4" t="s">
        <v>9</v>
      </c>
    </row>
    <row r="11828" spans="1:7">
      <c r="A11828" t="n">
        <v>101058</v>
      </c>
      <c r="B11828" s="71" t="n">
        <v>167</v>
      </c>
      <c r="C11828" s="7" t="n">
        <v>0</v>
      </c>
      <c r="D11828" s="7" t="n">
        <v>11</v>
      </c>
      <c r="E11828" s="7" t="n">
        <v>16</v>
      </c>
    </row>
    <row r="11829" spans="1:7">
      <c r="A11829" t="s">
        <v>4</v>
      </c>
      <c r="B11829" s="4" t="s">
        <v>5</v>
      </c>
      <c r="C11829" s="4" t="s">
        <v>13</v>
      </c>
    </row>
    <row r="11830" spans="1:7">
      <c r="A11830" t="n">
        <v>101066</v>
      </c>
      <c r="B11830" s="50" t="n">
        <v>64</v>
      </c>
      <c r="C11830" s="7" t="n">
        <v>14</v>
      </c>
    </row>
    <row r="11831" spans="1:7">
      <c r="A11831" t="s">
        <v>4</v>
      </c>
      <c r="B11831" s="4" t="s">
        <v>5</v>
      </c>
    </row>
    <row r="11832" spans="1:7">
      <c r="A11832" t="n">
        <v>101068</v>
      </c>
      <c r="B11832" s="5" t="n">
        <v>1</v>
      </c>
    </row>
    <row r="11833" spans="1:7">
      <c r="A11833" t="s">
        <v>4</v>
      </c>
      <c r="B11833" s="4" t="s">
        <v>5</v>
      </c>
      <c r="C11833" s="4" t="s">
        <v>10</v>
      </c>
    </row>
    <row r="11834" spans="1:7">
      <c r="A11834" t="n">
        <v>101069</v>
      </c>
      <c r="B11834" s="8" t="n">
        <v>12</v>
      </c>
      <c r="C11834" s="7" t="n">
        <v>6488</v>
      </c>
    </row>
    <row r="11835" spans="1:7">
      <c r="A11835" t="s">
        <v>4</v>
      </c>
      <c r="B11835" s="4" t="s">
        <v>5</v>
      </c>
      <c r="C11835" s="4" t="s">
        <v>13</v>
      </c>
    </row>
    <row r="11836" spans="1:7">
      <c r="A11836" t="n">
        <v>101072</v>
      </c>
      <c r="B11836" s="72" t="n">
        <v>117</v>
      </c>
      <c r="C11836" s="7" t="n">
        <v>2</v>
      </c>
    </row>
    <row r="11837" spans="1:7">
      <c r="A11837" t="s">
        <v>4</v>
      </c>
      <c r="B11837" s="4" t="s">
        <v>5</v>
      </c>
      <c r="C11837" s="4" t="s">
        <v>13</v>
      </c>
      <c r="D11837" s="4" t="s">
        <v>13</v>
      </c>
    </row>
    <row r="11838" spans="1:7">
      <c r="A11838" t="n">
        <v>101074</v>
      </c>
      <c r="B11838" s="72" t="n">
        <v>117</v>
      </c>
      <c r="C11838" s="7" t="n">
        <v>0</v>
      </c>
      <c r="D11838" s="7" t="n">
        <v>0</v>
      </c>
    </row>
    <row r="11839" spans="1:7">
      <c r="A11839" t="s">
        <v>4</v>
      </c>
      <c r="B11839" s="4" t="s">
        <v>5</v>
      </c>
      <c r="C11839" s="4" t="s">
        <v>13</v>
      </c>
    </row>
    <row r="11840" spans="1:7">
      <c r="A11840" t="n">
        <v>101077</v>
      </c>
      <c r="B11840" s="72" t="n">
        <v>117</v>
      </c>
      <c r="C11840" s="7" t="n">
        <v>1</v>
      </c>
    </row>
    <row r="11841" spans="1:5">
      <c r="A11841" t="s">
        <v>4</v>
      </c>
      <c r="B11841" s="4" t="s">
        <v>5</v>
      </c>
      <c r="C11841" s="4" t="s">
        <v>10</v>
      </c>
    </row>
    <row r="11842" spans="1:5">
      <c r="A11842" t="n">
        <v>101079</v>
      </c>
      <c r="B11842" s="16" t="n">
        <v>13</v>
      </c>
      <c r="C11842" s="7" t="n">
        <v>6488</v>
      </c>
    </row>
    <row r="11843" spans="1:5">
      <c r="A11843" t="s">
        <v>4</v>
      </c>
      <c r="B11843" s="4" t="s">
        <v>5</v>
      </c>
      <c r="C11843" s="4" t="s">
        <v>13</v>
      </c>
      <c r="D11843" s="4" t="s">
        <v>13</v>
      </c>
      <c r="E11843" s="4" t="s">
        <v>13</v>
      </c>
      <c r="F11843" s="4" t="s">
        <v>13</v>
      </c>
      <c r="G11843" s="4" t="s">
        <v>13</v>
      </c>
    </row>
    <row r="11844" spans="1:5">
      <c r="A11844" t="n">
        <v>101082</v>
      </c>
      <c r="B11844" s="34" t="n">
        <v>18</v>
      </c>
      <c r="C11844" s="7" t="n">
        <v>6</v>
      </c>
      <c r="D11844" s="7" t="n">
        <v>35</v>
      </c>
      <c r="E11844" s="7" t="n">
        <v>2</v>
      </c>
      <c r="F11844" s="7" t="n">
        <v>19</v>
      </c>
      <c r="G11844" s="7" t="n">
        <v>1</v>
      </c>
    </row>
    <row r="11845" spans="1:5">
      <c r="A11845" t="s">
        <v>4</v>
      </c>
      <c r="B11845" s="4" t="s">
        <v>5</v>
      </c>
      <c r="C11845" s="4" t="s">
        <v>13</v>
      </c>
      <c r="D11845" s="4" t="s">
        <v>10</v>
      </c>
      <c r="E11845" s="4" t="s">
        <v>9</v>
      </c>
    </row>
    <row r="11846" spans="1:5">
      <c r="A11846" t="n">
        <v>101088</v>
      </c>
      <c r="B11846" s="71" t="n">
        <v>167</v>
      </c>
      <c r="C11846" s="7" t="n">
        <v>4</v>
      </c>
      <c r="D11846" s="7" t="n">
        <v>0</v>
      </c>
      <c r="E11846" s="7" t="n">
        <v>0</v>
      </c>
    </row>
    <row r="11847" spans="1:5">
      <c r="A11847" t="s">
        <v>4</v>
      </c>
      <c r="B11847" s="4" t="s">
        <v>5</v>
      </c>
      <c r="C11847" s="4" t="s">
        <v>10</v>
      </c>
    </row>
    <row r="11848" spans="1:5">
      <c r="A11848" t="n">
        <v>101096</v>
      </c>
      <c r="B11848" s="8" t="n">
        <v>12</v>
      </c>
      <c r="C11848" s="7" t="n">
        <v>6469</v>
      </c>
    </row>
    <row r="11849" spans="1:5">
      <c r="A11849" t="s">
        <v>4</v>
      </c>
      <c r="B11849" s="4" t="s">
        <v>5</v>
      </c>
      <c r="C11849" s="4" t="s">
        <v>13</v>
      </c>
      <c r="D11849" s="4" t="s">
        <v>13</v>
      </c>
      <c r="E11849" s="4" t="s">
        <v>30</v>
      </c>
      <c r="F11849" s="4" t="s">
        <v>30</v>
      </c>
      <c r="G11849" s="4" t="s">
        <v>30</v>
      </c>
      <c r="H11849" s="4" t="s">
        <v>10</v>
      </c>
    </row>
    <row r="11850" spans="1:5">
      <c r="A11850" t="n">
        <v>101099</v>
      </c>
      <c r="B11850" s="59" t="n">
        <v>45</v>
      </c>
      <c r="C11850" s="7" t="n">
        <v>2</v>
      </c>
      <c r="D11850" s="7" t="n">
        <v>3</v>
      </c>
      <c r="E11850" s="7" t="n">
        <v>11.5500001907349</v>
      </c>
      <c r="F11850" s="7" t="n">
        <v>1.35000002384186</v>
      </c>
      <c r="G11850" s="7" t="n">
        <v>-4.3600001335144</v>
      </c>
      <c r="H11850" s="7" t="n">
        <v>0</v>
      </c>
    </row>
    <row r="11851" spans="1:5">
      <c r="A11851" t="s">
        <v>4</v>
      </c>
      <c r="B11851" s="4" t="s">
        <v>5</v>
      </c>
      <c r="C11851" s="4" t="s">
        <v>13</v>
      </c>
      <c r="D11851" s="4" t="s">
        <v>13</v>
      </c>
      <c r="E11851" s="4" t="s">
        <v>30</v>
      </c>
      <c r="F11851" s="4" t="s">
        <v>30</v>
      </c>
      <c r="G11851" s="4" t="s">
        <v>30</v>
      </c>
      <c r="H11851" s="4" t="s">
        <v>10</v>
      </c>
      <c r="I11851" s="4" t="s">
        <v>13</v>
      </c>
    </row>
    <row r="11852" spans="1:5">
      <c r="A11852" t="n">
        <v>101116</v>
      </c>
      <c r="B11852" s="59" t="n">
        <v>45</v>
      </c>
      <c r="C11852" s="7" t="n">
        <v>4</v>
      </c>
      <c r="D11852" s="7" t="n">
        <v>3</v>
      </c>
      <c r="E11852" s="7" t="n">
        <v>15.2200002670288</v>
      </c>
      <c r="F11852" s="7" t="n">
        <v>252.529998779297</v>
      </c>
      <c r="G11852" s="7" t="n">
        <v>0</v>
      </c>
      <c r="H11852" s="7" t="n">
        <v>0</v>
      </c>
      <c r="I11852" s="7" t="n">
        <v>0</v>
      </c>
    </row>
    <row r="11853" spans="1:5">
      <c r="A11853" t="s">
        <v>4</v>
      </c>
      <c r="B11853" s="4" t="s">
        <v>5</v>
      </c>
      <c r="C11853" s="4" t="s">
        <v>13</v>
      </c>
      <c r="D11853" s="4" t="s">
        <v>13</v>
      </c>
      <c r="E11853" s="4" t="s">
        <v>30</v>
      </c>
      <c r="F11853" s="4" t="s">
        <v>10</v>
      </c>
    </row>
    <row r="11854" spans="1:5">
      <c r="A11854" t="n">
        <v>101134</v>
      </c>
      <c r="B11854" s="59" t="n">
        <v>45</v>
      </c>
      <c r="C11854" s="7" t="n">
        <v>5</v>
      </c>
      <c r="D11854" s="7" t="n">
        <v>3</v>
      </c>
      <c r="E11854" s="7" t="n">
        <v>3.29999995231628</v>
      </c>
      <c r="F11854" s="7" t="n">
        <v>0</v>
      </c>
    </row>
    <row r="11855" spans="1:5">
      <c r="A11855" t="s">
        <v>4</v>
      </c>
      <c r="B11855" s="4" t="s">
        <v>5</v>
      </c>
      <c r="C11855" s="4" t="s">
        <v>13</v>
      </c>
      <c r="D11855" s="4" t="s">
        <v>13</v>
      </c>
      <c r="E11855" s="4" t="s">
        <v>30</v>
      </c>
      <c r="F11855" s="4" t="s">
        <v>10</v>
      </c>
    </row>
    <row r="11856" spans="1:5">
      <c r="A11856" t="n">
        <v>101143</v>
      </c>
      <c r="B11856" s="59" t="n">
        <v>45</v>
      </c>
      <c r="C11856" s="7" t="n">
        <v>11</v>
      </c>
      <c r="D11856" s="7" t="n">
        <v>3</v>
      </c>
      <c r="E11856" s="7" t="n">
        <v>34</v>
      </c>
      <c r="F11856" s="7" t="n">
        <v>0</v>
      </c>
    </row>
    <row r="11857" spans="1:9">
      <c r="A11857" t="s">
        <v>4</v>
      </c>
      <c r="B11857" s="4" t="s">
        <v>5</v>
      </c>
      <c r="C11857" s="4" t="s">
        <v>13</v>
      </c>
      <c r="D11857" s="4" t="s">
        <v>6</v>
      </c>
    </row>
    <row r="11858" spans="1:9">
      <c r="A11858" t="n">
        <v>101152</v>
      </c>
      <c r="B11858" s="9" t="n">
        <v>2</v>
      </c>
      <c r="C11858" s="7" t="n">
        <v>10</v>
      </c>
      <c r="D11858" s="7" t="s">
        <v>721</v>
      </c>
    </row>
    <row r="11859" spans="1:9">
      <c r="A11859" t="s">
        <v>4</v>
      </c>
      <c r="B11859" s="4" t="s">
        <v>5</v>
      </c>
      <c r="C11859" s="4" t="s">
        <v>13</v>
      </c>
      <c r="D11859" s="4" t="s">
        <v>6</v>
      </c>
    </row>
    <row r="11860" spans="1:9">
      <c r="A11860" t="n">
        <v>101165</v>
      </c>
      <c r="B11860" s="9" t="n">
        <v>2</v>
      </c>
      <c r="C11860" s="7" t="n">
        <v>11</v>
      </c>
      <c r="D11860" s="7" t="s">
        <v>690</v>
      </c>
    </row>
    <row r="11861" spans="1:9">
      <c r="A11861" t="s">
        <v>4</v>
      </c>
      <c r="B11861" s="4" t="s">
        <v>5</v>
      </c>
      <c r="C11861" s="4" t="s">
        <v>10</v>
      </c>
      <c r="D11861" s="4" t="s">
        <v>30</v>
      </c>
      <c r="E11861" s="4" t="s">
        <v>30</v>
      </c>
      <c r="F11861" s="4" t="s">
        <v>30</v>
      </c>
      <c r="G11861" s="4" t="s">
        <v>30</v>
      </c>
    </row>
    <row r="11862" spans="1:9">
      <c r="A11862" t="n">
        <v>101187</v>
      </c>
      <c r="B11862" s="38" t="n">
        <v>46</v>
      </c>
      <c r="C11862" s="7" t="n">
        <v>110</v>
      </c>
      <c r="D11862" s="7" t="n">
        <v>13.289999961853</v>
      </c>
      <c r="E11862" s="7" t="n">
        <v>0</v>
      </c>
      <c r="F11862" s="7" t="n">
        <v>-4.34999990463257</v>
      </c>
      <c r="G11862" s="7" t="n">
        <v>234.399993896484</v>
      </c>
    </row>
    <row r="11863" spans="1:9">
      <c r="A11863" t="s">
        <v>4</v>
      </c>
      <c r="B11863" s="4" t="s">
        <v>5</v>
      </c>
      <c r="C11863" s="4" t="s">
        <v>10</v>
      </c>
      <c r="D11863" s="4" t="s">
        <v>30</v>
      </c>
      <c r="E11863" s="4" t="s">
        <v>30</v>
      </c>
      <c r="F11863" s="4" t="s">
        <v>30</v>
      </c>
      <c r="G11863" s="4" t="s">
        <v>30</v>
      </c>
    </row>
    <row r="11864" spans="1:9">
      <c r="A11864" t="n">
        <v>101206</v>
      </c>
      <c r="B11864" s="38" t="n">
        <v>46</v>
      </c>
      <c r="C11864" s="7" t="n">
        <v>61440</v>
      </c>
      <c r="D11864" s="7" t="n">
        <v>10.75</v>
      </c>
      <c r="E11864" s="7" t="n">
        <v>0</v>
      </c>
      <c r="F11864" s="7" t="n">
        <v>-4.40000009536743</v>
      </c>
      <c r="G11864" s="7" t="n">
        <v>77.6999969482422</v>
      </c>
    </row>
    <row r="11865" spans="1:9">
      <c r="A11865" t="s">
        <v>4</v>
      </c>
      <c r="B11865" s="4" t="s">
        <v>5</v>
      </c>
      <c r="C11865" s="4" t="s">
        <v>10</v>
      </c>
      <c r="D11865" s="4" t="s">
        <v>9</v>
      </c>
    </row>
    <row r="11866" spans="1:9">
      <c r="A11866" t="n">
        <v>101225</v>
      </c>
      <c r="B11866" s="37" t="n">
        <v>43</v>
      </c>
      <c r="C11866" s="7" t="n">
        <v>110</v>
      </c>
      <c r="D11866" s="7" t="n">
        <v>128</v>
      </c>
    </row>
    <row r="11867" spans="1:9">
      <c r="A11867" t="s">
        <v>4</v>
      </c>
      <c r="B11867" s="4" t="s">
        <v>5</v>
      </c>
      <c r="C11867" s="4" t="s">
        <v>10</v>
      </c>
      <c r="D11867" s="4" t="s">
        <v>9</v>
      </c>
    </row>
    <row r="11868" spans="1:9">
      <c r="A11868" t="n">
        <v>101232</v>
      </c>
      <c r="B11868" s="37" t="n">
        <v>43</v>
      </c>
      <c r="C11868" s="7" t="n">
        <v>110</v>
      </c>
      <c r="D11868" s="7" t="n">
        <v>32</v>
      </c>
    </row>
    <row r="11869" spans="1:9">
      <c r="A11869" t="s">
        <v>4</v>
      </c>
      <c r="B11869" s="4" t="s">
        <v>5</v>
      </c>
      <c r="C11869" s="4" t="s">
        <v>10</v>
      </c>
      <c r="D11869" s="4" t="s">
        <v>9</v>
      </c>
    </row>
    <row r="11870" spans="1:9">
      <c r="A11870" t="n">
        <v>101239</v>
      </c>
      <c r="B11870" s="37" t="n">
        <v>43</v>
      </c>
      <c r="C11870" s="7" t="n">
        <v>61440</v>
      </c>
      <c r="D11870" s="7" t="n">
        <v>128</v>
      </c>
    </row>
    <row r="11871" spans="1:9">
      <c r="A11871" t="s">
        <v>4</v>
      </c>
      <c r="B11871" s="4" t="s">
        <v>5</v>
      </c>
      <c r="C11871" s="4" t="s">
        <v>10</v>
      </c>
      <c r="D11871" s="4" t="s">
        <v>9</v>
      </c>
    </row>
    <row r="11872" spans="1:9">
      <c r="A11872" t="n">
        <v>101246</v>
      </c>
      <c r="B11872" s="37" t="n">
        <v>43</v>
      </c>
      <c r="C11872" s="7" t="n">
        <v>61440</v>
      </c>
      <c r="D11872" s="7" t="n">
        <v>32</v>
      </c>
    </row>
    <row r="11873" spans="1:7">
      <c r="A11873" t="s">
        <v>4</v>
      </c>
      <c r="B11873" s="4" t="s">
        <v>5</v>
      </c>
      <c r="C11873" s="4" t="s">
        <v>10</v>
      </c>
      <c r="D11873" s="4" t="s">
        <v>9</v>
      </c>
    </row>
    <row r="11874" spans="1:7">
      <c r="A11874" t="n">
        <v>101253</v>
      </c>
      <c r="B11874" s="57" t="n">
        <v>44</v>
      </c>
      <c r="C11874" s="7" t="n">
        <v>6518</v>
      </c>
      <c r="D11874" s="7" t="n">
        <v>128</v>
      </c>
    </row>
    <row r="11875" spans="1:7">
      <c r="A11875" t="s">
        <v>4</v>
      </c>
      <c r="B11875" s="4" t="s">
        <v>5</v>
      </c>
      <c r="C11875" s="4" t="s">
        <v>10</v>
      </c>
      <c r="D11875" s="4" t="s">
        <v>9</v>
      </c>
    </row>
    <row r="11876" spans="1:7">
      <c r="A11876" t="n">
        <v>101260</v>
      </c>
      <c r="B11876" s="57" t="n">
        <v>44</v>
      </c>
      <c r="C11876" s="7" t="n">
        <v>6518</v>
      </c>
      <c r="D11876" s="7" t="n">
        <v>32</v>
      </c>
    </row>
    <row r="11877" spans="1:7">
      <c r="A11877" t="s">
        <v>4</v>
      </c>
      <c r="B11877" s="4" t="s">
        <v>5</v>
      </c>
      <c r="C11877" s="4" t="s">
        <v>10</v>
      </c>
    </row>
    <row r="11878" spans="1:7">
      <c r="A11878" t="n">
        <v>101267</v>
      </c>
      <c r="B11878" s="25" t="n">
        <v>16</v>
      </c>
      <c r="C11878" s="7" t="n">
        <v>100</v>
      </c>
    </row>
    <row r="11879" spans="1:7">
      <c r="A11879" t="s">
        <v>4</v>
      </c>
      <c r="B11879" s="4" t="s">
        <v>5</v>
      </c>
      <c r="C11879" s="4" t="s">
        <v>13</v>
      </c>
      <c r="D11879" s="4" t="s">
        <v>10</v>
      </c>
    </row>
    <row r="11880" spans="1:7">
      <c r="A11880" t="n">
        <v>101270</v>
      </c>
      <c r="B11880" s="23" t="n">
        <v>22</v>
      </c>
      <c r="C11880" s="7" t="n">
        <v>0</v>
      </c>
      <c r="D11880" s="7" t="n">
        <v>0</v>
      </c>
    </row>
    <row r="11881" spans="1:7">
      <c r="A11881" t="s">
        <v>4</v>
      </c>
      <c r="B11881" s="4" t="s">
        <v>5</v>
      </c>
      <c r="C11881" s="4" t="s">
        <v>13</v>
      </c>
      <c r="D11881" s="4" t="s">
        <v>13</v>
      </c>
      <c r="E11881" s="4" t="s">
        <v>30</v>
      </c>
      <c r="F11881" s="4" t="s">
        <v>30</v>
      </c>
      <c r="G11881" s="4" t="s">
        <v>30</v>
      </c>
      <c r="H11881" s="4" t="s">
        <v>10</v>
      </c>
    </row>
    <row r="11882" spans="1:7">
      <c r="A11882" t="n">
        <v>101274</v>
      </c>
      <c r="B11882" s="59" t="n">
        <v>45</v>
      </c>
      <c r="C11882" s="7" t="n">
        <v>2</v>
      </c>
      <c r="D11882" s="7" t="n">
        <v>3</v>
      </c>
      <c r="E11882" s="7" t="n">
        <v>13.0299997329712</v>
      </c>
      <c r="F11882" s="7" t="n">
        <v>1.10000002384186</v>
      </c>
      <c r="G11882" s="7" t="n">
        <v>-4.26999998092651</v>
      </c>
      <c r="H11882" s="7" t="n">
        <v>0</v>
      </c>
    </row>
    <row r="11883" spans="1:7">
      <c r="A11883" t="s">
        <v>4</v>
      </c>
      <c r="B11883" s="4" t="s">
        <v>5</v>
      </c>
      <c r="C11883" s="4" t="s">
        <v>13</v>
      </c>
      <c r="D11883" s="4" t="s">
        <v>13</v>
      </c>
      <c r="E11883" s="4" t="s">
        <v>30</v>
      </c>
      <c r="F11883" s="4" t="s">
        <v>30</v>
      </c>
      <c r="G11883" s="4" t="s">
        <v>30</v>
      </c>
      <c r="H11883" s="4" t="s">
        <v>10</v>
      </c>
      <c r="I11883" s="4" t="s">
        <v>13</v>
      </c>
    </row>
    <row r="11884" spans="1:7">
      <c r="A11884" t="n">
        <v>101291</v>
      </c>
      <c r="B11884" s="59" t="n">
        <v>45</v>
      </c>
      <c r="C11884" s="7" t="n">
        <v>4</v>
      </c>
      <c r="D11884" s="7" t="n">
        <v>3</v>
      </c>
      <c r="E11884" s="7" t="n">
        <v>347.809997558594</v>
      </c>
      <c r="F11884" s="7" t="n">
        <v>269.149993896484</v>
      </c>
      <c r="G11884" s="7" t="n">
        <v>0</v>
      </c>
      <c r="H11884" s="7" t="n">
        <v>0</v>
      </c>
      <c r="I11884" s="7" t="n">
        <v>0</v>
      </c>
    </row>
    <row r="11885" spans="1:7">
      <c r="A11885" t="s">
        <v>4</v>
      </c>
      <c r="B11885" s="4" t="s">
        <v>5</v>
      </c>
      <c r="C11885" s="4" t="s">
        <v>13</v>
      </c>
      <c r="D11885" s="4" t="s">
        <v>13</v>
      </c>
      <c r="E11885" s="4" t="s">
        <v>30</v>
      </c>
      <c r="F11885" s="4" t="s">
        <v>10</v>
      </c>
    </row>
    <row r="11886" spans="1:7">
      <c r="A11886" t="n">
        <v>101309</v>
      </c>
      <c r="B11886" s="59" t="n">
        <v>45</v>
      </c>
      <c r="C11886" s="7" t="n">
        <v>11</v>
      </c>
      <c r="D11886" s="7" t="n">
        <v>3</v>
      </c>
      <c r="E11886" s="7" t="n">
        <v>34</v>
      </c>
      <c r="F11886" s="7" t="n">
        <v>0</v>
      </c>
    </row>
    <row r="11887" spans="1:7">
      <c r="A11887" t="s">
        <v>4</v>
      </c>
      <c r="B11887" s="4" t="s">
        <v>5</v>
      </c>
      <c r="C11887" s="4" t="s">
        <v>13</v>
      </c>
      <c r="D11887" s="4" t="s">
        <v>13</v>
      </c>
      <c r="E11887" s="4" t="s">
        <v>30</v>
      </c>
      <c r="F11887" s="4" t="s">
        <v>10</v>
      </c>
    </row>
    <row r="11888" spans="1:7">
      <c r="A11888" t="n">
        <v>101318</v>
      </c>
      <c r="B11888" s="59" t="n">
        <v>45</v>
      </c>
      <c r="C11888" s="7" t="n">
        <v>5</v>
      </c>
      <c r="D11888" s="7" t="n">
        <v>3</v>
      </c>
      <c r="E11888" s="7" t="n">
        <v>4.5</v>
      </c>
      <c r="F11888" s="7" t="n">
        <v>0</v>
      </c>
    </row>
    <row r="11889" spans="1:9">
      <c r="A11889" t="s">
        <v>4</v>
      </c>
      <c r="B11889" s="4" t="s">
        <v>5</v>
      </c>
      <c r="C11889" s="4" t="s">
        <v>13</v>
      </c>
      <c r="D11889" s="4" t="s">
        <v>13</v>
      </c>
      <c r="E11889" s="4" t="s">
        <v>30</v>
      </c>
      <c r="F11889" s="4" t="s">
        <v>10</v>
      </c>
    </row>
    <row r="11890" spans="1:9">
      <c r="A11890" t="n">
        <v>101327</v>
      </c>
      <c r="B11890" s="59" t="n">
        <v>45</v>
      </c>
      <c r="C11890" s="7" t="n">
        <v>5</v>
      </c>
      <c r="D11890" s="7" t="n">
        <v>3</v>
      </c>
      <c r="E11890" s="7" t="n">
        <v>3.5</v>
      </c>
      <c r="F11890" s="7" t="n">
        <v>2000</v>
      </c>
    </row>
    <row r="11891" spans="1:9">
      <c r="A11891" t="s">
        <v>4</v>
      </c>
      <c r="B11891" s="4" t="s">
        <v>5</v>
      </c>
      <c r="C11891" s="4" t="s">
        <v>13</v>
      </c>
      <c r="D11891" s="4" t="s">
        <v>10</v>
      </c>
      <c r="E11891" s="4" t="s">
        <v>30</v>
      </c>
    </row>
    <row r="11892" spans="1:9">
      <c r="A11892" t="n">
        <v>101336</v>
      </c>
      <c r="B11892" s="27" t="n">
        <v>58</v>
      </c>
      <c r="C11892" s="7" t="n">
        <v>100</v>
      </c>
      <c r="D11892" s="7" t="n">
        <v>800</v>
      </c>
      <c r="E11892" s="7" t="n">
        <v>1</v>
      </c>
    </row>
    <row r="11893" spans="1:9">
      <c r="A11893" t="s">
        <v>4</v>
      </c>
      <c r="B11893" s="4" t="s">
        <v>5</v>
      </c>
      <c r="C11893" s="4" t="s">
        <v>10</v>
      </c>
    </row>
    <row r="11894" spans="1:9">
      <c r="A11894" t="n">
        <v>101344</v>
      </c>
      <c r="B11894" s="25" t="n">
        <v>16</v>
      </c>
      <c r="C11894" s="7" t="n">
        <v>2000</v>
      </c>
    </row>
    <row r="11895" spans="1:9">
      <c r="A11895" t="s">
        <v>4</v>
      </c>
      <c r="B11895" s="4" t="s">
        <v>5</v>
      </c>
      <c r="C11895" s="4" t="s">
        <v>13</v>
      </c>
      <c r="D11895" s="4" t="s">
        <v>13</v>
      </c>
      <c r="E11895" s="4" t="s">
        <v>13</v>
      </c>
      <c r="F11895" s="4" t="s">
        <v>9</v>
      </c>
      <c r="G11895" s="4" t="s">
        <v>13</v>
      </c>
      <c r="H11895" s="4" t="s">
        <v>13</v>
      </c>
      <c r="I11895" s="4" t="s">
        <v>29</v>
      </c>
    </row>
    <row r="11896" spans="1:9">
      <c r="A11896" t="n">
        <v>101347</v>
      </c>
      <c r="B11896" s="14" t="n">
        <v>5</v>
      </c>
      <c r="C11896" s="7" t="n">
        <v>35</v>
      </c>
      <c r="D11896" s="7" t="n">
        <v>1</v>
      </c>
      <c r="E11896" s="7" t="n">
        <v>0</v>
      </c>
      <c r="F11896" s="7" t="n">
        <v>1</v>
      </c>
      <c r="G11896" s="7" t="n">
        <v>2</v>
      </c>
      <c r="H11896" s="7" t="n">
        <v>1</v>
      </c>
      <c r="I11896" s="15" t="n">
        <f t="normal" ca="1">A11902</f>
        <v>0</v>
      </c>
    </row>
    <row r="11897" spans="1:9">
      <c r="A11897" t="s">
        <v>4</v>
      </c>
      <c r="B11897" s="4" t="s">
        <v>5</v>
      </c>
      <c r="C11897" s="4" t="s">
        <v>13</v>
      </c>
      <c r="D11897" s="4" t="s">
        <v>9</v>
      </c>
      <c r="E11897" s="4" t="s">
        <v>13</v>
      </c>
      <c r="F11897" s="4" t="s">
        <v>13</v>
      </c>
      <c r="G11897" s="4" t="s">
        <v>9</v>
      </c>
      <c r="H11897" s="4" t="s">
        <v>13</v>
      </c>
      <c r="I11897" s="4" t="s">
        <v>9</v>
      </c>
      <c r="J11897" s="4" t="s">
        <v>13</v>
      </c>
    </row>
    <row r="11898" spans="1:9">
      <c r="A11898" t="n">
        <v>101361</v>
      </c>
      <c r="B11898" s="73" t="n">
        <v>33</v>
      </c>
      <c r="C11898" s="7" t="n">
        <v>0</v>
      </c>
      <c r="D11898" s="7" t="n">
        <v>6</v>
      </c>
      <c r="E11898" s="7" t="n">
        <v>0</v>
      </c>
      <c r="F11898" s="7" t="n">
        <v>0</v>
      </c>
      <c r="G11898" s="7" t="n">
        <v>-1</v>
      </c>
      <c r="H11898" s="7" t="n">
        <v>0</v>
      </c>
      <c r="I11898" s="7" t="n">
        <v>-1</v>
      </c>
      <c r="J11898" s="7" t="n">
        <v>0</v>
      </c>
    </row>
    <row r="11899" spans="1:9">
      <c r="A11899" t="s">
        <v>4</v>
      </c>
      <c r="B11899" s="4" t="s">
        <v>5</v>
      </c>
      <c r="C11899" s="4" t="s">
        <v>29</v>
      </c>
    </row>
    <row r="11900" spans="1:9">
      <c r="A11900" t="n">
        <v>101379</v>
      </c>
      <c r="B11900" s="18" t="n">
        <v>3</v>
      </c>
      <c r="C11900" s="15" t="n">
        <f t="normal" ca="1">A11910</f>
        <v>0</v>
      </c>
    </row>
    <row r="11901" spans="1:9">
      <c r="A11901" t="s">
        <v>4</v>
      </c>
      <c r="B11901" s="4" t="s">
        <v>5</v>
      </c>
      <c r="C11901" s="4" t="s">
        <v>13</v>
      </c>
      <c r="D11901" s="4" t="s">
        <v>13</v>
      </c>
      <c r="E11901" s="4" t="s">
        <v>13</v>
      </c>
      <c r="F11901" s="4" t="s">
        <v>9</v>
      </c>
      <c r="G11901" s="4" t="s">
        <v>13</v>
      </c>
      <c r="H11901" s="4" t="s">
        <v>13</v>
      </c>
      <c r="I11901" s="4" t="s">
        <v>29</v>
      </c>
    </row>
    <row r="11902" spans="1:9">
      <c r="A11902" t="n">
        <v>101384</v>
      </c>
      <c r="B11902" s="14" t="n">
        <v>5</v>
      </c>
      <c r="C11902" s="7" t="n">
        <v>35</v>
      </c>
      <c r="D11902" s="7" t="n">
        <v>1</v>
      </c>
      <c r="E11902" s="7" t="n">
        <v>0</v>
      </c>
      <c r="F11902" s="7" t="n">
        <v>2</v>
      </c>
      <c r="G11902" s="7" t="n">
        <v>2</v>
      </c>
      <c r="H11902" s="7" t="n">
        <v>1</v>
      </c>
      <c r="I11902" s="15" t="n">
        <f t="normal" ca="1">A11908</f>
        <v>0</v>
      </c>
    </row>
    <row r="11903" spans="1:9">
      <c r="A11903" t="s">
        <v>4</v>
      </c>
      <c r="B11903" s="4" t="s">
        <v>5</v>
      </c>
      <c r="C11903" s="4" t="s">
        <v>13</v>
      </c>
      <c r="D11903" s="4" t="s">
        <v>9</v>
      </c>
      <c r="E11903" s="4" t="s">
        <v>13</v>
      </c>
      <c r="F11903" s="4" t="s">
        <v>13</v>
      </c>
      <c r="G11903" s="4" t="s">
        <v>9</v>
      </c>
      <c r="H11903" s="4" t="s">
        <v>13</v>
      </c>
      <c r="I11903" s="4" t="s">
        <v>9</v>
      </c>
      <c r="J11903" s="4" t="s">
        <v>13</v>
      </c>
    </row>
    <row r="11904" spans="1:9">
      <c r="A11904" t="n">
        <v>101398</v>
      </c>
      <c r="B11904" s="73" t="n">
        <v>33</v>
      </c>
      <c r="C11904" s="7" t="n">
        <v>0</v>
      </c>
      <c r="D11904" s="7" t="n">
        <v>7</v>
      </c>
      <c r="E11904" s="7" t="n">
        <v>0</v>
      </c>
      <c r="F11904" s="7" t="n">
        <v>0</v>
      </c>
      <c r="G11904" s="7" t="n">
        <v>-1</v>
      </c>
      <c r="H11904" s="7" t="n">
        <v>0</v>
      </c>
      <c r="I11904" s="7" t="n">
        <v>-1</v>
      </c>
      <c r="J11904" s="7" t="n">
        <v>0</v>
      </c>
    </row>
    <row r="11905" spans="1:10">
      <c r="A11905" t="s">
        <v>4</v>
      </c>
      <c r="B11905" s="4" t="s">
        <v>5</v>
      </c>
      <c r="C11905" s="4" t="s">
        <v>29</v>
      </c>
    </row>
    <row r="11906" spans="1:10">
      <c r="A11906" t="n">
        <v>101416</v>
      </c>
      <c r="B11906" s="18" t="n">
        <v>3</v>
      </c>
      <c r="C11906" s="15" t="n">
        <f t="normal" ca="1">A11910</f>
        <v>0</v>
      </c>
    </row>
    <row r="11907" spans="1:10">
      <c r="A11907" t="s">
        <v>4</v>
      </c>
      <c r="B11907" s="4" t="s">
        <v>5</v>
      </c>
      <c r="C11907" s="4" t="s">
        <v>13</v>
      </c>
      <c r="D11907" s="4" t="s">
        <v>9</v>
      </c>
      <c r="E11907" s="4" t="s">
        <v>13</v>
      </c>
      <c r="F11907" s="4" t="s">
        <v>13</v>
      </c>
      <c r="G11907" s="4" t="s">
        <v>9</v>
      </c>
      <c r="H11907" s="4" t="s">
        <v>13</v>
      </c>
      <c r="I11907" s="4" t="s">
        <v>9</v>
      </c>
      <c r="J11907" s="4" t="s">
        <v>13</v>
      </c>
    </row>
    <row r="11908" spans="1:10">
      <c r="A11908" t="n">
        <v>101421</v>
      </c>
      <c r="B11908" s="73" t="n">
        <v>33</v>
      </c>
      <c r="C11908" s="7" t="n">
        <v>0</v>
      </c>
      <c r="D11908" s="7" t="n">
        <v>8</v>
      </c>
      <c r="E11908" s="7" t="n">
        <v>0</v>
      </c>
      <c r="F11908" s="7" t="n">
        <v>0</v>
      </c>
      <c r="G11908" s="7" t="n">
        <v>-1</v>
      </c>
      <c r="H11908" s="7" t="n">
        <v>0</v>
      </c>
      <c r="I11908" s="7" t="n">
        <v>-1</v>
      </c>
      <c r="J11908" s="7" t="n">
        <v>0</v>
      </c>
    </row>
    <row r="11909" spans="1:10">
      <c r="A11909" t="s">
        <v>4</v>
      </c>
      <c r="B11909" s="4" t="s">
        <v>5</v>
      </c>
    </row>
    <row r="11910" spans="1:10">
      <c r="A11910" t="n">
        <v>101439</v>
      </c>
      <c r="B11910" s="5" t="n">
        <v>1</v>
      </c>
    </row>
    <row r="11911" spans="1:10" s="3" customFormat="1" customHeight="0">
      <c r="A11911" s="3" t="s">
        <v>2</v>
      </c>
      <c r="B11911" s="3" t="s">
        <v>940</v>
      </c>
    </row>
    <row r="11912" spans="1:10">
      <c r="A11912" t="s">
        <v>4</v>
      </c>
      <c r="B11912" s="4" t="s">
        <v>5</v>
      </c>
      <c r="C11912" s="4" t="s">
        <v>13</v>
      </c>
      <c r="D11912" s="4" t="s">
        <v>13</v>
      </c>
      <c r="E11912" s="4" t="s">
        <v>13</v>
      </c>
      <c r="F11912" s="4" t="s">
        <v>13</v>
      </c>
    </row>
    <row r="11913" spans="1:10">
      <c r="A11913" t="n">
        <v>101440</v>
      </c>
      <c r="B11913" s="11" t="n">
        <v>14</v>
      </c>
      <c r="C11913" s="7" t="n">
        <v>2</v>
      </c>
      <c r="D11913" s="7" t="n">
        <v>0</v>
      </c>
      <c r="E11913" s="7" t="n">
        <v>0</v>
      </c>
      <c r="F11913" s="7" t="n">
        <v>0</v>
      </c>
    </row>
    <row r="11914" spans="1:10">
      <c r="A11914" t="s">
        <v>4</v>
      </c>
      <c r="B11914" s="4" t="s">
        <v>5</v>
      </c>
      <c r="C11914" s="4" t="s">
        <v>13</v>
      </c>
      <c r="D11914" s="54" t="s">
        <v>225</v>
      </c>
      <c r="E11914" s="4" t="s">
        <v>5</v>
      </c>
      <c r="F11914" s="4" t="s">
        <v>13</v>
      </c>
      <c r="G11914" s="4" t="s">
        <v>10</v>
      </c>
      <c r="H11914" s="54" t="s">
        <v>226</v>
      </c>
      <c r="I11914" s="4" t="s">
        <v>13</v>
      </c>
      <c r="J11914" s="4" t="s">
        <v>9</v>
      </c>
      <c r="K11914" s="4" t="s">
        <v>13</v>
      </c>
      <c r="L11914" s="4" t="s">
        <v>13</v>
      </c>
      <c r="M11914" s="54" t="s">
        <v>225</v>
      </c>
      <c r="N11914" s="4" t="s">
        <v>5</v>
      </c>
      <c r="O11914" s="4" t="s">
        <v>13</v>
      </c>
      <c r="P11914" s="4" t="s">
        <v>10</v>
      </c>
      <c r="Q11914" s="54" t="s">
        <v>226</v>
      </c>
      <c r="R11914" s="4" t="s">
        <v>13</v>
      </c>
      <c r="S11914" s="4" t="s">
        <v>9</v>
      </c>
      <c r="T11914" s="4" t="s">
        <v>13</v>
      </c>
      <c r="U11914" s="4" t="s">
        <v>13</v>
      </c>
      <c r="V11914" s="4" t="s">
        <v>13</v>
      </c>
      <c r="W11914" s="4" t="s">
        <v>29</v>
      </c>
    </row>
    <row r="11915" spans="1:10">
      <c r="A11915" t="n">
        <v>101445</v>
      </c>
      <c r="B11915" s="14" t="n">
        <v>5</v>
      </c>
      <c r="C11915" s="7" t="n">
        <v>28</v>
      </c>
      <c r="D11915" s="54" t="s">
        <v>3</v>
      </c>
      <c r="E11915" s="10" t="n">
        <v>162</v>
      </c>
      <c r="F11915" s="7" t="n">
        <v>3</v>
      </c>
      <c r="G11915" s="7" t="n">
        <v>33194</v>
      </c>
      <c r="H11915" s="54" t="s">
        <v>3</v>
      </c>
      <c r="I11915" s="7" t="n">
        <v>0</v>
      </c>
      <c r="J11915" s="7" t="n">
        <v>1</v>
      </c>
      <c r="K11915" s="7" t="n">
        <v>2</v>
      </c>
      <c r="L11915" s="7" t="n">
        <v>28</v>
      </c>
      <c r="M11915" s="54" t="s">
        <v>3</v>
      </c>
      <c r="N11915" s="10" t="n">
        <v>162</v>
      </c>
      <c r="O11915" s="7" t="n">
        <v>3</v>
      </c>
      <c r="P11915" s="7" t="n">
        <v>33194</v>
      </c>
      <c r="Q11915" s="54" t="s">
        <v>3</v>
      </c>
      <c r="R11915" s="7" t="n">
        <v>0</v>
      </c>
      <c r="S11915" s="7" t="n">
        <v>2</v>
      </c>
      <c r="T11915" s="7" t="n">
        <v>2</v>
      </c>
      <c r="U11915" s="7" t="n">
        <v>11</v>
      </c>
      <c r="V11915" s="7" t="n">
        <v>1</v>
      </c>
      <c r="W11915" s="15" t="n">
        <f t="normal" ca="1">A11919</f>
        <v>0</v>
      </c>
    </row>
    <row r="11916" spans="1:10">
      <c r="A11916" t="s">
        <v>4</v>
      </c>
      <c r="B11916" s="4" t="s">
        <v>5</v>
      </c>
      <c r="C11916" s="4" t="s">
        <v>13</v>
      </c>
      <c r="D11916" s="4" t="s">
        <v>10</v>
      </c>
      <c r="E11916" s="4" t="s">
        <v>30</v>
      </c>
    </row>
    <row r="11917" spans="1:10">
      <c r="A11917" t="n">
        <v>101474</v>
      </c>
      <c r="B11917" s="27" t="n">
        <v>58</v>
      </c>
      <c r="C11917" s="7" t="n">
        <v>0</v>
      </c>
      <c r="D11917" s="7" t="n">
        <v>0</v>
      </c>
      <c r="E11917" s="7" t="n">
        <v>1</v>
      </c>
    </row>
    <row r="11918" spans="1:10">
      <c r="A11918" t="s">
        <v>4</v>
      </c>
      <c r="B11918" s="4" t="s">
        <v>5</v>
      </c>
      <c r="C11918" s="4" t="s">
        <v>13</v>
      </c>
      <c r="D11918" s="54" t="s">
        <v>225</v>
      </c>
      <c r="E11918" s="4" t="s">
        <v>5</v>
      </c>
      <c r="F11918" s="4" t="s">
        <v>13</v>
      </c>
      <c r="G11918" s="4" t="s">
        <v>10</v>
      </c>
      <c r="H11918" s="54" t="s">
        <v>226</v>
      </c>
      <c r="I11918" s="4" t="s">
        <v>13</v>
      </c>
      <c r="J11918" s="4" t="s">
        <v>9</v>
      </c>
      <c r="K11918" s="4" t="s">
        <v>13</v>
      </c>
      <c r="L11918" s="4" t="s">
        <v>13</v>
      </c>
      <c r="M11918" s="54" t="s">
        <v>225</v>
      </c>
      <c r="N11918" s="4" t="s">
        <v>5</v>
      </c>
      <c r="O11918" s="4" t="s">
        <v>13</v>
      </c>
      <c r="P11918" s="4" t="s">
        <v>10</v>
      </c>
      <c r="Q11918" s="54" t="s">
        <v>226</v>
      </c>
      <c r="R11918" s="4" t="s">
        <v>13</v>
      </c>
      <c r="S11918" s="4" t="s">
        <v>9</v>
      </c>
      <c r="T11918" s="4" t="s">
        <v>13</v>
      </c>
      <c r="U11918" s="4" t="s">
        <v>13</v>
      </c>
      <c r="V11918" s="4" t="s">
        <v>13</v>
      </c>
      <c r="W11918" s="4" t="s">
        <v>29</v>
      </c>
    </row>
    <row r="11919" spans="1:10">
      <c r="A11919" t="n">
        <v>101482</v>
      </c>
      <c r="B11919" s="14" t="n">
        <v>5</v>
      </c>
      <c r="C11919" s="7" t="n">
        <v>28</v>
      </c>
      <c r="D11919" s="54" t="s">
        <v>3</v>
      </c>
      <c r="E11919" s="10" t="n">
        <v>162</v>
      </c>
      <c r="F11919" s="7" t="n">
        <v>3</v>
      </c>
      <c r="G11919" s="7" t="n">
        <v>33194</v>
      </c>
      <c r="H11919" s="54" t="s">
        <v>3</v>
      </c>
      <c r="I11919" s="7" t="n">
        <v>0</v>
      </c>
      <c r="J11919" s="7" t="n">
        <v>1</v>
      </c>
      <c r="K11919" s="7" t="n">
        <v>3</v>
      </c>
      <c r="L11919" s="7" t="n">
        <v>28</v>
      </c>
      <c r="M11919" s="54" t="s">
        <v>3</v>
      </c>
      <c r="N11919" s="10" t="n">
        <v>162</v>
      </c>
      <c r="O11919" s="7" t="n">
        <v>3</v>
      </c>
      <c r="P11919" s="7" t="n">
        <v>33194</v>
      </c>
      <c r="Q11919" s="54" t="s">
        <v>3</v>
      </c>
      <c r="R11919" s="7" t="n">
        <v>0</v>
      </c>
      <c r="S11919" s="7" t="n">
        <v>2</v>
      </c>
      <c r="T11919" s="7" t="n">
        <v>3</v>
      </c>
      <c r="U11919" s="7" t="n">
        <v>9</v>
      </c>
      <c r="V11919" s="7" t="n">
        <v>1</v>
      </c>
      <c r="W11919" s="15" t="n">
        <f t="normal" ca="1">A11929</f>
        <v>0</v>
      </c>
    </row>
    <row r="11920" spans="1:10">
      <c r="A11920" t="s">
        <v>4</v>
      </c>
      <c r="B11920" s="4" t="s">
        <v>5</v>
      </c>
      <c r="C11920" s="4" t="s">
        <v>13</v>
      </c>
      <c r="D11920" s="54" t="s">
        <v>225</v>
      </c>
      <c r="E11920" s="4" t="s">
        <v>5</v>
      </c>
      <c r="F11920" s="4" t="s">
        <v>10</v>
      </c>
      <c r="G11920" s="4" t="s">
        <v>13</v>
      </c>
      <c r="H11920" s="4" t="s">
        <v>13</v>
      </c>
      <c r="I11920" s="4" t="s">
        <v>6</v>
      </c>
      <c r="J11920" s="54" t="s">
        <v>226</v>
      </c>
      <c r="K11920" s="4" t="s">
        <v>13</v>
      </c>
      <c r="L11920" s="4" t="s">
        <v>13</v>
      </c>
      <c r="M11920" s="54" t="s">
        <v>225</v>
      </c>
      <c r="N11920" s="4" t="s">
        <v>5</v>
      </c>
      <c r="O11920" s="4" t="s">
        <v>13</v>
      </c>
      <c r="P11920" s="54" t="s">
        <v>226</v>
      </c>
      <c r="Q11920" s="4" t="s">
        <v>13</v>
      </c>
      <c r="R11920" s="4" t="s">
        <v>9</v>
      </c>
      <c r="S11920" s="4" t="s">
        <v>13</v>
      </c>
      <c r="T11920" s="4" t="s">
        <v>13</v>
      </c>
      <c r="U11920" s="4" t="s">
        <v>13</v>
      </c>
      <c r="V11920" s="54" t="s">
        <v>225</v>
      </c>
      <c r="W11920" s="4" t="s">
        <v>5</v>
      </c>
      <c r="X11920" s="4" t="s">
        <v>13</v>
      </c>
      <c r="Y11920" s="54" t="s">
        <v>226</v>
      </c>
      <c r="Z11920" s="4" t="s">
        <v>13</v>
      </c>
      <c r="AA11920" s="4" t="s">
        <v>9</v>
      </c>
      <c r="AB11920" s="4" t="s">
        <v>13</v>
      </c>
      <c r="AC11920" s="4" t="s">
        <v>13</v>
      </c>
      <c r="AD11920" s="4" t="s">
        <v>13</v>
      </c>
      <c r="AE11920" s="4" t="s">
        <v>29</v>
      </c>
    </row>
    <row r="11921" spans="1:31">
      <c r="A11921" t="n">
        <v>101511</v>
      </c>
      <c r="B11921" s="14" t="n">
        <v>5</v>
      </c>
      <c r="C11921" s="7" t="n">
        <v>28</v>
      </c>
      <c r="D11921" s="54" t="s">
        <v>3</v>
      </c>
      <c r="E11921" s="39" t="n">
        <v>47</v>
      </c>
      <c r="F11921" s="7" t="n">
        <v>61456</v>
      </c>
      <c r="G11921" s="7" t="n">
        <v>2</v>
      </c>
      <c r="H11921" s="7" t="n">
        <v>0</v>
      </c>
      <c r="I11921" s="7" t="s">
        <v>227</v>
      </c>
      <c r="J11921" s="54" t="s">
        <v>3</v>
      </c>
      <c r="K11921" s="7" t="n">
        <v>8</v>
      </c>
      <c r="L11921" s="7" t="n">
        <v>28</v>
      </c>
      <c r="M11921" s="54" t="s">
        <v>3</v>
      </c>
      <c r="N11921" s="48" t="n">
        <v>74</v>
      </c>
      <c r="O11921" s="7" t="n">
        <v>65</v>
      </c>
      <c r="P11921" s="54" t="s">
        <v>3</v>
      </c>
      <c r="Q11921" s="7" t="n">
        <v>0</v>
      </c>
      <c r="R11921" s="7" t="n">
        <v>1</v>
      </c>
      <c r="S11921" s="7" t="n">
        <v>3</v>
      </c>
      <c r="T11921" s="7" t="n">
        <v>9</v>
      </c>
      <c r="U11921" s="7" t="n">
        <v>28</v>
      </c>
      <c r="V11921" s="54" t="s">
        <v>3</v>
      </c>
      <c r="W11921" s="48" t="n">
        <v>74</v>
      </c>
      <c r="X11921" s="7" t="n">
        <v>65</v>
      </c>
      <c r="Y11921" s="54" t="s">
        <v>3</v>
      </c>
      <c r="Z11921" s="7" t="n">
        <v>0</v>
      </c>
      <c r="AA11921" s="7" t="n">
        <v>2</v>
      </c>
      <c r="AB11921" s="7" t="n">
        <v>3</v>
      </c>
      <c r="AC11921" s="7" t="n">
        <v>9</v>
      </c>
      <c r="AD11921" s="7" t="n">
        <v>1</v>
      </c>
      <c r="AE11921" s="15" t="n">
        <f t="normal" ca="1">A11925</f>
        <v>0</v>
      </c>
    </row>
    <row r="11922" spans="1:31">
      <c r="A11922" t="s">
        <v>4</v>
      </c>
      <c r="B11922" s="4" t="s">
        <v>5</v>
      </c>
      <c r="C11922" s="4" t="s">
        <v>10</v>
      </c>
      <c r="D11922" s="4" t="s">
        <v>13</v>
      </c>
      <c r="E11922" s="4" t="s">
        <v>13</v>
      </c>
      <c r="F11922" s="4" t="s">
        <v>6</v>
      </c>
    </row>
    <row r="11923" spans="1:31">
      <c r="A11923" t="n">
        <v>101559</v>
      </c>
      <c r="B11923" s="39" t="n">
        <v>47</v>
      </c>
      <c r="C11923" s="7" t="n">
        <v>61456</v>
      </c>
      <c r="D11923" s="7" t="n">
        <v>0</v>
      </c>
      <c r="E11923" s="7" t="n">
        <v>0</v>
      </c>
      <c r="F11923" s="7" t="s">
        <v>103</v>
      </c>
    </row>
    <row r="11924" spans="1:31">
      <c r="A11924" t="s">
        <v>4</v>
      </c>
      <c r="B11924" s="4" t="s">
        <v>5</v>
      </c>
      <c r="C11924" s="4" t="s">
        <v>13</v>
      </c>
      <c r="D11924" s="4" t="s">
        <v>10</v>
      </c>
      <c r="E11924" s="4" t="s">
        <v>30</v>
      </c>
    </row>
    <row r="11925" spans="1:31">
      <c r="A11925" t="n">
        <v>101572</v>
      </c>
      <c r="B11925" s="27" t="n">
        <v>58</v>
      </c>
      <c r="C11925" s="7" t="n">
        <v>0</v>
      </c>
      <c r="D11925" s="7" t="n">
        <v>300</v>
      </c>
      <c r="E11925" s="7" t="n">
        <v>1</v>
      </c>
    </row>
    <row r="11926" spans="1:31">
      <c r="A11926" t="s">
        <v>4</v>
      </c>
      <c r="B11926" s="4" t="s">
        <v>5</v>
      </c>
      <c r="C11926" s="4" t="s">
        <v>13</v>
      </c>
      <c r="D11926" s="4" t="s">
        <v>10</v>
      </c>
    </row>
    <row r="11927" spans="1:31">
      <c r="A11927" t="n">
        <v>101580</v>
      </c>
      <c r="B11927" s="27" t="n">
        <v>58</v>
      </c>
      <c r="C11927" s="7" t="n">
        <v>255</v>
      </c>
      <c r="D11927" s="7" t="n">
        <v>0</v>
      </c>
    </row>
    <row r="11928" spans="1:31">
      <c r="A11928" t="s">
        <v>4</v>
      </c>
      <c r="B11928" s="4" t="s">
        <v>5</v>
      </c>
      <c r="C11928" s="4" t="s">
        <v>13</v>
      </c>
      <c r="D11928" s="4" t="s">
        <v>13</v>
      </c>
      <c r="E11928" s="4" t="s">
        <v>13</v>
      </c>
      <c r="F11928" s="4" t="s">
        <v>13</v>
      </c>
    </row>
    <row r="11929" spans="1:31">
      <c r="A11929" t="n">
        <v>101584</v>
      </c>
      <c r="B11929" s="11" t="n">
        <v>14</v>
      </c>
      <c r="C11929" s="7" t="n">
        <v>0</v>
      </c>
      <c r="D11929" s="7" t="n">
        <v>0</v>
      </c>
      <c r="E11929" s="7" t="n">
        <v>0</v>
      </c>
      <c r="F11929" s="7" t="n">
        <v>64</v>
      </c>
    </row>
    <row r="11930" spans="1:31">
      <c r="A11930" t="s">
        <v>4</v>
      </c>
      <c r="B11930" s="4" t="s">
        <v>5</v>
      </c>
      <c r="C11930" s="4" t="s">
        <v>13</v>
      </c>
      <c r="D11930" s="4" t="s">
        <v>10</v>
      </c>
    </row>
    <row r="11931" spans="1:31">
      <c r="A11931" t="n">
        <v>101589</v>
      </c>
      <c r="B11931" s="23" t="n">
        <v>22</v>
      </c>
      <c r="C11931" s="7" t="n">
        <v>0</v>
      </c>
      <c r="D11931" s="7" t="n">
        <v>33194</v>
      </c>
    </row>
    <row r="11932" spans="1:31">
      <c r="A11932" t="s">
        <v>4</v>
      </c>
      <c r="B11932" s="4" t="s">
        <v>5</v>
      </c>
      <c r="C11932" s="4" t="s">
        <v>13</v>
      </c>
      <c r="D11932" s="4" t="s">
        <v>10</v>
      </c>
    </row>
    <row r="11933" spans="1:31">
      <c r="A11933" t="n">
        <v>101593</v>
      </c>
      <c r="B11933" s="27" t="n">
        <v>58</v>
      </c>
      <c r="C11933" s="7" t="n">
        <v>5</v>
      </c>
      <c r="D11933" s="7" t="n">
        <v>300</v>
      </c>
    </row>
    <row r="11934" spans="1:31">
      <c r="A11934" t="s">
        <v>4</v>
      </c>
      <c r="B11934" s="4" t="s">
        <v>5</v>
      </c>
      <c r="C11934" s="4" t="s">
        <v>30</v>
      </c>
      <c r="D11934" s="4" t="s">
        <v>10</v>
      </c>
    </row>
    <row r="11935" spans="1:31">
      <c r="A11935" t="n">
        <v>101597</v>
      </c>
      <c r="B11935" s="49" t="n">
        <v>103</v>
      </c>
      <c r="C11935" s="7" t="n">
        <v>0</v>
      </c>
      <c r="D11935" s="7" t="n">
        <v>300</v>
      </c>
    </row>
    <row r="11936" spans="1:31">
      <c r="A11936" t="s">
        <v>4</v>
      </c>
      <c r="B11936" s="4" t="s">
        <v>5</v>
      </c>
      <c r="C11936" s="4" t="s">
        <v>13</v>
      </c>
    </row>
    <row r="11937" spans="1:31">
      <c r="A11937" t="n">
        <v>101604</v>
      </c>
      <c r="B11937" s="50" t="n">
        <v>64</v>
      </c>
      <c r="C11937" s="7" t="n">
        <v>7</v>
      </c>
    </row>
    <row r="11938" spans="1:31">
      <c r="A11938" t="s">
        <v>4</v>
      </c>
      <c r="B11938" s="4" t="s">
        <v>5</v>
      </c>
      <c r="C11938" s="4" t="s">
        <v>13</v>
      </c>
      <c r="D11938" s="4" t="s">
        <v>10</v>
      </c>
    </row>
    <row r="11939" spans="1:31">
      <c r="A11939" t="n">
        <v>101606</v>
      </c>
      <c r="B11939" s="55" t="n">
        <v>72</v>
      </c>
      <c r="C11939" s="7" t="n">
        <v>5</v>
      </c>
      <c r="D11939" s="7" t="n">
        <v>0</v>
      </c>
    </row>
    <row r="11940" spans="1:31">
      <c r="A11940" t="s">
        <v>4</v>
      </c>
      <c r="B11940" s="4" t="s">
        <v>5</v>
      </c>
      <c r="C11940" s="4" t="s">
        <v>13</v>
      </c>
      <c r="D11940" s="54" t="s">
        <v>225</v>
      </c>
      <c r="E11940" s="4" t="s">
        <v>5</v>
      </c>
      <c r="F11940" s="4" t="s">
        <v>13</v>
      </c>
      <c r="G11940" s="4" t="s">
        <v>10</v>
      </c>
      <c r="H11940" s="54" t="s">
        <v>226</v>
      </c>
      <c r="I11940" s="4" t="s">
        <v>13</v>
      </c>
      <c r="J11940" s="4" t="s">
        <v>9</v>
      </c>
      <c r="K11940" s="4" t="s">
        <v>13</v>
      </c>
      <c r="L11940" s="4" t="s">
        <v>13</v>
      </c>
      <c r="M11940" s="4" t="s">
        <v>29</v>
      </c>
    </row>
    <row r="11941" spans="1:31">
      <c r="A11941" t="n">
        <v>101610</v>
      </c>
      <c r="B11941" s="14" t="n">
        <v>5</v>
      </c>
      <c r="C11941" s="7" t="n">
        <v>28</v>
      </c>
      <c r="D11941" s="54" t="s">
        <v>3</v>
      </c>
      <c r="E11941" s="10" t="n">
        <v>162</v>
      </c>
      <c r="F11941" s="7" t="n">
        <v>4</v>
      </c>
      <c r="G11941" s="7" t="n">
        <v>33194</v>
      </c>
      <c r="H11941" s="54" t="s">
        <v>3</v>
      </c>
      <c r="I11941" s="7" t="n">
        <v>0</v>
      </c>
      <c r="J11941" s="7" t="n">
        <v>1</v>
      </c>
      <c r="K11941" s="7" t="n">
        <v>2</v>
      </c>
      <c r="L11941" s="7" t="n">
        <v>1</v>
      </c>
      <c r="M11941" s="15" t="n">
        <f t="normal" ca="1">A11947</f>
        <v>0</v>
      </c>
    </row>
    <row r="11942" spans="1:31">
      <c r="A11942" t="s">
        <v>4</v>
      </c>
      <c r="B11942" s="4" t="s">
        <v>5</v>
      </c>
      <c r="C11942" s="4" t="s">
        <v>13</v>
      </c>
      <c r="D11942" s="4" t="s">
        <v>6</v>
      </c>
    </row>
    <row r="11943" spans="1:31">
      <c r="A11943" t="n">
        <v>101627</v>
      </c>
      <c r="B11943" s="9" t="n">
        <v>2</v>
      </c>
      <c r="C11943" s="7" t="n">
        <v>10</v>
      </c>
      <c r="D11943" s="7" t="s">
        <v>228</v>
      </c>
    </row>
    <row r="11944" spans="1:31">
      <c r="A11944" t="s">
        <v>4</v>
      </c>
      <c r="B11944" s="4" t="s">
        <v>5</v>
      </c>
      <c r="C11944" s="4" t="s">
        <v>10</v>
      </c>
    </row>
    <row r="11945" spans="1:31">
      <c r="A11945" t="n">
        <v>101644</v>
      </c>
      <c r="B11945" s="25" t="n">
        <v>16</v>
      </c>
      <c r="C11945" s="7" t="n">
        <v>0</v>
      </c>
    </row>
    <row r="11946" spans="1:31">
      <c r="A11946" t="s">
        <v>4</v>
      </c>
      <c r="B11946" s="4" t="s">
        <v>5</v>
      </c>
      <c r="C11946" s="4" t="s">
        <v>10</v>
      </c>
      <c r="D11946" s="4" t="s">
        <v>6</v>
      </c>
      <c r="E11946" s="4" t="s">
        <v>6</v>
      </c>
      <c r="F11946" s="4" t="s">
        <v>6</v>
      </c>
      <c r="G11946" s="4" t="s">
        <v>13</v>
      </c>
      <c r="H11946" s="4" t="s">
        <v>9</v>
      </c>
      <c r="I11946" s="4" t="s">
        <v>30</v>
      </c>
      <c r="J11946" s="4" t="s">
        <v>30</v>
      </c>
      <c r="K11946" s="4" t="s">
        <v>30</v>
      </c>
      <c r="L11946" s="4" t="s">
        <v>30</v>
      </c>
      <c r="M11946" s="4" t="s">
        <v>30</v>
      </c>
      <c r="N11946" s="4" t="s">
        <v>30</v>
      </c>
      <c r="O11946" s="4" t="s">
        <v>30</v>
      </c>
      <c r="P11946" s="4" t="s">
        <v>6</v>
      </c>
      <c r="Q11946" s="4" t="s">
        <v>6</v>
      </c>
      <c r="R11946" s="4" t="s">
        <v>9</v>
      </c>
      <c r="S11946" s="4" t="s">
        <v>13</v>
      </c>
      <c r="T11946" s="4" t="s">
        <v>9</v>
      </c>
      <c r="U11946" s="4" t="s">
        <v>9</v>
      </c>
      <c r="V11946" s="4" t="s">
        <v>10</v>
      </c>
    </row>
    <row r="11947" spans="1:31">
      <c r="A11947" t="n">
        <v>101647</v>
      </c>
      <c r="B11947" s="56" t="n">
        <v>19</v>
      </c>
      <c r="C11947" s="7" t="n">
        <v>1000</v>
      </c>
      <c r="D11947" s="7" t="s">
        <v>918</v>
      </c>
      <c r="E11947" s="7" t="s">
        <v>919</v>
      </c>
      <c r="F11947" s="7" t="s">
        <v>12</v>
      </c>
      <c r="G11947" s="7" t="n">
        <v>0</v>
      </c>
      <c r="H11947" s="7" t="n">
        <v>1</v>
      </c>
      <c r="I11947" s="7" t="n">
        <v>0</v>
      </c>
      <c r="J11947" s="7" t="n">
        <v>0</v>
      </c>
      <c r="K11947" s="7" t="n">
        <v>0</v>
      </c>
      <c r="L11947" s="7" t="n">
        <v>0</v>
      </c>
      <c r="M11947" s="7" t="n">
        <v>1</v>
      </c>
      <c r="N11947" s="7" t="n">
        <v>1.60000002384186</v>
      </c>
      <c r="O11947" s="7" t="n">
        <v>0.0900000035762787</v>
      </c>
      <c r="P11947" s="7" t="s">
        <v>11</v>
      </c>
      <c r="Q11947" s="7" t="s">
        <v>12</v>
      </c>
      <c r="R11947" s="7" t="n">
        <v>-1</v>
      </c>
      <c r="S11947" s="7" t="n">
        <v>0</v>
      </c>
      <c r="T11947" s="7" t="n">
        <v>0</v>
      </c>
      <c r="U11947" s="7" t="n">
        <v>0</v>
      </c>
      <c r="V11947" s="7" t="n">
        <v>0</v>
      </c>
    </row>
    <row r="11948" spans="1:31">
      <c r="A11948" t="s">
        <v>4</v>
      </c>
      <c r="B11948" s="4" t="s">
        <v>5</v>
      </c>
      <c r="C11948" s="4" t="s">
        <v>10</v>
      </c>
      <c r="D11948" s="4" t="s">
        <v>6</v>
      </c>
      <c r="E11948" s="4" t="s">
        <v>6</v>
      </c>
      <c r="F11948" s="4" t="s">
        <v>6</v>
      </c>
      <c r="G11948" s="4" t="s">
        <v>13</v>
      </c>
      <c r="H11948" s="4" t="s">
        <v>9</v>
      </c>
      <c r="I11948" s="4" t="s">
        <v>30</v>
      </c>
      <c r="J11948" s="4" t="s">
        <v>30</v>
      </c>
      <c r="K11948" s="4" t="s">
        <v>30</v>
      </c>
      <c r="L11948" s="4" t="s">
        <v>30</v>
      </c>
      <c r="M11948" s="4" t="s">
        <v>30</v>
      </c>
      <c r="N11948" s="4" t="s">
        <v>30</v>
      </c>
      <c r="O11948" s="4" t="s">
        <v>30</v>
      </c>
      <c r="P11948" s="4" t="s">
        <v>6</v>
      </c>
      <c r="Q11948" s="4" t="s">
        <v>6</v>
      </c>
      <c r="R11948" s="4" t="s">
        <v>9</v>
      </c>
      <c r="S11948" s="4" t="s">
        <v>13</v>
      </c>
      <c r="T11948" s="4" t="s">
        <v>9</v>
      </c>
      <c r="U11948" s="4" t="s">
        <v>9</v>
      </c>
      <c r="V11948" s="4" t="s">
        <v>10</v>
      </c>
    </row>
    <row r="11949" spans="1:31">
      <c r="A11949" t="n">
        <v>101741</v>
      </c>
      <c r="B11949" s="56" t="n">
        <v>19</v>
      </c>
      <c r="C11949" s="7" t="n">
        <v>110</v>
      </c>
      <c r="D11949" s="7" t="s">
        <v>941</v>
      </c>
      <c r="E11949" s="7" t="s">
        <v>942</v>
      </c>
      <c r="F11949" s="7" t="s">
        <v>12</v>
      </c>
      <c r="G11949" s="7" t="n">
        <v>0</v>
      </c>
      <c r="H11949" s="7" t="n">
        <v>1</v>
      </c>
      <c r="I11949" s="7" t="n">
        <v>0</v>
      </c>
      <c r="J11949" s="7" t="n">
        <v>0</v>
      </c>
      <c r="K11949" s="7" t="n">
        <v>0</v>
      </c>
      <c r="L11949" s="7" t="n">
        <v>0</v>
      </c>
      <c r="M11949" s="7" t="n">
        <v>1</v>
      </c>
      <c r="N11949" s="7" t="n">
        <v>1.60000002384186</v>
      </c>
      <c r="O11949" s="7" t="n">
        <v>0.0900000035762787</v>
      </c>
      <c r="P11949" s="7" t="s">
        <v>12</v>
      </c>
      <c r="Q11949" s="7" t="s">
        <v>12</v>
      </c>
      <c r="R11949" s="7" t="n">
        <v>-1</v>
      </c>
      <c r="S11949" s="7" t="n">
        <v>0</v>
      </c>
      <c r="T11949" s="7" t="n">
        <v>0</v>
      </c>
      <c r="U11949" s="7" t="n">
        <v>0</v>
      </c>
      <c r="V11949" s="7" t="n">
        <v>0</v>
      </c>
    </row>
    <row r="11950" spans="1:31">
      <c r="A11950" t="s">
        <v>4</v>
      </c>
      <c r="B11950" s="4" t="s">
        <v>5</v>
      </c>
      <c r="C11950" s="4" t="s">
        <v>10</v>
      </c>
      <c r="D11950" s="4" t="s">
        <v>13</v>
      </c>
      <c r="E11950" s="4" t="s">
        <v>13</v>
      </c>
      <c r="F11950" s="4" t="s">
        <v>6</v>
      </c>
    </row>
    <row r="11951" spans="1:31">
      <c r="A11951" t="n">
        <v>101810</v>
      </c>
      <c r="B11951" s="47" t="n">
        <v>20</v>
      </c>
      <c r="C11951" s="7" t="n">
        <v>61440</v>
      </c>
      <c r="D11951" s="7" t="n">
        <v>3</v>
      </c>
      <c r="E11951" s="7" t="n">
        <v>10</v>
      </c>
      <c r="F11951" s="7" t="s">
        <v>266</v>
      </c>
    </row>
    <row r="11952" spans="1:31">
      <c r="A11952" t="s">
        <v>4</v>
      </c>
      <c r="B11952" s="4" t="s">
        <v>5</v>
      </c>
      <c r="C11952" s="4" t="s">
        <v>10</v>
      </c>
    </row>
    <row r="11953" spans="1:22">
      <c r="A11953" t="n">
        <v>101828</v>
      </c>
      <c r="B11953" s="25" t="n">
        <v>16</v>
      </c>
      <c r="C11953" s="7" t="n">
        <v>0</v>
      </c>
    </row>
    <row r="11954" spans="1:22">
      <c r="A11954" t="s">
        <v>4</v>
      </c>
      <c r="B11954" s="4" t="s">
        <v>5</v>
      </c>
      <c r="C11954" s="4" t="s">
        <v>10</v>
      </c>
      <c r="D11954" s="4" t="s">
        <v>13</v>
      </c>
      <c r="E11954" s="4" t="s">
        <v>13</v>
      </c>
      <c r="F11954" s="4" t="s">
        <v>6</v>
      </c>
    </row>
    <row r="11955" spans="1:22">
      <c r="A11955" t="n">
        <v>101831</v>
      </c>
      <c r="B11955" s="47" t="n">
        <v>20</v>
      </c>
      <c r="C11955" s="7" t="n">
        <v>110</v>
      </c>
      <c r="D11955" s="7" t="n">
        <v>3</v>
      </c>
      <c r="E11955" s="7" t="n">
        <v>10</v>
      </c>
      <c r="F11955" s="7" t="s">
        <v>266</v>
      </c>
    </row>
    <row r="11956" spans="1:22">
      <c r="A11956" t="s">
        <v>4</v>
      </c>
      <c r="B11956" s="4" t="s">
        <v>5</v>
      </c>
      <c r="C11956" s="4" t="s">
        <v>10</v>
      </c>
    </row>
    <row r="11957" spans="1:22">
      <c r="A11957" t="n">
        <v>101849</v>
      </c>
      <c r="B11957" s="25" t="n">
        <v>16</v>
      </c>
      <c r="C11957" s="7" t="n">
        <v>0</v>
      </c>
    </row>
    <row r="11958" spans="1:22">
      <c r="A11958" t="s">
        <v>4</v>
      </c>
      <c r="B11958" s="4" t="s">
        <v>5</v>
      </c>
      <c r="C11958" s="4" t="s">
        <v>10</v>
      </c>
      <c r="D11958" s="4" t="s">
        <v>13</v>
      </c>
      <c r="E11958" s="4" t="s">
        <v>13</v>
      </c>
      <c r="F11958" s="4" t="s">
        <v>6</v>
      </c>
    </row>
    <row r="11959" spans="1:22">
      <c r="A11959" t="n">
        <v>101852</v>
      </c>
      <c r="B11959" s="47" t="n">
        <v>20</v>
      </c>
      <c r="C11959" s="7" t="n">
        <v>1000</v>
      </c>
      <c r="D11959" s="7" t="n">
        <v>3</v>
      </c>
      <c r="E11959" s="7" t="n">
        <v>10</v>
      </c>
      <c r="F11959" s="7" t="s">
        <v>266</v>
      </c>
    </row>
    <row r="11960" spans="1:22">
      <c r="A11960" t="s">
        <v>4</v>
      </c>
      <c r="B11960" s="4" t="s">
        <v>5</v>
      </c>
      <c r="C11960" s="4" t="s">
        <v>10</v>
      </c>
    </row>
    <row r="11961" spans="1:22">
      <c r="A11961" t="n">
        <v>101870</v>
      </c>
      <c r="B11961" s="25" t="n">
        <v>16</v>
      </c>
      <c r="C11961" s="7" t="n">
        <v>0</v>
      </c>
    </row>
    <row r="11962" spans="1:22">
      <c r="A11962" t="s">
        <v>4</v>
      </c>
      <c r="B11962" s="4" t="s">
        <v>5</v>
      </c>
      <c r="C11962" s="4" t="s">
        <v>10</v>
      </c>
    </row>
    <row r="11963" spans="1:22">
      <c r="A11963" t="n">
        <v>101873</v>
      </c>
      <c r="B11963" s="16" t="n">
        <v>13</v>
      </c>
      <c r="C11963" s="7" t="n">
        <v>6469</v>
      </c>
    </row>
    <row r="11964" spans="1:22">
      <c r="A11964" t="s">
        <v>4</v>
      </c>
      <c r="B11964" s="4" t="s">
        <v>5</v>
      </c>
      <c r="C11964" s="4" t="s">
        <v>13</v>
      </c>
      <c r="D11964" s="4" t="s">
        <v>6</v>
      </c>
    </row>
    <row r="11965" spans="1:22">
      <c r="A11965" t="n">
        <v>101876</v>
      </c>
      <c r="B11965" s="9" t="n">
        <v>2</v>
      </c>
      <c r="C11965" s="7" t="n">
        <v>10</v>
      </c>
      <c r="D11965" s="7" t="s">
        <v>721</v>
      </c>
    </row>
    <row r="11966" spans="1:22">
      <c r="A11966" t="s">
        <v>4</v>
      </c>
      <c r="B11966" s="4" t="s">
        <v>5</v>
      </c>
      <c r="C11966" s="4" t="s">
        <v>10</v>
      </c>
      <c r="D11966" s="4" t="s">
        <v>30</v>
      </c>
      <c r="E11966" s="4" t="s">
        <v>30</v>
      </c>
      <c r="F11966" s="4" t="s">
        <v>30</v>
      </c>
      <c r="G11966" s="4" t="s">
        <v>30</v>
      </c>
    </row>
    <row r="11967" spans="1:22">
      <c r="A11967" t="n">
        <v>101889</v>
      </c>
      <c r="B11967" s="38" t="n">
        <v>46</v>
      </c>
      <c r="C11967" s="7" t="n">
        <v>61440</v>
      </c>
      <c r="D11967" s="7" t="n">
        <v>10.3999996185303</v>
      </c>
      <c r="E11967" s="7" t="n">
        <v>0</v>
      </c>
      <c r="F11967" s="7" t="n">
        <v>-4.13000011444092</v>
      </c>
      <c r="G11967" s="7" t="n">
        <v>58.4000015258789</v>
      </c>
    </row>
    <row r="11968" spans="1:22">
      <c r="A11968" t="s">
        <v>4</v>
      </c>
      <c r="B11968" s="4" t="s">
        <v>5</v>
      </c>
      <c r="C11968" s="4" t="s">
        <v>10</v>
      </c>
      <c r="D11968" s="4" t="s">
        <v>30</v>
      </c>
      <c r="E11968" s="4" t="s">
        <v>30</v>
      </c>
      <c r="F11968" s="4" t="s">
        <v>30</v>
      </c>
      <c r="G11968" s="4" t="s">
        <v>30</v>
      </c>
    </row>
    <row r="11969" spans="1:7">
      <c r="A11969" t="n">
        <v>101908</v>
      </c>
      <c r="B11969" s="38" t="n">
        <v>46</v>
      </c>
      <c r="C11969" s="7" t="n">
        <v>110</v>
      </c>
      <c r="D11969" s="7" t="n">
        <v>12.4399995803833</v>
      </c>
      <c r="E11969" s="7" t="n">
        <v>0</v>
      </c>
      <c r="F11969" s="7" t="n">
        <v>-2.91000008583069</v>
      </c>
      <c r="G11969" s="7" t="n">
        <v>234.399993896484</v>
      </c>
    </row>
    <row r="11970" spans="1:7">
      <c r="A11970" t="s">
        <v>4</v>
      </c>
      <c r="B11970" s="4" t="s">
        <v>5</v>
      </c>
      <c r="C11970" s="4" t="s">
        <v>10</v>
      </c>
      <c r="D11970" s="4" t="s">
        <v>30</v>
      </c>
      <c r="E11970" s="4" t="s">
        <v>30</v>
      </c>
      <c r="F11970" s="4" t="s">
        <v>30</v>
      </c>
      <c r="G11970" s="4" t="s">
        <v>30</v>
      </c>
    </row>
    <row r="11971" spans="1:7">
      <c r="A11971" t="n">
        <v>101927</v>
      </c>
      <c r="B11971" s="38" t="n">
        <v>46</v>
      </c>
      <c r="C11971" s="7" t="n">
        <v>1000</v>
      </c>
      <c r="D11971" s="7" t="n">
        <v>13.1599998474121</v>
      </c>
      <c r="E11971" s="7" t="n">
        <v>0</v>
      </c>
      <c r="F11971" s="7" t="n">
        <v>-4.26000022888184</v>
      </c>
      <c r="G11971" s="7" t="n">
        <v>281.5</v>
      </c>
    </row>
    <row r="11972" spans="1:7">
      <c r="A11972" t="s">
        <v>4</v>
      </c>
      <c r="B11972" s="4" t="s">
        <v>5</v>
      </c>
      <c r="C11972" s="4" t="s">
        <v>10</v>
      </c>
      <c r="D11972" s="4" t="s">
        <v>13</v>
      </c>
      <c r="E11972" s="4" t="s">
        <v>13</v>
      </c>
      <c r="F11972" s="4" t="s">
        <v>6</v>
      </c>
    </row>
    <row r="11973" spans="1:7">
      <c r="A11973" t="n">
        <v>101946</v>
      </c>
      <c r="B11973" s="39" t="n">
        <v>47</v>
      </c>
      <c r="C11973" s="7" t="n">
        <v>1000</v>
      </c>
      <c r="D11973" s="7" t="n">
        <v>0</v>
      </c>
      <c r="E11973" s="7" t="n">
        <v>1</v>
      </c>
      <c r="F11973" s="7" t="s">
        <v>103</v>
      </c>
    </row>
    <row r="11974" spans="1:7">
      <c r="A11974" t="s">
        <v>4</v>
      </c>
      <c r="B11974" s="4" t="s">
        <v>5</v>
      </c>
      <c r="C11974" s="4" t="s">
        <v>13</v>
      </c>
    </row>
    <row r="11975" spans="1:7">
      <c r="A11975" t="n">
        <v>101959</v>
      </c>
      <c r="B11975" s="48" t="n">
        <v>74</v>
      </c>
      <c r="C11975" s="7" t="n">
        <v>18</v>
      </c>
    </row>
    <row r="11976" spans="1:7">
      <c r="A11976" t="s">
        <v>4</v>
      </c>
      <c r="B11976" s="4" t="s">
        <v>5</v>
      </c>
      <c r="C11976" s="4" t="s">
        <v>10</v>
      </c>
    </row>
    <row r="11977" spans="1:7">
      <c r="A11977" t="n">
        <v>101961</v>
      </c>
      <c r="B11977" s="25" t="n">
        <v>16</v>
      </c>
      <c r="C11977" s="7" t="n">
        <v>0</v>
      </c>
    </row>
    <row r="11978" spans="1:7">
      <c r="A11978" t="s">
        <v>4</v>
      </c>
      <c r="B11978" s="4" t="s">
        <v>5</v>
      </c>
      <c r="C11978" s="4" t="s">
        <v>13</v>
      </c>
      <c r="D11978" s="4" t="s">
        <v>13</v>
      </c>
      <c r="E11978" s="4" t="s">
        <v>30</v>
      </c>
      <c r="F11978" s="4" t="s">
        <v>30</v>
      </c>
      <c r="G11978" s="4" t="s">
        <v>30</v>
      </c>
      <c r="H11978" s="4" t="s">
        <v>10</v>
      </c>
    </row>
    <row r="11979" spans="1:7">
      <c r="A11979" t="n">
        <v>101964</v>
      </c>
      <c r="B11979" s="59" t="n">
        <v>45</v>
      </c>
      <c r="C11979" s="7" t="n">
        <v>2</v>
      </c>
      <c r="D11979" s="7" t="n">
        <v>3</v>
      </c>
      <c r="E11979" s="7" t="n">
        <v>11.1300001144409</v>
      </c>
      <c r="F11979" s="7" t="n">
        <v>1.89999997615814</v>
      </c>
      <c r="G11979" s="7" t="n">
        <v>-3.60999989509583</v>
      </c>
      <c r="H11979" s="7" t="n">
        <v>0</v>
      </c>
    </row>
    <row r="11980" spans="1:7">
      <c r="A11980" t="s">
        <v>4</v>
      </c>
      <c r="B11980" s="4" t="s">
        <v>5</v>
      </c>
      <c r="C11980" s="4" t="s">
        <v>13</v>
      </c>
      <c r="D11980" s="4" t="s">
        <v>13</v>
      </c>
      <c r="E11980" s="4" t="s">
        <v>30</v>
      </c>
      <c r="F11980" s="4" t="s">
        <v>30</v>
      </c>
      <c r="G11980" s="4" t="s">
        <v>30</v>
      </c>
      <c r="H11980" s="4" t="s">
        <v>10</v>
      </c>
      <c r="I11980" s="4" t="s">
        <v>13</v>
      </c>
    </row>
    <row r="11981" spans="1:7">
      <c r="A11981" t="n">
        <v>101981</v>
      </c>
      <c r="B11981" s="59" t="n">
        <v>45</v>
      </c>
      <c r="C11981" s="7" t="n">
        <v>4</v>
      </c>
      <c r="D11981" s="7" t="n">
        <v>3</v>
      </c>
      <c r="E11981" s="7" t="n">
        <v>4.67999982833862</v>
      </c>
      <c r="F11981" s="7" t="n">
        <v>284.489990234375</v>
      </c>
      <c r="G11981" s="7" t="n">
        <v>0</v>
      </c>
      <c r="H11981" s="7" t="n">
        <v>0</v>
      </c>
      <c r="I11981" s="7" t="n">
        <v>0</v>
      </c>
    </row>
    <row r="11982" spans="1:7">
      <c r="A11982" t="s">
        <v>4</v>
      </c>
      <c r="B11982" s="4" t="s">
        <v>5</v>
      </c>
      <c r="C11982" s="4" t="s">
        <v>13</v>
      </c>
      <c r="D11982" s="4" t="s">
        <v>13</v>
      </c>
      <c r="E11982" s="4" t="s">
        <v>30</v>
      </c>
      <c r="F11982" s="4" t="s">
        <v>10</v>
      </c>
    </row>
    <row r="11983" spans="1:7">
      <c r="A11983" t="n">
        <v>101999</v>
      </c>
      <c r="B11983" s="59" t="n">
        <v>45</v>
      </c>
      <c r="C11983" s="7" t="n">
        <v>5</v>
      </c>
      <c r="D11983" s="7" t="n">
        <v>3</v>
      </c>
      <c r="E11983" s="7" t="n">
        <v>3</v>
      </c>
      <c r="F11983" s="7" t="n">
        <v>0</v>
      </c>
    </row>
    <row r="11984" spans="1:7">
      <c r="A11984" t="s">
        <v>4</v>
      </c>
      <c r="B11984" s="4" t="s">
        <v>5</v>
      </c>
      <c r="C11984" s="4" t="s">
        <v>13</v>
      </c>
      <c r="D11984" s="4" t="s">
        <v>13</v>
      </c>
      <c r="E11984" s="4" t="s">
        <v>30</v>
      </c>
      <c r="F11984" s="4" t="s">
        <v>10</v>
      </c>
    </row>
    <row r="11985" spans="1:9">
      <c r="A11985" t="n">
        <v>102008</v>
      </c>
      <c r="B11985" s="59" t="n">
        <v>45</v>
      </c>
      <c r="C11985" s="7" t="n">
        <v>11</v>
      </c>
      <c r="D11985" s="7" t="n">
        <v>3</v>
      </c>
      <c r="E11985" s="7" t="n">
        <v>34</v>
      </c>
      <c r="F11985" s="7" t="n">
        <v>0</v>
      </c>
    </row>
    <row r="11986" spans="1:9">
      <c r="A11986" t="s">
        <v>4</v>
      </c>
      <c r="B11986" s="4" t="s">
        <v>5</v>
      </c>
      <c r="C11986" s="4" t="s">
        <v>10</v>
      </c>
      <c r="D11986" s="4" t="s">
        <v>10</v>
      </c>
      <c r="E11986" s="4" t="s">
        <v>10</v>
      </c>
    </row>
    <row r="11987" spans="1:9">
      <c r="A11987" t="n">
        <v>102017</v>
      </c>
      <c r="B11987" s="43" t="n">
        <v>61</v>
      </c>
      <c r="C11987" s="7" t="n">
        <v>61440</v>
      </c>
      <c r="D11987" s="7" t="n">
        <v>110</v>
      </c>
      <c r="E11987" s="7" t="n">
        <v>0</v>
      </c>
    </row>
    <row r="11988" spans="1:9">
      <c r="A11988" t="s">
        <v>4</v>
      </c>
      <c r="B11988" s="4" t="s">
        <v>5</v>
      </c>
      <c r="C11988" s="4" t="s">
        <v>10</v>
      </c>
      <c r="D11988" s="4" t="s">
        <v>10</v>
      </c>
      <c r="E11988" s="4" t="s">
        <v>10</v>
      </c>
    </row>
    <row r="11989" spans="1:9">
      <c r="A11989" t="n">
        <v>102024</v>
      </c>
      <c r="B11989" s="43" t="n">
        <v>61</v>
      </c>
      <c r="C11989" s="7" t="n">
        <v>110</v>
      </c>
      <c r="D11989" s="7" t="n">
        <v>61440</v>
      </c>
      <c r="E11989" s="7" t="n">
        <v>0</v>
      </c>
    </row>
    <row r="11990" spans="1:9">
      <c r="A11990" t="s">
        <v>4</v>
      </c>
      <c r="B11990" s="4" t="s">
        <v>5</v>
      </c>
      <c r="C11990" s="4" t="s">
        <v>13</v>
      </c>
      <c r="D11990" s="4" t="s">
        <v>13</v>
      </c>
      <c r="E11990" s="4" t="s">
        <v>9</v>
      </c>
      <c r="F11990" s="4" t="s">
        <v>13</v>
      </c>
      <c r="G11990" s="4" t="s">
        <v>13</v>
      </c>
    </row>
    <row r="11991" spans="1:9">
      <c r="A11991" t="n">
        <v>102031</v>
      </c>
      <c r="B11991" s="34" t="n">
        <v>18</v>
      </c>
      <c r="C11991" s="7" t="n">
        <v>1</v>
      </c>
      <c r="D11991" s="7" t="n">
        <v>0</v>
      </c>
      <c r="E11991" s="7" t="n">
        <v>0</v>
      </c>
      <c r="F11991" s="7" t="n">
        <v>19</v>
      </c>
      <c r="G11991" s="7" t="n">
        <v>1</v>
      </c>
    </row>
    <row r="11992" spans="1:9">
      <c r="A11992" t="s">
        <v>4</v>
      </c>
      <c r="B11992" s="4" t="s">
        <v>5</v>
      </c>
      <c r="C11992" s="4" t="s">
        <v>13</v>
      </c>
      <c r="D11992" s="4" t="s">
        <v>13</v>
      </c>
      <c r="E11992" s="4" t="s">
        <v>13</v>
      </c>
      <c r="F11992" s="4" t="s">
        <v>9</v>
      </c>
      <c r="G11992" s="4" t="s">
        <v>13</v>
      </c>
      <c r="H11992" s="4" t="s">
        <v>13</v>
      </c>
      <c r="I11992" s="4" t="s">
        <v>29</v>
      </c>
    </row>
    <row r="11993" spans="1:9">
      <c r="A11993" t="n">
        <v>102040</v>
      </c>
      <c r="B11993" s="14" t="n">
        <v>5</v>
      </c>
      <c r="C11993" s="7" t="n">
        <v>32</v>
      </c>
      <c r="D11993" s="7" t="n">
        <v>3</v>
      </c>
      <c r="E11993" s="7" t="n">
        <v>0</v>
      </c>
      <c r="F11993" s="7" t="n">
        <v>65</v>
      </c>
      <c r="G11993" s="7" t="n">
        <v>2</v>
      </c>
      <c r="H11993" s="7" t="n">
        <v>1</v>
      </c>
      <c r="I11993" s="15" t="n">
        <f t="normal" ca="1">A12023</f>
        <v>0</v>
      </c>
    </row>
    <row r="11994" spans="1:9">
      <c r="A11994" t="s">
        <v>4</v>
      </c>
      <c r="B11994" s="4" t="s">
        <v>5</v>
      </c>
      <c r="C11994" s="4" t="s">
        <v>13</v>
      </c>
      <c r="D11994" s="4" t="s">
        <v>10</v>
      </c>
      <c r="E11994" s="4" t="s">
        <v>13</v>
      </c>
      <c r="F11994" s="4" t="s">
        <v>29</v>
      </c>
    </row>
    <row r="11995" spans="1:9">
      <c r="A11995" t="n">
        <v>102054</v>
      </c>
      <c r="B11995" s="14" t="n">
        <v>5</v>
      </c>
      <c r="C11995" s="7" t="n">
        <v>30</v>
      </c>
      <c r="D11995" s="7" t="n">
        <v>6729</v>
      </c>
      <c r="E11995" s="7" t="n">
        <v>1</v>
      </c>
      <c r="F11995" s="15" t="n">
        <f t="normal" ca="1">A12019</f>
        <v>0</v>
      </c>
    </row>
    <row r="11996" spans="1:9">
      <c r="A11996" t="s">
        <v>4</v>
      </c>
      <c r="B11996" s="4" t="s">
        <v>5</v>
      </c>
      <c r="C11996" s="4" t="s">
        <v>13</v>
      </c>
      <c r="D11996" s="4" t="s">
        <v>10</v>
      </c>
      <c r="E11996" s="4" t="s">
        <v>13</v>
      </c>
      <c r="F11996" s="4" t="s">
        <v>29</v>
      </c>
    </row>
    <row r="11997" spans="1:9">
      <c r="A11997" t="n">
        <v>102063</v>
      </c>
      <c r="B11997" s="14" t="n">
        <v>5</v>
      </c>
      <c r="C11997" s="7" t="n">
        <v>30</v>
      </c>
      <c r="D11997" s="7" t="n">
        <v>10372</v>
      </c>
      <c r="E11997" s="7" t="n">
        <v>1</v>
      </c>
      <c r="F11997" s="15" t="n">
        <f t="normal" ca="1">A12001</f>
        <v>0</v>
      </c>
    </row>
    <row r="11998" spans="1:9">
      <c r="A11998" t="s">
        <v>4</v>
      </c>
      <c r="B11998" s="4" t="s">
        <v>5</v>
      </c>
      <c r="C11998" s="4" t="s">
        <v>13</v>
      </c>
      <c r="D11998" s="4" t="s">
        <v>13</v>
      </c>
      <c r="E11998" s="4" t="s">
        <v>9</v>
      </c>
      <c r="F11998" s="4" t="s">
        <v>13</v>
      </c>
      <c r="G11998" s="4" t="s">
        <v>13</v>
      </c>
    </row>
    <row r="11999" spans="1:9">
      <c r="A11999" t="n">
        <v>102072</v>
      </c>
      <c r="B11999" s="34" t="n">
        <v>18</v>
      </c>
      <c r="C11999" s="7" t="n">
        <v>1</v>
      </c>
      <c r="D11999" s="7" t="n">
        <v>0</v>
      </c>
      <c r="E11999" s="7" t="n">
        <v>1</v>
      </c>
      <c r="F11999" s="7" t="n">
        <v>19</v>
      </c>
      <c r="G11999" s="7" t="n">
        <v>1</v>
      </c>
    </row>
    <row r="12000" spans="1:9">
      <c r="A12000" t="s">
        <v>4</v>
      </c>
      <c r="B12000" s="4" t="s">
        <v>5</v>
      </c>
      <c r="C12000" s="4" t="s">
        <v>10</v>
      </c>
    </row>
    <row r="12001" spans="1:9">
      <c r="A12001" t="n">
        <v>102081</v>
      </c>
      <c r="B12001" s="8" t="n">
        <v>12</v>
      </c>
      <c r="C12001" s="7" t="n">
        <v>10372</v>
      </c>
    </row>
    <row r="12002" spans="1:9">
      <c r="A12002" t="s">
        <v>4</v>
      </c>
      <c r="B12002" s="4" t="s">
        <v>5</v>
      </c>
      <c r="C12002" s="4" t="s">
        <v>13</v>
      </c>
      <c r="D12002" s="4" t="s">
        <v>10</v>
      </c>
      <c r="E12002" s="4" t="s">
        <v>10</v>
      </c>
      <c r="F12002" s="4" t="s">
        <v>10</v>
      </c>
      <c r="G12002" s="4" t="s">
        <v>10</v>
      </c>
      <c r="H12002" s="4" t="s">
        <v>13</v>
      </c>
    </row>
    <row r="12003" spans="1:9">
      <c r="A12003" t="n">
        <v>102084</v>
      </c>
      <c r="B12003" s="30" t="n">
        <v>25</v>
      </c>
      <c r="C12003" s="7" t="n">
        <v>5</v>
      </c>
      <c r="D12003" s="7" t="n">
        <v>65535</v>
      </c>
      <c r="E12003" s="7" t="n">
        <v>65535</v>
      </c>
      <c r="F12003" s="7" t="n">
        <v>65535</v>
      </c>
      <c r="G12003" s="7" t="n">
        <v>65535</v>
      </c>
      <c r="H12003" s="7" t="n">
        <v>0</v>
      </c>
    </row>
    <row r="12004" spans="1:9">
      <c r="A12004" t="s">
        <v>4</v>
      </c>
      <c r="B12004" s="4" t="s">
        <v>5</v>
      </c>
      <c r="C12004" s="4" t="s">
        <v>13</v>
      </c>
      <c r="D12004" s="4" t="s">
        <v>10</v>
      </c>
      <c r="E12004" s="4" t="s">
        <v>30</v>
      </c>
      <c r="F12004" s="4" t="s">
        <v>10</v>
      </c>
      <c r="G12004" s="4" t="s">
        <v>9</v>
      </c>
      <c r="H12004" s="4" t="s">
        <v>9</v>
      </c>
      <c r="I12004" s="4" t="s">
        <v>10</v>
      </c>
      <c r="J12004" s="4" t="s">
        <v>10</v>
      </c>
      <c r="K12004" s="4" t="s">
        <v>9</v>
      </c>
      <c r="L12004" s="4" t="s">
        <v>9</v>
      </c>
      <c r="M12004" s="4" t="s">
        <v>9</v>
      </c>
      <c r="N12004" s="4" t="s">
        <v>9</v>
      </c>
      <c r="O12004" s="4" t="s">
        <v>6</v>
      </c>
    </row>
    <row r="12005" spans="1:9">
      <c r="A12005" t="n">
        <v>102095</v>
      </c>
      <c r="B12005" s="19" t="n">
        <v>50</v>
      </c>
      <c r="C12005" s="7" t="n">
        <v>0</v>
      </c>
      <c r="D12005" s="7" t="n">
        <v>12101</v>
      </c>
      <c r="E12005" s="7" t="n">
        <v>1</v>
      </c>
      <c r="F12005" s="7" t="n">
        <v>0</v>
      </c>
      <c r="G12005" s="7" t="n">
        <v>0</v>
      </c>
      <c r="H12005" s="7" t="n">
        <v>0</v>
      </c>
      <c r="I12005" s="7" t="n">
        <v>0</v>
      </c>
      <c r="J12005" s="7" t="n">
        <v>65533</v>
      </c>
      <c r="K12005" s="7" t="n">
        <v>0</v>
      </c>
      <c r="L12005" s="7" t="n">
        <v>0</v>
      </c>
      <c r="M12005" s="7" t="n">
        <v>0</v>
      </c>
      <c r="N12005" s="7" t="n">
        <v>0</v>
      </c>
      <c r="O12005" s="7" t="s">
        <v>12</v>
      </c>
    </row>
    <row r="12006" spans="1:9">
      <c r="A12006" t="s">
        <v>4</v>
      </c>
      <c r="B12006" s="4" t="s">
        <v>5</v>
      </c>
      <c r="C12006" s="4" t="s">
        <v>10</v>
      </c>
      <c r="D12006" s="4" t="s">
        <v>13</v>
      </c>
      <c r="E12006" s="4" t="s">
        <v>66</v>
      </c>
      <c r="F12006" s="4" t="s">
        <v>13</v>
      </c>
      <c r="G12006" s="4" t="s">
        <v>13</v>
      </c>
    </row>
    <row r="12007" spans="1:9">
      <c r="A12007" t="n">
        <v>102134</v>
      </c>
      <c r="B12007" s="31" t="n">
        <v>24</v>
      </c>
      <c r="C12007" s="7" t="n">
        <v>65533</v>
      </c>
      <c r="D12007" s="7" t="n">
        <v>11</v>
      </c>
      <c r="E12007" s="7" t="s">
        <v>943</v>
      </c>
      <c r="F12007" s="7" t="n">
        <v>2</v>
      </c>
      <c r="G12007" s="7" t="n">
        <v>0</v>
      </c>
    </row>
    <row r="12008" spans="1:9">
      <c r="A12008" t="s">
        <v>4</v>
      </c>
      <c r="B12008" s="4" t="s">
        <v>5</v>
      </c>
    </row>
    <row r="12009" spans="1:9">
      <c r="A12009" t="n">
        <v>102172</v>
      </c>
      <c r="B12009" s="32" t="n">
        <v>28</v>
      </c>
    </row>
    <row r="12010" spans="1:9">
      <c r="A12010" t="s">
        <v>4</v>
      </c>
      <c r="B12010" s="4" t="s">
        <v>5</v>
      </c>
      <c r="C12010" s="4" t="s">
        <v>13</v>
      </c>
    </row>
    <row r="12011" spans="1:9">
      <c r="A12011" t="n">
        <v>102173</v>
      </c>
      <c r="B12011" s="33" t="n">
        <v>27</v>
      </c>
      <c r="C12011" s="7" t="n">
        <v>0</v>
      </c>
    </row>
    <row r="12012" spans="1:9">
      <c r="A12012" t="s">
        <v>4</v>
      </c>
      <c r="B12012" s="4" t="s">
        <v>5</v>
      </c>
      <c r="C12012" s="4" t="s">
        <v>13</v>
      </c>
    </row>
    <row r="12013" spans="1:9">
      <c r="A12013" t="n">
        <v>102175</v>
      </c>
      <c r="B12013" s="33" t="n">
        <v>27</v>
      </c>
      <c r="C12013" s="7" t="n">
        <v>1</v>
      </c>
    </row>
    <row r="12014" spans="1:9">
      <c r="A12014" t="s">
        <v>4</v>
      </c>
      <c r="B12014" s="4" t="s">
        <v>5</v>
      </c>
      <c r="C12014" s="4" t="s">
        <v>13</v>
      </c>
      <c r="D12014" s="4" t="s">
        <v>10</v>
      </c>
      <c r="E12014" s="4" t="s">
        <v>10</v>
      </c>
      <c r="F12014" s="4" t="s">
        <v>10</v>
      </c>
      <c r="G12014" s="4" t="s">
        <v>10</v>
      </c>
      <c r="H12014" s="4" t="s">
        <v>13</v>
      </c>
    </row>
    <row r="12015" spans="1:9">
      <c r="A12015" t="n">
        <v>102177</v>
      </c>
      <c r="B12015" s="30" t="n">
        <v>25</v>
      </c>
      <c r="C12015" s="7" t="n">
        <v>5</v>
      </c>
      <c r="D12015" s="7" t="n">
        <v>65535</v>
      </c>
      <c r="E12015" s="7" t="n">
        <v>65535</v>
      </c>
      <c r="F12015" s="7" t="n">
        <v>65535</v>
      </c>
      <c r="G12015" s="7" t="n">
        <v>65535</v>
      </c>
      <c r="H12015" s="7" t="n">
        <v>0</v>
      </c>
    </row>
    <row r="12016" spans="1:9">
      <c r="A12016" t="s">
        <v>4</v>
      </c>
      <c r="B12016" s="4" t="s">
        <v>5</v>
      </c>
      <c r="C12016" s="4" t="s">
        <v>29</v>
      </c>
    </row>
    <row r="12017" spans="1:15">
      <c r="A12017" t="n">
        <v>102188</v>
      </c>
      <c r="B12017" s="18" t="n">
        <v>3</v>
      </c>
      <c r="C12017" s="15" t="n">
        <f t="normal" ca="1">A12021</f>
        <v>0</v>
      </c>
    </row>
    <row r="12018" spans="1:15">
      <c r="A12018" t="s">
        <v>4</v>
      </c>
      <c r="B12018" s="4" t="s">
        <v>5</v>
      </c>
      <c r="C12018" s="4" t="s">
        <v>13</v>
      </c>
      <c r="D12018" s="4" t="s">
        <v>13</v>
      </c>
      <c r="E12018" s="4" t="s">
        <v>9</v>
      </c>
      <c r="F12018" s="4" t="s">
        <v>13</v>
      </c>
      <c r="G12018" s="4" t="s">
        <v>13</v>
      </c>
    </row>
    <row r="12019" spans="1:15">
      <c r="A12019" t="n">
        <v>102193</v>
      </c>
      <c r="B12019" s="34" t="n">
        <v>18</v>
      </c>
      <c r="C12019" s="7" t="n">
        <v>1</v>
      </c>
      <c r="D12019" s="7" t="n">
        <v>0</v>
      </c>
      <c r="E12019" s="7" t="n">
        <v>2</v>
      </c>
      <c r="F12019" s="7" t="n">
        <v>19</v>
      </c>
      <c r="G12019" s="7" t="n">
        <v>1</v>
      </c>
    </row>
    <row r="12020" spans="1:15">
      <c r="A12020" t="s">
        <v>4</v>
      </c>
      <c r="B12020" s="4" t="s">
        <v>5</v>
      </c>
      <c r="C12020" s="4" t="s">
        <v>29</v>
      </c>
    </row>
    <row r="12021" spans="1:15">
      <c r="A12021" t="n">
        <v>102202</v>
      </c>
      <c r="B12021" s="18" t="n">
        <v>3</v>
      </c>
      <c r="C12021" s="15" t="n">
        <f t="normal" ca="1">A12079</f>
        <v>0</v>
      </c>
    </row>
    <row r="12022" spans="1:15">
      <c r="A12022" t="s">
        <v>4</v>
      </c>
      <c r="B12022" s="4" t="s">
        <v>5</v>
      </c>
      <c r="C12022" s="4" t="s">
        <v>13</v>
      </c>
      <c r="D12022" s="4" t="s">
        <v>13</v>
      </c>
      <c r="E12022" s="4" t="s">
        <v>13</v>
      </c>
      <c r="F12022" s="4" t="s">
        <v>9</v>
      </c>
      <c r="G12022" s="4" t="s">
        <v>13</v>
      </c>
      <c r="H12022" s="4" t="s">
        <v>13</v>
      </c>
      <c r="I12022" s="4" t="s">
        <v>29</v>
      </c>
    </row>
    <row r="12023" spans="1:15">
      <c r="A12023" t="n">
        <v>102207</v>
      </c>
      <c r="B12023" s="14" t="n">
        <v>5</v>
      </c>
      <c r="C12023" s="7" t="n">
        <v>32</v>
      </c>
      <c r="D12023" s="7" t="n">
        <v>3</v>
      </c>
      <c r="E12023" s="7" t="n">
        <v>0</v>
      </c>
      <c r="F12023" s="7" t="n">
        <v>66</v>
      </c>
      <c r="G12023" s="7" t="n">
        <v>2</v>
      </c>
      <c r="H12023" s="7" t="n">
        <v>1</v>
      </c>
      <c r="I12023" s="15" t="n">
        <f t="normal" ca="1">A12053</f>
        <v>0</v>
      </c>
    </row>
    <row r="12024" spans="1:15">
      <c r="A12024" t="s">
        <v>4</v>
      </c>
      <c r="B12024" s="4" t="s">
        <v>5</v>
      </c>
      <c r="C12024" s="4" t="s">
        <v>13</v>
      </c>
      <c r="D12024" s="4" t="s">
        <v>10</v>
      </c>
      <c r="E12024" s="4" t="s">
        <v>13</v>
      </c>
      <c r="F12024" s="4" t="s">
        <v>10</v>
      </c>
      <c r="G12024" s="4" t="s">
        <v>13</v>
      </c>
      <c r="H12024" s="4" t="s">
        <v>13</v>
      </c>
      <c r="I12024" s="4" t="s">
        <v>29</v>
      </c>
    </row>
    <row r="12025" spans="1:15">
      <c r="A12025" t="n">
        <v>102221</v>
      </c>
      <c r="B12025" s="14" t="n">
        <v>5</v>
      </c>
      <c r="C12025" s="7" t="n">
        <v>30</v>
      </c>
      <c r="D12025" s="7" t="n">
        <v>6730</v>
      </c>
      <c r="E12025" s="7" t="n">
        <v>30</v>
      </c>
      <c r="F12025" s="7" t="n">
        <v>6731</v>
      </c>
      <c r="G12025" s="7" t="n">
        <v>9</v>
      </c>
      <c r="H12025" s="7" t="n">
        <v>1</v>
      </c>
      <c r="I12025" s="15" t="n">
        <f t="normal" ca="1">A12049</f>
        <v>0</v>
      </c>
    </row>
    <row r="12026" spans="1:15">
      <c r="A12026" t="s">
        <v>4</v>
      </c>
      <c r="B12026" s="4" t="s">
        <v>5</v>
      </c>
      <c r="C12026" s="4" t="s">
        <v>13</v>
      </c>
      <c r="D12026" s="4" t="s">
        <v>10</v>
      </c>
      <c r="E12026" s="4" t="s">
        <v>13</v>
      </c>
      <c r="F12026" s="4" t="s">
        <v>29</v>
      </c>
    </row>
    <row r="12027" spans="1:15">
      <c r="A12027" t="n">
        <v>102234</v>
      </c>
      <c r="B12027" s="14" t="n">
        <v>5</v>
      </c>
      <c r="C12027" s="7" t="n">
        <v>30</v>
      </c>
      <c r="D12027" s="7" t="n">
        <v>10373</v>
      </c>
      <c r="E12027" s="7" t="n">
        <v>1</v>
      </c>
      <c r="F12027" s="15" t="n">
        <f t="normal" ca="1">A12031</f>
        <v>0</v>
      </c>
    </row>
    <row r="12028" spans="1:15">
      <c r="A12028" t="s">
        <v>4</v>
      </c>
      <c r="B12028" s="4" t="s">
        <v>5</v>
      </c>
      <c r="C12028" s="4" t="s">
        <v>13</v>
      </c>
      <c r="D12028" s="4" t="s">
        <v>13</v>
      </c>
      <c r="E12028" s="4" t="s">
        <v>9</v>
      </c>
      <c r="F12028" s="4" t="s">
        <v>13</v>
      </c>
      <c r="G12028" s="4" t="s">
        <v>13</v>
      </c>
    </row>
    <row r="12029" spans="1:15">
      <c r="A12029" t="n">
        <v>102243</v>
      </c>
      <c r="B12029" s="34" t="n">
        <v>18</v>
      </c>
      <c r="C12029" s="7" t="n">
        <v>1</v>
      </c>
      <c r="D12029" s="7" t="n">
        <v>0</v>
      </c>
      <c r="E12029" s="7" t="n">
        <v>1</v>
      </c>
      <c r="F12029" s="7" t="n">
        <v>19</v>
      </c>
      <c r="G12029" s="7" t="n">
        <v>1</v>
      </c>
    </row>
    <row r="12030" spans="1:15">
      <c r="A12030" t="s">
        <v>4</v>
      </c>
      <c r="B12030" s="4" t="s">
        <v>5</v>
      </c>
      <c r="C12030" s="4" t="s">
        <v>10</v>
      </c>
    </row>
    <row r="12031" spans="1:15">
      <c r="A12031" t="n">
        <v>102252</v>
      </c>
      <c r="B12031" s="8" t="n">
        <v>12</v>
      </c>
      <c r="C12031" s="7" t="n">
        <v>10373</v>
      </c>
    </row>
    <row r="12032" spans="1:15">
      <c r="A12032" t="s">
        <v>4</v>
      </c>
      <c r="B12032" s="4" t="s">
        <v>5</v>
      </c>
      <c r="C12032" s="4" t="s">
        <v>13</v>
      </c>
      <c r="D12032" s="4" t="s">
        <v>10</v>
      </c>
      <c r="E12032" s="4" t="s">
        <v>10</v>
      </c>
      <c r="F12032" s="4" t="s">
        <v>10</v>
      </c>
      <c r="G12032" s="4" t="s">
        <v>10</v>
      </c>
      <c r="H12032" s="4" t="s">
        <v>13</v>
      </c>
    </row>
    <row r="12033" spans="1:9">
      <c r="A12033" t="n">
        <v>102255</v>
      </c>
      <c r="B12033" s="30" t="n">
        <v>25</v>
      </c>
      <c r="C12033" s="7" t="n">
        <v>5</v>
      </c>
      <c r="D12033" s="7" t="n">
        <v>65535</v>
      </c>
      <c r="E12033" s="7" t="n">
        <v>65535</v>
      </c>
      <c r="F12033" s="7" t="n">
        <v>65535</v>
      </c>
      <c r="G12033" s="7" t="n">
        <v>65535</v>
      </c>
      <c r="H12033" s="7" t="n">
        <v>0</v>
      </c>
    </row>
    <row r="12034" spans="1:9">
      <c r="A12034" t="s">
        <v>4</v>
      </c>
      <c r="B12034" s="4" t="s">
        <v>5</v>
      </c>
      <c r="C12034" s="4" t="s">
        <v>13</v>
      </c>
      <c r="D12034" s="4" t="s">
        <v>10</v>
      </c>
      <c r="E12034" s="4" t="s">
        <v>30</v>
      </c>
      <c r="F12034" s="4" t="s">
        <v>10</v>
      </c>
      <c r="G12034" s="4" t="s">
        <v>9</v>
      </c>
      <c r="H12034" s="4" t="s">
        <v>9</v>
      </c>
      <c r="I12034" s="4" t="s">
        <v>10</v>
      </c>
      <c r="J12034" s="4" t="s">
        <v>10</v>
      </c>
      <c r="K12034" s="4" t="s">
        <v>9</v>
      </c>
      <c r="L12034" s="4" t="s">
        <v>9</v>
      </c>
      <c r="M12034" s="4" t="s">
        <v>9</v>
      </c>
      <c r="N12034" s="4" t="s">
        <v>9</v>
      </c>
      <c r="O12034" s="4" t="s">
        <v>6</v>
      </c>
    </row>
    <row r="12035" spans="1:9">
      <c r="A12035" t="n">
        <v>102266</v>
      </c>
      <c r="B12035" s="19" t="n">
        <v>50</v>
      </c>
      <c r="C12035" s="7" t="n">
        <v>0</v>
      </c>
      <c r="D12035" s="7" t="n">
        <v>12101</v>
      </c>
      <c r="E12035" s="7" t="n">
        <v>1</v>
      </c>
      <c r="F12035" s="7" t="n">
        <v>0</v>
      </c>
      <c r="G12035" s="7" t="n">
        <v>0</v>
      </c>
      <c r="H12035" s="7" t="n">
        <v>0</v>
      </c>
      <c r="I12035" s="7" t="n">
        <v>0</v>
      </c>
      <c r="J12035" s="7" t="n">
        <v>65533</v>
      </c>
      <c r="K12035" s="7" t="n">
        <v>0</v>
      </c>
      <c r="L12035" s="7" t="n">
        <v>0</v>
      </c>
      <c r="M12035" s="7" t="n">
        <v>0</v>
      </c>
      <c r="N12035" s="7" t="n">
        <v>0</v>
      </c>
      <c r="O12035" s="7" t="s">
        <v>12</v>
      </c>
    </row>
    <row r="12036" spans="1:9">
      <c r="A12036" t="s">
        <v>4</v>
      </c>
      <c r="B12036" s="4" t="s">
        <v>5</v>
      </c>
      <c r="C12036" s="4" t="s">
        <v>10</v>
      </c>
      <c r="D12036" s="4" t="s">
        <v>13</v>
      </c>
      <c r="E12036" s="4" t="s">
        <v>66</v>
      </c>
      <c r="F12036" s="4" t="s">
        <v>13</v>
      </c>
      <c r="G12036" s="4" t="s">
        <v>13</v>
      </c>
    </row>
    <row r="12037" spans="1:9">
      <c r="A12037" t="n">
        <v>102305</v>
      </c>
      <c r="B12037" s="31" t="n">
        <v>24</v>
      </c>
      <c r="C12037" s="7" t="n">
        <v>65533</v>
      </c>
      <c r="D12037" s="7" t="n">
        <v>11</v>
      </c>
      <c r="E12037" s="7" t="s">
        <v>944</v>
      </c>
      <c r="F12037" s="7" t="n">
        <v>2</v>
      </c>
      <c r="G12037" s="7" t="n">
        <v>0</v>
      </c>
    </row>
    <row r="12038" spans="1:9">
      <c r="A12038" t="s">
        <v>4</v>
      </c>
      <c r="B12038" s="4" t="s">
        <v>5</v>
      </c>
    </row>
    <row r="12039" spans="1:9">
      <c r="A12039" t="n">
        <v>102343</v>
      </c>
      <c r="B12039" s="32" t="n">
        <v>28</v>
      </c>
    </row>
    <row r="12040" spans="1:9">
      <c r="A12040" t="s">
        <v>4</v>
      </c>
      <c r="B12040" s="4" t="s">
        <v>5</v>
      </c>
      <c r="C12040" s="4" t="s">
        <v>13</v>
      </c>
    </row>
    <row r="12041" spans="1:9">
      <c r="A12041" t="n">
        <v>102344</v>
      </c>
      <c r="B12041" s="33" t="n">
        <v>27</v>
      </c>
      <c r="C12041" s="7" t="n">
        <v>0</v>
      </c>
    </row>
    <row r="12042" spans="1:9">
      <c r="A12042" t="s">
        <v>4</v>
      </c>
      <c r="B12042" s="4" t="s">
        <v>5</v>
      </c>
      <c r="C12042" s="4" t="s">
        <v>13</v>
      </c>
    </row>
    <row r="12043" spans="1:9">
      <c r="A12043" t="n">
        <v>102346</v>
      </c>
      <c r="B12043" s="33" t="n">
        <v>27</v>
      </c>
      <c r="C12043" s="7" t="n">
        <v>1</v>
      </c>
    </row>
    <row r="12044" spans="1:9">
      <c r="A12044" t="s">
        <v>4</v>
      </c>
      <c r="B12044" s="4" t="s">
        <v>5</v>
      </c>
      <c r="C12044" s="4" t="s">
        <v>13</v>
      </c>
      <c r="D12044" s="4" t="s">
        <v>10</v>
      </c>
      <c r="E12044" s="4" t="s">
        <v>10</v>
      </c>
      <c r="F12044" s="4" t="s">
        <v>10</v>
      </c>
      <c r="G12044" s="4" t="s">
        <v>10</v>
      </c>
      <c r="H12044" s="4" t="s">
        <v>13</v>
      </c>
    </row>
    <row r="12045" spans="1:9">
      <c r="A12045" t="n">
        <v>102348</v>
      </c>
      <c r="B12045" s="30" t="n">
        <v>25</v>
      </c>
      <c r="C12045" s="7" t="n">
        <v>5</v>
      </c>
      <c r="D12045" s="7" t="n">
        <v>65535</v>
      </c>
      <c r="E12045" s="7" t="n">
        <v>65535</v>
      </c>
      <c r="F12045" s="7" t="n">
        <v>65535</v>
      </c>
      <c r="G12045" s="7" t="n">
        <v>65535</v>
      </c>
      <c r="H12045" s="7" t="n">
        <v>0</v>
      </c>
    </row>
    <row r="12046" spans="1:9">
      <c r="A12046" t="s">
        <v>4</v>
      </c>
      <c r="B12046" s="4" t="s">
        <v>5</v>
      </c>
      <c r="C12046" s="4" t="s">
        <v>29</v>
      </c>
    </row>
    <row r="12047" spans="1:9">
      <c r="A12047" t="n">
        <v>102359</v>
      </c>
      <c r="B12047" s="18" t="n">
        <v>3</v>
      </c>
      <c r="C12047" s="15" t="n">
        <f t="normal" ca="1">A12051</f>
        <v>0</v>
      </c>
    </row>
    <row r="12048" spans="1:9">
      <c r="A12048" t="s">
        <v>4</v>
      </c>
      <c r="B12048" s="4" t="s">
        <v>5</v>
      </c>
      <c r="C12048" s="4" t="s">
        <v>13</v>
      </c>
      <c r="D12048" s="4" t="s">
        <v>13</v>
      </c>
      <c r="E12048" s="4" t="s">
        <v>9</v>
      </c>
      <c r="F12048" s="4" t="s">
        <v>13</v>
      </c>
      <c r="G12048" s="4" t="s">
        <v>13</v>
      </c>
    </row>
    <row r="12049" spans="1:15">
      <c r="A12049" t="n">
        <v>102364</v>
      </c>
      <c r="B12049" s="34" t="n">
        <v>18</v>
      </c>
      <c r="C12049" s="7" t="n">
        <v>1</v>
      </c>
      <c r="D12049" s="7" t="n">
        <v>0</v>
      </c>
      <c r="E12049" s="7" t="n">
        <v>2</v>
      </c>
      <c r="F12049" s="7" t="n">
        <v>19</v>
      </c>
      <c r="G12049" s="7" t="n">
        <v>1</v>
      </c>
    </row>
    <row r="12050" spans="1:15">
      <c r="A12050" t="s">
        <v>4</v>
      </c>
      <c r="B12050" s="4" t="s">
        <v>5</v>
      </c>
      <c r="C12050" s="4" t="s">
        <v>29</v>
      </c>
    </row>
    <row r="12051" spans="1:15">
      <c r="A12051" t="n">
        <v>102373</v>
      </c>
      <c r="B12051" s="18" t="n">
        <v>3</v>
      </c>
      <c r="C12051" s="15" t="n">
        <f t="normal" ca="1">A12079</f>
        <v>0</v>
      </c>
    </row>
    <row r="12052" spans="1:15">
      <c r="A12052" t="s">
        <v>4</v>
      </c>
      <c r="B12052" s="4" t="s">
        <v>5</v>
      </c>
      <c r="C12052" s="4" t="s">
        <v>13</v>
      </c>
      <c r="D12052" s="4" t="s">
        <v>10</v>
      </c>
      <c r="E12052" s="4" t="s">
        <v>13</v>
      </c>
      <c r="F12052" s="4" t="s">
        <v>10</v>
      </c>
      <c r="G12052" s="4" t="s">
        <v>13</v>
      </c>
      <c r="H12052" s="4" t="s">
        <v>13</v>
      </c>
      <c r="I12052" s="4" t="s">
        <v>29</v>
      </c>
    </row>
    <row r="12053" spans="1:15">
      <c r="A12053" t="n">
        <v>102378</v>
      </c>
      <c r="B12053" s="14" t="n">
        <v>5</v>
      </c>
      <c r="C12053" s="7" t="n">
        <v>30</v>
      </c>
      <c r="D12053" s="7" t="n">
        <v>6732</v>
      </c>
      <c r="E12053" s="7" t="n">
        <v>30</v>
      </c>
      <c r="F12053" s="7" t="n">
        <v>6733</v>
      </c>
      <c r="G12053" s="7" t="n">
        <v>9</v>
      </c>
      <c r="H12053" s="7" t="n">
        <v>1</v>
      </c>
      <c r="I12053" s="15" t="n">
        <f t="normal" ca="1">A12077</f>
        <v>0</v>
      </c>
    </row>
    <row r="12054" spans="1:15">
      <c r="A12054" t="s">
        <v>4</v>
      </c>
      <c r="B12054" s="4" t="s">
        <v>5</v>
      </c>
      <c r="C12054" s="4" t="s">
        <v>13</v>
      </c>
      <c r="D12054" s="4" t="s">
        <v>10</v>
      </c>
      <c r="E12054" s="4" t="s">
        <v>13</v>
      </c>
      <c r="F12054" s="4" t="s">
        <v>29</v>
      </c>
    </row>
    <row r="12055" spans="1:15">
      <c r="A12055" t="n">
        <v>102391</v>
      </c>
      <c r="B12055" s="14" t="n">
        <v>5</v>
      </c>
      <c r="C12055" s="7" t="n">
        <v>30</v>
      </c>
      <c r="D12055" s="7" t="n">
        <v>10374</v>
      </c>
      <c r="E12055" s="7" t="n">
        <v>1</v>
      </c>
      <c r="F12055" s="15" t="n">
        <f t="normal" ca="1">A12059</f>
        <v>0</v>
      </c>
    </row>
    <row r="12056" spans="1:15">
      <c r="A12056" t="s">
        <v>4</v>
      </c>
      <c r="B12056" s="4" t="s">
        <v>5</v>
      </c>
      <c r="C12056" s="4" t="s">
        <v>13</v>
      </c>
      <c r="D12056" s="4" t="s">
        <v>13</v>
      </c>
      <c r="E12056" s="4" t="s">
        <v>9</v>
      </c>
      <c r="F12056" s="4" t="s">
        <v>13</v>
      </c>
      <c r="G12056" s="4" t="s">
        <v>13</v>
      </c>
    </row>
    <row r="12057" spans="1:15">
      <c r="A12057" t="n">
        <v>102400</v>
      </c>
      <c r="B12057" s="34" t="n">
        <v>18</v>
      </c>
      <c r="C12057" s="7" t="n">
        <v>1</v>
      </c>
      <c r="D12057" s="7" t="n">
        <v>0</v>
      </c>
      <c r="E12057" s="7" t="n">
        <v>1</v>
      </c>
      <c r="F12057" s="7" t="n">
        <v>19</v>
      </c>
      <c r="G12057" s="7" t="n">
        <v>1</v>
      </c>
    </row>
    <row r="12058" spans="1:15">
      <c r="A12058" t="s">
        <v>4</v>
      </c>
      <c r="B12058" s="4" t="s">
        <v>5</v>
      </c>
      <c r="C12058" s="4" t="s">
        <v>10</v>
      </c>
    </row>
    <row r="12059" spans="1:15">
      <c r="A12059" t="n">
        <v>102409</v>
      </c>
      <c r="B12059" s="8" t="n">
        <v>12</v>
      </c>
      <c r="C12059" s="7" t="n">
        <v>10374</v>
      </c>
    </row>
    <row r="12060" spans="1:15">
      <c r="A12060" t="s">
        <v>4</v>
      </c>
      <c r="B12060" s="4" t="s">
        <v>5</v>
      </c>
      <c r="C12060" s="4" t="s">
        <v>13</v>
      </c>
      <c r="D12060" s="4" t="s">
        <v>10</v>
      </c>
      <c r="E12060" s="4" t="s">
        <v>10</v>
      </c>
      <c r="F12060" s="4" t="s">
        <v>10</v>
      </c>
      <c r="G12060" s="4" t="s">
        <v>10</v>
      </c>
      <c r="H12060" s="4" t="s">
        <v>13</v>
      </c>
    </row>
    <row r="12061" spans="1:15">
      <c r="A12061" t="n">
        <v>102412</v>
      </c>
      <c r="B12061" s="30" t="n">
        <v>25</v>
      </c>
      <c r="C12061" s="7" t="n">
        <v>5</v>
      </c>
      <c r="D12061" s="7" t="n">
        <v>65535</v>
      </c>
      <c r="E12061" s="7" t="n">
        <v>65535</v>
      </c>
      <c r="F12061" s="7" t="n">
        <v>65535</v>
      </c>
      <c r="G12061" s="7" t="n">
        <v>65535</v>
      </c>
      <c r="H12061" s="7" t="n">
        <v>0</v>
      </c>
    </row>
    <row r="12062" spans="1:15">
      <c r="A12062" t="s">
        <v>4</v>
      </c>
      <c r="B12062" s="4" t="s">
        <v>5</v>
      </c>
      <c r="C12062" s="4" t="s">
        <v>13</v>
      </c>
      <c r="D12062" s="4" t="s">
        <v>10</v>
      </c>
      <c r="E12062" s="4" t="s">
        <v>30</v>
      </c>
      <c r="F12062" s="4" t="s">
        <v>10</v>
      </c>
      <c r="G12062" s="4" t="s">
        <v>9</v>
      </c>
      <c r="H12062" s="4" t="s">
        <v>9</v>
      </c>
      <c r="I12062" s="4" t="s">
        <v>10</v>
      </c>
      <c r="J12062" s="4" t="s">
        <v>10</v>
      </c>
      <c r="K12062" s="4" t="s">
        <v>9</v>
      </c>
      <c r="L12062" s="4" t="s">
        <v>9</v>
      </c>
      <c r="M12062" s="4" t="s">
        <v>9</v>
      </c>
      <c r="N12062" s="4" t="s">
        <v>9</v>
      </c>
      <c r="O12062" s="4" t="s">
        <v>6</v>
      </c>
    </row>
    <row r="12063" spans="1:15">
      <c r="A12063" t="n">
        <v>102423</v>
      </c>
      <c r="B12063" s="19" t="n">
        <v>50</v>
      </c>
      <c r="C12063" s="7" t="n">
        <v>0</v>
      </c>
      <c r="D12063" s="7" t="n">
        <v>12101</v>
      </c>
      <c r="E12063" s="7" t="n">
        <v>1</v>
      </c>
      <c r="F12063" s="7" t="n">
        <v>0</v>
      </c>
      <c r="G12063" s="7" t="n">
        <v>0</v>
      </c>
      <c r="H12063" s="7" t="n">
        <v>0</v>
      </c>
      <c r="I12063" s="7" t="n">
        <v>0</v>
      </c>
      <c r="J12063" s="7" t="n">
        <v>65533</v>
      </c>
      <c r="K12063" s="7" t="n">
        <v>0</v>
      </c>
      <c r="L12063" s="7" t="n">
        <v>0</v>
      </c>
      <c r="M12063" s="7" t="n">
        <v>0</v>
      </c>
      <c r="N12063" s="7" t="n">
        <v>0</v>
      </c>
      <c r="O12063" s="7" t="s">
        <v>12</v>
      </c>
    </row>
    <row r="12064" spans="1:15">
      <c r="A12064" t="s">
        <v>4</v>
      </c>
      <c r="B12064" s="4" t="s">
        <v>5</v>
      </c>
      <c r="C12064" s="4" t="s">
        <v>10</v>
      </c>
      <c r="D12064" s="4" t="s">
        <v>13</v>
      </c>
      <c r="E12064" s="4" t="s">
        <v>66</v>
      </c>
      <c r="F12064" s="4" t="s">
        <v>13</v>
      </c>
      <c r="G12064" s="4" t="s">
        <v>13</v>
      </c>
    </row>
    <row r="12065" spans="1:15">
      <c r="A12065" t="n">
        <v>102462</v>
      </c>
      <c r="B12065" s="31" t="n">
        <v>24</v>
      </c>
      <c r="C12065" s="7" t="n">
        <v>65533</v>
      </c>
      <c r="D12065" s="7" t="n">
        <v>11</v>
      </c>
      <c r="E12065" s="7" t="s">
        <v>945</v>
      </c>
      <c r="F12065" s="7" t="n">
        <v>2</v>
      </c>
      <c r="G12065" s="7" t="n">
        <v>0</v>
      </c>
    </row>
    <row r="12066" spans="1:15">
      <c r="A12066" t="s">
        <v>4</v>
      </c>
      <c r="B12066" s="4" t="s">
        <v>5</v>
      </c>
    </row>
    <row r="12067" spans="1:15">
      <c r="A12067" t="n">
        <v>102500</v>
      </c>
      <c r="B12067" s="32" t="n">
        <v>28</v>
      </c>
    </row>
    <row r="12068" spans="1:15">
      <c r="A12068" t="s">
        <v>4</v>
      </c>
      <c r="B12068" s="4" t="s">
        <v>5</v>
      </c>
      <c r="C12068" s="4" t="s">
        <v>13</v>
      </c>
    </row>
    <row r="12069" spans="1:15">
      <c r="A12069" t="n">
        <v>102501</v>
      </c>
      <c r="B12069" s="33" t="n">
        <v>27</v>
      </c>
      <c r="C12069" s="7" t="n">
        <v>0</v>
      </c>
    </row>
    <row r="12070" spans="1:15">
      <c r="A12070" t="s">
        <v>4</v>
      </c>
      <c r="B12070" s="4" t="s">
        <v>5</v>
      </c>
      <c r="C12070" s="4" t="s">
        <v>13</v>
      </c>
    </row>
    <row r="12071" spans="1:15">
      <c r="A12071" t="n">
        <v>102503</v>
      </c>
      <c r="B12071" s="33" t="n">
        <v>27</v>
      </c>
      <c r="C12071" s="7" t="n">
        <v>1</v>
      </c>
    </row>
    <row r="12072" spans="1:15">
      <c r="A12072" t="s">
        <v>4</v>
      </c>
      <c r="B12072" s="4" t="s">
        <v>5</v>
      </c>
      <c r="C12072" s="4" t="s">
        <v>13</v>
      </c>
      <c r="D12072" s="4" t="s">
        <v>10</v>
      </c>
      <c r="E12072" s="4" t="s">
        <v>10</v>
      </c>
      <c r="F12072" s="4" t="s">
        <v>10</v>
      </c>
      <c r="G12072" s="4" t="s">
        <v>10</v>
      </c>
      <c r="H12072" s="4" t="s">
        <v>13</v>
      </c>
    </row>
    <row r="12073" spans="1:15">
      <c r="A12073" t="n">
        <v>102505</v>
      </c>
      <c r="B12073" s="30" t="n">
        <v>25</v>
      </c>
      <c r="C12073" s="7" t="n">
        <v>5</v>
      </c>
      <c r="D12073" s="7" t="n">
        <v>65535</v>
      </c>
      <c r="E12073" s="7" t="n">
        <v>65535</v>
      </c>
      <c r="F12073" s="7" t="n">
        <v>65535</v>
      </c>
      <c r="G12073" s="7" t="n">
        <v>65535</v>
      </c>
      <c r="H12073" s="7" t="n">
        <v>0</v>
      </c>
    </row>
    <row r="12074" spans="1:15">
      <c r="A12074" t="s">
        <v>4</v>
      </c>
      <c r="B12074" s="4" t="s">
        <v>5</v>
      </c>
      <c r="C12074" s="4" t="s">
        <v>29</v>
      </c>
    </row>
    <row r="12075" spans="1:15">
      <c r="A12075" t="n">
        <v>102516</v>
      </c>
      <c r="B12075" s="18" t="n">
        <v>3</v>
      </c>
      <c r="C12075" s="15" t="n">
        <f t="normal" ca="1">A12079</f>
        <v>0</v>
      </c>
    </row>
    <row r="12076" spans="1:15">
      <c r="A12076" t="s">
        <v>4</v>
      </c>
      <c r="B12076" s="4" t="s">
        <v>5</v>
      </c>
      <c r="C12076" s="4" t="s">
        <v>13</v>
      </c>
      <c r="D12076" s="4" t="s">
        <v>13</v>
      </c>
      <c r="E12076" s="4" t="s">
        <v>9</v>
      </c>
      <c r="F12076" s="4" t="s">
        <v>13</v>
      </c>
      <c r="G12076" s="4" t="s">
        <v>13</v>
      </c>
    </row>
    <row r="12077" spans="1:15">
      <c r="A12077" t="n">
        <v>102521</v>
      </c>
      <c r="B12077" s="34" t="n">
        <v>18</v>
      </c>
      <c r="C12077" s="7" t="n">
        <v>1</v>
      </c>
      <c r="D12077" s="7" t="n">
        <v>0</v>
      </c>
      <c r="E12077" s="7" t="n">
        <v>2</v>
      </c>
      <c r="F12077" s="7" t="n">
        <v>19</v>
      </c>
      <c r="G12077" s="7" t="n">
        <v>1</v>
      </c>
    </row>
    <row r="12078" spans="1:15">
      <c r="A12078" t="s">
        <v>4</v>
      </c>
      <c r="B12078" s="4" t="s">
        <v>5</v>
      </c>
      <c r="C12078" s="4" t="s">
        <v>13</v>
      </c>
      <c r="D12078" s="4" t="s">
        <v>13</v>
      </c>
      <c r="E12078" s="4" t="s">
        <v>30</v>
      </c>
      <c r="F12078" s="4" t="s">
        <v>30</v>
      </c>
      <c r="G12078" s="4" t="s">
        <v>30</v>
      </c>
      <c r="H12078" s="4" t="s">
        <v>10</v>
      </c>
    </row>
    <row r="12079" spans="1:15">
      <c r="A12079" t="n">
        <v>102530</v>
      </c>
      <c r="B12079" s="59" t="n">
        <v>45</v>
      </c>
      <c r="C12079" s="7" t="n">
        <v>2</v>
      </c>
      <c r="D12079" s="7" t="n">
        <v>3</v>
      </c>
      <c r="E12079" s="7" t="n">
        <v>11.1300001144409</v>
      </c>
      <c r="F12079" s="7" t="n">
        <v>1.37999999523163</v>
      </c>
      <c r="G12079" s="7" t="n">
        <v>-3.60999989509583</v>
      </c>
      <c r="H12079" s="7" t="n">
        <v>2000</v>
      </c>
    </row>
    <row r="12080" spans="1:15">
      <c r="A12080" t="s">
        <v>4</v>
      </c>
      <c r="B12080" s="4" t="s">
        <v>5</v>
      </c>
      <c r="C12080" s="4" t="s">
        <v>13</v>
      </c>
      <c r="D12080" s="4" t="s">
        <v>10</v>
      </c>
      <c r="E12080" s="4" t="s">
        <v>30</v>
      </c>
    </row>
    <row r="12081" spans="1:8">
      <c r="A12081" t="n">
        <v>102547</v>
      </c>
      <c r="B12081" s="27" t="n">
        <v>58</v>
      </c>
      <c r="C12081" s="7" t="n">
        <v>100</v>
      </c>
      <c r="D12081" s="7" t="n">
        <v>1000</v>
      </c>
      <c r="E12081" s="7" t="n">
        <v>1</v>
      </c>
    </row>
    <row r="12082" spans="1:8">
      <c r="A12082" t="s">
        <v>4</v>
      </c>
      <c r="B12082" s="4" t="s">
        <v>5</v>
      </c>
      <c r="C12082" s="4" t="s">
        <v>13</v>
      </c>
      <c r="D12082" s="4" t="s">
        <v>10</v>
      </c>
    </row>
    <row r="12083" spans="1:8">
      <c r="A12083" t="n">
        <v>102555</v>
      </c>
      <c r="B12083" s="27" t="n">
        <v>58</v>
      </c>
      <c r="C12083" s="7" t="n">
        <v>255</v>
      </c>
      <c r="D12083" s="7" t="n">
        <v>0</v>
      </c>
    </row>
    <row r="12084" spans="1:8">
      <c r="A12084" t="s">
        <v>4</v>
      </c>
      <c r="B12084" s="4" t="s">
        <v>5</v>
      </c>
      <c r="C12084" s="4" t="s">
        <v>13</v>
      </c>
      <c r="D12084" s="4" t="s">
        <v>10</v>
      </c>
    </row>
    <row r="12085" spans="1:8">
      <c r="A12085" t="n">
        <v>102559</v>
      </c>
      <c r="B12085" s="59" t="n">
        <v>45</v>
      </c>
      <c r="C12085" s="7" t="n">
        <v>7</v>
      </c>
      <c r="D12085" s="7" t="n">
        <v>255</v>
      </c>
    </row>
    <row r="12086" spans="1:8">
      <c r="A12086" t="s">
        <v>4</v>
      </c>
      <c r="B12086" s="4" t="s">
        <v>5</v>
      </c>
      <c r="C12086" s="4" t="s">
        <v>13</v>
      </c>
      <c r="D12086" s="4" t="s">
        <v>13</v>
      </c>
      <c r="E12086" s="4" t="s">
        <v>13</v>
      </c>
      <c r="F12086" s="4" t="s">
        <v>9</v>
      </c>
      <c r="G12086" s="4" t="s">
        <v>13</v>
      </c>
      <c r="H12086" s="4" t="s">
        <v>13</v>
      </c>
      <c r="I12086" s="4" t="s">
        <v>29</v>
      </c>
    </row>
    <row r="12087" spans="1:8">
      <c r="A12087" t="n">
        <v>102563</v>
      </c>
      <c r="B12087" s="14" t="n">
        <v>5</v>
      </c>
      <c r="C12087" s="7" t="n">
        <v>35</v>
      </c>
      <c r="D12087" s="7" t="n">
        <v>1</v>
      </c>
      <c r="E12087" s="7" t="n">
        <v>0</v>
      </c>
      <c r="F12087" s="7" t="n">
        <v>1</v>
      </c>
      <c r="G12087" s="7" t="n">
        <v>2</v>
      </c>
      <c r="H12087" s="7" t="n">
        <v>1</v>
      </c>
      <c r="I12087" s="15" t="n">
        <f t="normal" ca="1">A12101</f>
        <v>0</v>
      </c>
    </row>
    <row r="12088" spans="1:8">
      <c r="A12088" t="s">
        <v>4</v>
      </c>
      <c r="B12088" s="4" t="s">
        <v>5</v>
      </c>
      <c r="C12088" s="4" t="s">
        <v>10</v>
      </c>
      <c r="D12088" s="4" t="s">
        <v>13</v>
      </c>
      <c r="E12088" s="4" t="s">
        <v>13</v>
      </c>
      <c r="F12088" s="4" t="s">
        <v>6</v>
      </c>
    </row>
    <row r="12089" spans="1:8">
      <c r="A12089" t="n">
        <v>102577</v>
      </c>
      <c r="B12089" s="47" t="n">
        <v>20</v>
      </c>
      <c r="C12089" s="7" t="n">
        <v>110</v>
      </c>
      <c r="D12089" s="7" t="n">
        <v>2</v>
      </c>
      <c r="E12089" s="7" t="n">
        <v>10</v>
      </c>
      <c r="F12089" s="7" t="s">
        <v>273</v>
      </c>
    </row>
    <row r="12090" spans="1:8">
      <c r="A12090" t="s">
        <v>4</v>
      </c>
      <c r="B12090" s="4" t="s">
        <v>5</v>
      </c>
      <c r="C12090" s="4" t="s">
        <v>13</v>
      </c>
      <c r="D12090" s="4" t="s">
        <v>10</v>
      </c>
      <c r="E12090" s="4" t="s">
        <v>6</v>
      </c>
    </row>
    <row r="12091" spans="1:8">
      <c r="A12091" t="n">
        <v>102598</v>
      </c>
      <c r="B12091" s="51" t="n">
        <v>51</v>
      </c>
      <c r="C12091" s="7" t="n">
        <v>4</v>
      </c>
      <c r="D12091" s="7" t="n">
        <v>110</v>
      </c>
      <c r="E12091" s="7" t="s">
        <v>174</v>
      </c>
    </row>
    <row r="12092" spans="1:8">
      <c r="A12092" t="s">
        <v>4</v>
      </c>
      <c r="B12092" s="4" t="s">
        <v>5</v>
      </c>
      <c r="C12092" s="4" t="s">
        <v>10</v>
      </c>
    </row>
    <row r="12093" spans="1:8">
      <c r="A12093" t="n">
        <v>102612</v>
      </c>
      <c r="B12093" s="25" t="n">
        <v>16</v>
      </c>
      <c r="C12093" s="7" t="n">
        <v>0</v>
      </c>
    </row>
    <row r="12094" spans="1:8">
      <c r="A12094" t="s">
        <v>4</v>
      </c>
      <c r="B12094" s="4" t="s">
        <v>5</v>
      </c>
      <c r="C12094" s="4" t="s">
        <v>10</v>
      </c>
      <c r="D12094" s="4" t="s">
        <v>66</v>
      </c>
      <c r="E12094" s="4" t="s">
        <v>13</v>
      </c>
      <c r="F12094" s="4" t="s">
        <v>13</v>
      </c>
      <c r="G12094" s="4" t="s">
        <v>66</v>
      </c>
      <c r="H12094" s="4" t="s">
        <v>13</v>
      </c>
      <c r="I12094" s="4" t="s">
        <v>13</v>
      </c>
    </row>
    <row r="12095" spans="1:8">
      <c r="A12095" t="n">
        <v>102615</v>
      </c>
      <c r="B12095" s="52" t="n">
        <v>26</v>
      </c>
      <c r="C12095" s="7" t="n">
        <v>110</v>
      </c>
      <c r="D12095" s="7" t="s">
        <v>946</v>
      </c>
      <c r="E12095" s="7" t="n">
        <v>2</v>
      </c>
      <c r="F12095" s="7" t="n">
        <v>3</v>
      </c>
      <c r="G12095" s="7" t="s">
        <v>947</v>
      </c>
      <c r="H12095" s="7" t="n">
        <v>2</v>
      </c>
      <c r="I12095" s="7" t="n">
        <v>0</v>
      </c>
    </row>
    <row r="12096" spans="1:8">
      <c r="A12096" t="s">
        <v>4</v>
      </c>
      <c r="B12096" s="4" t="s">
        <v>5</v>
      </c>
    </row>
    <row r="12097" spans="1:9">
      <c r="A12097" t="n">
        <v>102765</v>
      </c>
      <c r="B12097" s="32" t="n">
        <v>28</v>
      </c>
    </row>
    <row r="12098" spans="1:9">
      <c r="A12098" t="s">
        <v>4</v>
      </c>
      <c r="B12098" s="4" t="s">
        <v>5</v>
      </c>
      <c r="C12098" s="4" t="s">
        <v>29</v>
      </c>
    </row>
    <row r="12099" spans="1:9">
      <c r="A12099" t="n">
        <v>102766</v>
      </c>
      <c r="B12099" s="18" t="n">
        <v>3</v>
      </c>
      <c r="C12099" s="15" t="n">
        <f t="normal" ca="1">A12291</f>
        <v>0</v>
      </c>
    </row>
    <row r="12100" spans="1:9">
      <c r="A12100" t="s">
        <v>4</v>
      </c>
      <c r="B12100" s="4" t="s">
        <v>5</v>
      </c>
      <c r="C12100" s="4" t="s">
        <v>13</v>
      </c>
      <c r="D12100" s="4" t="s">
        <v>13</v>
      </c>
      <c r="E12100" s="4" t="s">
        <v>13</v>
      </c>
      <c r="F12100" s="4" t="s">
        <v>9</v>
      </c>
      <c r="G12100" s="4" t="s">
        <v>13</v>
      </c>
      <c r="H12100" s="4" t="s">
        <v>13</v>
      </c>
      <c r="I12100" s="4" t="s">
        <v>29</v>
      </c>
    </row>
    <row r="12101" spans="1:9">
      <c r="A12101" t="n">
        <v>102771</v>
      </c>
      <c r="B12101" s="14" t="n">
        <v>5</v>
      </c>
      <c r="C12101" s="7" t="n">
        <v>35</v>
      </c>
      <c r="D12101" s="7" t="n">
        <v>1</v>
      </c>
      <c r="E12101" s="7" t="n">
        <v>0</v>
      </c>
      <c r="F12101" s="7" t="n">
        <v>2</v>
      </c>
      <c r="G12101" s="7" t="n">
        <v>2</v>
      </c>
      <c r="H12101" s="7" t="n">
        <v>1</v>
      </c>
      <c r="I12101" s="15" t="n">
        <f t="normal" ca="1">A12113</f>
        <v>0</v>
      </c>
    </row>
    <row r="12102" spans="1:9">
      <c r="A12102" t="s">
        <v>4</v>
      </c>
      <c r="B12102" s="4" t="s">
        <v>5</v>
      </c>
      <c r="C12102" s="4" t="s">
        <v>13</v>
      </c>
      <c r="D12102" s="4" t="s">
        <v>10</v>
      </c>
      <c r="E12102" s="4" t="s">
        <v>6</v>
      </c>
    </row>
    <row r="12103" spans="1:9">
      <c r="A12103" t="n">
        <v>102785</v>
      </c>
      <c r="B12103" s="51" t="n">
        <v>51</v>
      </c>
      <c r="C12103" s="7" t="n">
        <v>4</v>
      </c>
      <c r="D12103" s="7" t="n">
        <v>110</v>
      </c>
      <c r="E12103" s="7" t="s">
        <v>948</v>
      </c>
    </row>
    <row r="12104" spans="1:9">
      <c r="A12104" t="s">
        <v>4</v>
      </c>
      <c r="B12104" s="4" t="s">
        <v>5</v>
      </c>
      <c r="C12104" s="4" t="s">
        <v>10</v>
      </c>
    </row>
    <row r="12105" spans="1:9">
      <c r="A12105" t="n">
        <v>102798</v>
      </c>
      <c r="B12105" s="25" t="n">
        <v>16</v>
      </c>
      <c r="C12105" s="7" t="n">
        <v>0</v>
      </c>
    </row>
    <row r="12106" spans="1:9">
      <c r="A12106" t="s">
        <v>4</v>
      </c>
      <c r="B12106" s="4" t="s">
        <v>5</v>
      </c>
      <c r="C12106" s="4" t="s">
        <v>10</v>
      </c>
      <c r="D12106" s="4" t="s">
        <v>66</v>
      </c>
      <c r="E12106" s="4" t="s">
        <v>13</v>
      </c>
      <c r="F12106" s="4" t="s">
        <v>13</v>
      </c>
      <c r="G12106" s="4" t="s">
        <v>66</v>
      </c>
      <c r="H12106" s="4" t="s">
        <v>13</v>
      </c>
      <c r="I12106" s="4" t="s">
        <v>13</v>
      </c>
    </row>
    <row r="12107" spans="1:9">
      <c r="A12107" t="n">
        <v>102801</v>
      </c>
      <c r="B12107" s="52" t="n">
        <v>26</v>
      </c>
      <c r="C12107" s="7" t="n">
        <v>110</v>
      </c>
      <c r="D12107" s="7" t="s">
        <v>949</v>
      </c>
      <c r="E12107" s="7" t="n">
        <v>2</v>
      </c>
      <c r="F12107" s="7" t="n">
        <v>3</v>
      </c>
      <c r="G12107" s="7" t="s">
        <v>950</v>
      </c>
      <c r="H12107" s="7" t="n">
        <v>2</v>
      </c>
      <c r="I12107" s="7" t="n">
        <v>0</v>
      </c>
    </row>
    <row r="12108" spans="1:9">
      <c r="A12108" t="s">
        <v>4</v>
      </c>
      <c r="B12108" s="4" t="s">
        <v>5</v>
      </c>
    </row>
    <row r="12109" spans="1:9">
      <c r="A12109" t="n">
        <v>102987</v>
      </c>
      <c r="B12109" s="32" t="n">
        <v>28</v>
      </c>
    </row>
    <row r="12110" spans="1:9">
      <c r="A12110" t="s">
        <v>4</v>
      </c>
      <c r="B12110" s="4" t="s">
        <v>5</v>
      </c>
      <c r="C12110" s="4" t="s">
        <v>29</v>
      </c>
    </row>
    <row r="12111" spans="1:9">
      <c r="A12111" t="n">
        <v>102988</v>
      </c>
      <c r="B12111" s="18" t="n">
        <v>3</v>
      </c>
      <c r="C12111" s="15" t="n">
        <f t="normal" ca="1">A12291</f>
        <v>0</v>
      </c>
    </row>
    <row r="12112" spans="1:9">
      <c r="A12112" t="s">
        <v>4</v>
      </c>
      <c r="B12112" s="4" t="s">
        <v>5</v>
      </c>
      <c r="C12112" s="4" t="s">
        <v>13</v>
      </c>
      <c r="D12112" s="4" t="s">
        <v>13</v>
      </c>
      <c r="E12112" s="4" t="s">
        <v>13</v>
      </c>
      <c r="F12112" s="4" t="s">
        <v>9</v>
      </c>
      <c r="G12112" s="4" t="s">
        <v>13</v>
      </c>
      <c r="H12112" s="4" t="s">
        <v>13</v>
      </c>
      <c r="I12112" s="4" t="s">
        <v>29</v>
      </c>
    </row>
    <row r="12113" spans="1:9">
      <c r="A12113" t="n">
        <v>102993</v>
      </c>
      <c r="B12113" s="14" t="n">
        <v>5</v>
      </c>
      <c r="C12113" s="7" t="n">
        <v>32</v>
      </c>
      <c r="D12113" s="7" t="n">
        <v>3</v>
      </c>
      <c r="E12113" s="7" t="n">
        <v>0</v>
      </c>
      <c r="F12113" s="7" t="n">
        <v>65</v>
      </c>
      <c r="G12113" s="7" t="n">
        <v>2</v>
      </c>
      <c r="H12113" s="7" t="n">
        <v>1</v>
      </c>
      <c r="I12113" s="15" t="n">
        <f t="normal" ca="1">A12181</f>
        <v>0</v>
      </c>
    </row>
    <row r="12114" spans="1:9">
      <c r="A12114" t="s">
        <v>4</v>
      </c>
      <c r="B12114" s="4" t="s">
        <v>5</v>
      </c>
      <c r="C12114" s="4" t="s">
        <v>10</v>
      </c>
      <c r="D12114" s="4" t="s">
        <v>13</v>
      </c>
      <c r="E12114" s="4" t="s">
        <v>13</v>
      </c>
      <c r="F12114" s="4" t="s">
        <v>6</v>
      </c>
    </row>
    <row r="12115" spans="1:9">
      <c r="A12115" t="n">
        <v>103007</v>
      </c>
      <c r="B12115" s="47" t="n">
        <v>20</v>
      </c>
      <c r="C12115" s="7" t="n">
        <v>110</v>
      </c>
      <c r="D12115" s="7" t="n">
        <v>2</v>
      </c>
      <c r="E12115" s="7" t="n">
        <v>10</v>
      </c>
      <c r="F12115" s="7" t="s">
        <v>273</v>
      </c>
    </row>
    <row r="12116" spans="1:9">
      <c r="A12116" t="s">
        <v>4</v>
      </c>
      <c r="B12116" s="4" t="s">
        <v>5</v>
      </c>
      <c r="C12116" s="4" t="s">
        <v>13</v>
      </c>
      <c r="D12116" s="4" t="s">
        <v>10</v>
      </c>
      <c r="E12116" s="4" t="s">
        <v>6</v>
      </c>
    </row>
    <row r="12117" spans="1:9">
      <c r="A12117" t="n">
        <v>103028</v>
      </c>
      <c r="B12117" s="51" t="n">
        <v>51</v>
      </c>
      <c r="C12117" s="7" t="n">
        <v>4</v>
      </c>
      <c r="D12117" s="7" t="n">
        <v>110</v>
      </c>
      <c r="E12117" s="7" t="s">
        <v>701</v>
      </c>
    </row>
    <row r="12118" spans="1:9">
      <c r="A12118" t="s">
        <v>4</v>
      </c>
      <c r="B12118" s="4" t="s">
        <v>5</v>
      </c>
      <c r="C12118" s="4" t="s">
        <v>10</v>
      </c>
    </row>
    <row r="12119" spans="1:9">
      <c r="A12119" t="n">
        <v>103041</v>
      </c>
      <c r="B12119" s="25" t="n">
        <v>16</v>
      </c>
      <c r="C12119" s="7" t="n">
        <v>0</v>
      </c>
    </row>
    <row r="12120" spans="1:9">
      <c r="A12120" t="s">
        <v>4</v>
      </c>
      <c r="B12120" s="4" t="s">
        <v>5</v>
      </c>
      <c r="C12120" s="4" t="s">
        <v>10</v>
      </c>
      <c r="D12120" s="4" t="s">
        <v>66</v>
      </c>
      <c r="E12120" s="4" t="s">
        <v>13</v>
      </c>
      <c r="F12120" s="4" t="s">
        <v>13</v>
      </c>
      <c r="G12120" s="4" t="s">
        <v>66</v>
      </c>
      <c r="H12120" s="4" t="s">
        <v>13</v>
      </c>
      <c r="I12120" s="4" t="s">
        <v>13</v>
      </c>
    </row>
    <row r="12121" spans="1:9">
      <c r="A12121" t="n">
        <v>103044</v>
      </c>
      <c r="B12121" s="52" t="n">
        <v>26</v>
      </c>
      <c r="C12121" s="7" t="n">
        <v>110</v>
      </c>
      <c r="D12121" s="7" t="s">
        <v>951</v>
      </c>
      <c r="E12121" s="7" t="n">
        <v>2</v>
      </c>
      <c r="F12121" s="7" t="n">
        <v>3</v>
      </c>
      <c r="G12121" s="7" t="s">
        <v>952</v>
      </c>
      <c r="H12121" s="7" t="n">
        <v>2</v>
      </c>
      <c r="I12121" s="7" t="n">
        <v>0</v>
      </c>
    </row>
    <row r="12122" spans="1:9">
      <c r="A12122" t="s">
        <v>4</v>
      </c>
      <c r="B12122" s="4" t="s">
        <v>5</v>
      </c>
    </row>
    <row r="12123" spans="1:9">
      <c r="A12123" t="n">
        <v>103186</v>
      </c>
      <c r="B12123" s="32" t="n">
        <v>28</v>
      </c>
    </row>
    <row r="12124" spans="1:9">
      <c r="A12124" t="s">
        <v>4</v>
      </c>
      <c r="B12124" s="4" t="s">
        <v>5</v>
      </c>
      <c r="C12124" s="4" t="s">
        <v>13</v>
      </c>
      <c r="D12124" s="4" t="s">
        <v>10</v>
      </c>
      <c r="E12124" s="4" t="s">
        <v>30</v>
      </c>
    </row>
    <row r="12125" spans="1:9">
      <c r="A12125" t="n">
        <v>103187</v>
      </c>
      <c r="B12125" s="27" t="n">
        <v>58</v>
      </c>
      <c r="C12125" s="7" t="n">
        <v>0</v>
      </c>
      <c r="D12125" s="7" t="n">
        <v>300</v>
      </c>
      <c r="E12125" s="7" t="n">
        <v>0.300000011920929</v>
      </c>
    </row>
    <row r="12126" spans="1:9">
      <c r="A12126" t="s">
        <v>4</v>
      </c>
      <c r="B12126" s="4" t="s">
        <v>5</v>
      </c>
      <c r="C12126" s="4" t="s">
        <v>13</v>
      </c>
      <c r="D12126" s="4" t="s">
        <v>10</v>
      </c>
    </row>
    <row r="12127" spans="1:9">
      <c r="A12127" t="n">
        <v>103195</v>
      </c>
      <c r="B12127" s="27" t="n">
        <v>58</v>
      </c>
      <c r="C12127" s="7" t="n">
        <v>255</v>
      </c>
      <c r="D12127" s="7" t="n">
        <v>0</v>
      </c>
    </row>
    <row r="12128" spans="1:9">
      <c r="A12128" t="s">
        <v>4</v>
      </c>
      <c r="B12128" s="4" t="s">
        <v>5</v>
      </c>
      <c r="C12128" s="4" t="s">
        <v>13</v>
      </c>
      <c r="D12128" s="4" t="s">
        <v>10</v>
      </c>
      <c r="E12128" s="4" t="s">
        <v>30</v>
      </c>
      <c r="F12128" s="4" t="s">
        <v>10</v>
      </c>
      <c r="G12128" s="4" t="s">
        <v>9</v>
      </c>
      <c r="H12128" s="4" t="s">
        <v>9</v>
      </c>
      <c r="I12128" s="4" t="s">
        <v>10</v>
      </c>
      <c r="J12128" s="4" t="s">
        <v>10</v>
      </c>
      <c r="K12128" s="4" t="s">
        <v>9</v>
      </c>
      <c r="L12128" s="4" t="s">
        <v>9</v>
      </c>
      <c r="M12128" s="4" t="s">
        <v>9</v>
      </c>
      <c r="N12128" s="4" t="s">
        <v>9</v>
      </c>
      <c r="O12128" s="4" t="s">
        <v>6</v>
      </c>
    </row>
    <row r="12129" spans="1:15">
      <c r="A12129" t="n">
        <v>103199</v>
      </c>
      <c r="B12129" s="19" t="n">
        <v>50</v>
      </c>
      <c r="C12129" s="7" t="n">
        <v>0</v>
      </c>
      <c r="D12129" s="7" t="n">
        <v>12010</v>
      </c>
      <c r="E12129" s="7" t="n">
        <v>1</v>
      </c>
      <c r="F12129" s="7" t="n">
        <v>0</v>
      </c>
      <c r="G12129" s="7" t="n">
        <v>0</v>
      </c>
      <c r="H12129" s="7" t="n">
        <v>0</v>
      </c>
      <c r="I12129" s="7" t="n">
        <v>0</v>
      </c>
      <c r="J12129" s="7" t="n">
        <v>65533</v>
      </c>
      <c r="K12129" s="7" t="n">
        <v>0</v>
      </c>
      <c r="L12129" s="7" t="n">
        <v>0</v>
      </c>
      <c r="M12129" s="7" t="n">
        <v>0</v>
      </c>
      <c r="N12129" s="7" t="n">
        <v>0</v>
      </c>
      <c r="O12129" s="7" t="s">
        <v>12</v>
      </c>
    </row>
    <row r="12130" spans="1:15">
      <c r="A12130" t="s">
        <v>4</v>
      </c>
      <c r="B12130" s="4" t="s">
        <v>5</v>
      </c>
      <c r="C12130" s="4" t="s">
        <v>13</v>
      </c>
      <c r="D12130" s="4" t="s">
        <v>10</v>
      </c>
      <c r="E12130" s="4" t="s">
        <v>10</v>
      </c>
      <c r="F12130" s="4" t="s">
        <v>10</v>
      </c>
      <c r="G12130" s="4" t="s">
        <v>10</v>
      </c>
      <c r="H12130" s="4" t="s">
        <v>13</v>
      </c>
    </row>
    <row r="12131" spans="1:15">
      <c r="A12131" t="n">
        <v>103238</v>
      </c>
      <c r="B12131" s="30" t="n">
        <v>25</v>
      </c>
      <c r="C12131" s="7" t="n">
        <v>5</v>
      </c>
      <c r="D12131" s="7" t="n">
        <v>65535</v>
      </c>
      <c r="E12131" s="7" t="n">
        <v>65535</v>
      </c>
      <c r="F12131" s="7" t="n">
        <v>65535</v>
      </c>
      <c r="G12131" s="7" t="n">
        <v>65535</v>
      </c>
      <c r="H12131" s="7" t="n">
        <v>0</v>
      </c>
    </row>
    <row r="12132" spans="1:15">
      <c r="A12132" t="s">
        <v>4</v>
      </c>
      <c r="B12132" s="4" t="s">
        <v>5</v>
      </c>
      <c r="C12132" s="4" t="s">
        <v>10</v>
      </c>
      <c r="D12132" s="4" t="s">
        <v>66</v>
      </c>
      <c r="E12132" s="4" t="s">
        <v>13</v>
      </c>
      <c r="F12132" s="4" t="s">
        <v>13</v>
      </c>
      <c r="G12132" s="4" t="s">
        <v>10</v>
      </c>
      <c r="H12132" s="4" t="s">
        <v>13</v>
      </c>
      <c r="I12132" s="4" t="s">
        <v>66</v>
      </c>
      <c r="J12132" s="4" t="s">
        <v>13</v>
      </c>
      <c r="K12132" s="4" t="s">
        <v>13</v>
      </c>
      <c r="L12132" s="4" t="s">
        <v>13</v>
      </c>
    </row>
    <row r="12133" spans="1:15">
      <c r="A12133" t="n">
        <v>103249</v>
      </c>
      <c r="B12133" s="31" t="n">
        <v>24</v>
      </c>
      <c r="C12133" s="7" t="n">
        <v>65533</v>
      </c>
      <c r="D12133" s="7" t="s">
        <v>734</v>
      </c>
      <c r="E12133" s="7" t="n">
        <v>12</v>
      </c>
      <c r="F12133" s="7" t="n">
        <v>16</v>
      </c>
      <c r="G12133" s="7" t="n">
        <v>50</v>
      </c>
      <c r="H12133" s="7" t="n">
        <v>7</v>
      </c>
      <c r="I12133" s="7" t="s">
        <v>735</v>
      </c>
      <c r="J12133" s="7" t="n">
        <v>6</v>
      </c>
      <c r="K12133" s="7" t="n">
        <v>2</v>
      </c>
      <c r="L12133" s="7" t="n">
        <v>0</v>
      </c>
    </row>
    <row r="12134" spans="1:15">
      <c r="A12134" t="s">
        <v>4</v>
      </c>
      <c r="B12134" s="4" t="s">
        <v>5</v>
      </c>
    </row>
    <row r="12135" spans="1:15">
      <c r="A12135" t="n">
        <v>103273</v>
      </c>
      <c r="B12135" s="32" t="n">
        <v>28</v>
      </c>
    </row>
    <row r="12136" spans="1:15">
      <c r="A12136" t="s">
        <v>4</v>
      </c>
      <c r="B12136" s="4" t="s">
        <v>5</v>
      </c>
      <c r="C12136" s="4" t="s">
        <v>13</v>
      </c>
    </row>
    <row r="12137" spans="1:15">
      <c r="A12137" t="n">
        <v>103274</v>
      </c>
      <c r="B12137" s="33" t="n">
        <v>27</v>
      </c>
      <c r="C12137" s="7" t="n">
        <v>0</v>
      </c>
    </row>
    <row r="12138" spans="1:15">
      <c r="A12138" t="s">
        <v>4</v>
      </c>
      <c r="B12138" s="4" t="s">
        <v>5</v>
      </c>
      <c r="C12138" s="4" t="s">
        <v>13</v>
      </c>
    </row>
    <row r="12139" spans="1:15">
      <c r="A12139" t="n">
        <v>103276</v>
      </c>
      <c r="B12139" s="33" t="n">
        <v>27</v>
      </c>
      <c r="C12139" s="7" t="n">
        <v>1</v>
      </c>
    </row>
    <row r="12140" spans="1:15">
      <c r="A12140" t="s">
        <v>4</v>
      </c>
      <c r="B12140" s="4" t="s">
        <v>5</v>
      </c>
      <c r="C12140" s="4" t="s">
        <v>13</v>
      </c>
      <c r="D12140" s="4" t="s">
        <v>10</v>
      </c>
      <c r="E12140" s="4" t="s">
        <v>10</v>
      </c>
      <c r="F12140" s="4" t="s">
        <v>10</v>
      </c>
      <c r="G12140" s="4" t="s">
        <v>10</v>
      </c>
      <c r="H12140" s="4" t="s">
        <v>13</v>
      </c>
    </row>
    <row r="12141" spans="1:15">
      <c r="A12141" t="n">
        <v>103278</v>
      </c>
      <c r="B12141" s="30" t="n">
        <v>25</v>
      </c>
      <c r="C12141" s="7" t="n">
        <v>5</v>
      </c>
      <c r="D12141" s="7" t="n">
        <v>65535</v>
      </c>
      <c r="E12141" s="7" t="n">
        <v>65535</v>
      </c>
      <c r="F12141" s="7" t="n">
        <v>65535</v>
      </c>
      <c r="G12141" s="7" t="n">
        <v>65535</v>
      </c>
      <c r="H12141" s="7" t="n">
        <v>0</v>
      </c>
    </row>
    <row r="12142" spans="1:15">
      <c r="A12142" t="s">
        <v>4</v>
      </c>
      <c r="B12142" s="4" t="s">
        <v>5</v>
      </c>
      <c r="C12142" s="4" t="s">
        <v>13</v>
      </c>
      <c r="D12142" s="4" t="s">
        <v>10</v>
      </c>
      <c r="E12142" s="4" t="s">
        <v>9</v>
      </c>
    </row>
    <row r="12143" spans="1:15">
      <c r="A12143" t="n">
        <v>103289</v>
      </c>
      <c r="B12143" s="74" t="n">
        <v>101</v>
      </c>
      <c r="C12143" s="7" t="n">
        <v>0</v>
      </c>
      <c r="D12143" s="7" t="n">
        <v>50</v>
      </c>
      <c r="E12143" s="7" t="n">
        <v>2</v>
      </c>
    </row>
    <row r="12144" spans="1:15">
      <c r="A12144" t="s">
        <v>4</v>
      </c>
      <c r="B12144" s="4" t="s">
        <v>5</v>
      </c>
      <c r="C12144" s="4" t="s">
        <v>13</v>
      </c>
      <c r="D12144" s="4" t="s">
        <v>10</v>
      </c>
      <c r="E12144" s="4" t="s">
        <v>30</v>
      </c>
    </row>
    <row r="12145" spans="1:15">
      <c r="A12145" t="n">
        <v>103297</v>
      </c>
      <c r="B12145" s="27" t="n">
        <v>58</v>
      </c>
      <c r="C12145" s="7" t="n">
        <v>100</v>
      </c>
      <c r="D12145" s="7" t="n">
        <v>300</v>
      </c>
      <c r="E12145" s="7" t="n">
        <v>0.300000011920929</v>
      </c>
    </row>
    <row r="12146" spans="1:15">
      <c r="A12146" t="s">
        <v>4</v>
      </c>
      <c r="B12146" s="4" t="s">
        <v>5</v>
      </c>
      <c r="C12146" s="4" t="s">
        <v>13</v>
      </c>
      <c r="D12146" s="4" t="s">
        <v>10</v>
      </c>
    </row>
    <row r="12147" spans="1:15">
      <c r="A12147" t="n">
        <v>103305</v>
      </c>
      <c r="B12147" s="27" t="n">
        <v>58</v>
      </c>
      <c r="C12147" s="7" t="n">
        <v>255</v>
      </c>
      <c r="D12147" s="7" t="n">
        <v>0</v>
      </c>
    </row>
    <row r="12148" spans="1:15">
      <c r="A12148" t="s">
        <v>4</v>
      </c>
      <c r="B12148" s="4" t="s">
        <v>5</v>
      </c>
      <c r="C12148" s="4" t="s">
        <v>13</v>
      </c>
      <c r="D12148" s="4" t="s">
        <v>10</v>
      </c>
      <c r="E12148" s="4" t="s">
        <v>6</v>
      </c>
    </row>
    <row r="12149" spans="1:15">
      <c r="A12149" t="n">
        <v>103309</v>
      </c>
      <c r="B12149" s="51" t="n">
        <v>51</v>
      </c>
      <c r="C12149" s="7" t="n">
        <v>4</v>
      </c>
      <c r="D12149" s="7" t="n">
        <v>110</v>
      </c>
      <c r="E12149" s="7" t="s">
        <v>749</v>
      </c>
    </row>
    <row r="12150" spans="1:15">
      <c r="A12150" t="s">
        <v>4</v>
      </c>
      <c r="B12150" s="4" t="s">
        <v>5</v>
      </c>
      <c r="C12150" s="4" t="s">
        <v>10</v>
      </c>
    </row>
    <row r="12151" spans="1:15">
      <c r="A12151" t="n">
        <v>103323</v>
      </c>
      <c r="B12151" s="25" t="n">
        <v>16</v>
      </c>
      <c r="C12151" s="7" t="n">
        <v>0</v>
      </c>
    </row>
    <row r="12152" spans="1:15">
      <c r="A12152" t="s">
        <v>4</v>
      </c>
      <c r="B12152" s="4" t="s">
        <v>5</v>
      </c>
      <c r="C12152" s="4" t="s">
        <v>10</v>
      </c>
      <c r="D12152" s="4" t="s">
        <v>66</v>
      </c>
      <c r="E12152" s="4" t="s">
        <v>13</v>
      </c>
      <c r="F12152" s="4" t="s">
        <v>13</v>
      </c>
      <c r="G12152" s="4" t="s">
        <v>66</v>
      </c>
      <c r="H12152" s="4" t="s">
        <v>13</v>
      </c>
      <c r="I12152" s="4" t="s">
        <v>13</v>
      </c>
    </row>
    <row r="12153" spans="1:15">
      <c r="A12153" t="n">
        <v>103326</v>
      </c>
      <c r="B12153" s="52" t="n">
        <v>26</v>
      </c>
      <c r="C12153" s="7" t="n">
        <v>110</v>
      </c>
      <c r="D12153" s="7" t="s">
        <v>953</v>
      </c>
      <c r="E12153" s="7" t="n">
        <v>2</v>
      </c>
      <c r="F12153" s="7" t="n">
        <v>3</v>
      </c>
      <c r="G12153" s="7" t="s">
        <v>954</v>
      </c>
      <c r="H12153" s="7" t="n">
        <v>2</v>
      </c>
      <c r="I12153" s="7" t="n">
        <v>0</v>
      </c>
    </row>
    <row r="12154" spans="1:15">
      <c r="A12154" t="s">
        <v>4</v>
      </c>
      <c r="B12154" s="4" t="s">
        <v>5</v>
      </c>
    </row>
    <row r="12155" spans="1:15">
      <c r="A12155" t="n">
        <v>103477</v>
      </c>
      <c r="B12155" s="32" t="n">
        <v>28</v>
      </c>
    </row>
    <row r="12156" spans="1:15">
      <c r="A12156" t="s">
        <v>4</v>
      </c>
      <c r="B12156" s="4" t="s">
        <v>5</v>
      </c>
      <c r="C12156" s="4" t="s">
        <v>13</v>
      </c>
      <c r="D12156" s="4" t="s">
        <v>10</v>
      </c>
      <c r="E12156" s="4" t="s">
        <v>30</v>
      </c>
    </row>
    <row r="12157" spans="1:15">
      <c r="A12157" t="n">
        <v>103478</v>
      </c>
      <c r="B12157" s="27" t="n">
        <v>58</v>
      </c>
      <c r="C12157" s="7" t="n">
        <v>0</v>
      </c>
      <c r="D12157" s="7" t="n">
        <v>300</v>
      </c>
      <c r="E12157" s="7" t="n">
        <v>0.300000011920929</v>
      </c>
    </row>
    <row r="12158" spans="1:15">
      <c r="A12158" t="s">
        <v>4</v>
      </c>
      <c r="B12158" s="4" t="s">
        <v>5</v>
      </c>
      <c r="C12158" s="4" t="s">
        <v>13</v>
      </c>
      <c r="D12158" s="4" t="s">
        <v>10</v>
      </c>
    </row>
    <row r="12159" spans="1:15">
      <c r="A12159" t="n">
        <v>103486</v>
      </c>
      <c r="B12159" s="27" t="n">
        <v>58</v>
      </c>
      <c r="C12159" s="7" t="n">
        <v>255</v>
      </c>
      <c r="D12159" s="7" t="n">
        <v>0</v>
      </c>
    </row>
    <row r="12160" spans="1:15">
      <c r="A12160" t="s">
        <v>4</v>
      </c>
      <c r="B12160" s="4" t="s">
        <v>5</v>
      </c>
      <c r="C12160" s="4" t="s">
        <v>13</v>
      </c>
      <c r="D12160" s="4" t="s">
        <v>10</v>
      </c>
      <c r="E12160" s="4" t="s">
        <v>30</v>
      </c>
      <c r="F12160" s="4" t="s">
        <v>10</v>
      </c>
      <c r="G12160" s="4" t="s">
        <v>9</v>
      </c>
      <c r="H12160" s="4" t="s">
        <v>9</v>
      </c>
      <c r="I12160" s="4" t="s">
        <v>10</v>
      </c>
      <c r="J12160" s="4" t="s">
        <v>10</v>
      </c>
      <c r="K12160" s="4" t="s">
        <v>9</v>
      </c>
      <c r="L12160" s="4" t="s">
        <v>9</v>
      </c>
      <c r="M12160" s="4" t="s">
        <v>9</v>
      </c>
      <c r="N12160" s="4" t="s">
        <v>9</v>
      </c>
      <c r="O12160" s="4" t="s">
        <v>6</v>
      </c>
    </row>
    <row r="12161" spans="1:15">
      <c r="A12161" t="n">
        <v>103490</v>
      </c>
      <c r="B12161" s="19" t="n">
        <v>50</v>
      </c>
      <c r="C12161" s="7" t="n">
        <v>0</v>
      </c>
      <c r="D12161" s="7" t="n">
        <v>12105</v>
      </c>
      <c r="E12161" s="7" t="n">
        <v>1</v>
      </c>
      <c r="F12161" s="7" t="n">
        <v>0</v>
      </c>
      <c r="G12161" s="7" t="n">
        <v>0</v>
      </c>
      <c r="H12161" s="7" t="n">
        <v>0</v>
      </c>
      <c r="I12161" s="7" t="n">
        <v>0</v>
      </c>
      <c r="J12161" s="7" t="n">
        <v>65533</v>
      </c>
      <c r="K12161" s="7" t="n">
        <v>0</v>
      </c>
      <c r="L12161" s="7" t="n">
        <v>0</v>
      </c>
      <c r="M12161" s="7" t="n">
        <v>0</v>
      </c>
      <c r="N12161" s="7" t="n">
        <v>0</v>
      </c>
      <c r="O12161" s="7" t="s">
        <v>12</v>
      </c>
    </row>
    <row r="12162" spans="1:15">
      <c r="A12162" t="s">
        <v>4</v>
      </c>
      <c r="B12162" s="4" t="s">
        <v>5</v>
      </c>
      <c r="C12162" s="4" t="s">
        <v>13</v>
      </c>
      <c r="D12162" s="4" t="s">
        <v>10</v>
      </c>
      <c r="E12162" s="4" t="s">
        <v>10</v>
      </c>
      <c r="F12162" s="4" t="s">
        <v>10</v>
      </c>
      <c r="G12162" s="4" t="s">
        <v>10</v>
      </c>
      <c r="H12162" s="4" t="s">
        <v>13</v>
      </c>
    </row>
    <row r="12163" spans="1:15">
      <c r="A12163" t="n">
        <v>103529</v>
      </c>
      <c r="B12163" s="30" t="n">
        <v>25</v>
      </c>
      <c r="C12163" s="7" t="n">
        <v>5</v>
      </c>
      <c r="D12163" s="7" t="n">
        <v>65535</v>
      </c>
      <c r="E12163" s="7" t="n">
        <v>65535</v>
      </c>
      <c r="F12163" s="7" t="n">
        <v>65535</v>
      </c>
      <c r="G12163" s="7" t="n">
        <v>65535</v>
      </c>
      <c r="H12163" s="7" t="n">
        <v>0</v>
      </c>
    </row>
    <row r="12164" spans="1:15">
      <c r="A12164" t="s">
        <v>4</v>
      </c>
      <c r="B12164" s="4" t="s">
        <v>5</v>
      </c>
      <c r="C12164" s="4" t="s">
        <v>10</v>
      </c>
      <c r="D12164" s="4" t="s">
        <v>13</v>
      </c>
      <c r="E12164" s="4" t="s">
        <v>66</v>
      </c>
      <c r="F12164" s="4" t="s">
        <v>13</v>
      </c>
      <c r="G12164" s="4" t="s">
        <v>13</v>
      </c>
    </row>
    <row r="12165" spans="1:15">
      <c r="A12165" t="n">
        <v>103540</v>
      </c>
      <c r="B12165" s="31" t="n">
        <v>24</v>
      </c>
      <c r="C12165" s="7" t="n">
        <v>65533</v>
      </c>
      <c r="D12165" s="7" t="n">
        <v>11</v>
      </c>
      <c r="E12165" s="7" t="s">
        <v>955</v>
      </c>
      <c r="F12165" s="7" t="n">
        <v>2</v>
      </c>
      <c r="G12165" s="7" t="n">
        <v>0</v>
      </c>
    </row>
    <row r="12166" spans="1:15">
      <c r="A12166" t="s">
        <v>4</v>
      </c>
      <c r="B12166" s="4" t="s">
        <v>5</v>
      </c>
    </row>
    <row r="12167" spans="1:15">
      <c r="A12167" t="n">
        <v>103592</v>
      </c>
      <c r="B12167" s="32" t="n">
        <v>28</v>
      </c>
    </row>
    <row r="12168" spans="1:15">
      <c r="A12168" t="s">
        <v>4</v>
      </c>
      <c r="B12168" s="4" t="s">
        <v>5</v>
      </c>
      <c r="C12168" s="4" t="s">
        <v>13</v>
      </c>
    </row>
    <row r="12169" spans="1:15">
      <c r="A12169" t="n">
        <v>103593</v>
      </c>
      <c r="B12169" s="33" t="n">
        <v>27</v>
      </c>
      <c r="C12169" s="7" t="n">
        <v>0</v>
      </c>
    </row>
    <row r="12170" spans="1:15">
      <c r="A12170" t="s">
        <v>4</v>
      </c>
      <c r="B12170" s="4" t="s">
        <v>5</v>
      </c>
      <c r="C12170" s="4" t="s">
        <v>13</v>
      </c>
    </row>
    <row r="12171" spans="1:15">
      <c r="A12171" t="n">
        <v>103595</v>
      </c>
      <c r="B12171" s="33" t="n">
        <v>27</v>
      </c>
      <c r="C12171" s="7" t="n">
        <v>1</v>
      </c>
    </row>
    <row r="12172" spans="1:15">
      <c r="A12172" t="s">
        <v>4</v>
      </c>
      <c r="B12172" s="4" t="s">
        <v>5</v>
      </c>
      <c r="C12172" s="4" t="s">
        <v>13</v>
      </c>
      <c r="D12172" s="4" t="s">
        <v>10</v>
      </c>
      <c r="E12172" s="4" t="s">
        <v>10</v>
      </c>
      <c r="F12172" s="4" t="s">
        <v>10</v>
      </c>
      <c r="G12172" s="4" t="s">
        <v>10</v>
      </c>
      <c r="H12172" s="4" t="s">
        <v>13</v>
      </c>
    </row>
    <row r="12173" spans="1:15">
      <c r="A12173" t="n">
        <v>103597</v>
      </c>
      <c r="B12173" s="30" t="n">
        <v>25</v>
      </c>
      <c r="C12173" s="7" t="n">
        <v>5</v>
      </c>
      <c r="D12173" s="7" t="n">
        <v>65535</v>
      </c>
      <c r="E12173" s="7" t="n">
        <v>65535</v>
      </c>
      <c r="F12173" s="7" t="n">
        <v>65535</v>
      </c>
      <c r="G12173" s="7" t="n">
        <v>65535</v>
      </c>
      <c r="H12173" s="7" t="n">
        <v>0</v>
      </c>
    </row>
    <row r="12174" spans="1:15">
      <c r="A12174" t="s">
        <v>4</v>
      </c>
      <c r="B12174" s="4" t="s">
        <v>5</v>
      </c>
      <c r="C12174" s="4" t="s">
        <v>13</v>
      </c>
      <c r="D12174" s="4" t="s">
        <v>10</v>
      </c>
      <c r="E12174" s="4" t="s">
        <v>30</v>
      </c>
    </row>
    <row r="12175" spans="1:15">
      <c r="A12175" t="n">
        <v>103608</v>
      </c>
      <c r="B12175" s="27" t="n">
        <v>58</v>
      </c>
      <c r="C12175" s="7" t="n">
        <v>100</v>
      </c>
      <c r="D12175" s="7" t="n">
        <v>300</v>
      </c>
      <c r="E12175" s="7" t="n">
        <v>0.300000011920929</v>
      </c>
    </row>
    <row r="12176" spans="1:15">
      <c r="A12176" t="s">
        <v>4</v>
      </c>
      <c r="B12176" s="4" t="s">
        <v>5</v>
      </c>
      <c r="C12176" s="4" t="s">
        <v>13</v>
      </c>
      <c r="D12176" s="4" t="s">
        <v>10</v>
      </c>
    </row>
    <row r="12177" spans="1:15">
      <c r="A12177" t="n">
        <v>103616</v>
      </c>
      <c r="B12177" s="27" t="n">
        <v>58</v>
      </c>
      <c r="C12177" s="7" t="n">
        <v>255</v>
      </c>
      <c r="D12177" s="7" t="n">
        <v>0</v>
      </c>
    </row>
    <row r="12178" spans="1:15">
      <c r="A12178" t="s">
        <v>4</v>
      </c>
      <c r="B12178" s="4" t="s">
        <v>5</v>
      </c>
      <c r="C12178" s="4" t="s">
        <v>29</v>
      </c>
    </row>
    <row r="12179" spans="1:15">
      <c r="A12179" t="n">
        <v>103620</v>
      </c>
      <c r="B12179" s="18" t="n">
        <v>3</v>
      </c>
      <c r="C12179" s="15" t="n">
        <f t="normal" ca="1">A12291</f>
        <v>0</v>
      </c>
    </row>
    <row r="12180" spans="1:15">
      <c r="A12180" t="s">
        <v>4</v>
      </c>
      <c r="B12180" s="4" t="s">
        <v>5</v>
      </c>
      <c r="C12180" s="4" t="s">
        <v>13</v>
      </c>
      <c r="D12180" s="4" t="s">
        <v>13</v>
      </c>
      <c r="E12180" s="4" t="s">
        <v>13</v>
      </c>
      <c r="F12180" s="4" t="s">
        <v>9</v>
      </c>
      <c r="G12180" s="4" t="s">
        <v>13</v>
      </c>
      <c r="H12180" s="4" t="s">
        <v>13</v>
      </c>
      <c r="I12180" s="4" t="s">
        <v>29</v>
      </c>
    </row>
    <row r="12181" spans="1:15">
      <c r="A12181" t="n">
        <v>103625</v>
      </c>
      <c r="B12181" s="14" t="n">
        <v>5</v>
      </c>
      <c r="C12181" s="7" t="n">
        <v>32</v>
      </c>
      <c r="D12181" s="7" t="n">
        <v>3</v>
      </c>
      <c r="E12181" s="7" t="n">
        <v>0</v>
      </c>
      <c r="F12181" s="7" t="n">
        <v>66</v>
      </c>
      <c r="G12181" s="7" t="n">
        <v>2</v>
      </c>
      <c r="H12181" s="7" t="n">
        <v>1</v>
      </c>
      <c r="I12181" s="15" t="n">
        <f t="normal" ca="1">A12249</f>
        <v>0</v>
      </c>
    </row>
    <row r="12182" spans="1:15">
      <c r="A12182" t="s">
        <v>4</v>
      </c>
      <c r="B12182" s="4" t="s">
        <v>5</v>
      </c>
      <c r="C12182" s="4" t="s">
        <v>10</v>
      </c>
      <c r="D12182" s="4" t="s">
        <v>13</v>
      </c>
      <c r="E12182" s="4" t="s">
        <v>13</v>
      </c>
      <c r="F12182" s="4" t="s">
        <v>6</v>
      </c>
    </row>
    <row r="12183" spans="1:15">
      <c r="A12183" t="n">
        <v>103639</v>
      </c>
      <c r="B12183" s="47" t="n">
        <v>20</v>
      </c>
      <c r="C12183" s="7" t="n">
        <v>110</v>
      </c>
      <c r="D12183" s="7" t="n">
        <v>2</v>
      </c>
      <c r="E12183" s="7" t="n">
        <v>10</v>
      </c>
      <c r="F12183" s="7" t="s">
        <v>273</v>
      </c>
    </row>
    <row r="12184" spans="1:15">
      <c r="A12184" t="s">
        <v>4</v>
      </c>
      <c r="B12184" s="4" t="s">
        <v>5</v>
      </c>
      <c r="C12184" s="4" t="s">
        <v>13</v>
      </c>
      <c r="D12184" s="4" t="s">
        <v>10</v>
      </c>
      <c r="E12184" s="4" t="s">
        <v>6</v>
      </c>
    </row>
    <row r="12185" spans="1:15">
      <c r="A12185" t="n">
        <v>103660</v>
      </c>
      <c r="B12185" s="51" t="n">
        <v>51</v>
      </c>
      <c r="C12185" s="7" t="n">
        <v>4</v>
      </c>
      <c r="D12185" s="7" t="n">
        <v>110</v>
      </c>
      <c r="E12185" s="7" t="s">
        <v>174</v>
      </c>
    </row>
    <row r="12186" spans="1:15">
      <c r="A12186" t="s">
        <v>4</v>
      </c>
      <c r="B12186" s="4" t="s">
        <v>5</v>
      </c>
      <c r="C12186" s="4" t="s">
        <v>10</v>
      </c>
    </row>
    <row r="12187" spans="1:15">
      <c r="A12187" t="n">
        <v>103674</v>
      </c>
      <c r="B12187" s="25" t="n">
        <v>16</v>
      </c>
      <c r="C12187" s="7" t="n">
        <v>0</v>
      </c>
    </row>
    <row r="12188" spans="1:15">
      <c r="A12188" t="s">
        <v>4</v>
      </c>
      <c r="B12188" s="4" t="s">
        <v>5</v>
      </c>
      <c r="C12188" s="4" t="s">
        <v>10</v>
      </c>
      <c r="D12188" s="4" t="s">
        <v>66</v>
      </c>
      <c r="E12188" s="4" t="s">
        <v>13</v>
      </c>
      <c r="F12188" s="4" t="s">
        <v>13</v>
      </c>
      <c r="G12188" s="4" t="s">
        <v>66</v>
      </c>
      <c r="H12188" s="4" t="s">
        <v>13</v>
      </c>
      <c r="I12188" s="4" t="s">
        <v>13</v>
      </c>
    </row>
    <row r="12189" spans="1:15">
      <c r="A12189" t="n">
        <v>103677</v>
      </c>
      <c r="B12189" s="52" t="n">
        <v>26</v>
      </c>
      <c r="C12189" s="7" t="n">
        <v>110</v>
      </c>
      <c r="D12189" s="7" t="s">
        <v>956</v>
      </c>
      <c r="E12189" s="7" t="n">
        <v>2</v>
      </c>
      <c r="F12189" s="7" t="n">
        <v>3</v>
      </c>
      <c r="G12189" s="7" t="s">
        <v>957</v>
      </c>
      <c r="H12189" s="7" t="n">
        <v>2</v>
      </c>
      <c r="I12189" s="7" t="n">
        <v>0</v>
      </c>
    </row>
    <row r="12190" spans="1:15">
      <c r="A12190" t="s">
        <v>4</v>
      </c>
      <c r="B12190" s="4" t="s">
        <v>5</v>
      </c>
    </row>
    <row r="12191" spans="1:15">
      <c r="A12191" t="n">
        <v>103830</v>
      </c>
      <c r="B12191" s="32" t="n">
        <v>28</v>
      </c>
    </row>
    <row r="12192" spans="1:15">
      <c r="A12192" t="s">
        <v>4</v>
      </c>
      <c r="B12192" s="4" t="s">
        <v>5</v>
      </c>
      <c r="C12192" s="4" t="s">
        <v>13</v>
      </c>
      <c r="D12192" s="4" t="s">
        <v>10</v>
      </c>
      <c r="E12192" s="4" t="s">
        <v>30</v>
      </c>
    </row>
    <row r="12193" spans="1:9">
      <c r="A12193" t="n">
        <v>103831</v>
      </c>
      <c r="B12193" s="27" t="n">
        <v>58</v>
      </c>
      <c r="C12193" s="7" t="n">
        <v>0</v>
      </c>
      <c r="D12193" s="7" t="n">
        <v>300</v>
      </c>
      <c r="E12193" s="7" t="n">
        <v>0.300000011920929</v>
      </c>
    </row>
    <row r="12194" spans="1:9">
      <c r="A12194" t="s">
        <v>4</v>
      </c>
      <c r="B12194" s="4" t="s">
        <v>5</v>
      </c>
      <c r="C12194" s="4" t="s">
        <v>13</v>
      </c>
      <c r="D12194" s="4" t="s">
        <v>10</v>
      </c>
    </row>
    <row r="12195" spans="1:9">
      <c r="A12195" t="n">
        <v>103839</v>
      </c>
      <c r="B12195" s="27" t="n">
        <v>58</v>
      </c>
      <c r="C12195" s="7" t="n">
        <v>255</v>
      </c>
      <c r="D12195" s="7" t="n">
        <v>0</v>
      </c>
    </row>
    <row r="12196" spans="1:9">
      <c r="A12196" t="s">
        <v>4</v>
      </c>
      <c r="B12196" s="4" t="s">
        <v>5</v>
      </c>
      <c r="C12196" s="4" t="s">
        <v>13</v>
      </c>
      <c r="D12196" s="4" t="s">
        <v>10</v>
      </c>
      <c r="E12196" s="4" t="s">
        <v>30</v>
      </c>
      <c r="F12196" s="4" t="s">
        <v>10</v>
      </c>
      <c r="G12196" s="4" t="s">
        <v>9</v>
      </c>
      <c r="H12196" s="4" t="s">
        <v>9</v>
      </c>
      <c r="I12196" s="4" t="s">
        <v>10</v>
      </c>
      <c r="J12196" s="4" t="s">
        <v>10</v>
      </c>
      <c r="K12196" s="4" t="s">
        <v>9</v>
      </c>
      <c r="L12196" s="4" t="s">
        <v>9</v>
      </c>
      <c r="M12196" s="4" t="s">
        <v>9</v>
      </c>
      <c r="N12196" s="4" t="s">
        <v>9</v>
      </c>
      <c r="O12196" s="4" t="s">
        <v>6</v>
      </c>
    </row>
    <row r="12197" spans="1:9">
      <c r="A12197" t="n">
        <v>103843</v>
      </c>
      <c r="B12197" s="19" t="n">
        <v>50</v>
      </c>
      <c r="C12197" s="7" t="n">
        <v>0</v>
      </c>
      <c r="D12197" s="7" t="n">
        <v>12010</v>
      </c>
      <c r="E12197" s="7" t="n">
        <v>1</v>
      </c>
      <c r="F12197" s="7" t="n">
        <v>0</v>
      </c>
      <c r="G12197" s="7" t="n">
        <v>0</v>
      </c>
      <c r="H12197" s="7" t="n">
        <v>0</v>
      </c>
      <c r="I12197" s="7" t="n">
        <v>0</v>
      </c>
      <c r="J12197" s="7" t="n">
        <v>65533</v>
      </c>
      <c r="K12197" s="7" t="n">
        <v>0</v>
      </c>
      <c r="L12197" s="7" t="n">
        <v>0</v>
      </c>
      <c r="M12197" s="7" t="n">
        <v>0</v>
      </c>
      <c r="N12197" s="7" t="n">
        <v>0</v>
      </c>
      <c r="O12197" s="7" t="s">
        <v>12</v>
      </c>
    </row>
    <row r="12198" spans="1:9">
      <c r="A12198" t="s">
        <v>4</v>
      </c>
      <c r="B12198" s="4" t="s">
        <v>5</v>
      </c>
      <c r="C12198" s="4" t="s">
        <v>13</v>
      </c>
      <c r="D12198" s="4" t="s">
        <v>10</v>
      </c>
      <c r="E12198" s="4" t="s">
        <v>10</v>
      </c>
      <c r="F12198" s="4" t="s">
        <v>10</v>
      </c>
      <c r="G12198" s="4" t="s">
        <v>10</v>
      </c>
      <c r="H12198" s="4" t="s">
        <v>13</v>
      </c>
    </row>
    <row r="12199" spans="1:9">
      <c r="A12199" t="n">
        <v>103882</v>
      </c>
      <c r="B12199" s="30" t="n">
        <v>25</v>
      </c>
      <c r="C12199" s="7" t="n">
        <v>5</v>
      </c>
      <c r="D12199" s="7" t="n">
        <v>65535</v>
      </c>
      <c r="E12199" s="7" t="n">
        <v>65535</v>
      </c>
      <c r="F12199" s="7" t="n">
        <v>65535</v>
      </c>
      <c r="G12199" s="7" t="n">
        <v>65535</v>
      </c>
      <c r="H12199" s="7" t="n">
        <v>0</v>
      </c>
    </row>
    <row r="12200" spans="1:9">
      <c r="A12200" t="s">
        <v>4</v>
      </c>
      <c r="B12200" s="4" t="s">
        <v>5</v>
      </c>
      <c r="C12200" s="4" t="s">
        <v>10</v>
      </c>
      <c r="D12200" s="4" t="s">
        <v>66</v>
      </c>
      <c r="E12200" s="4" t="s">
        <v>13</v>
      </c>
      <c r="F12200" s="4" t="s">
        <v>13</v>
      </c>
      <c r="G12200" s="4" t="s">
        <v>10</v>
      </c>
      <c r="H12200" s="4" t="s">
        <v>13</v>
      </c>
      <c r="I12200" s="4" t="s">
        <v>66</v>
      </c>
      <c r="J12200" s="4" t="s">
        <v>13</v>
      </c>
      <c r="K12200" s="4" t="s">
        <v>13</v>
      </c>
      <c r="L12200" s="4" t="s">
        <v>13</v>
      </c>
    </row>
    <row r="12201" spans="1:9">
      <c r="A12201" t="n">
        <v>103893</v>
      </c>
      <c r="B12201" s="31" t="n">
        <v>24</v>
      </c>
      <c r="C12201" s="7" t="n">
        <v>65533</v>
      </c>
      <c r="D12201" s="7" t="s">
        <v>734</v>
      </c>
      <c r="E12201" s="7" t="n">
        <v>12</v>
      </c>
      <c r="F12201" s="7" t="n">
        <v>16</v>
      </c>
      <c r="G12201" s="7" t="n">
        <v>50</v>
      </c>
      <c r="H12201" s="7" t="n">
        <v>7</v>
      </c>
      <c r="I12201" s="7" t="s">
        <v>741</v>
      </c>
      <c r="J12201" s="7" t="n">
        <v>6</v>
      </c>
      <c r="K12201" s="7" t="n">
        <v>2</v>
      </c>
      <c r="L12201" s="7" t="n">
        <v>0</v>
      </c>
    </row>
    <row r="12202" spans="1:9">
      <c r="A12202" t="s">
        <v>4</v>
      </c>
      <c r="B12202" s="4" t="s">
        <v>5</v>
      </c>
    </row>
    <row r="12203" spans="1:9">
      <c r="A12203" t="n">
        <v>103917</v>
      </c>
      <c r="B12203" s="32" t="n">
        <v>28</v>
      </c>
    </row>
    <row r="12204" spans="1:9">
      <c r="A12204" t="s">
        <v>4</v>
      </c>
      <c r="B12204" s="4" t="s">
        <v>5</v>
      </c>
      <c r="C12204" s="4" t="s">
        <v>13</v>
      </c>
    </row>
    <row r="12205" spans="1:9">
      <c r="A12205" t="n">
        <v>103918</v>
      </c>
      <c r="B12205" s="33" t="n">
        <v>27</v>
      </c>
      <c r="C12205" s="7" t="n">
        <v>0</v>
      </c>
    </row>
    <row r="12206" spans="1:9">
      <c r="A12206" t="s">
        <v>4</v>
      </c>
      <c r="B12206" s="4" t="s">
        <v>5</v>
      </c>
      <c r="C12206" s="4" t="s">
        <v>13</v>
      </c>
    </row>
    <row r="12207" spans="1:9">
      <c r="A12207" t="n">
        <v>103920</v>
      </c>
      <c r="B12207" s="33" t="n">
        <v>27</v>
      </c>
      <c r="C12207" s="7" t="n">
        <v>1</v>
      </c>
    </row>
    <row r="12208" spans="1:9">
      <c r="A12208" t="s">
        <v>4</v>
      </c>
      <c r="B12208" s="4" t="s">
        <v>5</v>
      </c>
      <c r="C12208" s="4" t="s">
        <v>13</v>
      </c>
      <c r="D12208" s="4" t="s">
        <v>10</v>
      </c>
      <c r="E12208" s="4" t="s">
        <v>10</v>
      </c>
      <c r="F12208" s="4" t="s">
        <v>10</v>
      </c>
      <c r="G12208" s="4" t="s">
        <v>10</v>
      </c>
      <c r="H12208" s="4" t="s">
        <v>13</v>
      </c>
    </row>
    <row r="12209" spans="1:15">
      <c r="A12209" t="n">
        <v>103922</v>
      </c>
      <c r="B12209" s="30" t="n">
        <v>25</v>
      </c>
      <c r="C12209" s="7" t="n">
        <v>5</v>
      </c>
      <c r="D12209" s="7" t="n">
        <v>65535</v>
      </c>
      <c r="E12209" s="7" t="n">
        <v>65535</v>
      </c>
      <c r="F12209" s="7" t="n">
        <v>65535</v>
      </c>
      <c r="G12209" s="7" t="n">
        <v>65535</v>
      </c>
      <c r="H12209" s="7" t="n">
        <v>0</v>
      </c>
    </row>
    <row r="12210" spans="1:15">
      <c r="A12210" t="s">
        <v>4</v>
      </c>
      <c r="B12210" s="4" t="s">
        <v>5</v>
      </c>
      <c r="C12210" s="4" t="s">
        <v>13</v>
      </c>
      <c r="D12210" s="4" t="s">
        <v>10</v>
      </c>
      <c r="E12210" s="4" t="s">
        <v>9</v>
      </c>
    </row>
    <row r="12211" spans="1:15">
      <c r="A12211" t="n">
        <v>103933</v>
      </c>
      <c r="B12211" s="74" t="n">
        <v>101</v>
      </c>
      <c r="C12211" s="7" t="n">
        <v>0</v>
      </c>
      <c r="D12211" s="7" t="n">
        <v>50</v>
      </c>
      <c r="E12211" s="7" t="n">
        <v>4</v>
      </c>
    </row>
    <row r="12212" spans="1:15">
      <c r="A12212" t="s">
        <v>4</v>
      </c>
      <c r="B12212" s="4" t="s">
        <v>5</v>
      </c>
      <c r="C12212" s="4" t="s">
        <v>13</v>
      </c>
      <c r="D12212" s="4" t="s">
        <v>10</v>
      </c>
      <c r="E12212" s="4" t="s">
        <v>30</v>
      </c>
    </row>
    <row r="12213" spans="1:15">
      <c r="A12213" t="n">
        <v>103941</v>
      </c>
      <c r="B12213" s="27" t="n">
        <v>58</v>
      </c>
      <c r="C12213" s="7" t="n">
        <v>100</v>
      </c>
      <c r="D12213" s="7" t="n">
        <v>300</v>
      </c>
      <c r="E12213" s="7" t="n">
        <v>0.300000011920929</v>
      </c>
    </row>
    <row r="12214" spans="1:15">
      <c r="A12214" t="s">
        <v>4</v>
      </c>
      <c r="B12214" s="4" t="s">
        <v>5</v>
      </c>
      <c r="C12214" s="4" t="s">
        <v>13</v>
      </c>
      <c r="D12214" s="4" t="s">
        <v>10</v>
      </c>
    </row>
    <row r="12215" spans="1:15">
      <c r="A12215" t="n">
        <v>103949</v>
      </c>
      <c r="B12215" s="27" t="n">
        <v>58</v>
      </c>
      <c r="C12215" s="7" t="n">
        <v>255</v>
      </c>
      <c r="D12215" s="7" t="n">
        <v>0</v>
      </c>
    </row>
    <row r="12216" spans="1:15">
      <c r="A12216" t="s">
        <v>4</v>
      </c>
      <c r="B12216" s="4" t="s">
        <v>5</v>
      </c>
      <c r="C12216" s="4" t="s">
        <v>13</v>
      </c>
      <c r="D12216" s="4" t="s">
        <v>10</v>
      </c>
      <c r="E12216" s="4" t="s">
        <v>6</v>
      </c>
    </row>
    <row r="12217" spans="1:15">
      <c r="A12217" t="n">
        <v>103953</v>
      </c>
      <c r="B12217" s="51" t="n">
        <v>51</v>
      </c>
      <c r="C12217" s="7" t="n">
        <v>4</v>
      </c>
      <c r="D12217" s="7" t="n">
        <v>110</v>
      </c>
      <c r="E12217" s="7" t="s">
        <v>677</v>
      </c>
    </row>
    <row r="12218" spans="1:15">
      <c r="A12218" t="s">
        <v>4</v>
      </c>
      <c r="B12218" s="4" t="s">
        <v>5</v>
      </c>
      <c r="C12218" s="4" t="s">
        <v>10</v>
      </c>
    </row>
    <row r="12219" spans="1:15">
      <c r="A12219" t="n">
        <v>103966</v>
      </c>
      <c r="B12219" s="25" t="n">
        <v>16</v>
      </c>
      <c r="C12219" s="7" t="n">
        <v>0</v>
      </c>
    </row>
    <row r="12220" spans="1:15">
      <c r="A12220" t="s">
        <v>4</v>
      </c>
      <c r="B12220" s="4" t="s">
        <v>5</v>
      </c>
      <c r="C12220" s="4" t="s">
        <v>10</v>
      </c>
      <c r="D12220" s="4" t="s">
        <v>66</v>
      </c>
      <c r="E12220" s="4" t="s">
        <v>13</v>
      </c>
      <c r="F12220" s="4" t="s">
        <v>13</v>
      </c>
      <c r="G12220" s="4" t="s">
        <v>66</v>
      </c>
      <c r="H12220" s="4" t="s">
        <v>13</v>
      </c>
      <c r="I12220" s="4" t="s">
        <v>13</v>
      </c>
    </row>
    <row r="12221" spans="1:15">
      <c r="A12221" t="n">
        <v>103969</v>
      </c>
      <c r="B12221" s="52" t="n">
        <v>26</v>
      </c>
      <c r="C12221" s="7" t="n">
        <v>110</v>
      </c>
      <c r="D12221" s="7" t="s">
        <v>958</v>
      </c>
      <c r="E12221" s="7" t="n">
        <v>2</v>
      </c>
      <c r="F12221" s="7" t="n">
        <v>3</v>
      </c>
      <c r="G12221" s="7" t="s">
        <v>959</v>
      </c>
      <c r="H12221" s="7" t="n">
        <v>2</v>
      </c>
      <c r="I12221" s="7" t="n">
        <v>0</v>
      </c>
    </row>
    <row r="12222" spans="1:15">
      <c r="A12222" t="s">
        <v>4</v>
      </c>
      <c r="B12222" s="4" t="s">
        <v>5</v>
      </c>
    </row>
    <row r="12223" spans="1:15">
      <c r="A12223" t="n">
        <v>104119</v>
      </c>
      <c r="B12223" s="32" t="n">
        <v>28</v>
      </c>
    </row>
    <row r="12224" spans="1:15">
      <c r="A12224" t="s">
        <v>4</v>
      </c>
      <c r="B12224" s="4" t="s">
        <v>5</v>
      </c>
      <c r="C12224" s="4" t="s">
        <v>13</v>
      </c>
      <c r="D12224" s="4" t="s">
        <v>10</v>
      </c>
      <c r="E12224" s="4" t="s">
        <v>30</v>
      </c>
    </row>
    <row r="12225" spans="1:9">
      <c r="A12225" t="n">
        <v>104120</v>
      </c>
      <c r="B12225" s="27" t="n">
        <v>58</v>
      </c>
      <c r="C12225" s="7" t="n">
        <v>0</v>
      </c>
      <c r="D12225" s="7" t="n">
        <v>300</v>
      </c>
      <c r="E12225" s="7" t="n">
        <v>0.300000011920929</v>
      </c>
    </row>
    <row r="12226" spans="1:9">
      <c r="A12226" t="s">
        <v>4</v>
      </c>
      <c r="B12226" s="4" t="s">
        <v>5</v>
      </c>
      <c r="C12226" s="4" t="s">
        <v>13</v>
      </c>
      <c r="D12226" s="4" t="s">
        <v>10</v>
      </c>
    </row>
    <row r="12227" spans="1:9">
      <c r="A12227" t="n">
        <v>104128</v>
      </c>
      <c r="B12227" s="27" t="n">
        <v>58</v>
      </c>
      <c r="C12227" s="7" t="n">
        <v>255</v>
      </c>
      <c r="D12227" s="7" t="n">
        <v>0</v>
      </c>
    </row>
    <row r="12228" spans="1:9">
      <c r="A12228" t="s">
        <v>4</v>
      </c>
      <c r="B12228" s="4" t="s">
        <v>5</v>
      </c>
      <c r="C12228" s="4" t="s">
        <v>13</v>
      </c>
      <c r="D12228" s="4" t="s">
        <v>10</v>
      </c>
      <c r="E12228" s="4" t="s">
        <v>30</v>
      </c>
      <c r="F12228" s="4" t="s">
        <v>10</v>
      </c>
      <c r="G12228" s="4" t="s">
        <v>9</v>
      </c>
      <c r="H12228" s="4" t="s">
        <v>9</v>
      </c>
      <c r="I12228" s="4" t="s">
        <v>10</v>
      </c>
      <c r="J12228" s="4" t="s">
        <v>10</v>
      </c>
      <c r="K12228" s="4" t="s">
        <v>9</v>
      </c>
      <c r="L12228" s="4" t="s">
        <v>9</v>
      </c>
      <c r="M12228" s="4" t="s">
        <v>9</v>
      </c>
      <c r="N12228" s="4" t="s">
        <v>9</v>
      </c>
      <c r="O12228" s="4" t="s">
        <v>6</v>
      </c>
    </row>
    <row r="12229" spans="1:9">
      <c r="A12229" t="n">
        <v>104132</v>
      </c>
      <c r="B12229" s="19" t="n">
        <v>50</v>
      </c>
      <c r="C12229" s="7" t="n">
        <v>0</v>
      </c>
      <c r="D12229" s="7" t="n">
        <v>12105</v>
      </c>
      <c r="E12229" s="7" t="n">
        <v>1</v>
      </c>
      <c r="F12229" s="7" t="n">
        <v>0</v>
      </c>
      <c r="G12229" s="7" t="n">
        <v>0</v>
      </c>
      <c r="H12229" s="7" t="n">
        <v>0</v>
      </c>
      <c r="I12229" s="7" t="n">
        <v>0</v>
      </c>
      <c r="J12229" s="7" t="n">
        <v>65533</v>
      </c>
      <c r="K12229" s="7" t="n">
        <v>0</v>
      </c>
      <c r="L12229" s="7" t="n">
        <v>0</v>
      </c>
      <c r="M12229" s="7" t="n">
        <v>0</v>
      </c>
      <c r="N12229" s="7" t="n">
        <v>0</v>
      </c>
      <c r="O12229" s="7" t="s">
        <v>12</v>
      </c>
    </row>
    <row r="12230" spans="1:9">
      <c r="A12230" t="s">
        <v>4</v>
      </c>
      <c r="B12230" s="4" t="s">
        <v>5</v>
      </c>
      <c r="C12230" s="4" t="s">
        <v>13</v>
      </c>
      <c r="D12230" s="4" t="s">
        <v>10</v>
      </c>
      <c r="E12230" s="4" t="s">
        <v>10</v>
      </c>
      <c r="F12230" s="4" t="s">
        <v>10</v>
      </c>
      <c r="G12230" s="4" t="s">
        <v>10</v>
      </c>
      <c r="H12230" s="4" t="s">
        <v>13</v>
      </c>
    </row>
    <row r="12231" spans="1:9">
      <c r="A12231" t="n">
        <v>104171</v>
      </c>
      <c r="B12231" s="30" t="n">
        <v>25</v>
      </c>
      <c r="C12231" s="7" t="n">
        <v>5</v>
      </c>
      <c r="D12231" s="7" t="n">
        <v>65535</v>
      </c>
      <c r="E12231" s="7" t="n">
        <v>65535</v>
      </c>
      <c r="F12231" s="7" t="n">
        <v>65535</v>
      </c>
      <c r="G12231" s="7" t="n">
        <v>65535</v>
      </c>
      <c r="H12231" s="7" t="n">
        <v>0</v>
      </c>
    </row>
    <row r="12232" spans="1:9">
      <c r="A12232" t="s">
        <v>4</v>
      </c>
      <c r="B12232" s="4" t="s">
        <v>5</v>
      </c>
      <c r="C12232" s="4" t="s">
        <v>10</v>
      </c>
      <c r="D12232" s="4" t="s">
        <v>13</v>
      </c>
      <c r="E12232" s="4" t="s">
        <v>66</v>
      </c>
      <c r="F12232" s="4" t="s">
        <v>13</v>
      </c>
      <c r="G12232" s="4" t="s">
        <v>13</v>
      </c>
    </row>
    <row r="12233" spans="1:9">
      <c r="A12233" t="n">
        <v>104182</v>
      </c>
      <c r="B12233" s="31" t="n">
        <v>24</v>
      </c>
      <c r="C12233" s="7" t="n">
        <v>65533</v>
      </c>
      <c r="D12233" s="7" t="n">
        <v>11</v>
      </c>
      <c r="E12233" s="7" t="s">
        <v>960</v>
      </c>
      <c r="F12233" s="7" t="n">
        <v>2</v>
      </c>
      <c r="G12233" s="7" t="n">
        <v>0</v>
      </c>
    </row>
    <row r="12234" spans="1:9">
      <c r="A12234" t="s">
        <v>4</v>
      </c>
      <c r="B12234" s="4" t="s">
        <v>5</v>
      </c>
    </row>
    <row r="12235" spans="1:9">
      <c r="A12235" t="n">
        <v>104234</v>
      </c>
      <c r="B12235" s="32" t="n">
        <v>28</v>
      </c>
    </row>
    <row r="12236" spans="1:9">
      <c r="A12236" t="s">
        <v>4</v>
      </c>
      <c r="B12236" s="4" t="s">
        <v>5</v>
      </c>
      <c r="C12236" s="4" t="s">
        <v>13</v>
      </c>
    </row>
    <row r="12237" spans="1:9">
      <c r="A12237" t="n">
        <v>104235</v>
      </c>
      <c r="B12237" s="33" t="n">
        <v>27</v>
      </c>
      <c r="C12237" s="7" t="n">
        <v>0</v>
      </c>
    </row>
    <row r="12238" spans="1:9">
      <c r="A12238" t="s">
        <v>4</v>
      </c>
      <c r="B12238" s="4" t="s">
        <v>5</v>
      </c>
      <c r="C12238" s="4" t="s">
        <v>13</v>
      </c>
    </row>
    <row r="12239" spans="1:9">
      <c r="A12239" t="n">
        <v>104237</v>
      </c>
      <c r="B12239" s="33" t="n">
        <v>27</v>
      </c>
      <c r="C12239" s="7" t="n">
        <v>1</v>
      </c>
    </row>
    <row r="12240" spans="1:9">
      <c r="A12240" t="s">
        <v>4</v>
      </c>
      <c r="B12240" s="4" t="s">
        <v>5</v>
      </c>
      <c r="C12240" s="4" t="s">
        <v>13</v>
      </c>
      <c r="D12240" s="4" t="s">
        <v>10</v>
      </c>
      <c r="E12240" s="4" t="s">
        <v>10</v>
      </c>
      <c r="F12240" s="4" t="s">
        <v>10</v>
      </c>
      <c r="G12240" s="4" t="s">
        <v>10</v>
      </c>
      <c r="H12240" s="4" t="s">
        <v>13</v>
      </c>
    </row>
    <row r="12241" spans="1:15">
      <c r="A12241" t="n">
        <v>104239</v>
      </c>
      <c r="B12241" s="30" t="n">
        <v>25</v>
      </c>
      <c r="C12241" s="7" t="n">
        <v>5</v>
      </c>
      <c r="D12241" s="7" t="n">
        <v>65535</v>
      </c>
      <c r="E12241" s="7" t="n">
        <v>65535</v>
      </c>
      <c r="F12241" s="7" t="n">
        <v>65535</v>
      </c>
      <c r="G12241" s="7" t="n">
        <v>65535</v>
      </c>
      <c r="H12241" s="7" t="n">
        <v>0</v>
      </c>
    </row>
    <row r="12242" spans="1:15">
      <c r="A12242" t="s">
        <v>4</v>
      </c>
      <c r="B12242" s="4" t="s">
        <v>5</v>
      </c>
      <c r="C12242" s="4" t="s">
        <v>13</v>
      </c>
      <c r="D12242" s="4" t="s">
        <v>10</v>
      </c>
      <c r="E12242" s="4" t="s">
        <v>30</v>
      </c>
    </row>
    <row r="12243" spans="1:15">
      <c r="A12243" t="n">
        <v>104250</v>
      </c>
      <c r="B12243" s="27" t="n">
        <v>58</v>
      </c>
      <c r="C12243" s="7" t="n">
        <v>100</v>
      </c>
      <c r="D12243" s="7" t="n">
        <v>300</v>
      </c>
      <c r="E12243" s="7" t="n">
        <v>0.300000011920929</v>
      </c>
    </row>
    <row r="12244" spans="1:15">
      <c r="A12244" t="s">
        <v>4</v>
      </c>
      <c r="B12244" s="4" t="s">
        <v>5</v>
      </c>
      <c r="C12244" s="4" t="s">
        <v>13</v>
      </c>
      <c r="D12244" s="4" t="s">
        <v>10</v>
      </c>
    </row>
    <row r="12245" spans="1:15">
      <c r="A12245" t="n">
        <v>104258</v>
      </c>
      <c r="B12245" s="27" t="n">
        <v>58</v>
      </c>
      <c r="C12245" s="7" t="n">
        <v>255</v>
      </c>
      <c r="D12245" s="7" t="n">
        <v>0</v>
      </c>
    </row>
    <row r="12246" spans="1:15">
      <c r="A12246" t="s">
        <v>4</v>
      </c>
      <c r="B12246" s="4" t="s">
        <v>5</v>
      </c>
      <c r="C12246" s="4" t="s">
        <v>29</v>
      </c>
    </row>
    <row r="12247" spans="1:15">
      <c r="A12247" t="n">
        <v>104262</v>
      </c>
      <c r="B12247" s="18" t="n">
        <v>3</v>
      </c>
      <c r="C12247" s="15" t="n">
        <f t="normal" ca="1">A12291</f>
        <v>0</v>
      </c>
    </row>
    <row r="12248" spans="1:15">
      <c r="A12248" t="s">
        <v>4</v>
      </c>
      <c r="B12248" s="4" t="s">
        <v>5</v>
      </c>
      <c r="C12248" s="4" t="s">
        <v>10</v>
      </c>
      <c r="D12248" s="4" t="s">
        <v>13</v>
      </c>
      <c r="E12248" s="4" t="s">
        <v>13</v>
      </c>
      <c r="F12248" s="4" t="s">
        <v>6</v>
      </c>
    </row>
    <row r="12249" spans="1:15">
      <c r="A12249" t="n">
        <v>104267</v>
      </c>
      <c r="B12249" s="47" t="n">
        <v>20</v>
      </c>
      <c r="C12249" s="7" t="n">
        <v>110</v>
      </c>
      <c r="D12249" s="7" t="n">
        <v>2</v>
      </c>
      <c r="E12249" s="7" t="n">
        <v>10</v>
      </c>
      <c r="F12249" s="7" t="s">
        <v>273</v>
      </c>
    </row>
    <row r="12250" spans="1:15">
      <c r="A12250" t="s">
        <v>4</v>
      </c>
      <c r="B12250" s="4" t="s">
        <v>5</v>
      </c>
      <c r="C12250" s="4" t="s">
        <v>13</v>
      </c>
      <c r="D12250" s="4" t="s">
        <v>10</v>
      </c>
      <c r="E12250" s="4" t="s">
        <v>6</v>
      </c>
    </row>
    <row r="12251" spans="1:15">
      <c r="A12251" t="n">
        <v>104288</v>
      </c>
      <c r="B12251" s="51" t="n">
        <v>51</v>
      </c>
      <c r="C12251" s="7" t="n">
        <v>4</v>
      </c>
      <c r="D12251" s="7" t="n">
        <v>110</v>
      </c>
      <c r="E12251" s="7" t="s">
        <v>701</v>
      </c>
    </row>
    <row r="12252" spans="1:15">
      <c r="A12252" t="s">
        <v>4</v>
      </c>
      <c r="B12252" s="4" t="s">
        <v>5</v>
      </c>
      <c r="C12252" s="4" t="s">
        <v>10</v>
      </c>
    </row>
    <row r="12253" spans="1:15">
      <c r="A12253" t="n">
        <v>104301</v>
      </c>
      <c r="B12253" s="25" t="n">
        <v>16</v>
      </c>
      <c r="C12253" s="7" t="n">
        <v>0</v>
      </c>
    </row>
    <row r="12254" spans="1:15">
      <c r="A12254" t="s">
        <v>4</v>
      </c>
      <c r="B12254" s="4" t="s">
        <v>5</v>
      </c>
      <c r="C12254" s="4" t="s">
        <v>10</v>
      </c>
      <c r="D12254" s="4" t="s">
        <v>66</v>
      </c>
      <c r="E12254" s="4" t="s">
        <v>13</v>
      </c>
      <c r="F12254" s="4" t="s">
        <v>13</v>
      </c>
      <c r="G12254" s="4" t="s">
        <v>66</v>
      </c>
      <c r="H12254" s="4" t="s">
        <v>13</v>
      </c>
      <c r="I12254" s="4" t="s">
        <v>13</v>
      </c>
      <c r="J12254" s="4" t="s">
        <v>66</v>
      </c>
      <c r="K12254" s="4" t="s">
        <v>13</v>
      </c>
      <c r="L12254" s="4" t="s">
        <v>13</v>
      </c>
    </row>
    <row r="12255" spans="1:15">
      <c r="A12255" t="n">
        <v>104304</v>
      </c>
      <c r="B12255" s="52" t="n">
        <v>26</v>
      </c>
      <c r="C12255" s="7" t="n">
        <v>110</v>
      </c>
      <c r="D12255" s="7" t="s">
        <v>961</v>
      </c>
      <c r="E12255" s="7" t="n">
        <v>2</v>
      </c>
      <c r="F12255" s="7" t="n">
        <v>3</v>
      </c>
      <c r="G12255" s="7" t="s">
        <v>962</v>
      </c>
      <c r="H12255" s="7" t="n">
        <v>2</v>
      </c>
      <c r="I12255" s="7" t="n">
        <v>3</v>
      </c>
      <c r="J12255" s="7" t="s">
        <v>963</v>
      </c>
      <c r="K12255" s="7" t="n">
        <v>2</v>
      </c>
      <c r="L12255" s="7" t="n">
        <v>0</v>
      </c>
    </row>
    <row r="12256" spans="1:15">
      <c r="A12256" t="s">
        <v>4</v>
      </c>
      <c r="B12256" s="4" t="s">
        <v>5</v>
      </c>
    </row>
    <row r="12257" spans="1:12">
      <c r="A12257" t="n">
        <v>104540</v>
      </c>
      <c r="B12257" s="32" t="n">
        <v>28</v>
      </c>
    </row>
    <row r="12258" spans="1:12">
      <c r="A12258" t="s">
        <v>4</v>
      </c>
      <c r="B12258" s="4" t="s">
        <v>5</v>
      </c>
      <c r="C12258" s="4" t="s">
        <v>13</v>
      </c>
      <c r="D12258" s="4" t="s">
        <v>10</v>
      </c>
      <c r="E12258" s="4" t="s">
        <v>30</v>
      </c>
    </row>
    <row r="12259" spans="1:12">
      <c r="A12259" t="n">
        <v>104541</v>
      </c>
      <c r="B12259" s="27" t="n">
        <v>58</v>
      </c>
      <c r="C12259" s="7" t="n">
        <v>0</v>
      </c>
      <c r="D12259" s="7" t="n">
        <v>300</v>
      </c>
      <c r="E12259" s="7" t="n">
        <v>0.300000011920929</v>
      </c>
    </row>
    <row r="12260" spans="1:12">
      <c r="A12260" t="s">
        <v>4</v>
      </c>
      <c r="B12260" s="4" t="s">
        <v>5</v>
      </c>
      <c r="C12260" s="4" t="s">
        <v>13</v>
      </c>
      <c r="D12260" s="4" t="s">
        <v>10</v>
      </c>
    </row>
    <row r="12261" spans="1:12">
      <c r="A12261" t="n">
        <v>104549</v>
      </c>
      <c r="B12261" s="27" t="n">
        <v>58</v>
      </c>
      <c r="C12261" s="7" t="n">
        <v>255</v>
      </c>
      <c r="D12261" s="7" t="n">
        <v>0</v>
      </c>
    </row>
    <row r="12262" spans="1:12">
      <c r="A12262" t="s">
        <v>4</v>
      </c>
      <c r="B12262" s="4" t="s">
        <v>5</v>
      </c>
      <c r="C12262" s="4" t="s">
        <v>13</v>
      </c>
      <c r="D12262" s="4" t="s">
        <v>10</v>
      </c>
      <c r="E12262" s="4" t="s">
        <v>30</v>
      </c>
      <c r="F12262" s="4" t="s">
        <v>10</v>
      </c>
      <c r="G12262" s="4" t="s">
        <v>9</v>
      </c>
      <c r="H12262" s="4" t="s">
        <v>9</v>
      </c>
      <c r="I12262" s="4" t="s">
        <v>10</v>
      </c>
      <c r="J12262" s="4" t="s">
        <v>10</v>
      </c>
      <c r="K12262" s="4" t="s">
        <v>9</v>
      </c>
      <c r="L12262" s="4" t="s">
        <v>9</v>
      </c>
      <c r="M12262" s="4" t="s">
        <v>9</v>
      </c>
      <c r="N12262" s="4" t="s">
        <v>9</v>
      </c>
      <c r="O12262" s="4" t="s">
        <v>6</v>
      </c>
    </row>
    <row r="12263" spans="1:12">
      <c r="A12263" t="n">
        <v>104553</v>
      </c>
      <c r="B12263" s="19" t="n">
        <v>50</v>
      </c>
      <c r="C12263" s="7" t="n">
        <v>0</v>
      </c>
      <c r="D12263" s="7" t="n">
        <v>12010</v>
      </c>
      <c r="E12263" s="7" t="n">
        <v>1</v>
      </c>
      <c r="F12263" s="7" t="n">
        <v>0</v>
      </c>
      <c r="G12263" s="7" t="n">
        <v>0</v>
      </c>
      <c r="H12263" s="7" t="n">
        <v>0</v>
      </c>
      <c r="I12263" s="7" t="n">
        <v>0</v>
      </c>
      <c r="J12263" s="7" t="n">
        <v>65533</v>
      </c>
      <c r="K12263" s="7" t="n">
        <v>0</v>
      </c>
      <c r="L12263" s="7" t="n">
        <v>0</v>
      </c>
      <c r="M12263" s="7" t="n">
        <v>0</v>
      </c>
      <c r="N12263" s="7" t="n">
        <v>0</v>
      </c>
      <c r="O12263" s="7" t="s">
        <v>12</v>
      </c>
    </row>
    <row r="12264" spans="1:12">
      <c r="A12264" t="s">
        <v>4</v>
      </c>
      <c r="B12264" s="4" t="s">
        <v>5</v>
      </c>
      <c r="C12264" s="4" t="s">
        <v>13</v>
      </c>
      <c r="D12264" s="4" t="s">
        <v>10</v>
      </c>
      <c r="E12264" s="4" t="s">
        <v>10</v>
      </c>
      <c r="F12264" s="4" t="s">
        <v>10</v>
      </c>
      <c r="G12264" s="4" t="s">
        <v>10</v>
      </c>
      <c r="H12264" s="4" t="s">
        <v>13</v>
      </c>
    </row>
    <row r="12265" spans="1:12">
      <c r="A12265" t="n">
        <v>104592</v>
      </c>
      <c r="B12265" s="30" t="n">
        <v>25</v>
      </c>
      <c r="C12265" s="7" t="n">
        <v>5</v>
      </c>
      <c r="D12265" s="7" t="n">
        <v>65535</v>
      </c>
      <c r="E12265" s="7" t="n">
        <v>65535</v>
      </c>
      <c r="F12265" s="7" t="n">
        <v>65535</v>
      </c>
      <c r="G12265" s="7" t="n">
        <v>65535</v>
      </c>
      <c r="H12265" s="7" t="n">
        <v>0</v>
      </c>
    </row>
    <row r="12266" spans="1:12">
      <c r="A12266" t="s">
        <v>4</v>
      </c>
      <c r="B12266" s="4" t="s">
        <v>5</v>
      </c>
      <c r="C12266" s="4" t="s">
        <v>10</v>
      </c>
      <c r="D12266" s="4" t="s">
        <v>66</v>
      </c>
      <c r="E12266" s="4" t="s">
        <v>13</v>
      </c>
      <c r="F12266" s="4" t="s">
        <v>13</v>
      </c>
      <c r="G12266" s="4" t="s">
        <v>10</v>
      </c>
      <c r="H12266" s="4" t="s">
        <v>13</v>
      </c>
      <c r="I12266" s="4" t="s">
        <v>66</v>
      </c>
      <c r="J12266" s="4" t="s">
        <v>13</v>
      </c>
      <c r="K12266" s="4" t="s">
        <v>13</v>
      </c>
      <c r="L12266" s="4" t="s">
        <v>13</v>
      </c>
    </row>
    <row r="12267" spans="1:12">
      <c r="A12267" t="n">
        <v>104603</v>
      </c>
      <c r="B12267" s="31" t="n">
        <v>24</v>
      </c>
      <c r="C12267" s="7" t="n">
        <v>65533</v>
      </c>
      <c r="D12267" s="7" t="s">
        <v>734</v>
      </c>
      <c r="E12267" s="7" t="n">
        <v>12</v>
      </c>
      <c r="F12267" s="7" t="n">
        <v>16</v>
      </c>
      <c r="G12267" s="7" t="n">
        <v>50</v>
      </c>
      <c r="H12267" s="7" t="n">
        <v>7</v>
      </c>
      <c r="I12267" s="7" t="s">
        <v>748</v>
      </c>
      <c r="J12267" s="7" t="n">
        <v>6</v>
      </c>
      <c r="K12267" s="7" t="n">
        <v>2</v>
      </c>
      <c r="L12267" s="7" t="n">
        <v>0</v>
      </c>
    </row>
    <row r="12268" spans="1:12">
      <c r="A12268" t="s">
        <v>4</v>
      </c>
      <c r="B12268" s="4" t="s">
        <v>5</v>
      </c>
    </row>
    <row r="12269" spans="1:12">
      <c r="A12269" t="n">
        <v>104627</v>
      </c>
      <c r="B12269" s="32" t="n">
        <v>28</v>
      </c>
    </row>
    <row r="12270" spans="1:12">
      <c r="A12270" t="s">
        <v>4</v>
      </c>
      <c r="B12270" s="4" t="s">
        <v>5</v>
      </c>
      <c r="C12270" s="4" t="s">
        <v>13</v>
      </c>
    </row>
    <row r="12271" spans="1:12">
      <c r="A12271" t="n">
        <v>104628</v>
      </c>
      <c r="B12271" s="33" t="n">
        <v>27</v>
      </c>
      <c r="C12271" s="7" t="n">
        <v>0</v>
      </c>
    </row>
    <row r="12272" spans="1:12">
      <c r="A12272" t="s">
        <v>4</v>
      </c>
      <c r="B12272" s="4" t="s">
        <v>5</v>
      </c>
      <c r="C12272" s="4" t="s">
        <v>13</v>
      </c>
    </row>
    <row r="12273" spans="1:15">
      <c r="A12273" t="n">
        <v>104630</v>
      </c>
      <c r="B12273" s="33" t="n">
        <v>27</v>
      </c>
      <c r="C12273" s="7" t="n">
        <v>1</v>
      </c>
    </row>
    <row r="12274" spans="1:15">
      <c r="A12274" t="s">
        <v>4</v>
      </c>
      <c r="B12274" s="4" t="s">
        <v>5</v>
      </c>
      <c r="C12274" s="4" t="s">
        <v>13</v>
      </c>
      <c r="D12274" s="4" t="s">
        <v>10</v>
      </c>
      <c r="E12274" s="4" t="s">
        <v>10</v>
      </c>
      <c r="F12274" s="4" t="s">
        <v>10</v>
      </c>
      <c r="G12274" s="4" t="s">
        <v>10</v>
      </c>
      <c r="H12274" s="4" t="s">
        <v>13</v>
      </c>
    </row>
    <row r="12275" spans="1:15">
      <c r="A12275" t="n">
        <v>104632</v>
      </c>
      <c r="B12275" s="30" t="n">
        <v>25</v>
      </c>
      <c r="C12275" s="7" t="n">
        <v>5</v>
      </c>
      <c r="D12275" s="7" t="n">
        <v>65535</v>
      </c>
      <c r="E12275" s="7" t="n">
        <v>65535</v>
      </c>
      <c r="F12275" s="7" t="n">
        <v>65535</v>
      </c>
      <c r="G12275" s="7" t="n">
        <v>65535</v>
      </c>
      <c r="H12275" s="7" t="n">
        <v>0</v>
      </c>
    </row>
    <row r="12276" spans="1:15">
      <c r="A12276" t="s">
        <v>4</v>
      </c>
      <c r="B12276" s="4" t="s">
        <v>5</v>
      </c>
      <c r="C12276" s="4" t="s">
        <v>13</v>
      </c>
      <c r="D12276" s="4" t="s">
        <v>10</v>
      </c>
      <c r="E12276" s="4" t="s">
        <v>9</v>
      </c>
    </row>
    <row r="12277" spans="1:15">
      <c r="A12277" t="n">
        <v>104643</v>
      </c>
      <c r="B12277" s="74" t="n">
        <v>101</v>
      </c>
      <c r="C12277" s="7" t="n">
        <v>0</v>
      </c>
      <c r="D12277" s="7" t="n">
        <v>50</v>
      </c>
      <c r="E12277" s="7" t="n">
        <v>6</v>
      </c>
    </row>
    <row r="12278" spans="1:15">
      <c r="A12278" t="s">
        <v>4</v>
      </c>
      <c r="B12278" s="4" t="s">
        <v>5</v>
      </c>
      <c r="C12278" s="4" t="s">
        <v>13</v>
      </c>
      <c r="D12278" s="4" t="s">
        <v>10</v>
      </c>
      <c r="E12278" s="4" t="s">
        <v>30</v>
      </c>
    </row>
    <row r="12279" spans="1:15">
      <c r="A12279" t="n">
        <v>104651</v>
      </c>
      <c r="B12279" s="27" t="n">
        <v>58</v>
      </c>
      <c r="C12279" s="7" t="n">
        <v>100</v>
      </c>
      <c r="D12279" s="7" t="n">
        <v>300</v>
      </c>
      <c r="E12279" s="7" t="n">
        <v>0.300000011920929</v>
      </c>
    </row>
    <row r="12280" spans="1:15">
      <c r="A12280" t="s">
        <v>4</v>
      </c>
      <c r="B12280" s="4" t="s">
        <v>5</v>
      </c>
      <c r="C12280" s="4" t="s">
        <v>13</v>
      </c>
      <c r="D12280" s="4" t="s">
        <v>10</v>
      </c>
    </row>
    <row r="12281" spans="1:15">
      <c r="A12281" t="n">
        <v>104659</v>
      </c>
      <c r="B12281" s="27" t="n">
        <v>58</v>
      </c>
      <c r="C12281" s="7" t="n">
        <v>255</v>
      </c>
      <c r="D12281" s="7" t="n">
        <v>0</v>
      </c>
    </row>
    <row r="12282" spans="1:15">
      <c r="A12282" t="s">
        <v>4</v>
      </c>
      <c r="B12282" s="4" t="s">
        <v>5</v>
      </c>
      <c r="C12282" s="4" t="s">
        <v>13</v>
      </c>
      <c r="D12282" s="4" t="s">
        <v>10</v>
      </c>
      <c r="E12282" s="4" t="s">
        <v>6</v>
      </c>
    </row>
    <row r="12283" spans="1:15">
      <c r="A12283" t="n">
        <v>104663</v>
      </c>
      <c r="B12283" s="51" t="n">
        <v>51</v>
      </c>
      <c r="C12283" s="7" t="n">
        <v>4</v>
      </c>
      <c r="D12283" s="7" t="n">
        <v>110</v>
      </c>
      <c r="E12283" s="7" t="s">
        <v>274</v>
      </c>
    </row>
    <row r="12284" spans="1:15">
      <c r="A12284" t="s">
        <v>4</v>
      </c>
      <c r="B12284" s="4" t="s">
        <v>5</v>
      </c>
      <c r="C12284" s="4" t="s">
        <v>10</v>
      </c>
    </row>
    <row r="12285" spans="1:15">
      <c r="A12285" t="n">
        <v>104676</v>
      </c>
      <c r="B12285" s="25" t="n">
        <v>16</v>
      </c>
      <c r="C12285" s="7" t="n">
        <v>0</v>
      </c>
    </row>
    <row r="12286" spans="1:15">
      <c r="A12286" t="s">
        <v>4</v>
      </c>
      <c r="B12286" s="4" t="s">
        <v>5</v>
      </c>
      <c r="C12286" s="4" t="s">
        <v>10</v>
      </c>
      <c r="D12286" s="4" t="s">
        <v>66</v>
      </c>
      <c r="E12286" s="4" t="s">
        <v>13</v>
      </c>
      <c r="F12286" s="4" t="s">
        <v>13</v>
      </c>
      <c r="G12286" s="4" t="s">
        <v>66</v>
      </c>
      <c r="H12286" s="4" t="s">
        <v>13</v>
      </c>
      <c r="I12286" s="4" t="s">
        <v>13</v>
      </c>
    </row>
    <row r="12287" spans="1:15">
      <c r="A12287" t="n">
        <v>104679</v>
      </c>
      <c r="B12287" s="52" t="n">
        <v>26</v>
      </c>
      <c r="C12287" s="7" t="n">
        <v>110</v>
      </c>
      <c r="D12287" s="7" t="s">
        <v>964</v>
      </c>
      <c r="E12287" s="7" t="n">
        <v>2</v>
      </c>
      <c r="F12287" s="7" t="n">
        <v>3</v>
      </c>
      <c r="G12287" s="7" t="s">
        <v>965</v>
      </c>
      <c r="H12287" s="7" t="n">
        <v>2</v>
      </c>
      <c r="I12287" s="7" t="n">
        <v>0</v>
      </c>
    </row>
    <row r="12288" spans="1:15">
      <c r="A12288" t="s">
        <v>4</v>
      </c>
      <c r="B12288" s="4" t="s">
        <v>5</v>
      </c>
    </row>
    <row r="12289" spans="1:9">
      <c r="A12289" t="n">
        <v>104887</v>
      </c>
      <c r="B12289" s="32" t="n">
        <v>28</v>
      </c>
    </row>
    <row r="12290" spans="1:9">
      <c r="A12290" t="s">
        <v>4</v>
      </c>
      <c r="B12290" s="4" t="s">
        <v>5</v>
      </c>
      <c r="C12290" s="4" t="s">
        <v>13</v>
      </c>
      <c r="D12290" s="4" t="s">
        <v>10</v>
      </c>
      <c r="E12290" s="4" t="s">
        <v>13</v>
      </c>
      <c r="F12290" s="4" t="s">
        <v>13</v>
      </c>
      <c r="G12290" s="4" t="s">
        <v>10</v>
      </c>
      <c r="H12290" s="4" t="s">
        <v>13</v>
      </c>
      <c r="I12290" s="4" t="s">
        <v>13</v>
      </c>
      <c r="J12290" s="4" t="s">
        <v>10</v>
      </c>
      <c r="K12290" s="4" t="s">
        <v>13</v>
      </c>
      <c r="L12290" s="4" t="s">
        <v>13</v>
      </c>
      <c r="M12290" s="4" t="s">
        <v>10</v>
      </c>
      <c r="N12290" s="4" t="s">
        <v>13</v>
      </c>
      <c r="O12290" s="4" t="s">
        <v>13</v>
      </c>
      <c r="P12290" s="4" t="s">
        <v>10</v>
      </c>
      <c r="Q12290" s="4" t="s">
        <v>13</v>
      </c>
      <c r="R12290" s="4" t="s">
        <v>13</v>
      </c>
      <c r="S12290" s="4" t="s">
        <v>10</v>
      </c>
      <c r="T12290" s="4" t="s">
        <v>13</v>
      </c>
      <c r="U12290" s="4" t="s">
        <v>13</v>
      </c>
      <c r="V12290" s="4" t="s">
        <v>29</v>
      </c>
    </row>
    <row r="12291" spans="1:9">
      <c r="A12291" t="n">
        <v>104888</v>
      </c>
      <c r="B12291" s="14" t="n">
        <v>5</v>
      </c>
      <c r="C12291" s="7" t="n">
        <v>30</v>
      </c>
      <c r="D12291" s="7" t="n">
        <v>10377</v>
      </c>
      <c r="E12291" s="7" t="n">
        <v>8</v>
      </c>
      <c r="F12291" s="7" t="n">
        <v>30</v>
      </c>
      <c r="G12291" s="7" t="n">
        <v>10372</v>
      </c>
      <c r="H12291" s="7" t="n">
        <v>9</v>
      </c>
      <c r="I12291" s="7" t="n">
        <v>30</v>
      </c>
      <c r="J12291" s="7" t="n">
        <v>10373</v>
      </c>
      <c r="K12291" s="7" t="n">
        <v>9</v>
      </c>
      <c r="L12291" s="7" t="n">
        <v>30</v>
      </c>
      <c r="M12291" s="7" t="n">
        <v>10374</v>
      </c>
      <c r="N12291" s="7" t="n">
        <v>9</v>
      </c>
      <c r="O12291" s="7" t="n">
        <v>30</v>
      </c>
      <c r="P12291" s="7" t="n">
        <v>10375</v>
      </c>
      <c r="Q12291" s="7" t="n">
        <v>9</v>
      </c>
      <c r="R12291" s="7" t="n">
        <v>30</v>
      </c>
      <c r="S12291" s="7" t="n">
        <v>10376</v>
      </c>
      <c r="T12291" s="7" t="n">
        <v>9</v>
      </c>
      <c r="U12291" s="7" t="n">
        <v>1</v>
      </c>
      <c r="V12291" s="15" t="n">
        <f t="normal" ca="1">A12313</f>
        <v>0</v>
      </c>
    </row>
    <row r="12292" spans="1:9">
      <c r="A12292" t="s">
        <v>4</v>
      </c>
      <c r="B12292" s="4" t="s">
        <v>5</v>
      </c>
      <c r="C12292" s="4" t="s">
        <v>13</v>
      </c>
      <c r="D12292" s="4" t="s">
        <v>10</v>
      </c>
      <c r="E12292" s="4" t="s">
        <v>30</v>
      </c>
    </row>
    <row r="12293" spans="1:9">
      <c r="A12293" t="n">
        <v>104918</v>
      </c>
      <c r="B12293" s="27" t="n">
        <v>58</v>
      </c>
      <c r="C12293" s="7" t="n">
        <v>0</v>
      </c>
      <c r="D12293" s="7" t="n">
        <v>1000</v>
      </c>
      <c r="E12293" s="7" t="n">
        <v>1</v>
      </c>
    </row>
    <row r="12294" spans="1:9">
      <c r="A12294" t="s">
        <v>4</v>
      </c>
      <c r="B12294" s="4" t="s">
        <v>5</v>
      </c>
      <c r="C12294" s="4" t="s">
        <v>13</v>
      </c>
      <c r="D12294" s="4" t="s">
        <v>10</v>
      </c>
    </row>
    <row r="12295" spans="1:9">
      <c r="A12295" t="n">
        <v>104926</v>
      </c>
      <c r="B12295" s="27" t="n">
        <v>58</v>
      </c>
      <c r="C12295" s="7" t="n">
        <v>255</v>
      </c>
      <c r="D12295" s="7" t="n">
        <v>0</v>
      </c>
    </row>
    <row r="12296" spans="1:9">
      <c r="A12296" t="s">
        <v>4</v>
      </c>
      <c r="B12296" s="4" t="s">
        <v>5</v>
      </c>
      <c r="C12296" s="4" t="s">
        <v>13</v>
      </c>
      <c r="D12296" s="4" t="s">
        <v>13</v>
      </c>
      <c r="E12296" s="4" t="s">
        <v>9</v>
      </c>
      <c r="F12296" s="4" t="s">
        <v>13</v>
      </c>
      <c r="G12296" s="4" t="s">
        <v>13</v>
      </c>
    </row>
    <row r="12297" spans="1:9">
      <c r="A12297" t="n">
        <v>104930</v>
      </c>
      <c r="B12297" s="34" t="n">
        <v>18</v>
      </c>
      <c r="C12297" s="7" t="n">
        <v>1</v>
      </c>
      <c r="D12297" s="7" t="n">
        <v>0</v>
      </c>
      <c r="E12297" s="7" t="n">
        <v>0</v>
      </c>
      <c r="F12297" s="7" t="n">
        <v>19</v>
      </c>
      <c r="G12297" s="7" t="n">
        <v>1</v>
      </c>
    </row>
    <row r="12298" spans="1:9">
      <c r="A12298" t="s">
        <v>4</v>
      </c>
      <c r="B12298" s="4" t="s">
        <v>5</v>
      </c>
      <c r="C12298" s="4" t="s">
        <v>13</v>
      </c>
      <c r="D12298" s="4" t="s">
        <v>6</v>
      </c>
    </row>
    <row r="12299" spans="1:9">
      <c r="A12299" t="n">
        <v>104939</v>
      </c>
      <c r="B12299" s="9" t="n">
        <v>2</v>
      </c>
      <c r="C12299" s="7" t="n">
        <v>11</v>
      </c>
      <c r="D12299" s="7" t="s">
        <v>966</v>
      </c>
    </row>
    <row r="12300" spans="1:9">
      <c r="A12300" t="s">
        <v>4</v>
      </c>
      <c r="B12300" s="4" t="s">
        <v>5</v>
      </c>
      <c r="C12300" s="4" t="s">
        <v>13</v>
      </c>
      <c r="D12300" s="4" t="s">
        <v>10</v>
      </c>
      <c r="E12300" s="4" t="s">
        <v>30</v>
      </c>
    </row>
    <row r="12301" spans="1:9">
      <c r="A12301" t="n">
        <v>104950</v>
      </c>
      <c r="B12301" s="27" t="n">
        <v>58</v>
      </c>
      <c r="C12301" s="7" t="n">
        <v>0</v>
      </c>
      <c r="D12301" s="7" t="n">
        <v>2000</v>
      </c>
      <c r="E12301" s="7" t="n">
        <v>1</v>
      </c>
    </row>
    <row r="12302" spans="1:9">
      <c r="A12302" t="s">
        <v>4</v>
      </c>
      <c r="B12302" s="4" t="s">
        <v>5</v>
      </c>
      <c r="C12302" s="4" t="s">
        <v>13</v>
      </c>
      <c r="D12302" s="4" t="s">
        <v>10</v>
      </c>
    </row>
    <row r="12303" spans="1:9">
      <c r="A12303" t="n">
        <v>104958</v>
      </c>
      <c r="B12303" s="27" t="n">
        <v>58</v>
      </c>
      <c r="C12303" s="7" t="n">
        <v>255</v>
      </c>
      <c r="D12303" s="7" t="n">
        <v>0</v>
      </c>
    </row>
    <row r="12304" spans="1:9">
      <c r="A12304" t="s">
        <v>4</v>
      </c>
      <c r="B12304" s="4" t="s">
        <v>5</v>
      </c>
      <c r="C12304" s="4" t="s">
        <v>13</v>
      </c>
      <c r="D12304" s="4" t="s">
        <v>30</v>
      </c>
      <c r="E12304" s="4" t="s">
        <v>10</v>
      </c>
      <c r="F12304" s="4" t="s">
        <v>13</v>
      </c>
    </row>
    <row r="12305" spans="1:22">
      <c r="A12305" t="n">
        <v>104962</v>
      </c>
      <c r="B12305" s="17" t="n">
        <v>49</v>
      </c>
      <c r="C12305" s="7" t="n">
        <v>3</v>
      </c>
      <c r="D12305" s="7" t="n">
        <v>1</v>
      </c>
      <c r="E12305" s="7" t="n">
        <v>500</v>
      </c>
      <c r="F12305" s="7" t="n">
        <v>0</v>
      </c>
    </row>
    <row r="12306" spans="1:22">
      <c r="A12306" t="s">
        <v>4</v>
      </c>
      <c r="B12306" s="4" t="s">
        <v>5</v>
      </c>
      <c r="C12306" s="4" t="s">
        <v>13</v>
      </c>
      <c r="D12306" s="4" t="s">
        <v>10</v>
      </c>
    </row>
    <row r="12307" spans="1:22">
      <c r="A12307" t="n">
        <v>104971</v>
      </c>
      <c r="B12307" s="27" t="n">
        <v>58</v>
      </c>
      <c r="C12307" s="7" t="n">
        <v>11</v>
      </c>
      <c r="D12307" s="7" t="n">
        <v>300</v>
      </c>
    </row>
    <row r="12308" spans="1:22">
      <c r="A12308" t="s">
        <v>4</v>
      </c>
      <c r="B12308" s="4" t="s">
        <v>5</v>
      </c>
      <c r="C12308" s="4" t="s">
        <v>13</v>
      </c>
      <c r="D12308" s="4" t="s">
        <v>10</v>
      </c>
    </row>
    <row r="12309" spans="1:22">
      <c r="A12309" t="n">
        <v>104975</v>
      </c>
      <c r="B12309" s="27" t="n">
        <v>58</v>
      </c>
      <c r="C12309" s="7" t="n">
        <v>12</v>
      </c>
      <c r="D12309" s="7" t="n">
        <v>0</v>
      </c>
    </row>
    <row r="12310" spans="1:22">
      <c r="A12310" t="s">
        <v>4</v>
      </c>
      <c r="B12310" s="4" t="s">
        <v>5</v>
      </c>
      <c r="C12310" s="4" t="s">
        <v>29</v>
      </c>
    </row>
    <row r="12311" spans="1:22">
      <c r="A12311" t="n">
        <v>104979</v>
      </c>
      <c r="B12311" s="18" t="n">
        <v>3</v>
      </c>
      <c r="C12311" s="15" t="n">
        <f t="normal" ca="1">A12317</f>
        <v>0</v>
      </c>
    </row>
    <row r="12312" spans="1:22">
      <c r="A12312" t="s">
        <v>4</v>
      </c>
      <c r="B12312" s="4" t="s">
        <v>5</v>
      </c>
      <c r="C12312" s="4" t="s">
        <v>13</v>
      </c>
      <c r="D12312" s="4" t="s">
        <v>10</v>
      </c>
      <c r="E12312" s="4" t="s">
        <v>30</v>
      </c>
    </row>
    <row r="12313" spans="1:22">
      <c r="A12313" t="n">
        <v>104984</v>
      </c>
      <c r="B12313" s="27" t="n">
        <v>58</v>
      </c>
      <c r="C12313" s="7" t="n">
        <v>0</v>
      </c>
      <c r="D12313" s="7" t="n">
        <v>2000</v>
      </c>
      <c r="E12313" s="7" t="n">
        <v>1</v>
      </c>
    </row>
    <row r="12314" spans="1:22">
      <c r="A12314" t="s">
        <v>4</v>
      </c>
      <c r="B12314" s="4" t="s">
        <v>5</v>
      </c>
      <c r="C12314" s="4" t="s">
        <v>13</v>
      </c>
      <c r="D12314" s="4" t="s">
        <v>10</v>
      </c>
    </row>
    <row r="12315" spans="1:22">
      <c r="A12315" t="n">
        <v>104992</v>
      </c>
      <c r="B12315" s="27" t="n">
        <v>58</v>
      </c>
      <c r="C12315" s="7" t="n">
        <v>255</v>
      </c>
      <c r="D12315" s="7" t="n">
        <v>0</v>
      </c>
    </row>
    <row r="12316" spans="1:22">
      <c r="A12316" t="s">
        <v>4</v>
      </c>
      <c r="B12316" s="4" t="s">
        <v>5</v>
      </c>
      <c r="C12316" s="4" t="s">
        <v>13</v>
      </c>
      <c r="D12316" s="4" t="s">
        <v>10</v>
      </c>
      <c r="E12316" s="4" t="s">
        <v>30</v>
      </c>
    </row>
    <row r="12317" spans="1:22">
      <c r="A12317" t="n">
        <v>104996</v>
      </c>
      <c r="B12317" s="27" t="n">
        <v>58</v>
      </c>
      <c r="C12317" s="7" t="n">
        <v>0</v>
      </c>
      <c r="D12317" s="7" t="n">
        <v>2000</v>
      </c>
      <c r="E12317" s="7" t="n">
        <v>1</v>
      </c>
    </row>
    <row r="12318" spans="1:22">
      <c r="A12318" t="s">
        <v>4</v>
      </c>
      <c r="B12318" s="4" t="s">
        <v>5</v>
      </c>
      <c r="C12318" s="4" t="s">
        <v>13</v>
      </c>
      <c r="D12318" s="4" t="s">
        <v>10</v>
      </c>
    </row>
    <row r="12319" spans="1:22">
      <c r="A12319" t="n">
        <v>105004</v>
      </c>
      <c r="B12319" s="27" t="n">
        <v>58</v>
      </c>
      <c r="C12319" s="7" t="n">
        <v>255</v>
      </c>
      <c r="D12319" s="7" t="n">
        <v>0</v>
      </c>
    </row>
    <row r="12320" spans="1:22">
      <c r="A12320" t="s">
        <v>4</v>
      </c>
      <c r="B12320" s="4" t="s">
        <v>5</v>
      </c>
      <c r="C12320" s="4" t="s">
        <v>10</v>
      </c>
      <c r="D12320" s="4" t="s">
        <v>30</v>
      </c>
      <c r="E12320" s="4" t="s">
        <v>30</v>
      </c>
      <c r="F12320" s="4" t="s">
        <v>30</v>
      </c>
      <c r="G12320" s="4" t="s">
        <v>30</v>
      </c>
    </row>
    <row r="12321" spans="1:7">
      <c r="A12321" t="n">
        <v>105008</v>
      </c>
      <c r="B12321" s="38" t="n">
        <v>46</v>
      </c>
      <c r="C12321" s="7" t="n">
        <v>61456</v>
      </c>
      <c r="D12321" s="7" t="n">
        <v>10.8400001525879</v>
      </c>
      <c r="E12321" s="7" t="n">
        <v>0</v>
      </c>
      <c r="F12321" s="7" t="n">
        <v>-4.34999990463257</v>
      </c>
      <c r="G12321" s="7" t="n">
        <v>67.8000030517578</v>
      </c>
    </row>
    <row r="12322" spans="1:7">
      <c r="A12322" t="s">
        <v>4</v>
      </c>
      <c r="B12322" s="4" t="s">
        <v>5</v>
      </c>
      <c r="C12322" s="4" t="s">
        <v>13</v>
      </c>
      <c r="D12322" s="4" t="s">
        <v>13</v>
      </c>
      <c r="E12322" s="4" t="s">
        <v>30</v>
      </c>
      <c r="F12322" s="4" t="s">
        <v>30</v>
      </c>
      <c r="G12322" s="4" t="s">
        <v>30</v>
      </c>
      <c r="H12322" s="4" t="s">
        <v>10</v>
      </c>
      <c r="I12322" s="4" t="s">
        <v>13</v>
      </c>
    </row>
    <row r="12323" spans="1:7">
      <c r="A12323" t="n">
        <v>105027</v>
      </c>
      <c r="B12323" s="59" t="n">
        <v>45</v>
      </c>
      <c r="C12323" s="7" t="n">
        <v>4</v>
      </c>
      <c r="D12323" s="7" t="n">
        <v>3</v>
      </c>
      <c r="E12323" s="7" t="n">
        <v>7</v>
      </c>
      <c r="F12323" s="7" t="n">
        <v>247.820007324219</v>
      </c>
      <c r="G12323" s="7" t="n">
        <v>0</v>
      </c>
      <c r="H12323" s="7" t="n">
        <v>0</v>
      </c>
      <c r="I12323" s="7" t="n">
        <v>0</v>
      </c>
    </row>
    <row r="12324" spans="1:7">
      <c r="A12324" t="s">
        <v>4</v>
      </c>
      <c r="B12324" s="4" t="s">
        <v>5</v>
      </c>
      <c r="C12324" s="4" t="s">
        <v>13</v>
      </c>
      <c r="D12324" s="4" t="s">
        <v>6</v>
      </c>
    </row>
    <row r="12325" spans="1:7">
      <c r="A12325" t="n">
        <v>105045</v>
      </c>
      <c r="B12325" s="9" t="n">
        <v>2</v>
      </c>
      <c r="C12325" s="7" t="n">
        <v>10</v>
      </c>
      <c r="D12325" s="7" t="s">
        <v>713</v>
      </c>
    </row>
    <row r="12326" spans="1:7">
      <c r="A12326" t="s">
        <v>4</v>
      </c>
      <c r="B12326" s="4" t="s">
        <v>5</v>
      </c>
      <c r="C12326" s="4" t="s">
        <v>10</v>
      </c>
    </row>
    <row r="12327" spans="1:7">
      <c r="A12327" t="n">
        <v>105060</v>
      </c>
      <c r="B12327" s="25" t="n">
        <v>16</v>
      </c>
      <c r="C12327" s="7" t="n">
        <v>0</v>
      </c>
    </row>
    <row r="12328" spans="1:7">
      <c r="A12328" t="s">
        <v>4</v>
      </c>
      <c r="B12328" s="4" t="s">
        <v>5</v>
      </c>
      <c r="C12328" s="4" t="s">
        <v>13</v>
      </c>
      <c r="D12328" s="4" t="s">
        <v>10</v>
      </c>
    </row>
    <row r="12329" spans="1:7">
      <c r="A12329" t="n">
        <v>105063</v>
      </c>
      <c r="B12329" s="27" t="n">
        <v>58</v>
      </c>
      <c r="C12329" s="7" t="n">
        <v>105</v>
      </c>
      <c r="D12329" s="7" t="n">
        <v>300</v>
      </c>
    </row>
    <row r="12330" spans="1:7">
      <c r="A12330" t="s">
        <v>4</v>
      </c>
      <c r="B12330" s="4" t="s">
        <v>5</v>
      </c>
      <c r="C12330" s="4" t="s">
        <v>30</v>
      </c>
      <c r="D12330" s="4" t="s">
        <v>10</v>
      </c>
    </row>
    <row r="12331" spans="1:7">
      <c r="A12331" t="n">
        <v>105067</v>
      </c>
      <c r="B12331" s="49" t="n">
        <v>103</v>
      </c>
      <c r="C12331" s="7" t="n">
        <v>1</v>
      </c>
      <c r="D12331" s="7" t="n">
        <v>300</v>
      </c>
    </row>
    <row r="12332" spans="1:7">
      <c r="A12332" t="s">
        <v>4</v>
      </c>
      <c r="B12332" s="4" t="s">
        <v>5</v>
      </c>
      <c r="C12332" s="4" t="s">
        <v>13</v>
      </c>
      <c r="D12332" s="4" t="s">
        <v>10</v>
      </c>
    </row>
    <row r="12333" spans="1:7">
      <c r="A12333" t="n">
        <v>105074</v>
      </c>
      <c r="B12333" s="55" t="n">
        <v>72</v>
      </c>
      <c r="C12333" s="7" t="n">
        <v>4</v>
      </c>
      <c r="D12333" s="7" t="n">
        <v>0</v>
      </c>
    </row>
    <row r="12334" spans="1:7">
      <c r="A12334" t="s">
        <v>4</v>
      </c>
      <c r="B12334" s="4" t="s">
        <v>5</v>
      </c>
      <c r="C12334" s="4" t="s">
        <v>9</v>
      </c>
    </row>
    <row r="12335" spans="1:7">
      <c r="A12335" t="n">
        <v>105078</v>
      </c>
      <c r="B12335" s="53" t="n">
        <v>15</v>
      </c>
      <c r="C12335" s="7" t="n">
        <v>1073741824</v>
      </c>
    </row>
    <row r="12336" spans="1:7">
      <c r="A12336" t="s">
        <v>4</v>
      </c>
      <c r="B12336" s="4" t="s">
        <v>5</v>
      </c>
      <c r="C12336" s="4" t="s">
        <v>13</v>
      </c>
    </row>
    <row r="12337" spans="1:9">
      <c r="A12337" t="n">
        <v>105083</v>
      </c>
      <c r="B12337" s="50" t="n">
        <v>64</v>
      </c>
      <c r="C12337" s="7" t="n">
        <v>3</v>
      </c>
    </row>
    <row r="12338" spans="1:9">
      <c r="A12338" t="s">
        <v>4</v>
      </c>
      <c r="B12338" s="4" t="s">
        <v>5</v>
      </c>
      <c r="C12338" s="4" t="s">
        <v>13</v>
      </c>
    </row>
    <row r="12339" spans="1:9">
      <c r="A12339" t="n">
        <v>105085</v>
      </c>
      <c r="B12339" s="48" t="n">
        <v>74</v>
      </c>
      <c r="C12339" s="7" t="n">
        <v>67</v>
      </c>
    </row>
    <row r="12340" spans="1:9">
      <c r="A12340" t="s">
        <v>4</v>
      </c>
      <c r="B12340" s="4" t="s">
        <v>5</v>
      </c>
      <c r="C12340" s="4" t="s">
        <v>13</v>
      </c>
      <c r="D12340" s="4" t="s">
        <v>13</v>
      </c>
      <c r="E12340" s="4" t="s">
        <v>10</v>
      </c>
    </row>
    <row r="12341" spans="1:9">
      <c r="A12341" t="n">
        <v>105087</v>
      </c>
      <c r="B12341" s="59" t="n">
        <v>45</v>
      </c>
      <c r="C12341" s="7" t="n">
        <v>8</v>
      </c>
      <c r="D12341" s="7" t="n">
        <v>1</v>
      </c>
      <c r="E12341" s="7" t="n">
        <v>0</v>
      </c>
    </row>
    <row r="12342" spans="1:9">
      <c r="A12342" t="s">
        <v>4</v>
      </c>
      <c r="B12342" s="4" t="s">
        <v>5</v>
      </c>
      <c r="C12342" s="4" t="s">
        <v>10</v>
      </c>
    </row>
    <row r="12343" spans="1:9">
      <c r="A12343" t="n">
        <v>105092</v>
      </c>
      <c r="B12343" s="16" t="n">
        <v>13</v>
      </c>
      <c r="C12343" s="7" t="n">
        <v>6409</v>
      </c>
    </row>
    <row r="12344" spans="1:9">
      <c r="A12344" t="s">
        <v>4</v>
      </c>
      <c r="B12344" s="4" t="s">
        <v>5</v>
      </c>
      <c r="C12344" s="4" t="s">
        <v>10</v>
      </c>
    </row>
    <row r="12345" spans="1:9">
      <c r="A12345" t="n">
        <v>105095</v>
      </c>
      <c r="B12345" s="16" t="n">
        <v>13</v>
      </c>
      <c r="C12345" s="7" t="n">
        <v>6408</v>
      </c>
    </row>
    <row r="12346" spans="1:9">
      <c r="A12346" t="s">
        <v>4</v>
      </c>
      <c r="B12346" s="4" t="s">
        <v>5</v>
      </c>
      <c r="C12346" s="4" t="s">
        <v>10</v>
      </c>
    </row>
    <row r="12347" spans="1:9">
      <c r="A12347" t="n">
        <v>105098</v>
      </c>
      <c r="B12347" s="8" t="n">
        <v>12</v>
      </c>
      <c r="C12347" s="7" t="n">
        <v>6464</v>
      </c>
    </row>
    <row r="12348" spans="1:9">
      <c r="A12348" t="s">
        <v>4</v>
      </c>
      <c r="B12348" s="4" t="s">
        <v>5</v>
      </c>
      <c r="C12348" s="4" t="s">
        <v>10</v>
      </c>
    </row>
    <row r="12349" spans="1:9">
      <c r="A12349" t="n">
        <v>105101</v>
      </c>
      <c r="B12349" s="16" t="n">
        <v>13</v>
      </c>
      <c r="C12349" s="7" t="n">
        <v>6465</v>
      </c>
    </row>
    <row r="12350" spans="1:9">
      <c r="A12350" t="s">
        <v>4</v>
      </c>
      <c r="B12350" s="4" t="s">
        <v>5</v>
      </c>
      <c r="C12350" s="4" t="s">
        <v>10</v>
      </c>
    </row>
    <row r="12351" spans="1:9">
      <c r="A12351" t="n">
        <v>105104</v>
      </c>
      <c r="B12351" s="16" t="n">
        <v>13</v>
      </c>
      <c r="C12351" s="7" t="n">
        <v>6466</v>
      </c>
    </row>
    <row r="12352" spans="1:9">
      <c r="A12352" t="s">
        <v>4</v>
      </c>
      <c r="B12352" s="4" t="s">
        <v>5</v>
      </c>
      <c r="C12352" s="4" t="s">
        <v>10</v>
      </c>
    </row>
    <row r="12353" spans="1:5">
      <c r="A12353" t="n">
        <v>105107</v>
      </c>
      <c r="B12353" s="16" t="n">
        <v>13</v>
      </c>
      <c r="C12353" s="7" t="n">
        <v>6467</v>
      </c>
    </row>
    <row r="12354" spans="1:5">
      <c r="A12354" t="s">
        <v>4</v>
      </c>
      <c r="B12354" s="4" t="s">
        <v>5</v>
      </c>
      <c r="C12354" s="4" t="s">
        <v>10</v>
      </c>
    </row>
    <row r="12355" spans="1:5">
      <c r="A12355" t="n">
        <v>105110</v>
      </c>
      <c r="B12355" s="16" t="n">
        <v>13</v>
      </c>
      <c r="C12355" s="7" t="n">
        <v>6468</v>
      </c>
    </row>
    <row r="12356" spans="1:5">
      <c r="A12356" t="s">
        <v>4</v>
      </c>
      <c r="B12356" s="4" t="s">
        <v>5</v>
      </c>
      <c r="C12356" s="4" t="s">
        <v>10</v>
      </c>
    </row>
    <row r="12357" spans="1:5">
      <c r="A12357" t="n">
        <v>105113</v>
      </c>
      <c r="B12357" s="16" t="n">
        <v>13</v>
      </c>
      <c r="C12357" s="7" t="n">
        <v>6469</v>
      </c>
    </row>
    <row r="12358" spans="1:5">
      <c r="A12358" t="s">
        <v>4</v>
      </c>
      <c r="B12358" s="4" t="s">
        <v>5</v>
      </c>
      <c r="C12358" s="4" t="s">
        <v>10</v>
      </c>
    </row>
    <row r="12359" spans="1:5">
      <c r="A12359" t="n">
        <v>105116</v>
      </c>
      <c r="B12359" s="16" t="n">
        <v>13</v>
      </c>
      <c r="C12359" s="7" t="n">
        <v>6470</v>
      </c>
    </row>
    <row r="12360" spans="1:5">
      <c r="A12360" t="s">
        <v>4</v>
      </c>
      <c r="B12360" s="4" t="s">
        <v>5</v>
      </c>
      <c r="C12360" s="4" t="s">
        <v>10</v>
      </c>
    </row>
    <row r="12361" spans="1:5">
      <c r="A12361" t="n">
        <v>105119</v>
      </c>
      <c r="B12361" s="16" t="n">
        <v>13</v>
      </c>
      <c r="C12361" s="7" t="n">
        <v>6471</v>
      </c>
    </row>
    <row r="12362" spans="1:5">
      <c r="A12362" t="s">
        <v>4</v>
      </c>
      <c r="B12362" s="4" t="s">
        <v>5</v>
      </c>
      <c r="C12362" s="4" t="s">
        <v>13</v>
      </c>
    </row>
    <row r="12363" spans="1:5">
      <c r="A12363" t="n">
        <v>105122</v>
      </c>
      <c r="B12363" s="48" t="n">
        <v>74</v>
      </c>
      <c r="C12363" s="7" t="n">
        <v>18</v>
      </c>
    </row>
    <row r="12364" spans="1:5">
      <c r="A12364" t="s">
        <v>4</v>
      </c>
      <c r="B12364" s="4" t="s">
        <v>5</v>
      </c>
      <c r="C12364" s="4" t="s">
        <v>13</v>
      </c>
    </row>
    <row r="12365" spans="1:5">
      <c r="A12365" t="n">
        <v>105124</v>
      </c>
      <c r="B12365" s="48" t="n">
        <v>74</v>
      </c>
      <c r="C12365" s="7" t="n">
        <v>45</v>
      </c>
    </row>
    <row r="12366" spans="1:5">
      <c r="A12366" t="s">
        <v>4</v>
      </c>
      <c r="B12366" s="4" t="s">
        <v>5</v>
      </c>
      <c r="C12366" s="4" t="s">
        <v>10</v>
      </c>
    </row>
    <row r="12367" spans="1:5">
      <c r="A12367" t="n">
        <v>105126</v>
      </c>
      <c r="B12367" s="25" t="n">
        <v>16</v>
      </c>
      <c r="C12367" s="7" t="n">
        <v>0</v>
      </c>
    </row>
    <row r="12368" spans="1:5">
      <c r="A12368" t="s">
        <v>4</v>
      </c>
      <c r="B12368" s="4" t="s">
        <v>5</v>
      </c>
      <c r="C12368" s="4" t="s">
        <v>13</v>
      </c>
      <c r="D12368" s="4" t="s">
        <v>13</v>
      </c>
      <c r="E12368" s="4" t="s">
        <v>13</v>
      </c>
      <c r="F12368" s="4" t="s">
        <v>13</v>
      </c>
    </row>
    <row r="12369" spans="1:6">
      <c r="A12369" t="n">
        <v>105129</v>
      </c>
      <c r="B12369" s="11" t="n">
        <v>14</v>
      </c>
      <c r="C12369" s="7" t="n">
        <v>0</v>
      </c>
      <c r="D12369" s="7" t="n">
        <v>8</v>
      </c>
      <c r="E12369" s="7" t="n">
        <v>0</v>
      </c>
      <c r="F12369" s="7" t="n">
        <v>0</v>
      </c>
    </row>
    <row r="12370" spans="1:6">
      <c r="A12370" t="s">
        <v>4</v>
      </c>
      <c r="B12370" s="4" t="s">
        <v>5</v>
      </c>
      <c r="C12370" s="4" t="s">
        <v>13</v>
      </c>
      <c r="D12370" s="4" t="s">
        <v>6</v>
      </c>
    </row>
    <row r="12371" spans="1:6">
      <c r="A12371" t="n">
        <v>105134</v>
      </c>
      <c r="B12371" s="9" t="n">
        <v>2</v>
      </c>
      <c r="C12371" s="7" t="n">
        <v>11</v>
      </c>
      <c r="D12371" s="7" t="s">
        <v>31</v>
      </c>
    </row>
    <row r="12372" spans="1:6">
      <c r="A12372" t="s">
        <v>4</v>
      </c>
      <c r="B12372" s="4" t="s">
        <v>5</v>
      </c>
      <c r="C12372" s="4" t="s">
        <v>10</v>
      </c>
    </row>
    <row r="12373" spans="1:6">
      <c r="A12373" t="n">
        <v>105148</v>
      </c>
      <c r="B12373" s="25" t="n">
        <v>16</v>
      </c>
      <c r="C12373" s="7" t="n">
        <v>0</v>
      </c>
    </row>
    <row r="12374" spans="1:6">
      <c r="A12374" t="s">
        <v>4</v>
      </c>
      <c r="B12374" s="4" t="s">
        <v>5</v>
      </c>
      <c r="C12374" s="4" t="s">
        <v>13</v>
      </c>
      <c r="D12374" s="4" t="s">
        <v>6</v>
      </c>
    </row>
    <row r="12375" spans="1:6">
      <c r="A12375" t="n">
        <v>105151</v>
      </c>
      <c r="B12375" s="9" t="n">
        <v>2</v>
      </c>
      <c r="C12375" s="7" t="n">
        <v>11</v>
      </c>
      <c r="D12375" s="7" t="s">
        <v>714</v>
      </c>
    </row>
    <row r="12376" spans="1:6">
      <c r="A12376" t="s">
        <v>4</v>
      </c>
      <c r="B12376" s="4" t="s">
        <v>5</v>
      </c>
      <c r="C12376" s="4" t="s">
        <v>10</v>
      </c>
    </row>
    <row r="12377" spans="1:6">
      <c r="A12377" t="n">
        <v>105160</v>
      </c>
      <c r="B12377" s="25" t="n">
        <v>16</v>
      </c>
      <c r="C12377" s="7" t="n">
        <v>0</v>
      </c>
    </row>
    <row r="12378" spans="1:6">
      <c r="A12378" t="s">
        <v>4</v>
      </c>
      <c r="B12378" s="4" t="s">
        <v>5</v>
      </c>
      <c r="C12378" s="4" t="s">
        <v>9</v>
      </c>
    </row>
    <row r="12379" spans="1:6">
      <c r="A12379" t="n">
        <v>105163</v>
      </c>
      <c r="B12379" s="53" t="n">
        <v>15</v>
      </c>
      <c r="C12379" s="7" t="n">
        <v>2048</v>
      </c>
    </row>
    <row r="12380" spans="1:6">
      <c r="A12380" t="s">
        <v>4</v>
      </c>
      <c r="B12380" s="4" t="s">
        <v>5</v>
      </c>
      <c r="C12380" s="4" t="s">
        <v>13</v>
      </c>
      <c r="D12380" s="4" t="s">
        <v>6</v>
      </c>
    </row>
    <row r="12381" spans="1:6">
      <c r="A12381" t="n">
        <v>105168</v>
      </c>
      <c r="B12381" s="9" t="n">
        <v>2</v>
      </c>
      <c r="C12381" s="7" t="n">
        <v>10</v>
      </c>
      <c r="D12381" s="7" t="s">
        <v>63</v>
      </c>
    </row>
    <row r="12382" spans="1:6">
      <c r="A12382" t="s">
        <v>4</v>
      </c>
      <c r="B12382" s="4" t="s">
        <v>5</v>
      </c>
      <c r="C12382" s="4" t="s">
        <v>10</v>
      </c>
    </row>
    <row r="12383" spans="1:6">
      <c r="A12383" t="n">
        <v>105186</v>
      </c>
      <c r="B12383" s="25" t="n">
        <v>16</v>
      </c>
      <c r="C12383" s="7" t="n">
        <v>0</v>
      </c>
    </row>
    <row r="12384" spans="1:6">
      <c r="A12384" t="s">
        <v>4</v>
      </c>
      <c r="B12384" s="4" t="s">
        <v>5</v>
      </c>
      <c r="C12384" s="4" t="s">
        <v>13</v>
      </c>
      <c r="D12384" s="4" t="s">
        <v>6</v>
      </c>
    </row>
    <row r="12385" spans="1:6">
      <c r="A12385" t="n">
        <v>105189</v>
      </c>
      <c r="B12385" s="9" t="n">
        <v>2</v>
      </c>
      <c r="C12385" s="7" t="n">
        <v>10</v>
      </c>
      <c r="D12385" s="7" t="s">
        <v>64</v>
      </c>
    </row>
    <row r="12386" spans="1:6">
      <c r="A12386" t="s">
        <v>4</v>
      </c>
      <c r="B12386" s="4" t="s">
        <v>5</v>
      </c>
      <c r="C12386" s="4" t="s">
        <v>10</v>
      </c>
    </row>
    <row r="12387" spans="1:6">
      <c r="A12387" t="n">
        <v>105208</v>
      </c>
      <c r="B12387" s="25" t="n">
        <v>16</v>
      </c>
      <c r="C12387" s="7" t="n">
        <v>0</v>
      </c>
    </row>
    <row r="12388" spans="1:6">
      <c r="A12388" t="s">
        <v>4</v>
      </c>
      <c r="B12388" s="4" t="s">
        <v>5</v>
      </c>
      <c r="C12388" s="4" t="s">
        <v>13</v>
      </c>
      <c r="D12388" s="4" t="s">
        <v>10</v>
      </c>
      <c r="E12388" s="4" t="s">
        <v>30</v>
      </c>
    </row>
    <row r="12389" spans="1:6">
      <c r="A12389" t="n">
        <v>105211</v>
      </c>
      <c r="B12389" s="27" t="n">
        <v>58</v>
      </c>
      <c r="C12389" s="7" t="n">
        <v>100</v>
      </c>
      <c r="D12389" s="7" t="n">
        <v>300</v>
      </c>
      <c r="E12389" s="7" t="n">
        <v>1</v>
      </c>
    </row>
    <row r="12390" spans="1:6">
      <c r="A12390" t="s">
        <v>4</v>
      </c>
      <c r="B12390" s="4" t="s">
        <v>5</v>
      </c>
      <c r="C12390" s="4" t="s">
        <v>13</v>
      </c>
      <c r="D12390" s="4" t="s">
        <v>10</v>
      </c>
    </row>
    <row r="12391" spans="1:6">
      <c r="A12391" t="n">
        <v>105219</v>
      </c>
      <c r="B12391" s="27" t="n">
        <v>58</v>
      </c>
      <c r="C12391" s="7" t="n">
        <v>255</v>
      </c>
      <c r="D12391" s="7" t="n">
        <v>0</v>
      </c>
    </row>
    <row r="12392" spans="1:6">
      <c r="A12392" t="s">
        <v>4</v>
      </c>
      <c r="B12392" s="4" t="s">
        <v>5</v>
      </c>
      <c r="C12392" s="4" t="s">
        <v>13</v>
      </c>
    </row>
    <row r="12393" spans="1:6">
      <c r="A12393" t="n">
        <v>105223</v>
      </c>
      <c r="B12393" s="29" t="n">
        <v>23</v>
      </c>
      <c r="C12393" s="7" t="n">
        <v>0</v>
      </c>
    </row>
    <row r="12394" spans="1:6">
      <c r="A12394" t="s">
        <v>4</v>
      </c>
      <c r="B12394" s="4" t="s">
        <v>5</v>
      </c>
    </row>
    <row r="12395" spans="1:6">
      <c r="A12395" t="n">
        <v>105225</v>
      </c>
      <c r="B12395" s="5" t="n">
        <v>1</v>
      </c>
    </row>
    <row r="12396" spans="1:6" s="3" customFormat="1" customHeight="0">
      <c r="A12396" s="3" t="s">
        <v>2</v>
      </c>
      <c r="B12396" s="3" t="s">
        <v>967</v>
      </c>
    </row>
    <row r="12397" spans="1:6">
      <c r="A12397" t="s">
        <v>4</v>
      </c>
      <c r="B12397" s="4" t="s">
        <v>5</v>
      </c>
      <c r="C12397" s="4" t="s">
        <v>13</v>
      </c>
      <c r="D12397" s="4" t="s">
        <v>13</v>
      </c>
      <c r="E12397" s="4" t="s">
        <v>13</v>
      </c>
      <c r="F12397" s="4" t="s">
        <v>9</v>
      </c>
      <c r="G12397" s="4" t="s">
        <v>13</v>
      </c>
      <c r="H12397" s="4" t="s">
        <v>13</v>
      </c>
      <c r="I12397" s="4" t="s">
        <v>29</v>
      </c>
    </row>
    <row r="12398" spans="1:6">
      <c r="A12398" t="n">
        <v>105228</v>
      </c>
      <c r="B12398" s="14" t="n">
        <v>5</v>
      </c>
      <c r="C12398" s="7" t="n">
        <v>35</v>
      </c>
      <c r="D12398" s="7" t="n">
        <v>0</v>
      </c>
      <c r="E12398" s="7" t="n">
        <v>0</v>
      </c>
      <c r="F12398" s="7" t="n">
        <v>1</v>
      </c>
      <c r="G12398" s="7" t="n">
        <v>2</v>
      </c>
      <c r="H12398" s="7" t="n">
        <v>1</v>
      </c>
      <c r="I12398" s="15" t="n">
        <f t="normal" ca="1">A12412</f>
        <v>0</v>
      </c>
    </row>
    <row r="12399" spans="1:6">
      <c r="A12399" t="s">
        <v>4</v>
      </c>
      <c r="B12399" s="4" t="s">
        <v>5</v>
      </c>
      <c r="C12399" s="4" t="s">
        <v>13</v>
      </c>
      <c r="D12399" s="4" t="s">
        <v>10</v>
      </c>
      <c r="E12399" s="4" t="s">
        <v>6</v>
      </c>
    </row>
    <row r="12400" spans="1:6">
      <c r="A12400" t="n">
        <v>105242</v>
      </c>
      <c r="B12400" s="51" t="n">
        <v>51</v>
      </c>
      <c r="C12400" s="7" t="n">
        <v>4</v>
      </c>
      <c r="D12400" s="7" t="n">
        <v>119</v>
      </c>
      <c r="E12400" s="7" t="s">
        <v>151</v>
      </c>
    </row>
    <row r="12401" spans="1:9">
      <c r="A12401" t="s">
        <v>4</v>
      </c>
      <c r="B12401" s="4" t="s">
        <v>5</v>
      </c>
      <c r="C12401" s="4" t="s">
        <v>10</v>
      </c>
    </row>
    <row r="12402" spans="1:9">
      <c r="A12402" t="n">
        <v>105255</v>
      </c>
      <c r="B12402" s="25" t="n">
        <v>16</v>
      </c>
      <c r="C12402" s="7" t="n">
        <v>0</v>
      </c>
    </row>
    <row r="12403" spans="1:9">
      <c r="A12403" t="s">
        <v>4</v>
      </c>
      <c r="B12403" s="4" t="s">
        <v>5</v>
      </c>
      <c r="C12403" s="4" t="s">
        <v>10</v>
      </c>
      <c r="D12403" s="4" t="s">
        <v>66</v>
      </c>
      <c r="E12403" s="4" t="s">
        <v>13</v>
      </c>
      <c r="F12403" s="4" t="s">
        <v>13</v>
      </c>
    </row>
    <row r="12404" spans="1:9">
      <c r="A12404" t="n">
        <v>105258</v>
      </c>
      <c r="B12404" s="52" t="n">
        <v>26</v>
      </c>
      <c r="C12404" s="7" t="n">
        <v>119</v>
      </c>
      <c r="D12404" s="7" t="s">
        <v>968</v>
      </c>
      <c r="E12404" s="7" t="n">
        <v>2</v>
      </c>
      <c r="F12404" s="7" t="n">
        <v>0</v>
      </c>
    </row>
    <row r="12405" spans="1:9">
      <c r="A12405" t="s">
        <v>4</v>
      </c>
      <c r="B12405" s="4" t="s">
        <v>5</v>
      </c>
    </row>
    <row r="12406" spans="1:9">
      <c r="A12406" t="n">
        <v>105352</v>
      </c>
      <c r="B12406" s="32" t="n">
        <v>28</v>
      </c>
    </row>
    <row r="12407" spans="1:9">
      <c r="A12407" t="s">
        <v>4</v>
      </c>
      <c r="B12407" s="4" t="s">
        <v>5</v>
      </c>
      <c r="C12407" s="4" t="s">
        <v>13</v>
      </c>
      <c r="D12407" s="4" t="s">
        <v>13</v>
      </c>
      <c r="E12407" s="4" t="s">
        <v>9</v>
      </c>
      <c r="F12407" s="4" t="s">
        <v>13</v>
      </c>
      <c r="G12407" s="4" t="s">
        <v>13</v>
      </c>
    </row>
    <row r="12408" spans="1:9">
      <c r="A12408" t="n">
        <v>105353</v>
      </c>
      <c r="B12408" s="34" t="n">
        <v>18</v>
      </c>
      <c r="C12408" s="7" t="n">
        <v>1</v>
      </c>
      <c r="D12408" s="7" t="n">
        <v>0</v>
      </c>
      <c r="E12408" s="7" t="n">
        <v>4</v>
      </c>
      <c r="F12408" s="7" t="n">
        <v>19</v>
      </c>
      <c r="G12408" s="7" t="n">
        <v>1</v>
      </c>
    </row>
    <row r="12409" spans="1:9">
      <c r="A12409" t="s">
        <v>4</v>
      </c>
      <c r="B12409" s="4" t="s">
        <v>5</v>
      </c>
      <c r="C12409" s="4" t="s">
        <v>29</v>
      </c>
    </row>
    <row r="12410" spans="1:9">
      <c r="A12410" t="n">
        <v>105362</v>
      </c>
      <c r="B12410" s="18" t="n">
        <v>3</v>
      </c>
      <c r="C12410" s="15" t="n">
        <f t="normal" ca="1">A12422</f>
        <v>0</v>
      </c>
    </row>
    <row r="12411" spans="1:9">
      <c r="A12411" t="s">
        <v>4</v>
      </c>
      <c r="B12411" s="4" t="s">
        <v>5</v>
      </c>
      <c r="C12411" s="4" t="s">
        <v>13</v>
      </c>
      <c r="D12411" s="4" t="s">
        <v>10</v>
      </c>
      <c r="E12411" s="4" t="s">
        <v>6</v>
      </c>
    </row>
    <row r="12412" spans="1:9">
      <c r="A12412" t="n">
        <v>105367</v>
      </c>
      <c r="B12412" s="51" t="n">
        <v>51</v>
      </c>
      <c r="C12412" s="7" t="n">
        <v>4</v>
      </c>
      <c r="D12412" s="7" t="n">
        <v>119</v>
      </c>
      <c r="E12412" s="7" t="s">
        <v>151</v>
      </c>
    </row>
    <row r="12413" spans="1:9">
      <c r="A12413" t="s">
        <v>4</v>
      </c>
      <c r="B12413" s="4" t="s">
        <v>5</v>
      </c>
      <c r="C12413" s="4" t="s">
        <v>10</v>
      </c>
    </row>
    <row r="12414" spans="1:9">
      <c r="A12414" t="n">
        <v>105380</v>
      </c>
      <c r="B12414" s="25" t="n">
        <v>16</v>
      </c>
      <c r="C12414" s="7" t="n">
        <v>0</v>
      </c>
    </row>
    <row r="12415" spans="1:9">
      <c r="A12415" t="s">
        <v>4</v>
      </c>
      <c r="B12415" s="4" t="s">
        <v>5</v>
      </c>
      <c r="C12415" s="4" t="s">
        <v>10</v>
      </c>
      <c r="D12415" s="4" t="s">
        <v>66</v>
      </c>
      <c r="E12415" s="4" t="s">
        <v>13</v>
      </c>
      <c r="F12415" s="4" t="s">
        <v>13</v>
      </c>
    </row>
    <row r="12416" spans="1:9">
      <c r="A12416" t="n">
        <v>105383</v>
      </c>
      <c r="B12416" s="52" t="n">
        <v>26</v>
      </c>
      <c r="C12416" s="7" t="n">
        <v>119</v>
      </c>
      <c r="D12416" s="7" t="s">
        <v>969</v>
      </c>
      <c r="E12416" s="7" t="n">
        <v>2</v>
      </c>
      <c r="F12416" s="7" t="n">
        <v>0</v>
      </c>
    </row>
    <row r="12417" spans="1:7">
      <c r="A12417" t="s">
        <v>4</v>
      </c>
      <c r="B12417" s="4" t="s">
        <v>5</v>
      </c>
    </row>
    <row r="12418" spans="1:7">
      <c r="A12418" t="n">
        <v>105464</v>
      </c>
      <c r="B12418" s="32" t="n">
        <v>28</v>
      </c>
    </row>
    <row r="12419" spans="1:7">
      <c r="A12419" t="s">
        <v>4</v>
      </c>
      <c r="B12419" s="4" t="s">
        <v>5</v>
      </c>
      <c r="C12419" s="4" t="s">
        <v>13</v>
      </c>
      <c r="D12419" s="4" t="s">
        <v>13</v>
      </c>
      <c r="E12419" s="4" t="s">
        <v>9</v>
      </c>
      <c r="F12419" s="4" t="s">
        <v>13</v>
      </c>
      <c r="G12419" s="4" t="s">
        <v>13</v>
      </c>
    </row>
    <row r="12420" spans="1:7">
      <c r="A12420" t="n">
        <v>105465</v>
      </c>
      <c r="B12420" s="34" t="n">
        <v>18</v>
      </c>
      <c r="C12420" s="7" t="n">
        <v>1</v>
      </c>
      <c r="D12420" s="7" t="n">
        <v>0</v>
      </c>
      <c r="E12420" s="7" t="n">
        <v>5</v>
      </c>
      <c r="F12420" s="7" t="n">
        <v>19</v>
      </c>
      <c r="G12420" s="7" t="n">
        <v>1</v>
      </c>
    </row>
    <row r="12421" spans="1:7">
      <c r="A12421" t="s">
        <v>4</v>
      </c>
      <c r="B12421" s="4" t="s">
        <v>5</v>
      </c>
      <c r="C12421" s="4" t="s">
        <v>13</v>
      </c>
      <c r="D12421" s="4" t="s">
        <v>13</v>
      </c>
      <c r="E12421" s="4" t="s">
        <v>10</v>
      </c>
      <c r="F12421" s="4" t="s">
        <v>30</v>
      </c>
    </row>
    <row r="12422" spans="1:7">
      <c r="A12422" t="n">
        <v>105474</v>
      </c>
      <c r="B12422" s="24" t="n">
        <v>107</v>
      </c>
      <c r="C12422" s="7" t="n">
        <v>0</v>
      </c>
      <c r="D12422" s="7" t="n">
        <v>0</v>
      </c>
      <c r="E12422" s="7" t="n">
        <v>0</v>
      </c>
      <c r="F12422" s="7" t="n">
        <v>32</v>
      </c>
    </row>
    <row r="12423" spans="1:7">
      <c r="A12423" t="s">
        <v>4</v>
      </c>
      <c r="B12423" s="4" t="s">
        <v>5</v>
      </c>
      <c r="C12423" s="4" t="s">
        <v>13</v>
      </c>
      <c r="D12423" s="4" t="s">
        <v>13</v>
      </c>
      <c r="E12423" s="4" t="s">
        <v>6</v>
      </c>
      <c r="F12423" s="4" t="s">
        <v>10</v>
      </c>
    </row>
    <row r="12424" spans="1:7">
      <c r="A12424" t="n">
        <v>105483</v>
      </c>
      <c r="B12424" s="24" t="n">
        <v>107</v>
      </c>
      <c r="C12424" s="7" t="n">
        <v>1</v>
      </c>
      <c r="D12424" s="7" t="n">
        <v>0</v>
      </c>
      <c r="E12424" s="7" t="s">
        <v>719</v>
      </c>
      <c r="F12424" s="7" t="n">
        <v>0</v>
      </c>
    </row>
    <row r="12425" spans="1:7">
      <c r="A12425" t="s">
        <v>4</v>
      </c>
      <c r="B12425" s="4" t="s">
        <v>5</v>
      </c>
      <c r="C12425" s="4" t="s">
        <v>13</v>
      </c>
      <c r="D12425" s="4" t="s">
        <v>13</v>
      </c>
      <c r="E12425" s="4" t="s">
        <v>6</v>
      </c>
      <c r="F12425" s="4" t="s">
        <v>10</v>
      </c>
    </row>
    <row r="12426" spans="1:7">
      <c r="A12426" t="n">
        <v>105494</v>
      </c>
      <c r="B12426" s="24" t="n">
        <v>107</v>
      </c>
      <c r="C12426" s="7" t="n">
        <v>1</v>
      </c>
      <c r="D12426" s="7" t="n">
        <v>0</v>
      </c>
      <c r="E12426" s="7" t="s">
        <v>720</v>
      </c>
      <c r="F12426" s="7" t="n">
        <v>1</v>
      </c>
    </row>
    <row r="12427" spans="1:7">
      <c r="A12427" t="s">
        <v>4</v>
      </c>
      <c r="B12427" s="4" t="s">
        <v>5</v>
      </c>
      <c r="C12427" s="4" t="s">
        <v>13</v>
      </c>
      <c r="D12427" s="4" t="s">
        <v>13</v>
      </c>
      <c r="E12427" s="4" t="s">
        <v>13</v>
      </c>
      <c r="F12427" s="4" t="s">
        <v>10</v>
      </c>
      <c r="G12427" s="4" t="s">
        <v>10</v>
      </c>
      <c r="H12427" s="4" t="s">
        <v>13</v>
      </c>
    </row>
    <row r="12428" spans="1:7">
      <c r="A12428" t="n">
        <v>105511</v>
      </c>
      <c r="B12428" s="24" t="n">
        <v>107</v>
      </c>
      <c r="C12428" s="7" t="n">
        <v>2</v>
      </c>
      <c r="D12428" s="7" t="n">
        <v>0</v>
      </c>
      <c r="E12428" s="7" t="n">
        <v>1</v>
      </c>
      <c r="F12428" s="7" t="n">
        <v>65535</v>
      </c>
      <c r="G12428" s="7" t="n">
        <v>65535</v>
      </c>
      <c r="H12428" s="7" t="n">
        <v>0</v>
      </c>
    </row>
    <row r="12429" spans="1:7">
      <c r="A12429" t="s">
        <v>4</v>
      </c>
      <c r="B12429" s="4" t="s">
        <v>5</v>
      </c>
      <c r="C12429" s="4" t="s">
        <v>13</v>
      </c>
      <c r="D12429" s="4" t="s">
        <v>13</v>
      </c>
      <c r="E12429" s="4" t="s">
        <v>13</v>
      </c>
    </row>
    <row r="12430" spans="1:7">
      <c r="A12430" t="n">
        <v>105520</v>
      </c>
      <c r="B12430" s="24" t="n">
        <v>107</v>
      </c>
      <c r="C12430" s="7" t="n">
        <v>4</v>
      </c>
      <c r="D12430" s="7" t="n">
        <v>0</v>
      </c>
      <c r="E12430" s="7" t="n">
        <v>0</v>
      </c>
    </row>
    <row r="12431" spans="1:7">
      <c r="A12431" t="s">
        <v>4</v>
      </c>
      <c r="B12431" s="4" t="s">
        <v>5</v>
      </c>
      <c r="C12431" s="4" t="s">
        <v>13</v>
      </c>
      <c r="D12431" s="4" t="s">
        <v>13</v>
      </c>
    </row>
    <row r="12432" spans="1:7">
      <c r="A12432" t="n">
        <v>105524</v>
      </c>
      <c r="B12432" s="24" t="n">
        <v>107</v>
      </c>
      <c r="C12432" s="7" t="n">
        <v>3</v>
      </c>
      <c r="D12432" s="7" t="n">
        <v>0</v>
      </c>
    </row>
    <row r="12433" spans="1:8">
      <c r="A12433" t="s">
        <v>4</v>
      </c>
      <c r="B12433" s="4" t="s">
        <v>5</v>
      </c>
      <c r="C12433" s="4" t="s">
        <v>13</v>
      </c>
      <c r="D12433" s="4" t="s">
        <v>13</v>
      </c>
      <c r="E12433" s="4" t="s">
        <v>13</v>
      </c>
      <c r="F12433" s="4" t="s">
        <v>9</v>
      </c>
      <c r="G12433" s="4" t="s">
        <v>13</v>
      </c>
      <c r="H12433" s="4" t="s">
        <v>13</v>
      </c>
      <c r="I12433" s="4" t="s">
        <v>29</v>
      </c>
    </row>
    <row r="12434" spans="1:8">
      <c r="A12434" t="n">
        <v>105527</v>
      </c>
      <c r="B12434" s="14" t="n">
        <v>5</v>
      </c>
      <c r="C12434" s="7" t="n">
        <v>35</v>
      </c>
      <c r="D12434" s="7" t="n">
        <v>0</v>
      </c>
      <c r="E12434" s="7" t="n">
        <v>0</v>
      </c>
      <c r="F12434" s="7" t="n">
        <v>0</v>
      </c>
      <c r="G12434" s="7" t="n">
        <v>3</v>
      </c>
      <c r="H12434" s="7" t="n">
        <v>1</v>
      </c>
      <c r="I12434" s="15" t="n">
        <f t="normal" ca="1">A12440</f>
        <v>0</v>
      </c>
    </row>
    <row r="12435" spans="1:8">
      <c r="A12435" t="s">
        <v>4</v>
      </c>
      <c r="B12435" s="4" t="s">
        <v>5</v>
      </c>
      <c r="C12435" s="4" t="s">
        <v>13</v>
      </c>
      <c r="D12435" s="4" t="s">
        <v>13</v>
      </c>
      <c r="E12435" s="4" t="s">
        <v>9</v>
      </c>
      <c r="F12435" s="4" t="s">
        <v>13</v>
      </c>
      <c r="G12435" s="4" t="s">
        <v>13</v>
      </c>
      <c r="H12435" s="4" t="s">
        <v>13</v>
      </c>
    </row>
    <row r="12436" spans="1:8">
      <c r="A12436" t="n">
        <v>105541</v>
      </c>
      <c r="B12436" s="34" t="n">
        <v>18</v>
      </c>
      <c r="C12436" s="7" t="n">
        <v>0</v>
      </c>
      <c r="D12436" s="7" t="n">
        <v>0</v>
      </c>
      <c r="E12436" s="7" t="n">
        <v>2</v>
      </c>
      <c r="F12436" s="7" t="n">
        <v>14</v>
      </c>
      <c r="G12436" s="7" t="n">
        <v>19</v>
      </c>
      <c r="H12436" s="7" t="n">
        <v>1</v>
      </c>
    </row>
    <row r="12437" spans="1:8">
      <c r="A12437" t="s">
        <v>4</v>
      </c>
      <c r="B12437" s="4" t="s">
        <v>5</v>
      </c>
    </row>
    <row r="12438" spans="1:8">
      <c r="A12438" t="n">
        <v>105551</v>
      </c>
      <c r="B12438" s="5" t="n">
        <v>1</v>
      </c>
    </row>
    <row r="12439" spans="1:8">
      <c r="A12439" t="s">
        <v>4</v>
      </c>
      <c r="B12439" s="4" t="s">
        <v>5</v>
      </c>
      <c r="C12439" s="4" t="s">
        <v>13</v>
      </c>
      <c r="D12439" s="4" t="s">
        <v>10</v>
      </c>
      <c r="E12439" s="4" t="s">
        <v>30</v>
      </c>
    </row>
    <row r="12440" spans="1:8">
      <c r="A12440" t="n">
        <v>105552</v>
      </c>
      <c r="B12440" s="27" t="n">
        <v>58</v>
      </c>
      <c r="C12440" s="7" t="n">
        <v>0</v>
      </c>
      <c r="D12440" s="7" t="n">
        <v>500</v>
      </c>
      <c r="E12440" s="7" t="n">
        <v>1</v>
      </c>
    </row>
    <row r="12441" spans="1:8">
      <c r="A12441" t="s">
        <v>4</v>
      </c>
      <c r="B12441" s="4" t="s">
        <v>5</v>
      </c>
      <c r="C12441" s="4" t="s">
        <v>13</v>
      </c>
      <c r="D12441" s="4" t="s">
        <v>10</v>
      </c>
    </row>
    <row r="12442" spans="1:8">
      <c r="A12442" t="n">
        <v>105560</v>
      </c>
      <c r="B12442" s="27" t="n">
        <v>58</v>
      </c>
      <c r="C12442" s="7" t="n">
        <v>255</v>
      </c>
      <c r="D12442" s="7" t="n">
        <v>0</v>
      </c>
    </row>
    <row r="12443" spans="1:8">
      <c r="A12443" t="s">
        <v>4</v>
      </c>
      <c r="B12443" s="4" t="s">
        <v>5</v>
      </c>
      <c r="C12443" s="4" t="s">
        <v>13</v>
      </c>
      <c r="D12443" s="4" t="s">
        <v>13</v>
      </c>
      <c r="E12443" s="4" t="s">
        <v>13</v>
      </c>
      <c r="F12443" s="4" t="s">
        <v>13</v>
      </c>
      <c r="G12443" s="4" t="s">
        <v>13</v>
      </c>
    </row>
    <row r="12444" spans="1:8">
      <c r="A12444" t="n">
        <v>105564</v>
      </c>
      <c r="B12444" s="34" t="n">
        <v>18</v>
      </c>
      <c r="C12444" s="7" t="n">
        <v>2</v>
      </c>
      <c r="D12444" s="7" t="n">
        <v>35</v>
      </c>
      <c r="E12444" s="7" t="n">
        <v>6</v>
      </c>
      <c r="F12444" s="7" t="n">
        <v>19</v>
      </c>
      <c r="G12444" s="7" t="n">
        <v>1</v>
      </c>
    </row>
    <row r="12445" spans="1:8">
      <c r="A12445" t="s">
        <v>4</v>
      </c>
      <c r="B12445" s="4" t="s">
        <v>5</v>
      </c>
      <c r="C12445" s="4" t="s">
        <v>13</v>
      </c>
      <c r="D12445" s="4" t="s">
        <v>10</v>
      </c>
      <c r="E12445" s="4" t="s">
        <v>9</v>
      </c>
    </row>
    <row r="12446" spans="1:8">
      <c r="A12446" t="n">
        <v>105570</v>
      </c>
      <c r="B12446" s="71" t="n">
        <v>167</v>
      </c>
      <c r="C12446" s="7" t="n">
        <v>3</v>
      </c>
      <c r="D12446" s="7" t="n">
        <v>0</v>
      </c>
      <c r="E12446" s="7" t="n">
        <v>0</v>
      </c>
    </row>
    <row r="12447" spans="1:8">
      <c r="A12447" t="s">
        <v>4</v>
      </c>
      <c r="B12447" s="4" t="s">
        <v>5</v>
      </c>
      <c r="C12447" s="4" t="s">
        <v>10</v>
      </c>
    </row>
    <row r="12448" spans="1:8">
      <c r="A12448" t="n">
        <v>105578</v>
      </c>
      <c r="B12448" s="16" t="n">
        <v>13</v>
      </c>
      <c r="C12448" s="7" t="n">
        <v>6484</v>
      </c>
    </row>
    <row r="12449" spans="1:9">
      <c r="A12449" t="s">
        <v>4</v>
      </c>
      <c r="B12449" s="4" t="s">
        <v>5</v>
      </c>
      <c r="C12449" s="4" t="s">
        <v>13</v>
      </c>
      <c r="D12449" s="4" t="s">
        <v>10</v>
      </c>
      <c r="E12449" s="4" t="s">
        <v>9</v>
      </c>
    </row>
    <row r="12450" spans="1:9">
      <c r="A12450" t="n">
        <v>105581</v>
      </c>
      <c r="B12450" s="71" t="n">
        <v>167</v>
      </c>
      <c r="C12450" s="7" t="n">
        <v>1</v>
      </c>
      <c r="D12450" s="7" t="n">
        <v>0</v>
      </c>
      <c r="E12450" s="7" t="n">
        <v>256</v>
      </c>
    </row>
    <row r="12451" spans="1:9">
      <c r="A12451" t="s">
        <v>4</v>
      </c>
      <c r="B12451" s="4" t="s">
        <v>5</v>
      </c>
      <c r="C12451" s="4" t="s">
        <v>13</v>
      </c>
      <c r="D12451" s="4" t="s">
        <v>10</v>
      </c>
      <c r="E12451" s="4" t="s">
        <v>9</v>
      </c>
    </row>
    <row r="12452" spans="1:9">
      <c r="A12452" t="n">
        <v>105589</v>
      </c>
      <c r="B12452" s="71" t="n">
        <v>167</v>
      </c>
      <c r="C12452" s="7" t="n">
        <v>1</v>
      </c>
      <c r="D12452" s="7" t="n">
        <v>0</v>
      </c>
      <c r="E12452" s="7" t="n">
        <v>176</v>
      </c>
    </row>
    <row r="12453" spans="1:9">
      <c r="A12453" t="s">
        <v>4</v>
      </c>
      <c r="B12453" s="4" t="s">
        <v>5</v>
      </c>
      <c r="C12453" s="4" t="s">
        <v>13</v>
      </c>
      <c r="D12453" s="4" t="s">
        <v>10</v>
      </c>
      <c r="E12453" s="4" t="s">
        <v>9</v>
      </c>
    </row>
    <row r="12454" spans="1:9">
      <c r="A12454" t="n">
        <v>105597</v>
      </c>
      <c r="B12454" s="71" t="n">
        <v>167</v>
      </c>
      <c r="C12454" s="7" t="n">
        <v>1</v>
      </c>
      <c r="D12454" s="7" t="n">
        <v>1</v>
      </c>
      <c r="E12454" s="7" t="n">
        <v>176</v>
      </c>
    </row>
    <row r="12455" spans="1:9">
      <c r="A12455" t="s">
        <v>4</v>
      </c>
      <c r="B12455" s="4" t="s">
        <v>5</v>
      </c>
      <c r="C12455" s="4" t="s">
        <v>13</v>
      </c>
      <c r="D12455" s="4" t="s">
        <v>10</v>
      </c>
      <c r="E12455" s="4" t="s">
        <v>9</v>
      </c>
    </row>
    <row r="12456" spans="1:9">
      <c r="A12456" t="n">
        <v>105605</v>
      </c>
      <c r="B12456" s="71" t="n">
        <v>167</v>
      </c>
      <c r="C12456" s="7" t="n">
        <v>1</v>
      </c>
      <c r="D12456" s="7" t="n">
        <v>2</v>
      </c>
      <c r="E12456" s="7" t="n">
        <v>176</v>
      </c>
    </row>
    <row r="12457" spans="1:9">
      <c r="A12457" t="s">
        <v>4</v>
      </c>
      <c r="B12457" s="4" t="s">
        <v>5</v>
      </c>
      <c r="C12457" s="4" t="s">
        <v>13</v>
      </c>
      <c r="D12457" s="4" t="s">
        <v>10</v>
      </c>
      <c r="E12457" s="4" t="s">
        <v>9</v>
      </c>
    </row>
    <row r="12458" spans="1:9">
      <c r="A12458" t="n">
        <v>105613</v>
      </c>
      <c r="B12458" s="71" t="n">
        <v>167</v>
      </c>
      <c r="C12458" s="7" t="n">
        <v>1</v>
      </c>
      <c r="D12458" s="7" t="n">
        <v>3</v>
      </c>
      <c r="E12458" s="7" t="n">
        <v>176</v>
      </c>
    </row>
    <row r="12459" spans="1:9">
      <c r="A12459" t="s">
        <v>4</v>
      </c>
      <c r="B12459" s="4" t="s">
        <v>5</v>
      </c>
      <c r="C12459" s="4" t="s">
        <v>13</v>
      </c>
      <c r="D12459" s="4" t="s">
        <v>10</v>
      </c>
      <c r="E12459" s="4" t="s">
        <v>9</v>
      </c>
    </row>
    <row r="12460" spans="1:9">
      <c r="A12460" t="n">
        <v>105621</v>
      </c>
      <c r="B12460" s="71" t="n">
        <v>167</v>
      </c>
      <c r="C12460" s="7" t="n">
        <v>1</v>
      </c>
      <c r="D12460" s="7" t="n">
        <v>4</v>
      </c>
      <c r="E12460" s="7" t="n">
        <v>176</v>
      </c>
    </row>
    <row r="12461" spans="1:9">
      <c r="A12461" t="s">
        <v>4</v>
      </c>
      <c r="B12461" s="4" t="s">
        <v>5</v>
      </c>
      <c r="C12461" s="4" t="s">
        <v>13</v>
      </c>
      <c r="D12461" s="4" t="s">
        <v>10</v>
      </c>
      <c r="E12461" s="4" t="s">
        <v>9</v>
      </c>
    </row>
    <row r="12462" spans="1:9">
      <c r="A12462" t="n">
        <v>105629</v>
      </c>
      <c r="B12462" s="71" t="n">
        <v>167</v>
      </c>
      <c r="C12462" s="7" t="n">
        <v>1</v>
      </c>
      <c r="D12462" s="7" t="n">
        <v>5</v>
      </c>
      <c r="E12462" s="7" t="n">
        <v>176</v>
      </c>
    </row>
    <row r="12463" spans="1:9">
      <c r="A12463" t="s">
        <v>4</v>
      </c>
      <c r="B12463" s="4" t="s">
        <v>5</v>
      </c>
      <c r="C12463" s="4" t="s">
        <v>13</v>
      </c>
      <c r="D12463" s="4" t="s">
        <v>10</v>
      </c>
      <c r="E12463" s="4" t="s">
        <v>9</v>
      </c>
    </row>
    <row r="12464" spans="1:9">
      <c r="A12464" t="n">
        <v>105637</v>
      </c>
      <c r="B12464" s="71" t="n">
        <v>167</v>
      </c>
      <c r="C12464" s="7" t="n">
        <v>1</v>
      </c>
      <c r="D12464" s="7" t="n">
        <v>6</v>
      </c>
      <c r="E12464" s="7" t="n">
        <v>176</v>
      </c>
    </row>
    <row r="12465" spans="1:5">
      <c r="A12465" t="s">
        <v>4</v>
      </c>
      <c r="B12465" s="4" t="s">
        <v>5</v>
      </c>
      <c r="C12465" s="4" t="s">
        <v>13</v>
      </c>
      <c r="D12465" s="4" t="s">
        <v>10</v>
      </c>
      <c r="E12465" s="4" t="s">
        <v>9</v>
      </c>
    </row>
    <row r="12466" spans="1:5">
      <c r="A12466" t="n">
        <v>105645</v>
      </c>
      <c r="B12466" s="71" t="n">
        <v>167</v>
      </c>
      <c r="C12466" s="7" t="n">
        <v>1</v>
      </c>
      <c r="D12466" s="7" t="n">
        <v>7</v>
      </c>
      <c r="E12466" s="7" t="n">
        <v>176</v>
      </c>
    </row>
    <row r="12467" spans="1:5">
      <c r="A12467" t="s">
        <v>4</v>
      </c>
      <c r="B12467" s="4" t="s">
        <v>5</v>
      </c>
      <c r="C12467" s="4" t="s">
        <v>13</v>
      </c>
      <c r="D12467" s="4" t="s">
        <v>10</v>
      </c>
      <c r="E12467" s="4" t="s">
        <v>9</v>
      </c>
    </row>
    <row r="12468" spans="1:5">
      <c r="A12468" t="n">
        <v>105653</v>
      </c>
      <c r="B12468" s="71" t="n">
        <v>167</v>
      </c>
      <c r="C12468" s="7" t="n">
        <v>1</v>
      </c>
      <c r="D12468" s="7" t="n">
        <v>8</v>
      </c>
      <c r="E12468" s="7" t="n">
        <v>176</v>
      </c>
    </row>
    <row r="12469" spans="1:5">
      <c r="A12469" t="s">
        <v>4</v>
      </c>
      <c r="B12469" s="4" t="s">
        <v>5</v>
      </c>
      <c r="C12469" s="4" t="s">
        <v>13</v>
      </c>
      <c r="D12469" s="4" t="s">
        <v>10</v>
      </c>
      <c r="E12469" s="4" t="s">
        <v>9</v>
      </c>
    </row>
    <row r="12470" spans="1:5">
      <c r="A12470" t="n">
        <v>105661</v>
      </c>
      <c r="B12470" s="71" t="n">
        <v>167</v>
      </c>
      <c r="C12470" s="7" t="n">
        <v>1</v>
      </c>
      <c r="D12470" s="7" t="n">
        <v>9</v>
      </c>
      <c r="E12470" s="7" t="n">
        <v>176</v>
      </c>
    </row>
    <row r="12471" spans="1:5">
      <c r="A12471" t="s">
        <v>4</v>
      </c>
      <c r="B12471" s="4" t="s">
        <v>5</v>
      </c>
      <c r="C12471" s="4" t="s">
        <v>13</v>
      </c>
      <c r="D12471" s="4" t="s">
        <v>10</v>
      </c>
      <c r="E12471" s="4" t="s">
        <v>9</v>
      </c>
    </row>
    <row r="12472" spans="1:5">
      <c r="A12472" t="n">
        <v>105669</v>
      </c>
      <c r="B12472" s="71" t="n">
        <v>167</v>
      </c>
      <c r="C12472" s="7" t="n">
        <v>1</v>
      </c>
      <c r="D12472" s="7" t="n">
        <v>11</v>
      </c>
      <c r="E12472" s="7" t="n">
        <v>176</v>
      </c>
    </row>
    <row r="12473" spans="1:5">
      <c r="A12473" t="s">
        <v>4</v>
      </c>
      <c r="B12473" s="4" t="s">
        <v>5</v>
      </c>
      <c r="C12473" s="4" t="s">
        <v>13</v>
      </c>
      <c r="D12473" s="4" t="s">
        <v>13</v>
      </c>
      <c r="E12473" s="4" t="s">
        <v>9</v>
      </c>
      <c r="F12473" s="4" t="s">
        <v>13</v>
      </c>
      <c r="G12473" s="4" t="s">
        <v>13</v>
      </c>
    </row>
    <row r="12474" spans="1:5">
      <c r="A12474" t="n">
        <v>105677</v>
      </c>
      <c r="B12474" s="34" t="n">
        <v>18</v>
      </c>
      <c r="C12474" s="7" t="n">
        <v>6</v>
      </c>
      <c r="D12474" s="7" t="n">
        <v>0</v>
      </c>
      <c r="E12474" s="7" t="n">
        <v>4</v>
      </c>
      <c r="F12474" s="7" t="n">
        <v>19</v>
      </c>
      <c r="G12474" s="7" t="n">
        <v>1</v>
      </c>
    </row>
    <row r="12475" spans="1:5">
      <c r="A12475" t="s">
        <v>4</v>
      </c>
      <c r="B12475" s="4" t="s">
        <v>5</v>
      </c>
      <c r="C12475" s="4" t="s">
        <v>13</v>
      </c>
      <c r="D12475" s="4" t="s">
        <v>10</v>
      </c>
      <c r="E12475" s="4" t="s">
        <v>9</v>
      </c>
    </row>
    <row r="12476" spans="1:5">
      <c r="A12476" t="n">
        <v>105686</v>
      </c>
      <c r="B12476" s="71" t="n">
        <v>167</v>
      </c>
      <c r="C12476" s="7" t="n">
        <v>0</v>
      </c>
      <c r="D12476" s="7" t="n">
        <v>1</v>
      </c>
      <c r="E12476" s="7" t="n">
        <v>16</v>
      </c>
    </row>
    <row r="12477" spans="1:5">
      <c r="A12477" t="s">
        <v>4</v>
      </c>
      <c r="B12477" s="4" t="s">
        <v>5</v>
      </c>
      <c r="C12477" s="4" t="s">
        <v>13</v>
      </c>
      <c r="D12477" s="4" t="s">
        <v>10</v>
      </c>
      <c r="E12477" s="4" t="s">
        <v>9</v>
      </c>
    </row>
    <row r="12478" spans="1:5">
      <c r="A12478" t="n">
        <v>105694</v>
      </c>
      <c r="B12478" s="71" t="n">
        <v>167</v>
      </c>
      <c r="C12478" s="7" t="n">
        <v>0</v>
      </c>
      <c r="D12478" s="7" t="n">
        <v>2</v>
      </c>
      <c r="E12478" s="7" t="n">
        <v>16</v>
      </c>
    </row>
    <row r="12479" spans="1:5">
      <c r="A12479" t="s">
        <v>4</v>
      </c>
      <c r="B12479" s="4" t="s">
        <v>5</v>
      </c>
      <c r="C12479" s="4" t="s">
        <v>13</v>
      </c>
      <c r="D12479" s="4" t="s">
        <v>10</v>
      </c>
      <c r="E12479" s="4" t="s">
        <v>9</v>
      </c>
    </row>
    <row r="12480" spans="1:5">
      <c r="A12480" t="n">
        <v>105702</v>
      </c>
      <c r="B12480" s="71" t="n">
        <v>167</v>
      </c>
      <c r="C12480" s="7" t="n">
        <v>0</v>
      </c>
      <c r="D12480" s="7" t="n">
        <v>4</v>
      </c>
      <c r="E12480" s="7" t="n">
        <v>16</v>
      </c>
    </row>
    <row r="12481" spans="1:7">
      <c r="A12481" t="s">
        <v>4</v>
      </c>
      <c r="B12481" s="4" t="s">
        <v>5</v>
      </c>
      <c r="C12481" s="4" t="s">
        <v>13</v>
      </c>
      <c r="D12481" s="4" t="s">
        <v>10</v>
      </c>
      <c r="E12481" s="4" t="s">
        <v>9</v>
      </c>
    </row>
    <row r="12482" spans="1:7">
      <c r="A12482" t="n">
        <v>105710</v>
      </c>
      <c r="B12482" s="71" t="n">
        <v>167</v>
      </c>
      <c r="C12482" s="7" t="n">
        <v>0</v>
      </c>
      <c r="D12482" s="7" t="n">
        <v>5</v>
      </c>
      <c r="E12482" s="7" t="n">
        <v>16</v>
      </c>
    </row>
    <row r="12483" spans="1:7">
      <c r="A12483" t="s">
        <v>4</v>
      </c>
      <c r="B12483" s="4" t="s">
        <v>5</v>
      </c>
      <c r="C12483" s="4" t="s">
        <v>13</v>
      </c>
      <c r="D12483" s="4" t="s">
        <v>10</v>
      </c>
      <c r="E12483" s="4" t="s">
        <v>9</v>
      </c>
    </row>
    <row r="12484" spans="1:7">
      <c r="A12484" t="n">
        <v>105718</v>
      </c>
      <c r="B12484" s="71" t="n">
        <v>167</v>
      </c>
      <c r="C12484" s="7" t="n">
        <v>0</v>
      </c>
      <c r="D12484" s="7" t="n">
        <v>7</v>
      </c>
      <c r="E12484" s="7" t="n">
        <v>16</v>
      </c>
    </row>
    <row r="12485" spans="1:7">
      <c r="A12485" t="s">
        <v>4</v>
      </c>
      <c r="B12485" s="4" t="s">
        <v>5</v>
      </c>
      <c r="C12485" s="4" t="s">
        <v>13</v>
      </c>
      <c r="D12485" s="4" t="s">
        <v>10</v>
      </c>
      <c r="E12485" s="4" t="s">
        <v>9</v>
      </c>
    </row>
    <row r="12486" spans="1:7">
      <c r="A12486" t="n">
        <v>105726</v>
      </c>
      <c r="B12486" s="71" t="n">
        <v>167</v>
      </c>
      <c r="C12486" s="7" t="n">
        <v>0</v>
      </c>
      <c r="D12486" s="7" t="n">
        <v>11</v>
      </c>
      <c r="E12486" s="7" t="n">
        <v>16</v>
      </c>
    </row>
    <row r="12487" spans="1:7">
      <c r="A12487" t="s">
        <v>4</v>
      </c>
      <c r="B12487" s="4" t="s">
        <v>5</v>
      </c>
      <c r="C12487" s="4" t="s">
        <v>13</v>
      </c>
    </row>
    <row r="12488" spans="1:7">
      <c r="A12488" t="n">
        <v>105734</v>
      </c>
      <c r="B12488" s="50" t="n">
        <v>64</v>
      </c>
      <c r="C12488" s="7" t="n">
        <v>14</v>
      </c>
    </row>
    <row r="12489" spans="1:7">
      <c r="A12489" t="s">
        <v>4</v>
      </c>
      <c r="B12489" s="4" t="s">
        <v>5</v>
      </c>
    </row>
    <row r="12490" spans="1:7">
      <c r="A12490" t="n">
        <v>105736</v>
      </c>
      <c r="B12490" s="5" t="n">
        <v>1</v>
      </c>
    </row>
    <row r="12491" spans="1:7">
      <c r="A12491" t="s">
        <v>4</v>
      </c>
      <c r="B12491" s="4" t="s">
        <v>5</v>
      </c>
      <c r="C12491" s="4" t="s">
        <v>10</v>
      </c>
    </row>
    <row r="12492" spans="1:7">
      <c r="A12492" t="n">
        <v>105737</v>
      </c>
      <c r="B12492" s="8" t="n">
        <v>12</v>
      </c>
      <c r="C12492" s="7" t="n">
        <v>6488</v>
      </c>
    </row>
    <row r="12493" spans="1:7">
      <c r="A12493" t="s">
        <v>4</v>
      </c>
      <c r="B12493" s="4" t="s">
        <v>5</v>
      </c>
      <c r="C12493" s="4" t="s">
        <v>13</v>
      </c>
    </row>
    <row r="12494" spans="1:7">
      <c r="A12494" t="n">
        <v>105740</v>
      </c>
      <c r="B12494" s="72" t="n">
        <v>117</v>
      </c>
      <c r="C12494" s="7" t="n">
        <v>2</v>
      </c>
    </row>
    <row r="12495" spans="1:7">
      <c r="A12495" t="s">
        <v>4</v>
      </c>
      <c r="B12495" s="4" t="s">
        <v>5</v>
      </c>
      <c r="C12495" s="4" t="s">
        <v>13</v>
      </c>
      <c r="D12495" s="4" t="s">
        <v>13</v>
      </c>
    </row>
    <row r="12496" spans="1:7">
      <c r="A12496" t="n">
        <v>105742</v>
      </c>
      <c r="B12496" s="72" t="n">
        <v>117</v>
      </c>
      <c r="C12496" s="7" t="n">
        <v>0</v>
      </c>
      <c r="D12496" s="7" t="n">
        <v>0</v>
      </c>
    </row>
    <row r="12497" spans="1:5">
      <c r="A12497" t="s">
        <v>4</v>
      </c>
      <c r="B12497" s="4" t="s">
        <v>5</v>
      </c>
      <c r="C12497" s="4" t="s">
        <v>13</v>
      </c>
    </row>
    <row r="12498" spans="1:5">
      <c r="A12498" t="n">
        <v>105745</v>
      </c>
      <c r="B12498" s="72" t="n">
        <v>117</v>
      </c>
      <c r="C12498" s="7" t="n">
        <v>1</v>
      </c>
    </row>
    <row r="12499" spans="1:5">
      <c r="A12499" t="s">
        <v>4</v>
      </c>
      <c r="B12499" s="4" t="s">
        <v>5</v>
      </c>
      <c r="C12499" s="4" t="s">
        <v>10</v>
      </c>
    </row>
    <row r="12500" spans="1:5">
      <c r="A12500" t="n">
        <v>105747</v>
      </c>
      <c r="B12500" s="16" t="n">
        <v>13</v>
      </c>
      <c r="C12500" s="7" t="n">
        <v>6488</v>
      </c>
    </row>
    <row r="12501" spans="1:5">
      <c r="A12501" t="s">
        <v>4</v>
      </c>
      <c r="B12501" s="4" t="s">
        <v>5</v>
      </c>
      <c r="C12501" s="4" t="s">
        <v>13</v>
      </c>
      <c r="D12501" s="4" t="s">
        <v>13</v>
      </c>
      <c r="E12501" s="4" t="s">
        <v>13</v>
      </c>
      <c r="F12501" s="4" t="s">
        <v>13</v>
      </c>
      <c r="G12501" s="4" t="s">
        <v>13</v>
      </c>
    </row>
    <row r="12502" spans="1:5">
      <c r="A12502" t="n">
        <v>105750</v>
      </c>
      <c r="B12502" s="34" t="n">
        <v>18</v>
      </c>
      <c r="C12502" s="7" t="n">
        <v>6</v>
      </c>
      <c r="D12502" s="7" t="n">
        <v>35</v>
      </c>
      <c r="E12502" s="7" t="n">
        <v>2</v>
      </c>
      <c r="F12502" s="7" t="n">
        <v>19</v>
      </c>
      <c r="G12502" s="7" t="n">
        <v>1</v>
      </c>
    </row>
    <row r="12503" spans="1:5">
      <c r="A12503" t="s">
        <v>4</v>
      </c>
      <c r="B12503" s="4" t="s">
        <v>5</v>
      </c>
      <c r="C12503" s="4" t="s">
        <v>13</v>
      </c>
      <c r="D12503" s="4" t="s">
        <v>10</v>
      </c>
      <c r="E12503" s="4" t="s">
        <v>9</v>
      </c>
    </row>
    <row r="12504" spans="1:5">
      <c r="A12504" t="n">
        <v>105756</v>
      </c>
      <c r="B12504" s="71" t="n">
        <v>167</v>
      </c>
      <c r="C12504" s="7" t="n">
        <v>4</v>
      </c>
      <c r="D12504" s="7" t="n">
        <v>0</v>
      </c>
      <c r="E12504" s="7" t="n">
        <v>0</v>
      </c>
    </row>
    <row r="12505" spans="1:5">
      <c r="A12505" t="s">
        <v>4</v>
      </c>
      <c r="B12505" s="4" t="s">
        <v>5</v>
      </c>
      <c r="C12505" s="4" t="s">
        <v>10</v>
      </c>
    </row>
    <row r="12506" spans="1:5">
      <c r="A12506" t="n">
        <v>105764</v>
      </c>
      <c r="B12506" s="8" t="n">
        <v>12</v>
      </c>
      <c r="C12506" s="7" t="n">
        <v>6470</v>
      </c>
    </row>
    <row r="12507" spans="1:5">
      <c r="A12507" t="s">
        <v>4</v>
      </c>
      <c r="B12507" s="4" t="s">
        <v>5</v>
      </c>
      <c r="C12507" s="4" t="s">
        <v>13</v>
      </c>
      <c r="D12507" s="4" t="s">
        <v>13</v>
      </c>
      <c r="E12507" s="4" t="s">
        <v>30</v>
      </c>
      <c r="F12507" s="4" t="s">
        <v>30</v>
      </c>
      <c r="G12507" s="4" t="s">
        <v>30</v>
      </c>
      <c r="H12507" s="4" t="s">
        <v>10</v>
      </c>
    </row>
    <row r="12508" spans="1:5">
      <c r="A12508" t="n">
        <v>105767</v>
      </c>
      <c r="B12508" s="59" t="n">
        <v>45</v>
      </c>
      <c r="C12508" s="7" t="n">
        <v>2</v>
      </c>
      <c r="D12508" s="7" t="n">
        <v>3</v>
      </c>
      <c r="E12508" s="7" t="n">
        <v>11.5500001907349</v>
      </c>
      <c r="F12508" s="7" t="n">
        <v>1.35000002384186</v>
      </c>
      <c r="G12508" s="7" t="n">
        <v>-4.3600001335144</v>
      </c>
      <c r="H12508" s="7" t="n">
        <v>0</v>
      </c>
    </row>
    <row r="12509" spans="1:5">
      <c r="A12509" t="s">
        <v>4</v>
      </c>
      <c r="B12509" s="4" t="s">
        <v>5</v>
      </c>
      <c r="C12509" s="4" t="s">
        <v>13</v>
      </c>
      <c r="D12509" s="4" t="s">
        <v>13</v>
      </c>
      <c r="E12509" s="4" t="s">
        <v>30</v>
      </c>
      <c r="F12509" s="4" t="s">
        <v>30</v>
      </c>
      <c r="G12509" s="4" t="s">
        <v>30</v>
      </c>
      <c r="H12509" s="4" t="s">
        <v>10</v>
      </c>
      <c r="I12509" s="4" t="s">
        <v>13</v>
      </c>
    </row>
    <row r="12510" spans="1:5">
      <c r="A12510" t="n">
        <v>105784</v>
      </c>
      <c r="B12510" s="59" t="n">
        <v>45</v>
      </c>
      <c r="C12510" s="7" t="n">
        <v>4</v>
      </c>
      <c r="D12510" s="7" t="n">
        <v>3</v>
      </c>
      <c r="E12510" s="7" t="n">
        <v>15.2200002670288</v>
      </c>
      <c r="F12510" s="7" t="n">
        <v>252.529998779297</v>
      </c>
      <c r="G12510" s="7" t="n">
        <v>0</v>
      </c>
      <c r="H12510" s="7" t="n">
        <v>0</v>
      </c>
      <c r="I12510" s="7" t="n">
        <v>0</v>
      </c>
    </row>
    <row r="12511" spans="1:5">
      <c r="A12511" t="s">
        <v>4</v>
      </c>
      <c r="B12511" s="4" t="s">
        <v>5</v>
      </c>
      <c r="C12511" s="4" t="s">
        <v>13</v>
      </c>
      <c r="D12511" s="4" t="s">
        <v>13</v>
      </c>
      <c r="E12511" s="4" t="s">
        <v>30</v>
      </c>
      <c r="F12511" s="4" t="s">
        <v>10</v>
      </c>
    </row>
    <row r="12512" spans="1:5">
      <c r="A12512" t="n">
        <v>105802</v>
      </c>
      <c r="B12512" s="59" t="n">
        <v>45</v>
      </c>
      <c r="C12512" s="7" t="n">
        <v>5</v>
      </c>
      <c r="D12512" s="7" t="n">
        <v>3</v>
      </c>
      <c r="E12512" s="7" t="n">
        <v>3.29999995231628</v>
      </c>
      <c r="F12512" s="7" t="n">
        <v>0</v>
      </c>
    </row>
    <row r="12513" spans="1:9">
      <c r="A12513" t="s">
        <v>4</v>
      </c>
      <c r="B12513" s="4" t="s">
        <v>5</v>
      </c>
      <c r="C12513" s="4" t="s">
        <v>13</v>
      </c>
      <c r="D12513" s="4" t="s">
        <v>13</v>
      </c>
      <c r="E12513" s="4" t="s">
        <v>30</v>
      </c>
      <c r="F12513" s="4" t="s">
        <v>10</v>
      </c>
    </row>
    <row r="12514" spans="1:9">
      <c r="A12514" t="n">
        <v>105811</v>
      </c>
      <c r="B12514" s="59" t="n">
        <v>45</v>
      </c>
      <c r="C12514" s="7" t="n">
        <v>11</v>
      </c>
      <c r="D12514" s="7" t="n">
        <v>3</v>
      </c>
      <c r="E12514" s="7" t="n">
        <v>34</v>
      </c>
      <c r="F12514" s="7" t="n">
        <v>0</v>
      </c>
    </row>
    <row r="12515" spans="1:9">
      <c r="A12515" t="s">
        <v>4</v>
      </c>
      <c r="B12515" s="4" t="s">
        <v>5</v>
      </c>
      <c r="C12515" s="4" t="s">
        <v>13</v>
      </c>
      <c r="D12515" s="4" t="s">
        <v>6</v>
      </c>
    </row>
    <row r="12516" spans="1:9">
      <c r="A12516" t="n">
        <v>105820</v>
      </c>
      <c r="B12516" s="9" t="n">
        <v>2</v>
      </c>
      <c r="C12516" s="7" t="n">
        <v>10</v>
      </c>
      <c r="D12516" s="7" t="s">
        <v>721</v>
      </c>
    </row>
    <row r="12517" spans="1:9">
      <c r="A12517" t="s">
        <v>4</v>
      </c>
      <c r="B12517" s="4" t="s">
        <v>5</v>
      </c>
      <c r="C12517" s="4" t="s">
        <v>13</v>
      </c>
      <c r="D12517" s="4" t="s">
        <v>6</v>
      </c>
    </row>
    <row r="12518" spans="1:9">
      <c r="A12518" t="n">
        <v>105833</v>
      </c>
      <c r="B12518" s="9" t="n">
        <v>2</v>
      </c>
      <c r="C12518" s="7" t="n">
        <v>11</v>
      </c>
      <c r="D12518" s="7" t="s">
        <v>690</v>
      </c>
    </row>
    <row r="12519" spans="1:9">
      <c r="A12519" t="s">
        <v>4</v>
      </c>
      <c r="B12519" s="4" t="s">
        <v>5</v>
      </c>
      <c r="C12519" s="4" t="s">
        <v>10</v>
      </c>
      <c r="D12519" s="4" t="s">
        <v>30</v>
      </c>
      <c r="E12519" s="4" t="s">
        <v>30</v>
      </c>
      <c r="F12519" s="4" t="s">
        <v>30</v>
      </c>
      <c r="G12519" s="4" t="s">
        <v>30</v>
      </c>
    </row>
    <row r="12520" spans="1:9">
      <c r="A12520" t="n">
        <v>105855</v>
      </c>
      <c r="B12520" s="38" t="n">
        <v>46</v>
      </c>
      <c r="C12520" s="7" t="n">
        <v>119</v>
      </c>
      <c r="D12520" s="7" t="n">
        <v>13.0600004196167</v>
      </c>
      <c r="E12520" s="7" t="n">
        <v>0</v>
      </c>
      <c r="F12520" s="7" t="n">
        <v>-4.26999998092651</v>
      </c>
      <c r="G12520" s="7" t="n">
        <v>271.399993896484</v>
      </c>
    </row>
    <row r="12521" spans="1:9">
      <c r="A12521" t="s">
        <v>4</v>
      </c>
      <c r="B12521" s="4" t="s">
        <v>5</v>
      </c>
      <c r="C12521" s="4" t="s">
        <v>10</v>
      </c>
      <c r="D12521" s="4" t="s">
        <v>30</v>
      </c>
      <c r="E12521" s="4" t="s">
        <v>30</v>
      </c>
      <c r="F12521" s="4" t="s">
        <v>30</v>
      </c>
      <c r="G12521" s="4" t="s">
        <v>30</v>
      </c>
    </row>
    <row r="12522" spans="1:9">
      <c r="A12522" t="n">
        <v>105874</v>
      </c>
      <c r="B12522" s="38" t="n">
        <v>46</v>
      </c>
      <c r="C12522" s="7" t="n">
        <v>61440</v>
      </c>
      <c r="D12522" s="7" t="n">
        <v>10.75</v>
      </c>
      <c r="E12522" s="7" t="n">
        <v>0</v>
      </c>
      <c r="F12522" s="7" t="n">
        <v>-4.40000009536743</v>
      </c>
      <c r="G12522" s="7" t="n">
        <v>77.6999969482422</v>
      </c>
    </row>
    <row r="12523" spans="1:9">
      <c r="A12523" t="s">
        <v>4</v>
      </c>
      <c r="B12523" s="4" t="s">
        <v>5</v>
      </c>
      <c r="C12523" s="4" t="s">
        <v>10</v>
      </c>
      <c r="D12523" s="4" t="s">
        <v>9</v>
      </c>
    </row>
    <row r="12524" spans="1:9">
      <c r="A12524" t="n">
        <v>105893</v>
      </c>
      <c r="B12524" s="37" t="n">
        <v>43</v>
      </c>
      <c r="C12524" s="7" t="n">
        <v>61440</v>
      </c>
      <c r="D12524" s="7" t="n">
        <v>128</v>
      </c>
    </row>
    <row r="12525" spans="1:9">
      <c r="A12525" t="s">
        <v>4</v>
      </c>
      <c r="B12525" s="4" t="s">
        <v>5</v>
      </c>
      <c r="C12525" s="4" t="s">
        <v>10</v>
      </c>
      <c r="D12525" s="4" t="s">
        <v>9</v>
      </c>
    </row>
    <row r="12526" spans="1:9">
      <c r="A12526" t="n">
        <v>105900</v>
      </c>
      <c r="B12526" s="37" t="n">
        <v>43</v>
      </c>
      <c r="C12526" s="7" t="n">
        <v>61440</v>
      </c>
      <c r="D12526" s="7" t="n">
        <v>32</v>
      </c>
    </row>
    <row r="12527" spans="1:9">
      <c r="A12527" t="s">
        <v>4</v>
      </c>
      <c r="B12527" s="4" t="s">
        <v>5</v>
      </c>
      <c r="C12527" s="4" t="s">
        <v>10</v>
      </c>
      <c r="D12527" s="4" t="s">
        <v>9</v>
      </c>
    </row>
    <row r="12528" spans="1:9">
      <c r="A12528" t="n">
        <v>105907</v>
      </c>
      <c r="B12528" s="37" t="n">
        <v>43</v>
      </c>
      <c r="C12528" s="7" t="n">
        <v>119</v>
      </c>
      <c r="D12528" s="7" t="n">
        <v>128</v>
      </c>
    </row>
    <row r="12529" spans="1:7">
      <c r="A12529" t="s">
        <v>4</v>
      </c>
      <c r="B12529" s="4" t="s">
        <v>5</v>
      </c>
      <c r="C12529" s="4" t="s">
        <v>10</v>
      </c>
      <c r="D12529" s="4" t="s">
        <v>9</v>
      </c>
    </row>
    <row r="12530" spans="1:7">
      <c r="A12530" t="n">
        <v>105914</v>
      </c>
      <c r="B12530" s="37" t="n">
        <v>43</v>
      </c>
      <c r="C12530" s="7" t="n">
        <v>119</v>
      </c>
      <c r="D12530" s="7" t="n">
        <v>32</v>
      </c>
    </row>
    <row r="12531" spans="1:7">
      <c r="A12531" t="s">
        <v>4</v>
      </c>
      <c r="B12531" s="4" t="s">
        <v>5</v>
      </c>
      <c r="C12531" s="4" t="s">
        <v>10</v>
      </c>
      <c r="D12531" s="4" t="s">
        <v>9</v>
      </c>
    </row>
    <row r="12532" spans="1:7">
      <c r="A12532" t="n">
        <v>105921</v>
      </c>
      <c r="B12532" s="57" t="n">
        <v>44</v>
      </c>
      <c r="C12532" s="7" t="n">
        <v>6518</v>
      </c>
      <c r="D12532" s="7" t="n">
        <v>128</v>
      </c>
    </row>
    <row r="12533" spans="1:7">
      <c r="A12533" t="s">
        <v>4</v>
      </c>
      <c r="B12533" s="4" t="s">
        <v>5</v>
      </c>
      <c r="C12533" s="4" t="s">
        <v>10</v>
      </c>
      <c r="D12533" s="4" t="s">
        <v>9</v>
      </c>
    </row>
    <row r="12534" spans="1:7">
      <c r="A12534" t="n">
        <v>105928</v>
      </c>
      <c r="B12534" s="57" t="n">
        <v>44</v>
      </c>
      <c r="C12534" s="7" t="n">
        <v>6518</v>
      </c>
      <c r="D12534" s="7" t="n">
        <v>32</v>
      </c>
    </row>
    <row r="12535" spans="1:7">
      <c r="A12535" t="s">
        <v>4</v>
      </c>
      <c r="B12535" s="4" t="s">
        <v>5</v>
      </c>
      <c r="C12535" s="4" t="s">
        <v>10</v>
      </c>
    </row>
    <row r="12536" spans="1:7">
      <c r="A12536" t="n">
        <v>105935</v>
      </c>
      <c r="B12536" s="25" t="n">
        <v>16</v>
      </c>
      <c r="C12536" s="7" t="n">
        <v>100</v>
      </c>
    </row>
    <row r="12537" spans="1:7">
      <c r="A12537" t="s">
        <v>4</v>
      </c>
      <c r="B12537" s="4" t="s">
        <v>5</v>
      </c>
      <c r="C12537" s="4" t="s">
        <v>13</v>
      </c>
      <c r="D12537" s="4" t="s">
        <v>10</v>
      </c>
    </row>
    <row r="12538" spans="1:7">
      <c r="A12538" t="n">
        <v>105938</v>
      </c>
      <c r="B12538" s="23" t="n">
        <v>22</v>
      </c>
      <c r="C12538" s="7" t="n">
        <v>0</v>
      </c>
      <c r="D12538" s="7" t="n">
        <v>0</v>
      </c>
    </row>
    <row r="12539" spans="1:7">
      <c r="A12539" t="s">
        <v>4</v>
      </c>
      <c r="B12539" s="4" t="s">
        <v>5</v>
      </c>
      <c r="C12539" s="4" t="s">
        <v>13</v>
      </c>
      <c r="D12539" s="4" t="s">
        <v>13</v>
      </c>
      <c r="E12539" s="4" t="s">
        <v>30</v>
      </c>
      <c r="F12539" s="4" t="s">
        <v>30</v>
      </c>
      <c r="G12539" s="4" t="s">
        <v>30</v>
      </c>
      <c r="H12539" s="4" t="s">
        <v>10</v>
      </c>
    </row>
    <row r="12540" spans="1:7">
      <c r="A12540" t="n">
        <v>105942</v>
      </c>
      <c r="B12540" s="59" t="n">
        <v>45</v>
      </c>
      <c r="C12540" s="7" t="n">
        <v>2</v>
      </c>
      <c r="D12540" s="7" t="n">
        <v>3</v>
      </c>
      <c r="E12540" s="7" t="n">
        <v>13.0299997329712</v>
      </c>
      <c r="F12540" s="7" t="n">
        <v>1.10000002384186</v>
      </c>
      <c r="G12540" s="7" t="n">
        <v>-4.26999998092651</v>
      </c>
      <c r="H12540" s="7" t="n">
        <v>0</v>
      </c>
    </row>
    <row r="12541" spans="1:7">
      <c r="A12541" t="s">
        <v>4</v>
      </c>
      <c r="B12541" s="4" t="s">
        <v>5</v>
      </c>
      <c r="C12541" s="4" t="s">
        <v>13</v>
      </c>
      <c r="D12541" s="4" t="s">
        <v>13</v>
      </c>
      <c r="E12541" s="4" t="s">
        <v>30</v>
      </c>
      <c r="F12541" s="4" t="s">
        <v>30</v>
      </c>
      <c r="G12541" s="4" t="s">
        <v>30</v>
      </c>
      <c r="H12541" s="4" t="s">
        <v>10</v>
      </c>
      <c r="I12541" s="4" t="s">
        <v>13</v>
      </c>
    </row>
    <row r="12542" spans="1:7">
      <c r="A12542" t="n">
        <v>105959</v>
      </c>
      <c r="B12542" s="59" t="n">
        <v>45</v>
      </c>
      <c r="C12542" s="7" t="n">
        <v>4</v>
      </c>
      <c r="D12542" s="7" t="n">
        <v>3</v>
      </c>
      <c r="E12542" s="7" t="n">
        <v>347.809997558594</v>
      </c>
      <c r="F12542" s="7" t="n">
        <v>269.149993896484</v>
      </c>
      <c r="G12542" s="7" t="n">
        <v>0</v>
      </c>
      <c r="H12542" s="7" t="n">
        <v>0</v>
      </c>
      <c r="I12542" s="7" t="n">
        <v>0</v>
      </c>
    </row>
    <row r="12543" spans="1:7">
      <c r="A12543" t="s">
        <v>4</v>
      </c>
      <c r="B12543" s="4" t="s">
        <v>5</v>
      </c>
      <c r="C12543" s="4" t="s">
        <v>13</v>
      </c>
      <c r="D12543" s="4" t="s">
        <v>13</v>
      </c>
      <c r="E12543" s="4" t="s">
        <v>30</v>
      </c>
      <c r="F12543" s="4" t="s">
        <v>10</v>
      </c>
    </row>
    <row r="12544" spans="1:7">
      <c r="A12544" t="n">
        <v>105977</v>
      </c>
      <c r="B12544" s="59" t="n">
        <v>45</v>
      </c>
      <c r="C12544" s="7" t="n">
        <v>11</v>
      </c>
      <c r="D12544" s="7" t="n">
        <v>3</v>
      </c>
      <c r="E12544" s="7" t="n">
        <v>34</v>
      </c>
      <c r="F12544" s="7" t="n">
        <v>0</v>
      </c>
    </row>
    <row r="12545" spans="1:9">
      <c r="A12545" t="s">
        <v>4</v>
      </c>
      <c r="B12545" s="4" t="s">
        <v>5</v>
      </c>
      <c r="C12545" s="4" t="s">
        <v>13</v>
      </c>
      <c r="D12545" s="4" t="s">
        <v>13</v>
      </c>
      <c r="E12545" s="4" t="s">
        <v>30</v>
      </c>
      <c r="F12545" s="4" t="s">
        <v>10</v>
      </c>
    </row>
    <row r="12546" spans="1:9">
      <c r="A12546" t="n">
        <v>105986</v>
      </c>
      <c r="B12546" s="59" t="n">
        <v>45</v>
      </c>
      <c r="C12546" s="7" t="n">
        <v>5</v>
      </c>
      <c r="D12546" s="7" t="n">
        <v>3</v>
      </c>
      <c r="E12546" s="7" t="n">
        <v>4.5</v>
      </c>
      <c r="F12546" s="7" t="n">
        <v>0</v>
      </c>
    </row>
    <row r="12547" spans="1:9">
      <c r="A12547" t="s">
        <v>4</v>
      </c>
      <c r="B12547" s="4" t="s">
        <v>5</v>
      </c>
      <c r="C12547" s="4" t="s">
        <v>13</v>
      </c>
      <c r="D12547" s="4" t="s">
        <v>13</v>
      </c>
      <c r="E12547" s="4" t="s">
        <v>30</v>
      </c>
      <c r="F12547" s="4" t="s">
        <v>10</v>
      </c>
    </row>
    <row r="12548" spans="1:9">
      <c r="A12548" t="n">
        <v>105995</v>
      </c>
      <c r="B12548" s="59" t="n">
        <v>45</v>
      </c>
      <c r="C12548" s="7" t="n">
        <v>5</v>
      </c>
      <c r="D12548" s="7" t="n">
        <v>3</v>
      </c>
      <c r="E12548" s="7" t="n">
        <v>3.5</v>
      </c>
      <c r="F12548" s="7" t="n">
        <v>2000</v>
      </c>
    </row>
    <row r="12549" spans="1:9">
      <c r="A12549" t="s">
        <v>4</v>
      </c>
      <c r="B12549" s="4" t="s">
        <v>5</v>
      </c>
      <c r="C12549" s="4" t="s">
        <v>13</v>
      </c>
      <c r="D12549" s="4" t="s">
        <v>10</v>
      </c>
      <c r="E12549" s="4" t="s">
        <v>30</v>
      </c>
    </row>
    <row r="12550" spans="1:9">
      <c r="A12550" t="n">
        <v>106004</v>
      </c>
      <c r="B12550" s="27" t="n">
        <v>58</v>
      </c>
      <c r="C12550" s="7" t="n">
        <v>100</v>
      </c>
      <c r="D12550" s="7" t="n">
        <v>800</v>
      </c>
      <c r="E12550" s="7" t="n">
        <v>1</v>
      </c>
    </row>
    <row r="12551" spans="1:9">
      <c r="A12551" t="s">
        <v>4</v>
      </c>
      <c r="B12551" s="4" t="s">
        <v>5</v>
      </c>
      <c r="C12551" s="4" t="s">
        <v>10</v>
      </c>
    </row>
    <row r="12552" spans="1:9">
      <c r="A12552" t="n">
        <v>106012</v>
      </c>
      <c r="B12552" s="25" t="n">
        <v>16</v>
      </c>
      <c r="C12552" s="7" t="n">
        <v>2000</v>
      </c>
    </row>
    <row r="12553" spans="1:9">
      <c r="A12553" t="s">
        <v>4</v>
      </c>
      <c r="B12553" s="4" t="s">
        <v>5</v>
      </c>
      <c r="C12553" s="4" t="s">
        <v>13</v>
      </c>
      <c r="D12553" s="4" t="s">
        <v>13</v>
      </c>
      <c r="E12553" s="4" t="s">
        <v>13</v>
      </c>
      <c r="F12553" s="4" t="s">
        <v>9</v>
      </c>
      <c r="G12553" s="4" t="s">
        <v>13</v>
      </c>
      <c r="H12553" s="4" t="s">
        <v>13</v>
      </c>
      <c r="I12553" s="4" t="s">
        <v>29</v>
      </c>
    </row>
    <row r="12554" spans="1:9">
      <c r="A12554" t="n">
        <v>106015</v>
      </c>
      <c r="B12554" s="14" t="n">
        <v>5</v>
      </c>
      <c r="C12554" s="7" t="n">
        <v>35</v>
      </c>
      <c r="D12554" s="7" t="n">
        <v>1</v>
      </c>
      <c r="E12554" s="7" t="n">
        <v>0</v>
      </c>
      <c r="F12554" s="7" t="n">
        <v>4</v>
      </c>
      <c r="G12554" s="7" t="n">
        <v>2</v>
      </c>
      <c r="H12554" s="7" t="n">
        <v>1</v>
      </c>
      <c r="I12554" s="15" t="n">
        <f t="normal" ca="1">A12560</f>
        <v>0</v>
      </c>
    </row>
    <row r="12555" spans="1:9">
      <c r="A12555" t="s">
        <v>4</v>
      </c>
      <c r="B12555" s="4" t="s">
        <v>5</v>
      </c>
      <c r="C12555" s="4" t="s">
        <v>13</v>
      </c>
      <c r="D12555" s="4" t="s">
        <v>9</v>
      </c>
      <c r="E12555" s="4" t="s">
        <v>13</v>
      </c>
      <c r="F12555" s="4" t="s">
        <v>13</v>
      </c>
      <c r="G12555" s="4" t="s">
        <v>9</v>
      </c>
      <c r="H12555" s="4" t="s">
        <v>13</v>
      </c>
      <c r="I12555" s="4" t="s">
        <v>9</v>
      </c>
      <c r="J12555" s="4" t="s">
        <v>13</v>
      </c>
    </row>
    <row r="12556" spans="1:9">
      <c r="A12556" t="n">
        <v>106029</v>
      </c>
      <c r="B12556" s="73" t="n">
        <v>33</v>
      </c>
      <c r="C12556" s="7" t="n">
        <v>0</v>
      </c>
      <c r="D12556" s="7" t="n">
        <v>9</v>
      </c>
      <c r="E12556" s="7" t="n">
        <v>0</v>
      </c>
      <c r="F12556" s="7" t="n">
        <v>0</v>
      </c>
      <c r="G12556" s="7" t="n">
        <v>-1</v>
      </c>
      <c r="H12556" s="7" t="n">
        <v>0</v>
      </c>
      <c r="I12556" s="7" t="n">
        <v>-1</v>
      </c>
      <c r="J12556" s="7" t="n">
        <v>0</v>
      </c>
    </row>
    <row r="12557" spans="1:9">
      <c r="A12557" t="s">
        <v>4</v>
      </c>
      <c r="B12557" s="4" t="s">
        <v>5</v>
      </c>
      <c r="C12557" s="4" t="s">
        <v>29</v>
      </c>
    </row>
    <row r="12558" spans="1:9">
      <c r="A12558" t="n">
        <v>106047</v>
      </c>
      <c r="B12558" s="18" t="n">
        <v>3</v>
      </c>
      <c r="C12558" s="15" t="n">
        <f t="normal" ca="1">A12562</f>
        <v>0</v>
      </c>
    </row>
    <row r="12559" spans="1:9">
      <c r="A12559" t="s">
        <v>4</v>
      </c>
      <c r="B12559" s="4" t="s">
        <v>5</v>
      </c>
      <c r="C12559" s="4" t="s">
        <v>13</v>
      </c>
      <c r="D12559" s="4" t="s">
        <v>9</v>
      </c>
      <c r="E12559" s="4" t="s">
        <v>13</v>
      </c>
      <c r="F12559" s="4" t="s">
        <v>13</v>
      </c>
      <c r="G12559" s="4" t="s">
        <v>9</v>
      </c>
      <c r="H12559" s="4" t="s">
        <v>13</v>
      </c>
      <c r="I12559" s="4" t="s">
        <v>9</v>
      </c>
      <c r="J12559" s="4" t="s">
        <v>13</v>
      </c>
    </row>
    <row r="12560" spans="1:9">
      <c r="A12560" t="n">
        <v>106052</v>
      </c>
      <c r="B12560" s="73" t="n">
        <v>33</v>
      </c>
      <c r="C12560" s="7" t="n">
        <v>0</v>
      </c>
      <c r="D12560" s="7" t="n">
        <v>10</v>
      </c>
      <c r="E12560" s="7" t="n">
        <v>0</v>
      </c>
      <c r="F12560" s="7" t="n">
        <v>0</v>
      </c>
      <c r="G12560" s="7" t="n">
        <v>-1</v>
      </c>
      <c r="H12560" s="7" t="n">
        <v>0</v>
      </c>
      <c r="I12560" s="7" t="n">
        <v>-1</v>
      </c>
      <c r="J12560" s="7" t="n">
        <v>0</v>
      </c>
    </row>
    <row r="12561" spans="1:10">
      <c r="A12561" t="s">
        <v>4</v>
      </c>
      <c r="B12561" s="4" t="s">
        <v>5</v>
      </c>
    </row>
    <row r="12562" spans="1:10">
      <c r="A12562" t="n">
        <v>106070</v>
      </c>
      <c r="B12562" s="5" t="n">
        <v>1</v>
      </c>
    </row>
    <row r="12563" spans="1:10" s="3" customFormat="1" customHeight="0">
      <c r="A12563" s="3" t="s">
        <v>2</v>
      </c>
      <c r="B12563" s="3" t="s">
        <v>970</v>
      </c>
    </row>
    <row r="12564" spans="1:10">
      <c r="A12564" t="s">
        <v>4</v>
      </c>
      <c r="B12564" s="4" t="s">
        <v>5</v>
      </c>
      <c r="C12564" s="4" t="s">
        <v>13</v>
      </c>
      <c r="D12564" s="4" t="s">
        <v>13</v>
      </c>
      <c r="E12564" s="4" t="s">
        <v>13</v>
      </c>
      <c r="F12564" s="4" t="s">
        <v>13</v>
      </c>
    </row>
    <row r="12565" spans="1:10">
      <c r="A12565" t="n">
        <v>106072</v>
      </c>
      <c r="B12565" s="11" t="n">
        <v>14</v>
      </c>
      <c r="C12565" s="7" t="n">
        <v>2</v>
      </c>
      <c r="D12565" s="7" t="n">
        <v>0</v>
      </c>
      <c r="E12565" s="7" t="n">
        <v>0</v>
      </c>
      <c r="F12565" s="7" t="n">
        <v>0</v>
      </c>
    </row>
    <row r="12566" spans="1:10">
      <c r="A12566" t="s">
        <v>4</v>
      </c>
      <c r="B12566" s="4" t="s">
        <v>5</v>
      </c>
      <c r="C12566" s="4" t="s">
        <v>13</v>
      </c>
      <c r="D12566" s="54" t="s">
        <v>225</v>
      </c>
      <c r="E12566" s="4" t="s">
        <v>5</v>
      </c>
      <c r="F12566" s="4" t="s">
        <v>13</v>
      </c>
      <c r="G12566" s="4" t="s">
        <v>10</v>
      </c>
      <c r="H12566" s="54" t="s">
        <v>226</v>
      </c>
      <c r="I12566" s="4" t="s">
        <v>13</v>
      </c>
      <c r="J12566" s="4" t="s">
        <v>9</v>
      </c>
      <c r="K12566" s="4" t="s">
        <v>13</v>
      </c>
      <c r="L12566" s="4" t="s">
        <v>13</v>
      </c>
      <c r="M12566" s="54" t="s">
        <v>225</v>
      </c>
      <c r="N12566" s="4" t="s">
        <v>5</v>
      </c>
      <c r="O12566" s="4" t="s">
        <v>13</v>
      </c>
      <c r="P12566" s="4" t="s">
        <v>10</v>
      </c>
      <c r="Q12566" s="54" t="s">
        <v>226</v>
      </c>
      <c r="R12566" s="4" t="s">
        <v>13</v>
      </c>
      <c r="S12566" s="4" t="s">
        <v>9</v>
      </c>
      <c r="T12566" s="4" t="s">
        <v>13</v>
      </c>
      <c r="U12566" s="4" t="s">
        <v>13</v>
      </c>
      <c r="V12566" s="4" t="s">
        <v>13</v>
      </c>
      <c r="W12566" s="4" t="s">
        <v>29</v>
      </c>
    </row>
    <row r="12567" spans="1:10">
      <c r="A12567" t="n">
        <v>106077</v>
      </c>
      <c r="B12567" s="14" t="n">
        <v>5</v>
      </c>
      <c r="C12567" s="7" t="n">
        <v>28</v>
      </c>
      <c r="D12567" s="54" t="s">
        <v>3</v>
      </c>
      <c r="E12567" s="10" t="n">
        <v>162</v>
      </c>
      <c r="F12567" s="7" t="n">
        <v>3</v>
      </c>
      <c r="G12567" s="7" t="n">
        <v>33195</v>
      </c>
      <c r="H12567" s="54" t="s">
        <v>3</v>
      </c>
      <c r="I12567" s="7" t="n">
        <v>0</v>
      </c>
      <c r="J12567" s="7" t="n">
        <v>1</v>
      </c>
      <c r="K12567" s="7" t="n">
        <v>2</v>
      </c>
      <c r="L12567" s="7" t="n">
        <v>28</v>
      </c>
      <c r="M12567" s="54" t="s">
        <v>3</v>
      </c>
      <c r="N12567" s="10" t="n">
        <v>162</v>
      </c>
      <c r="O12567" s="7" t="n">
        <v>3</v>
      </c>
      <c r="P12567" s="7" t="n">
        <v>33195</v>
      </c>
      <c r="Q12567" s="54" t="s">
        <v>3</v>
      </c>
      <c r="R12567" s="7" t="n">
        <v>0</v>
      </c>
      <c r="S12567" s="7" t="n">
        <v>2</v>
      </c>
      <c r="T12567" s="7" t="n">
        <v>2</v>
      </c>
      <c r="U12567" s="7" t="n">
        <v>11</v>
      </c>
      <c r="V12567" s="7" t="n">
        <v>1</v>
      </c>
      <c r="W12567" s="15" t="n">
        <f t="normal" ca="1">A12571</f>
        <v>0</v>
      </c>
    </row>
    <row r="12568" spans="1:10">
      <c r="A12568" t="s">
        <v>4</v>
      </c>
      <c r="B12568" s="4" t="s">
        <v>5</v>
      </c>
      <c r="C12568" s="4" t="s">
        <v>13</v>
      </c>
      <c r="D12568" s="4" t="s">
        <v>10</v>
      </c>
      <c r="E12568" s="4" t="s">
        <v>30</v>
      </c>
    </row>
    <row r="12569" spans="1:10">
      <c r="A12569" t="n">
        <v>106106</v>
      </c>
      <c r="B12569" s="27" t="n">
        <v>58</v>
      </c>
      <c r="C12569" s="7" t="n">
        <v>0</v>
      </c>
      <c r="D12569" s="7" t="n">
        <v>0</v>
      </c>
      <c r="E12569" s="7" t="n">
        <v>1</v>
      </c>
    </row>
    <row r="12570" spans="1:10">
      <c r="A12570" t="s">
        <v>4</v>
      </c>
      <c r="B12570" s="4" t="s">
        <v>5</v>
      </c>
      <c r="C12570" s="4" t="s">
        <v>13</v>
      </c>
      <c r="D12570" s="54" t="s">
        <v>225</v>
      </c>
      <c r="E12570" s="4" t="s">
        <v>5</v>
      </c>
      <c r="F12570" s="4" t="s">
        <v>13</v>
      </c>
      <c r="G12570" s="4" t="s">
        <v>10</v>
      </c>
      <c r="H12570" s="54" t="s">
        <v>226</v>
      </c>
      <c r="I12570" s="4" t="s">
        <v>13</v>
      </c>
      <c r="J12570" s="4" t="s">
        <v>9</v>
      </c>
      <c r="K12570" s="4" t="s">
        <v>13</v>
      </c>
      <c r="L12570" s="4" t="s">
        <v>13</v>
      </c>
      <c r="M12570" s="54" t="s">
        <v>225</v>
      </c>
      <c r="N12570" s="4" t="s">
        <v>5</v>
      </c>
      <c r="O12570" s="4" t="s">
        <v>13</v>
      </c>
      <c r="P12570" s="4" t="s">
        <v>10</v>
      </c>
      <c r="Q12570" s="54" t="s">
        <v>226</v>
      </c>
      <c r="R12570" s="4" t="s">
        <v>13</v>
      </c>
      <c r="S12570" s="4" t="s">
        <v>9</v>
      </c>
      <c r="T12570" s="4" t="s">
        <v>13</v>
      </c>
      <c r="U12570" s="4" t="s">
        <v>13</v>
      </c>
      <c r="V12570" s="4" t="s">
        <v>13</v>
      </c>
      <c r="W12570" s="4" t="s">
        <v>29</v>
      </c>
    </row>
    <row r="12571" spans="1:10">
      <c r="A12571" t="n">
        <v>106114</v>
      </c>
      <c r="B12571" s="14" t="n">
        <v>5</v>
      </c>
      <c r="C12571" s="7" t="n">
        <v>28</v>
      </c>
      <c r="D12571" s="54" t="s">
        <v>3</v>
      </c>
      <c r="E12571" s="10" t="n">
        <v>162</v>
      </c>
      <c r="F12571" s="7" t="n">
        <v>3</v>
      </c>
      <c r="G12571" s="7" t="n">
        <v>33195</v>
      </c>
      <c r="H12571" s="54" t="s">
        <v>3</v>
      </c>
      <c r="I12571" s="7" t="n">
        <v>0</v>
      </c>
      <c r="J12571" s="7" t="n">
        <v>1</v>
      </c>
      <c r="K12571" s="7" t="n">
        <v>3</v>
      </c>
      <c r="L12571" s="7" t="n">
        <v>28</v>
      </c>
      <c r="M12571" s="54" t="s">
        <v>3</v>
      </c>
      <c r="N12571" s="10" t="n">
        <v>162</v>
      </c>
      <c r="O12571" s="7" t="n">
        <v>3</v>
      </c>
      <c r="P12571" s="7" t="n">
        <v>33195</v>
      </c>
      <c r="Q12571" s="54" t="s">
        <v>3</v>
      </c>
      <c r="R12571" s="7" t="n">
        <v>0</v>
      </c>
      <c r="S12571" s="7" t="n">
        <v>2</v>
      </c>
      <c r="T12571" s="7" t="n">
        <v>3</v>
      </c>
      <c r="U12571" s="7" t="n">
        <v>9</v>
      </c>
      <c r="V12571" s="7" t="n">
        <v>1</v>
      </c>
      <c r="W12571" s="15" t="n">
        <f t="normal" ca="1">A12581</f>
        <v>0</v>
      </c>
    </row>
    <row r="12572" spans="1:10">
      <c r="A12572" t="s">
        <v>4</v>
      </c>
      <c r="B12572" s="4" t="s">
        <v>5</v>
      </c>
      <c r="C12572" s="4" t="s">
        <v>13</v>
      </c>
      <c r="D12572" s="54" t="s">
        <v>225</v>
      </c>
      <c r="E12572" s="4" t="s">
        <v>5</v>
      </c>
      <c r="F12572" s="4" t="s">
        <v>10</v>
      </c>
      <c r="G12572" s="4" t="s">
        <v>13</v>
      </c>
      <c r="H12572" s="4" t="s">
        <v>13</v>
      </c>
      <c r="I12572" s="4" t="s">
        <v>6</v>
      </c>
      <c r="J12572" s="54" t="s">
        <v>226</v>
      </c>
      <c r="K12572" s="4" t="s">
        <v>13</v>
      </c>
      <c r="L12572" s="4" t="s">
        <v>13</v>
      </c>
      <c r="M12572" s="54" t="s">
        <v>225</v>
      </c>
      <c r="N12572" s="4" t="s">
        <v>5</v>
      </c>
      <c r="O12572" s="4" t="s">
        <v>13</v>
      </c>
      <c r="P12572" s="54" t="s">
        <v>226</v>
      </c>
      <c r="Q12572" s="4" t="s">
        <v>13</v>
      </c>
      <c r="R12572" s="4" t="s">
        <v>9</v>
      </c>
      <c r="S12572" s="4" t="s">
        <v>13</v>
      </c>
      <c r="T12572" s="4" t="s">
        <v>13</v>
      </c>
      <c r="U12572" s="4" t="s">
        <v>13</v>
      </c>
      <c r="V12572" s="54" t="s">
        <v>225</v>
      </c>
      <c r="W12572" s="4" t="s">
        <v>5</v>
      </c>
      <c r="X12572" s="4" t="s">
        <v>13</v>
      </c>
      <c r="Y12572" s="54" t="s">
        <v>226</v>
      </c>
      <c r="Z12572" s="4" t="s">
        <v>13</v>
      </c>
      <c r="AA12572" s="4" t="s">
        <v>9</v>
      </c>
      <c r="AB12572" s="4" t="s">
        <v>13</v>
      </c>
      <c r="AC12572" s="4" t="s">
        <v>13</v>
      </c>
      <c r="AD12572" s="4" t="s">
        <v>13</v>
      </c>
      <c r="AE12572" s="4" t="s">
        <v>29</v>
      </c>
    </row>
    <row r="12573" spans="1:10">
      <c r="A12573" t="n">
        <v>106143</v>
      </c>
      <c r="B12573" s="14" t="n">
        <v>5</v>
      </c>
      <c r="C12573" s="7" t="n">
        <v>28</v>
      </c>
      <c r="D12573" s="54" t="s">
        <v>3</v>
      </c>
      <c r="E12573" s="39" t="n">
        <v>47</v>
      </c>
      <c r="F12573" s="7" t="n">
        <v>61456</v>
      </c>
      <c r="G12573" s="7" t="n">
        <v>2</v>
      </c>
      <c r="H12573" s="7" t="n">
        <v>0</v>
      </c>
      <c r="I12573" s="7" t="s">
        <v>227</v>
      </c>
      <c r="J12573" s="54" t="s">
        <v>3</v>
      </c>
      <c r="K12573" s="7" t="n">
        <v>8</v>
      </c>
      <c r="L12573" s="7" t="n">
        <v>28</v>
      </c>
      <c r="M12573" s="54" t="s">
        <v>3</v>
      </c>
      <c r="N12573" s="48" t="n">
        <v>74</v>
      </c>
      <c r="O12573" s="7" t="n">
        <v>65</v>
      </c>
      <c r="P12573" s="54" t="s">
        <v>3</v>
      </c>
      <c r="Q12573" s="7" t="n">
        <v>0</v>
      </c>
      <c r="R12573" s="7" t="n">
        <v>1</v>
      </c>
      <c r="S12573" s="7" t="n">
        <v>3</v>
      </c>
      <c r="T12573" s="7" t="n">
        <v>9</v>
      </c>
      <c r="U12573" s="7" t="n">
        <v>28</v>
      </c>
      <c r="V12573" s="54" t="s">
        <v>3</v>
      </c>
      <c r="W12573" s="48" t="n">
        <v>74</v>
      </c>
      <c r="X12573" s="7" t="n">
        <v>65</v>
      </c>
      <c r="Y12573" s="54" t="s">
        <v>3</v>
      </c>
      <c r="Z12573" s="7" t="n">
        <v>0</v>
      </c>
      <c r="AA12573" s="7" t="n">
        <v>2</v>
      </c>
      <c r="AB12573" s="7" t="n">
        <v>3</v>
      </c>
      <c r="AC12573" s="7" t="n">
        <v>9</v>
      </c>
      <c r="AD12573" s="7" t="n">
        <v>1</v>
      </c>
      <c r="AE12573" s="15" t="n">
        <f t="normal" ca="1">A12577</f>
        <v>0</v>
      </c>
    </row>
    <row r="12574" spans="1:10">
      <c r="A12574" t="s">
        <v>4</v>
      </c>
      <c r="B12574" s="4" t="s">
        <v>5</v>
      </c>
      <c r="C12574" s="4" t="s">
        <v>10</v>
      </c>
      <c r="D12574" s="4" t="s">
        <v>13</v>
      </c>
      <c r="E12574" s="4" t="s">
        <v>13</v>
      </c>
      <c r="F12574" s="4" t="s">
        <v>6</v>
      </c>
    </row>
    <row r="12575" spans="1:10">
      <c r="A12575" t="n">
        <v>106191</v>
      </c>
      <c r="B12575" s="39" t="n">
        <v>47</v>
      </c>
      <c r="C12575" s="7" t="n">
        <v>61456</v>
      </c>
      <c r="D12575" s="7" t="n">
        <v>0</v>
      </c>
      <c r="E12575" s="7" t="n">
        <v>0</v>
      </c>
      <c r="F12575" s="7" t="s">
        <v>103</v>
      </c>
    </row>
    <row r="12576" spans="1:10">
      <c r="A12576" t="s">
        <v>4</v>
      </c>
      <c r="B12576" s="4" t="s">
        <v>5</v>
      </c>
      <c r="C12576" s="4" t="s">
        <v>13</v>
      </c>
      <c r="D12576" s="4" t="s">
        <v>10</v>
      </c>
      <c r="E12576" s="4" t="s">
        <v>30</v>
      </c>
    </row>
    <row r="12577" spans="1:31">
      <c r="A12577" t="n">
        <v>106204</v>
      </c>
      <c r="B12577" s="27" t="n">
        <v>58</v>
      </c>
      <c r="C12577" s="7" t="n">
        <v>0</v>
      </c>
      <c r="D12577" s="7" t="n">
        <v>300</v>
      </c>
      <c r="E12577" s="7" t="n">
        <v>1</v>
      </c>
    </row>
    <row r="12578" spans="1:31">
      <c r="A12578" t="s">
        <v>4</v>
      </c>
      <c r="B12578" s="4" t="s">
        <v>5</v>
      </c>
      <c r="C12578" s="4" t="s">
        <v>13</v>
      </c>
      <c r="D12578" s="4" t="s">
        <v>10</v>
      </c>
    </row>
    <row r="12579" spans="1:31">
      <c r="A12579" t="n">
        <v>106212</v>
      </c>
      <c r="B12579" s="27" t="n">
        <v>58</v>
      </c>
      <c r="C12579" s="7" t="n">
        <v>255</v>
      </c>
      <c r="D12579" s="7" t="n">
        <v>0</v>
      </c>
    </row>
    <row r="12580" spans="1:31">
      <c r="A12580" t="s">
        <v>4</v>
      </c>
      <c r="B12580" s="4" t="s">
        <v>5</v>
      </c>
      <c r="C12580" s="4" t="s">
        <v>13</v>
      </c>
      <c r="D12580" s="4" t="s">
        <v>13</v>
      </c>
      <c r="E12580" s="4" t="s">
        <v>13</v>
      </c>
      <c r="F12580" s="4" t="s">
        <v>13</v>
      </c>
    </row>
    <row r="12581" spans="1:31">
      <c r="A12581" t="n">
        <v>106216</v>
      </c>
      <c r="B12581" s="11" t="n">
        <v>14</v>
      </c>
      <c r="C12581" s="7" t="n">
        <v>0</v>
      </c>
      <c r="D12581" s="7" t="n">
        <v>0</v>
      </c>
      <c r="E12581" s="7" t="n">
        <v>0</v>
      </c>
      <c r="F12581" s="7" t="n">
        <v>64</v>
      </c>
    </row>
    <row r="12582" spans="1:31">
      <c r="A12582" t="s">
        <v>4</v>
      </c>
      <c r="B12582" s="4" t="s">
        <v>5</v>
      </c>
      <c r="C12582" s="4" t="s">
        <v>13</v>
      </c>
      <c r="D12582" s="4" t="s">
        <v>10</v>
      </c>
    </row>
    <row r="12583" spans="1:31">
      <c r="A12583" t="n">
        <v>106221</v>
      </c>
      <c r="B12583" s="23" t="n">
        <v>22</v>
      </c>
      <c r="C12583" s="7" t="n">
        <v>0</v>
      </c>
      <c r="D12583" s="7" t="n">
        <v>33195</v>
      </c>
    </row>
    <row r="12584" spans="1:31">
      <c r="A12584" t="s">
        <v>4</v>
      </c>
      <c r="B12584" s="4" t="s">
        <v>5</v>
      </c>
      <c r="C12584" s="4" t="s">
        <v>13</v>
      </c>
      <c r="D12584" s="4" t="s">
        <v>10</v>
      </c>
    </row>
    <row r="12585" spans="1:31">
      <c r="A12585" t="n">
        <v>106225</v>
      </c>
      <c r="B12585" s="27" t="n">
        <v>58</v>
      </c>
      <c r="C12585" s="7" t="n">
        <v>5</v>
      </c>
      <c r="D12585" s="7" t="n">
        <v>300</v>
      </c>
    </row>
    <row r="12586" spans="1:31">
      <c r="A12586" t="s">
        <v>4</v>
      </c>
      <c r="B12586" s="4" t="s">
        <v>5</v>
      </c>
      <c r="C12586" s="4" t="s">
        <v>30</v>
      </c>
      <c r="D12586" s="4" t="s">
        <v>10</v>
      </c>
    </row>
    <row r="12587" spans="1:31">
      <c r="A12587" t="n">
        <v>106229</v>
      </c>
      <c r="B12587" s="49" t="n">
        <v>103</v>
      </c>
      <c r="C12587" s="7" t="n">
        <v>0</v>
      </c>
      <c r="D12587" s="7" t="n">
        <v>300</v>
      </c>
    </row>
    <row r="12588" spans="1:31">
      <c r="A12588" t="s">
        <v>4</v>
      </c>
      <c r="B12588" s="4" t="s">
        <v>5</v>
      </c>
      <c r="C12588" s="4" t="s">
        <v>13</v>
      </c>
    </row>
    <row r="12589" spans="1:31">
      <c r="A12589" t="n">
        <v>106236</v>
      </c>
      <c r="B12589" s="50" t="n">
        <v>64</v>
      </c>
      <c r="C12589" s="7" t="n">
        <v>7</v>
      </c>
    </row>
    <row r="12590" spans="1:31">
      <c r="A12590" t="s">
        <v>4</v>
      </c>
      <c r="B12590" s="4" t="s">
        <v>5</v>
      </c>
      <c r="C12590" s="4" t="s">
        <v>13</v>
      </c>
      <c r="D12590" s="4" t="s">
        <v>10</v>
      </c>
    </row>
    <row r="12591" spans="1:31">
      <c r="A12591" t="n">
        <v>106238</v>
      </c>
      <c r="B12591" s="55" t="n">
        <v>72</v>
      </c>
      <c r="C12591" s="7" t="n">
        <v>5</v>
      </c>
      <c r="D12591" s="7" t="n">
        <v>0</v>
      </c>
    </row>
    <row r="12592" spans="1:31">
      <c r="A12592" t="s">
        <v>4</v>
      </c>
      <c r="B12592" s="4" t="s">
        <v>5</v>
      </c>
      <c r="C12592" s="4" t="s">
        <v>13</v>
      </c>
      <c r="D12592" s="54" t="s">
        <v>225</v>
      </c>
      <c r="E12592" s="4" t="s">
        <v>5</v>
      </c>
      <c r="F12592" s="4" t="s">
        <v>13</v>
      </c>
      <c r="G12592" s="4" t="s">
        <v>10</v>
      </c>
      <c r="H12592" s="54" t="s">
        <v>226</v>
      </c>
      <c r="I12592" s="4" t="s">
        <v>13</v>
      </c>
      <c r="J12592" s="4" t="s">
        <v>9</v>
      </c>
      <c r="K12592" s="4" t="s">
        <v>13</v>
      </c>
      <c r="L12592" s="4" t="s">
        <v>13</v>
      </c>
      <c r="M12592" s="4" t="s">
        <v>29</v>
      </c>
    </row>
    <row r="12593" spans="1:13">
      <c r="A12593" t="n">
        <v>106242</v>
      </c>
      <c r="B12593" s="14" t="n">
        <v>5</v>
      </c>
      <c r="C12593" s="7" t="n">
        <v>28</v>
      </c>
      <c r="D12593" s="54" t="s">
        <v>3</v>
      </c>
      <c r="E12593" s="10" t="n">
        <v>162</v>
      </c>
      <c r="F12593" s="7" t="n">
        <v>4</v>
      </c>
      <c r="G12593" s="7" t="n">
        <v>33195</v>
      </c>
      <c r="H12593" s="54" t="s">
        <v>3</v>
      </c>
      <c r="I12593" s="7" t="n">
        <v>0</v>
      </c>
      <c r="J12593" s="7" t="n">
        <v>1</v>
      </c>
      <c r="K12593" s="7" t="n">
        <v>2</v>
      </c>
      <c r="L12593" s="7" t="n">
        <v>1</v>
      </c>
      <c r="M12593" s="15" t="n">
        <f t="normal" ca="1">A12599</f>
        <v>0</v>
      </c>
    </row>
    <row r="12594" spans="1:13">
      <c r="A12594" t="s">
        <v>4</v>
      </c>
      <c r="B12594" s="4" t="s">
        <v>5</v>
      </c>
      <c r="C12594" s="4" t="s">
        <v>13</v>
      </c>
      <c r="D12594" s="4" t="s">
        <v>6</v>
      </c>
    </row>
    <row r="12595" spans="1:13">
      <c r="A12595" t="n">
        <v>106259</v>
      </c>
      <c r="B12595" s="9" t="n">
        <v>2</v>
      </c>
      <c r="C12595" s="7" t="n">
        <v>10</v>
      </c>
      <c r="D12595" s="7" t="s">
        <v>228</v>
      </c>
    </row>
    <row r="12596" spans="1:13">
      <c r="A12596" t="s">
        <v>4</v>
      </c>
      <c r="B12596" s="4" t="s">
        <v>5</v>
      </c>
      <c r="C12596" s="4" t="s">
        <v>10</v>
      </c>
    </row>
    <row r="12597" spans="1:13">
      <c r="A12597" t="n">
        <v>106276</v>
      </c>
      <c r="B12597" s="25" t="n">
        <v>16</v>
      </c>
      <c r="C12597" s="7" t="n">
        <v>0</v>
      </c>
    </row>
    <row r="12598" spans="1:13">
      <c r="A12598" t="s">
        <v>4</v>
      </c>
      <c r="B12598" s="4" t="s">
        <v>5</v>
      </c>
      <c r="C12598" s="4" t="s">
        <v>10</v>
      </c>
      <c r="D12598" s="4" t="s">
        <v>6</v>
      </c>
      <c r="E12598" s="4" t="s">
        <v>6</v>
      </c>
      <c r="F12598" s="4" t="s">
        <v>6</v>
      </c>
      <c r="G12598" s="4" t="s">
        <v>13</v>
      </c>
      <c r="H12598" s="4" t="s">
        <v>9</v>
      </c>
      <c r="I12598" s="4" t="s">
        <v>30</v>
      </c>
      <c r="J12598" s="4" t="s">
        <v>30</v>
      </c>
      <c r="K12598" s="4" t="s">
        <v>30</v>
      </c>
      <c r="L12598" s="4" t="s">
        <v>30</v>
      </c>
      <c r="M12598" s="4" t="s">
        <v>30</v>
      </c>
      <c r="N12598" s="4" t="s">
        <v>30</v>
      </c>
      <c r="O12598" s="4" t="s">
        <v>30</v>
      </c>
      <c r="P12598" s="4" t="s">
        <v>6</v>
      </c>
      <c r="Q12598" s="4" t="s">
        <v>6</v>
      </c>
      <c r="R12598" s="4" t="s">
        <v>9</v>
      </c>
      <c r="S12598" s="4" t="s">
        <v>13</v>
      </c>
      <c r="T12598" s="4" t="s">
        <v>9</v>
      </c>
      <c r="U12598" s="4" t="s">
        <v>9</v>
      </c>
      <c r="V12598" s="4" t="s">
        <v>10</v>
      </c>
    </row>
    <row r="12599" spans="1:13">
      <c r="A12599" t="n">
        <v>106279</v>
      </c>
      <c r="B12599" s="56" t="n">
        <v>19</v>
      </c>
      <c r="C12599" s="7" t="n">
        <v>1000</v>
      </c>
      <c r="D12599" s="7" t="s">
        <v>918</v>
      </c>
      <c r="E12599" s="7" t="s">
        <v>692</v>
      </c>
      <c r="F12599" s="7" t="s">
        <v>12</v>
      </c>
      <c r="G12599" s="7" t="n">
        <v>0</v>
      </c>
      <c r="H12599" s="7" t="n">
        <v>1</v>
      </c>
      <c r="I12599" s="7" t="n">
        <v>0</v>
      </c>
      <c r="J12599" s="7" t="n">
        <v>0</v>
      </c>
      <c r="K12599" s="7" t="n">
        <v>0</v>
      </c>
      <c r="L12599" s="7" t="n">
        <v>0</v>
      </c>
      <c r="M12599" s="7" t="n">
        <v>1</v>
      </c>
      <c r="N12599" s="7" t="n">
        <v>1.60000002384186</v>
      </c>
      <c r="O12599" s="7" t="n">
        <v>0.0900000035762787</v>
      </c>
      <c r="P12599" s="7" t="s">
        <v>11</v>
      </c>
      <c r="Q12599" s="7" t="s">
        <v>12</v>
      </c>
      <c r="R12599" s="7" t="n">
        <v>-1</v>
      </c>
      <c r="S12599" s="7" t="n">
        <v>0</v>
      </c>
      <c r="T12599" s="7" t="n">
        <v>0</v>
      </c>
      <c r="U12599" s="7" t="n">
        <v>0</v>
      </c>
      <c r="V12599" s="7" t="n">
        <v>0</v>
      </c>
    </row>
    <row r="12600" spans="1:13">
      <c r="A12600" t="s">
        <v>4</v>
      </c>
      <c r="B12600" s="4" t="s">
        <v>5</v>
      </c>
      <c r="C12600" s="4" t="s">
        <v>10</v>
      </c>
      <c r="D12600" s="4" t="s">
        <v>6</v>
      </c>
      <c r="E12600" s="4" t="s">
        <v>6</v>
      </c>
      <c r="F12600" s="4" t="s">
        <v>6</v>
      </c>
      <c r="G12600" s="4" t="s">
        <v>13</v>
      </c>
      <c r="H12600" s="4" t="s">
        <v>9</v>
      </c>
      <c r="I12600" s="4" t="s">
        <v>30</v>
      </c>
      <c r="J12600" s="4" t="s">
        <v>30</v>
      </c>
      <c r="K12600" s="4" t="s">
        <v>30</v>
      </c>
      <c r="L12600" s="4" t="s">
        <v>30</v>
      </c>
      <c r="M12600" s="4" t="s">
        <v>30</v>
      </c>
      <c r="N12600" s="4" t="s">
        <v>30</v>
      </c>
      <c r="O12600" s="4" t="s">
        <v>30</v>
      </c>
      <c r="P12600" s="4" t="s">
        <v>6</v>
      </c>
      <c r="Q12600" s="4" t="s">
        <v>6</v>
      </c>
      <c r="R12600" s="4" t="s">
        <v>9</v>
      </c>
      <c r="S12600" s="4" t="s">
        <v>13</v>
      </c>
      <c r="T12600" s="4" t="s">
        <v>9</v>
      </c>
      <c r="U12600" s="4" t="s">
        <v>9</v>
      </c>
      <c r="V12600" s="4" t="s">
        <v>10</v>
      </c>
    </row>
    <row r="12601" spans="1:13">
      <c r="A12601" t="n">
        <v>106371</v>
      </c>
      <c r="B12601" s="56" t="n">
        <v>19</v>
      </c>
      <c r="C12601" s="7" t="n">
        <v>119</v>
      </c>
      <c r="D12601" s="7" t="s">
        <v>971</v>
      </c>
      <c r="E12601" s="7" t="s">
        <v>972</v>
      </c>
      <c r="F12601" s="7" t="s">
        <v>12</v>
      </c>
      <c r="G12601" s="7" t="n">
        <v>0</v>
      </c>
      <c r="H12601" s="7" t="n">
        <v>1</v>
      </c>
      <c r="I12601" s="7" t="n">
        <v>0</v>
      </c>
      <c r="J12601" s="7" t="n">
        <v>0</v>
      </c>
      <c r="K12601" s="7" t="n">
        <v>0</v>
      </c>
      <c r="L12601" s="7" t="n">
        <v>0</v>
      </c>
      <c r="M12601" s="7" t="n">
        <v>1</v>
      </c>
      <c r="N12601" s="7" t="n">
        <v>1.60000002384186</v>
      </c>
      <c r="O12601" s="7" t="n">
        <v>0.0900000035762787</v>
      </c>
      <c r="P12601" s="7" t="s">
        <v>12</v>
      </c>
      <c r="Q12601" s="7" t="s">
        <v>12</v>
      </c>
      <c r="R12601" s="7" t="n">
        <v>-1</v>
      </c>
      <c r="S12601" s="7" t="n">
        <v>0</v>
      </c>
      <c r="T12601" s="7" t="n">
        <v>0</v>
      </c>
      <c r="U12601" s="7" t="n">
        <v>0</v>
      </c>
      <c r="V12601" s="7" t="n">
        <v>0</v>
      </c>
    </row>
    <row r="12602" spans="1:13">
      <c r="A12602" t="s">
        <v>4</v>
      </c>
      <c r="B12602" s="4" t="s">
        <v>5</v>
      </c>
      <c r="C12602" s="4" t="s">
        <v>10</v>
      </c>
      <c r="D12602" s="4" t="s">
        <v>13</v>
      </c>
      <c r="E12602" s="4" t="s">
        <v>13</v>
      </c>
      <c r="F12602" s="4" t="s">
        <v>6</v>
      </c>
    </row>
    <row r="12603" spans="1:13">
      <c r="A12603" t="n">
        <v>106443</v>
      </c>
      <c r="B12603" s="47" t="n">
        <v>20</v>
      </c>
      <c r="C12603" s="7" t="n">
        <v>61440</v>
      </c>
      <c r="D12603" s="7" t="n">
        <v>3</v>
      </c>
      <c r="E12603" s="7" t="n">
        <v>10</v>
      </c>
      <c r="F12603" s="7" t="s">
        <v>266</v>
      </c>
    </row>
    <row r="12604" spans="1:13">
      <c r="A12604" t="s">
        <v>4</v>
      </c>
      <c r="B12604" s="4" t="s">
        <v>5</v>
      </c>
      <c r="C12604" s="4" t="s">
        <v>10</v>
      </c>
    </row>
    <row r="12605" spans="1:13">
      <c r="A12605" t="n">
        <v>106461</v>
      </c>
      <c r="B12605" s="25" t="n">
        <v>16</v>
      </c>
      <c r="C12605" s="7" t="n">
        <v>0</v>
      </c>
    </row>
    <row r="12606" spans="1:13">
      <c r="A12606" t="s">
        <v>4</v>
      </c>
      <c r="B12606" s="4" t="s">
        <v>5</v>
      </c>
      <c r="C12606" s="4" t="s">
        <v>10</v>
      </c>
      <c r="D12606" s="4" t="s">
        <v>13</v>
      </c>
      <c r="E12606" s="4" t="s">
        <v>13</v>
      </c>
      <c r="F12606" s="4" t="s">
        <v>6</v>
      </c>
    </row>
    <row r="12607" spans="1:13">
      <c r="A12607" t="n">
        <v>106464</v>
      </c>
      <c r="B12607" s="47" t="n">
        <v>20</v>
      </c>
      <c r="C12607" s="7" t="n">
        <v>119</v>
      </c>
      <c r="D12607" s="7" t="n">
        <v>3</v>
      </c>
      <c r="E12607" s="7" t="n">
        <v>10</v>
      </c>
      <c r="F12607" s="7" t="s">
        <v>266</v>
      </c>
    </row>
    <row r="12608" spans="1:13">
      <c r="A12608" t="s">
        <v>4</v>
      </c>
      <c r="B12608" s="4" t="s">
        <v>5</v>
      </c>
      <c r="C12608" s="4" t="s">
        <v>10</v>
      </c>
    </row>
    <row r="12609" spans="1:22">
      <c r="A12609" t="n">
        <v>106482</v>
      </c>
      <c r="B12609" s="25" t="n">
        <v>16</v>
      </c>
      <c r="C12609" s="7" t="n">
        <v>0</v>
      </c>
    </row>
    <row r="12610" spans="1:22">
      <c r="A12610" t="s">
        <v>4</v>
      </c>
      <c r="B12610" s="4" t="s">
        <v>5</v>
      </c>
      <c r="C12610" s="4" t="s">
        <v>10</v>
      </c>
      <c r="D12610" s="4" t="s">
        <v>13</v>
      </c>
      <c r="E12610" s="4" t="s">
        <v>13</v>
      </c>
      <c r="F12610" s="4" t="s">
        <v>6</v>
      </c>
    </row>
    <row r="12611" spans="1:22">
      <c r="A12611" t="n">
        <v>106485</v>
      </c>
      <c r="B12611" s="47" t="n">
        <v>20</v>
      </c>
      <c r="C12611" s="7" t="n">
        <v>1000</v>
      </c>
      <c r="D12611" s="7" t="n">
        <v>3</v>
      </c>
      <c r="E12611" s="7" t="n">
        <v>10</v>
      </c>
      <c r="F12611" s="7" t="s">
        <v>266</v>
      </c>
    </row>
    <row r="12612" spans="1:22">
      <c r="A12612" t="s">
        <v>4</v>
      </c>
      <c r="B12612" s="4" t="s">
        <v>5</v>
      </c>
      <c r="C12612" s="4" t="s">
        <v>10</v>
      </c>
    </row>
    <row r="12613" spans="1:22">
      <c r="A12613" t="n">
        <v>106503</v>
      </c>
      <c r="B12613" s="25" t="n">
        <v>16</v>
      </c>
      <c r="C12613" s="7" t="n">
        <v>0</v>
      </c>
    </row>
    <row r="12614" spans="1:22">
      <c r="A12614" t="s">
        <v>4</v>
      </c>
      <c r="B12614" s="4" t="s">
        <v>5</v>
      </c>
      <c r="C12614" s="4" t="s">
        <v>10</v>
      </c>
    </row>
    <row r="12615" spans="1:22">
      <c r="A12615" t="n">
        <v>106506</v>
      </c>
      <c r="B12615" s="16" t="n">
        <v>13</v>
      </c>
      <c r="C12615" s="7" t="n">
        <v>6470</v>
      </c>
    </row>
    <row r="12616" spans="1:22">
      <c r="A12616" t="s">
        <v>4</v>
      </c>
      <c r="B12616" s="4" t="s">
        <v>5</v>
      </c>
      <c r="C12616" s="4" t="s">
        <v>13</v>
      </c>
      <c r="D12616" s="4" t="s">
        <v>6</v>
      </c>
    </row>
    <row r="12617" spans="1:22">
      <c r="A12617" t="n">
        <v>106509</v>
      </c>
      <c r="B12617" s="9" t="n">
        <v>2</v>
      </c>
      <c r="C12617" s="7" t="n">
        <v>10</v>
      </c>
      <c r="D12617" s="7" t="s">
        <v>721</v>
      </c>
    </row>
    <row r="12618" spans="1:22">
      <c r="A12618" t="s">
        <v>4</v>
      </c>
      <c r="B12618" s="4" t="s">
        <v>5</v>
      </c>
      <c r="C12618" s="4" t="s">
        <v>10</v>
      </c>
      <c r="D12618" s="4" t="s">
        <v>30</v>
      </c>
      <c r="E12618" s="4" t="s">
        <v>30</v>
      </c>
      <c r="F12618" s="4" t="s">
        <v>30</v>
      </c>
      <c r="G12618" s="4" t="s">
        <v>30</v>
      </c>
    </row>
    <row r="12619" spans="1:22">
      <c r="A12619" t="n">
        <v>106522</v>
      </c>
      <c r="B12619" s="38" t="n">
        <v>46</v>
      </c>
      <c r="C12619" s="7" t="n">
        <v>61440</v>
      </c>
      <c r="D12619" s="7" t="n">
        <v>10.3999996185303</v>
      </c>
      <c r="E12619" s="7" t="n">
        <v>0</v>
      </c>
      <c r="F12619" s="7" t="n">
        <v>-4.13000011444092</v>
      </c>
      <c r="G12619" s="7" t="n">
        <v>58.4000015258789</v>
      </c>
    </row>
    <row r="12620" spans="1:22">
      <c r="A12620" t="s">
        <v>4</v>
      </c>
      <c r="B12620" s="4" t="s">
        <v>5</v>
      </c>
      <c r="C12620" s="4" t="s">
        <v>10</v>
      </c>
      <c r="D12620" s="4" t="s">
        <v>30</v>
      </c>
      <c r="E12620" s="4" t="s">
        <v>30</v>
      </c>
      <c r="F12620" s="4" t="s">
        <v>30</v>
      </c>
      <c r="G12620" s="4" t="s">
        <v>30</v>
      </c>
    </row>
    <row r="12621" spans="1:22">
      <c r="A12621" t="n">
        <v>106541</v>
      </c>
      <c r="B12621" s="38" t="n">
        <v>46</v>
      </c>
      <c r="C12621" s="7" t="n">
        <v>119</v>
      </c>
      <c r="D12621" s="7" t="n">
        <v>12.4399995803833</v>
      </c>
      <c r="E12621" s="7" t="n">
        <v>0</v>
      </c>
      <c r="F12621" s="7" t="n">
        <v>-2.91000008583069</v>
      </c>
      <c r="G12621" s="7" t="n">
        <v>234.399993896484</v>
      </c>
    </row>
    <row r="12622" spans="1:22">
      <c r="A12622" t="s">
        <v>4</v>
      </c>
      <c r="B12622" s="4" t="s">
        <v>5</v>
      </c>
      <c r="C12622" s="4" t="s">
        <v>10</v>
      </c>
      <c r="D12622" s="4" t="s">
        <v>30</v>
      </c>
      <c r="E12622" s="4" t="s">
        <v>30</v>
      </c>
      <c r="F12622" s="4" t="s">
        <v>30</v>
      </c>
      <c r="G12622" s="4" t="s">
        <v>30</v>
      </c>
    </row>
    <row r="12623" spans="1:22">
      <c r="A12623" t="n">
        <v>106560</v>
      </c>
      <c r="B12623" s="38" t="n">
        <v>46</v>
      </c>
      <c r="C12623" s="7" t="n">
        <v>1000</v>
      </c>
      <c r="D12623" s="7" t="n">
        <v>13.1599998474121</v>
      </c>
      <c r="E12623" s="7" t="n">
        <v>0</v>
      </c>
      <c r="F12623" s="7" t="n">
        <v>-4.26000022888184</v>
      </c>
      <c r="G12623" s="7" t="n">
        <v>281.5</v>
      </c>
    </row>
    <row r="12624" spans="1:22">
      <c r="A12624" t="s">
        <v>4</v>
      </c>
      <c r="B12624" s="4" t="s">
        <v>5</v>
      </c>
      <c r="C12624" s="4" t="s">
        <v>10</v>
      </c>
      <c r="D12624" s="4" t="s">
        <v>13</v>
      </c>
      <c r="E12624" s="4" t="s">
        <v>13</v>
      </c>
      <c r="F12624" s="4" t="s">
        <v>6</v>
      </c>
    </row>
    <row r="12625" spans="1:7">
      <c r="A12625" t="n">
        <v>106579</v>
      </c>
      <c r="B12625" s="39" t="n">
        <v>47</v>
      </c>
      <c r="C12625" s="7" t="n">
        <v>1000</v>
      </c>
      <c r="D12625" s="7" t="n">
        <v>0</v>
      </c>
      <c r="E12625" s="7" t="n">
        <v>1</v>
      </c>
      <c r="F12625" s="7" t="s">
        <v>103</v>
      </c>
    </row>
    <row r="12626" spans="1:7">
      <c r="A12626" t="s">
        <v>4</v>
      </c>
      <c r="B12626" s="4" t="s">
        <v>5</v>
      </c>
      <c r="C12626" s="4" t="s">
        <v>13</v>
      </c>
    </row>
    <row r="12627" spans="1:7">
      <c r="A12627" t="n">
        <v>106592</v>
      </c>
      <c r="B12627" s="48" t="n">
        <v>74</v>
      </c>
      <c r="C12627" s="7" t="n">
        <v>18</v>
      </c>
    </row>
    <row r="12628" spans="1:7">
      <c r="A12628" t="s">
        <v>4</v>
      </c>
      <c r="B12628" s="4" t="s">
        <v>5</v>
      </c>
      <c r="C12628" s="4" t="s">
        <v>10</v>
      </c>
    </row>
    <row r="12629" spans="1:7">
      <c r="A12629" t="n">
        <v>106594</v>
      </c>
      <c r="B12629" s="25" t="n">
        <v>16</v>
      </c>
      <c r="C12629" s="7" t="n">
        <v>0</v>
      </c>
    </row>
    <row r="12630" spans="1:7">
      <c r="A12630" t="s">
        <v>4</v>
      </c>
      <c r="B12630" s="4" t="s">
        <v>5</v>
      </c>
      <c r="C12630" s="4" t="s">
        <v>13</v>
      </c>
      <c r="D12630" s="4" t="s">
        <v>13</v>
      </c>
      <c r="E12630" s="4" t="s">
        <v>30</v>
      </c>
      <c r="F12630" s="4" t="s">
        <v>30</v>
      </c>
      <c r="G12630" s="4" t="s">
        <v>30</v>
      </c>
      <c r="H12630" s="4" t="s">
        <v>10</v>
      </c>
    </row>
    <row r="12631" spans="1:7">
      <c r="A12631" t="n">
        <v>106597</v>
      </c>
      <c r="B12631" s="59" t="n">
        <v>45</v>
      </c>
      <c r="C12631" s="7" t="n">
        <v>2</v>
      </c>
      <c r="D12631" s="7" t="n">
        <v>3</v>
      </c>
      <c r="E12631" s="7" t="n">
        <v>11.1300001144409</v>
      </c>
      <c r="F12631" s="7" t="n">
        <v>1.89999997615814</v>
      </c>
      <c r="G12631" s="7" t="n">
        <v>-3.60999989509583</v>
      </c>
      <c r="H12631" s="7" t="n">
        <v>0</v>
      </c>
    </row>
    <row r="12632" spans="1:7">
      <c r="A12632" t="s">
        <v>4</v>
      </c>
      <c r="B12632" s="4" t="s">
        <v>5</v>
      </c>
      <c r="C12632" s="4" t="s">
        <v>13</v>
      </c>
      <c r="D12632" s="4" t="s">
        <v>13</v>
      </c>
      <c r="E12632" s="4" t="s">
        <v>30</v>
      </c>
      <c r="F12632" s="4" t="s">
        <v>30</v>
      </c>
      <c r="G12632" s="4" t="s">
        <v>30</v>
      </c>
      <c r="H12632" s="4" t="s">
        <v>10</v>
      </c>
      <c r="I12632" s="4" t="s">
        <v>13</v>
      </c>
    </row>
    <row r="12633" spans="1:7">
      <c r="A12633" t="n">
        <v>106614</v>
      </c>
      <c r="B12633" s="59" t="n">
        <v>45</v>
      </c>
      <c r="C12633" s="7" t="n">
        <v>4</v>
      </c>
      <c r="D12633" s="7" t="n">
        <v>3</v>
      </c>
      <c r="E12633" s="7" t="n">
        <v>4.67999982833862</v>
      </c>
      <c r="F12633" s="7" t="n">
        <v>284.489990234375</v>
      </c>
      <c r="G12633" s="7" t="n">
        <v>0</v>
      </c>
      <c r="H12633" s="7" t="n">
        <v>0</v>
      </c>
      <c r="I12633" s="7" t="n">
        <v>0</v>
      </c>
    </row>
    <row r="12634" spans="1:7">
      <c r="A12634" t="s">
        <v>4</v>
      </c>
      <c r="B12634" s="4" t="s">
        <v>5</v>
      </c>
      <c r="C12634" s="4" t="s">
        <v>13</v>
      </c>
      <c r="D12634" s="4" t="s">
        <v>13</v>
      </c>
      <c r="E12634" s="4" t="s">
        <v>30</v>
      </c>
      <c r="F12634" s="4" t="s">
        <v>10</v>
      </c>
    </row>
    <row r="12635" spans="1:7">
      <c r="A12635" t="n">
        <v>106632</v>
      </c>
      <c r="B12635" s="59" t="n">
        <v>45</v>
      </c>
      <c r="C12635" s="7" t="n">
        <v>5</v>
      </c>
      <c r="D12635" s="7" t="n">
        <v>3</v>
      </c>
      <c r="E12635" s="7" t="n">
        <v>3</v>
      </c>
      <c r="F12635" s="7" t="n">
        <v>0</v>
      </c>
    </row>
    <row r="12636" spans="1:7">
      <c r="A12636" t="s">
        <v>4</v>
      </c>
      <c r="B12636" s="4" t="s">
        <v>5</v>
      </c>
      <c r="C12636" s="4" t="s">
        <v>13</v>
      </c>
      <c r="D12636" s="4" t="s">
        <v>13</v>
      </c>
      <c r="E12636" s="4" t="s">
        <v>30</v>
      </c>
      <c r="F12636" s="4" t="s">
        <v>10</v>
      </c>
    </row>
    <row r="12637" spans="1:7">
      <c r="A12637" t="n">
        <v>106641</v>
      </c>
      <c r="B12637" s="59" t="n">
        <v>45</v>
      </c>
      <c r="C12637" s="7" t="n">
        <v>11</v>
      </c>
      <c r="D12637" s="7" t="n">
        <v>3</v>
      </c>
      <c r="E12637" s="7" t="n">
        <v>34</v>
      </c>
      <c r="F12637" s="7" t="n">
        <v>0</v>
      </c>
    </row>
    <row r="12638" spans="1:7">
      <c r="A12638" t="s">
        <v>4</v>
      </c>
      <c r="B12638" s="4" t="s">
        <v>5</v>
      </c>
      <c r="C12638" s="4" t="s">
        <v>10</v>
      </c>
      <c r="D12638" s="4" t="s">
        <v>10</v>
      </c>
      <c r="E12638" s="4" t="s">
        <v>10</v>
      </c>
    </row>
    <row r="12639" spans="1:7">
      <c r="A12639" t="n">
        <v>106650</v>
      </c>
      <c r="B12639" s="43" t="n">
        <v>61</v>
      </c>
      <c r="C12639" s="7" t="n">
        <v>61440</v>
      </c>
      <c r="D12639" s="7" t="n">
        <v>119</v>
      </c>
      <c r="E12639" s="7" t="n">
        <v>0</v>
      </c>
    </row>
    <row r="12640" spans="1:7">
      <c r="A12640" t="s">
        <v>4</v>
      </c>
      <c r="B12640" s="4" t="s">
        <v>5</v>
      </c>
      <c r="C12640" s="4" t="s">
        <v>10</v>
      </c>
      <c r="D12640" s="4" t="s">
        <v>10</v>
      </c>
      <c r="E12640" s="4" t="s">
        <v>10</v>
      </c>
    </row>
    <row r="12641" spans="1:9">
      <c r="A12641" t="n">
        <v>106657</v>
      </c>
      <c r="B12641" s="43" t="n">
        <v>61</v>
      </c>
      <c r="C12641" s="7" t="n">
        <v>119</v>
      </c>
      <c r="D12641" s="7" t="n">
        <v>61440</v>
      </c>
      <c r="E12641" s="7" t="n">
        <v>0</v>
      </c>
    </row>
    <row r="12642" spans="1:9">
      <c r="A12642" t="s">
        <v>4</v>
      </c>
      <c r="B12642" s="4" t="s">
        <v>5</v>
      </c>
      <c r="C12642" s="4" t="s">
        <v>13</v>
      </c>
      <c r="D12642" s="4" t="s">
        <v>13</v>
      </c>
      <c r="E12642" s="4" t="s">
        <v>9</v>
      </c>
      <c r="F12642" s="4" t="s">
        <v>13</v>
      </c>
      <c r="G12642" s="4" t="s">
        <v>13</v>
      </c>
    </row>
    <row r="12643" spans="1:9">
      <c r="A12643" t="n">
        <v>106664</v>
      </c>
      <c r="B12643" s="34" t="n">
        <v>18</v>
      </c>
      <c r="C12643" s="7" t="n">
        <v>1</v>
      </c>
      <c r="D12643" s="7" t="n">
        <v>0</v>
      </c>
      <c r="E12643" s="7" t="n">
        <v>0</v>
      </c>
      <c r="F12643" s="7" t="n">
        <v>19</v>
      </c>
      <c r="G12643" s="7" t="n">
        <v>1</v>
      </c>
    </row>
    <row r="12644" spans="1:9">
      <c r="A12644" t="s">
        <v>4</v>
      </c>
      <c r="B12644" s="4" t="s">
        <v>5</v>
      </c>
      <c r="C12644" s="4" t="s">
        <v>13</v>
      </c>
      <c r="D12644" s="4" t="s">
        <v>13</v>
      </c>
      <c r="E12644" s="4" t="s">
        <v>13</v>
      </c>
      <c r="F12644" s="4" t="s">
        <v>9</v>
      </c>
      <c r="G12644" s="4" t="s">
        <v>13</v>
      </c>
      <c r="H12644" s="4" t="s">
        <v>13</v>
      </c>
      <c r="I12644" s="4" t="s">
        <v>29</v>
      </c>
    </row>
    <row r="12645" spans="1:9">
      <c r="A12645" t="n">
        <v>106673</v>
      </c>
      <c r="B12645" s="14" t="n">
        <v>5</v>
      </c>
      <c r="C12645" s="7" t="n">
        <v>32</v>
      </c>
      <c r="D12645" s="7" t="n">
        <v>3</v>
      </c>
      <c r="E12645" s="7" t="n">
        <v>0</v>
      </c>
      <c r="F12645" s="7" t="n">
        <v>68</v>
      </c>
      <c r="G12645" s="7" t="n">
        <v>2</v>
      </c>
      <c r="H12645" s="7" t="n">
        <v>1</v>
      </c>
      <c r="I12645" s="15" t="n">
        <f t="normal" ca="1">A12675</f>
        <v>0</v>
      </c>
    </row>
    <row r="12646" spans="1:9">
      <c r="A12646" t="s">
        <v>4</v>
      </c>
      <c r="B12646" s="4" t="s">
        <v>5</v>
      </c>
      <c r="C12646" s="4" t="s">
        <v>13</v>
      </c>
      <c r="D12646" s="4" t="s">
        <v>10</v>
      </c>
      <c r="E12646" s="4" t="s">
        <v>13</v>
      </c>
      <c r="F12646" s="4" t="s">
        <v>10</v>
      </c>
      <c r="G12646" s="4" t="s">
        <v>13</v>
      </c>
      <c r="H12646" s="4" t="s">
        <v>13</v>
      </c>
      <c r="I12646" s="4" t="s">
        <v>29</v>
      </c>
    </row>
    <row r="12647" spans="1:9">
      <c r="A12647" t="n">
        <v>106687</v>
      </c>
      <c r="B12647" s="14" t="n">
        <v>5</v>
      </c>
      <c r="C12647" s="7" t="n">
        <v>30</v>
      </c>
      <c r="D12647" s="7" t="n">
        <v>6734</v>
      </c>
      <c r="E12647" s="7" t="n">
        <v>30</v>
      </c>
      <c r="F12647" s="7" t="n">
        <v>6735</v>
      </c>
      <c r="G12647" s="7" t="n">
        <v>9</v>
      </c>
      <c r="H12647" s="7" t="n">
        <v>1</v>
      </c>
      <c r="I12647" s="15" t="n">
        <f t="normal" ca="1">A12671</f>
        <v>0</v>
      </c>
    </row>
    <row r="12648" spans="1:9">
      <c r="A12648" t="s">
        <v>4</v>
      </c>
      <c r="B12648" s="4" t="s">
        <v>5</v>
      </c>
      <c r="C12648" s="4" t="s">
        <v>13</v>
      </c>
      <c r="D12648" s="4" t="s">
        <v>10</v>
      </c>
      <c r="E12648" s="4" t="s">
        <v>13</v>
      </c>
      <c r="F12648" s="4" t="s">
        <v>29</v>
      </c>
    </row>
    <row r="12649" spans="1:9">
      <c r="A12649" t="n">
        <v>106700</v>
      </c>
      <c r="B12649" s="14" t="n">
        <v>5</v>
      </c>
      <c r="C12649" s="7" t="n">
        <v>30</v>
      </c>
      <c r="D12649" s="7" t="n">
        <v>10375</v>
      </c>
      <c r="E12649" s="7" t="n">
        <v>1</v>
      </c>
      <c r="F12649" s="15" t="n">
        <f t="normal" ca="1">A12653</f>
        <v>0</v>
      </c>
    </row>
    <row r="12650" spans="1:9">
      <c r="A12650" t="s">
        <v>4</v>
      </c>
      <c r="B12650" s="4" t="s">
        <v>5</v>
      </c>
      <c r="C12650" s="4" t="s">
        <v>13</v>
      </c>
      <c r="D12650" s="4" t="s">
        <v>13</v>
      </c>
      <c r="E12650" s="4" t="s">
        <v>9</v>
      </c>
      <c r="F12650" s="4" t="s">
        <v>13</v>
      </c>
      <c r="G12650" s="4" t="s">
        <v>13</v>
      </c>
    </row>
    <row r="12651" spans="1:9">
      <c r="A12651" t="n">
        <v>106709</v>
      </c>
      <c r="B12651" s="34" t="n">
        <v>18</v>
      </c>
      <c r="C12651" s="7" t="n">
        <v>1</v>
      </c>
      <c r="D12651" s="7" t="n">
        <v>0</v>
      </c>
      <c r="E12651" s="7" t="n">
        <v>1</v>
      </c>
      <c r="F12651" s="7" t="n">
        <v>19</v>
      </c>
      <c r="G12651" s="7" t="n">
        <v>1</v>
      </c>
    </row>
    <row r="12652" spans="1:9">
      <c r="A12652" t="s">
        <v>4</v>
      </c>
      <c r="B12652" s="4" t="s">
        <v>5</v>
      </c>
      <c r="C12652" s="4" t="s">
        <v>10</v>
      </c>
    </row>
    <row r="12653" spans="1:9">
      <c r="A12653" t="n">
        <v>106718</v>
      </c>
      <c r="B12653" s="8" t="n">
        <v>12</v>
      </c>
      <c r="C12653" s="7" t="n">
        <v>10375</v>
      </c>
    </row>
    <row r="12654" spans="1:9">
      <c r="A12654" t="s">
        <v>4</v>
      </c>
      <c r="B12654" s="4" t="s">
        <v>5</v>
      </c>
      <c r="C12654" s="4" t="s">
        <v>13</v>
      </c>
      <c r="D12654" s="4" t="s">
        <v>10</v>
      </c>
      <c r="E12654" s="4" t="s">
        <v>10</v>
      </c>
      <c r="F12654" s="4" t="s">
        <v>10</v>
      </c>
      <c r="G12654" s="4" t="s">
        <v>10</v>
      </c>
      <c r="H12654" s="4" t="s">
        <v>13</v>
      </c>
    </row>
    <row r="12655" spans="1:9">
      <c r="A12655" t="n">
        <v>106721</v>
      </c>
      <c r="B12655" s="30" t="n">
        <v>25</v>
      </c>
      <c r="C12655" s="7" t="n">
        <v>5</v>
      </c>
      <c r="D12655" s="7" t="n">
        <v>65535</v>
      </c>
      <c r="E12655" s="7" t="n">
        <v>65535</v>
      </c>
      <c r="F12655" s="7" t="n">
        <v>65535</v>
      </c>
      <c r="G12655" s="7" t="n">
        <v>65535</v>
      </c>
      <c r="H12655" s="7" t="n">
        <v>0</v>
      </c>
    </row>
    <row r="12656" spans="1:9">
      <c r="A12656" t="s">
        <v>4</v>
      </c>
      <c r="B12656" s="4" t="s">
        <v>5</v>
      </c>
      <c r="C12656" s="4" t="s">
        <v>13</v>
      </c>
      <c r="D12656" s="4" t="s">
        <v>10</v>
      </c>
      <c r="E12656" s="4" t="s">
        <v>30</v>
      </c>
      <c r="F12656" s="4" t="s">
        <v>10</v>
      </c>
      <c r="G12656" s="4" t="s">
        <v>9</v>
      </c>
      <c r="H12656" s="4" t="s">
        <v>9</v>
      </c>
      <c r="I12656" s="4" t="s">
        <v>10</v>
      </c>
      <c r="J12656" s="4" t="s">
        <v>10</v>
      </c>
      <c r="K12656" s="4" t="s">
        <v>9</v>
      </c>
      <c r="L12656" s="4" t="s">
        <v>9</v>
      </c>
      <c r="M12656" s="4" t="s">
        <v>9</v>
      </c>
      <c r="N12656" s="4" t="s">
        <v>9</v>
      </c>
      <c r="O12656" s="4" t="s">
        <v>6</v>
      </c>
    </row>
    <row r="12657" spans="1:15">
      <c r="A12657" t="n">
        <v>106732</v>
      </c>
      <c r="B12657" s="19" t="n">
        <v>50</v>
      </c>
      <c r="C12657" s="7" t="n">
        <v>0</v>
      </c>
      <c r="D12657" s="7" t="n">
        <v>12101</v>
      </c>
      <c r="E12657" s="7" t="n">
        <v>1</v>
      </c>
      <c r="F12657" s="7" t="n">
        <v>0</v>
      </c>
      <c r="G12657" s="7" t="n">
        <v>0</v>
      </c>
      <c r="H12657" s="7" t="n">
        <v>0</v>
      </c>
      <c r="I12657" s="7" t="n">
        <v>0</v>
      </c>
      <c r="J12657" s="7" t="n">
        <v>65533</v>
      </c>
      <c r="K12657" s="7" t="n">
        <v>0</v>
      </c>
      <c r="L12657" s="7" t="n">
        <v>0</v>
      </c>
      <c r="M12657" s="7" t="n">
        <v>0</v>
      </c>
      <c r="N12657" s="7" t="n">
        <v>0</v>
      </c>
      <c r="O12657" s="7" t="s">
        <v>12</v>
      </c>
    </row>
    <row r="12658" spans="1:15">
      <c r="A12658" t="s">
        <v>4</v>
      </c>
      <c r="B12658" s="4" t="s">
        <v>5</v>
      </c>
      <c r="C12658" s="4" t="s">
        <v>10</v>
      </c>
      <c r="D12658" s="4" t="s">
        <v>13</v>
      </c>
      <c r="E12658" s="4" t="s">
        <v>66</v>
      </c>
      <c r="F12658" s="4" t="s">
        <v>13</v>
      </c>
      <c r="G12658" s="4" t="s">
        <v>13</v>
      </c>
    </row>
    <row r="12659" spans="1:15">
      <c r="A12659" t="n">
        <v>106771</v>
      </c>
      <c r="B12659" s="31" t="n">
        <v>24</v>
      </c>
      <c r="C12659" s="7" t="n">
        <v>65533</v>
      </c>
      <c r="D12659" s="7" t="n">
        <v>11</v>
      </c>
      <c r="E12659" s="7" t="s">
        <v>973</v>
      </c>
      <c r="F12659" s="7" t="n">
        <v>2</v>
      </c>
      <c r="G12659" s="7" t="n">
        <v>0</v>
      </c>
    </row>
    <row r="12660" spans="1:15">
      <c r="A12660" t="s">
        <v>4</v>
      </c>
      <c r="B12660" s="4" t="s">
        <v>5</v>
      </c>
    </row>
    <row r="12661" spans="1:15">
      <c r="A12661" t="n">
        <v>106809</v>
      </c>
      <c r="B12661" s="32" t="n">
        <v>28</v>
      </c>
    </row>
    <row r="12662" spans="1:15">
      <c r="A12662" t="s">
        <v>4</v>
      </c>
      <c r="B12662" s="4" t="s">
        <v>5</v>
      </c>
      <c r="C12662" s="4" t="s">
        <v>13</v>
      </c>
    </row>
    <row r="12663" spans="1:15">
      <c r="A12663" t="n">
        <v>106810</v>
      </c>
      <c r="B12663" s="33" t="n">
        <v>27</v>
      </c>
      <c r="C12663" s="7" t="n">
        <v>0</v>
      </c>
    </row>
    <row r="12664" spans="1:15">
      <c r="A12664" t="s">
        <v>4</v>
      </c>
      <c r="B12664" s="4" t="s">
        <v>5</v>
      </c>
      <c r="C12664" s="4" t="s">
        <v>13</v>
      </c>
    </row>
    <row r="12665" spans="1:15">
      <c r="A12665" t="n">
        <v>106812</v>
      </c>
      <c r="B12665" s="33" t="n">
        <v>27</v>
      </c>
      <c r="C12665" s="7" t="n">
        <v>1</v>
      </c>
    </row>
    <row r="12666" spans="1:15">
      <c r="A12666" t="s">
        <v>4</v>
      </c>
      <c r="B12666" s="4" t="s">
        <v>5</v>
      </c>
      <c r="C12666" s="4" t="s">
        <v>13</v>
      </c>
      <c r="D12666" s="4" t="s">
        <v>10</v>
      </c>
      <c r="E12666" s="4" t="s">
        <v>10</v>
      </c>
      <c r="F12666" s="4" t="s">
        <v>10</v>
      </c>
      <c r="G12666" s="4" t="s">
        <v>10</v>
      </c>
      <c r="H12666" s="4" t="s">
        <v>13</v>
      </c>
    </row>
    <row r="12667" spans="1:15">
      <c r="A12667" t="n">
        <v>106814</v>
      </c>
      <c r="B12667" s="30" t="n">
        <v>25</v>
      </c>
      <c r="C12667" s="7" t="n">
        <v>5</v>
      </c>
      <c r="D12667" s="7" t="n">
        <v>65535</v>
      </c>
      <c r="E12667" s="7" t="n">
        <v>65535</v>
      </c>
      <c r="F12667" s="7" t="n">
        <v>65535</v>
      </c>
      <c r="G12667" s="7" t="n">
        <v>65535</v>
      </c>
      <c r="H12667" s="7" t="n">
        <v>0</v>
      </c>
    </row>
    <row r="12668" spans="1:15">
      <c r="A12668" t="s">
        <v>4</v>
      </c>
      <c r="B12668" s="4" t="s">
        <v>5</v>
      </c>
      <c r="C12668" s="4" t="s">
        <v>29</v>
      </c>
    </row>
    <row r="12669" spans="1:15">
      <c r="A12669" t="n">
        <v>106825</v>
      </c>
      <c r="B12669" s="18" t="n">
        <v>3</v>
      </c>
      <c r="C12669" s="15" t="n">
        <f t="normal" ca="1">A12673</f>
        <v>0</v>
      </c>
    </row>
    <row r="12670" spans="1:15">
      <c r="A12670" t="s">
        <v>4</v>
      </c>
      <c r="B12670" s="4" t="s">
        <v>5</v>
      </c>
      <c r="C12670" s="4" t="s">
        <v>13</v>
      </c>
      <c r="D12670" s="4" t="s">
        <v>13</v>
      </c>
      <c r="E12670" s="4" t="s">
        <v>9</v>
      </c>
      <c r="F12670" s="4" t="s">
        <v>13</v>
      </c>
      <c r="G12670" s="4" t="s">
        <v>13</v>
      </c>
    </row>
    <row r="12671" spans="1:15">
      <c r="A12671" t="n">
        <v>106830</v>
      </c>
      <c r="B12671" s="34" t="n">
        <v>18</v>
      </c>
      <c r="C12671" s="7" t="n">
        <v>1</v>
      </c>
      <c r="D12671" s="7" t="n">
        <v>0</v>
      </c>
      <c r="E12671" s="7" t="n">
        <v>2</v>
      </c>
      <c r="F12671" s="7" t="n">
        <v>19</v>
      </c>
      <c r="G12671" s="7" t="n">
        <v>1</v>
      </c>
    </row>
    <row r="12672" spans="1:15">
      <c r="A12672" t="s">
        <v>4</v>
      </c>
      <c r="B12672" s="4" t="s">
        <v>5</v>
      </c>
      <c r="C12672" s="4" t="s">
        <v>29</v>
      </c>
    </row>
    <row r="12673" spans="1:15">
      <c r="A12673" t="n">
        <v>106839</v>
      </c>
      <c r="B12673" s="18" t="n">
        <v>3</v>
      </c>
      <c r="C12673" s="15" t="n">
        <f t="normal" ca="1">A12701</f>
        <v>0</v>
      </c>
    </row>
    <row r="12674" spans="1:15">
      <c r="A12674" t="s">
        <v>4</v>
      </c>
      <c r="B12674" s="4" t="s">
        <v>5</v>
      </c>
      <c r="C12674" s="4" t="s">
        <v>13</v>
      </c>
      <c r="D12674" s="4" t="s">
        <v>10</v>
      </c>
      <c r="E12674" s="4" t="s">
        <v>13</v>
      </c>
      <c r="F12674" s="4" t="s">
        <v>10</v>
      </c>
      <c r="G12674" s="4" t="s">
        <v>13</v>
      </c>
      <c r="H12674" s="4" t="s">
        <v>13</v>
      </c>
      <c r="I12674" s="4" t="s">
        <v>29</v>
      </c>
    </row>
    <row r="12675" spans="1:15">
      <c r="A12675" t="n">
        <v>106844</v>
      </c>
      <c r="B12675" s="14" t="n">
        <v>5</v>
      </c>
      <c r="C12675" s="7" t="n">
        <v>30</v>
      </c>
      <c r="D12675" s="7" t="n">
        <v>6736</v>
      </c>
      <c r="E12675" s="7" t="n">
        <v>30</v>
      </c>
      <c r="F12675" s="7" t="n">
        <v>6737</v>
      </c>
      <c r="G12675" s="7" t="n">
        <v>9</v>
      </c>
      <c r="H12675" s="7" t="n">
        <v>1</v>
      </c>
      <c r="I12675" s="15" t="n">
        <f t="normal" ca="1">A12699</f>
        <v>0</v>
      </c>
    </row>
    <row r="12676" spans="1:15">
      <c r="A12676" t="s">
        <v>4</v>
      </c>
      <c r="B12676" s="4" t="s">
        <v>5</v>
      </c>
      <c r="C12676" s="4" t="s">
        <v>13</v>
      </c>
      <c r="D12676" s="4" t="s">
        <v>10</v>
      </c>
      <c r="E12676" s="4" t="s">
        <v>13</v>
      </c>
      <c r="F12676" s="4" t="s">
        <v>29</v>
      </c>
    </row>
    <row r="12677" spans="1:15">
      <c r="A12677" t="n">
        <v>106857</v>
      </c>
      <c r="B12677" s="14" t="n">
        <v>5</v>
      </c>
      <c r="C12677" s="7" t="n">
        <v>30</v>
      </c>
      <c r="D12677" s="7" t="n">
        <v>10376</v>
      </c>
      <c r="E12677" s="7" t="n">
        <v>1</v>
      </c>
      <c r="F12677" s="15" t="n">
        <f t="normal" ca="1">A12681</f>
        <v>0</v>
      </c>
    </row>
    <row r="12678" spans="1:15">
      <c r="A12678" t="s">
        <v>4</v>
      </c>
      <c r="B12678" s="4" t="s">
        <v>5</v>
      </c>
      <c r="C12678" s="4" t="s">
        <v>13</v>
      </c>
      <c r="D12678" s="4" t="s">
        <v>13</v>
      </c>
      <c r="E12678" s="4" t="s">
        <v>9</v>
      </c>
      <c r="F12678" s="4" t="s">
        <v>13</v>
      </c>
      <c r="G12678" s="4" t="s">
        <v>13</v>
      </c>
    </row>
    <row r="12679" spans="1:15">
      <c r="A12679" t="n">
        <v>106866</v>
      </c>
      <c r="B12679" s="34" t="n">
        <v>18</v>
      </c>
      <c r="C12679" s="7" t="n">
        <v>1</v>
      </c>
      <c r="D12679" s="7" t="n">
        <v>0</v>
      </c>
      <c r="E12679" s="7" t="n">
        <v>1</v>
      </c>
      <c r="F12679" s="7" t="n">
        <v>19</v>
      </c>
      <c r="G12679" s="7" t="n">
        <v>1</v>
      </c>
    </row>
    <row r="12680" spans="1:15">
      <c r="A12680" t="s">
        <v>4</v>
      </c>
      <c r="B12680" s="4" t="s">
        <v>5</v>
      </c>
      <c r="C12680" s="4" t="s">
        <v>10</v>
      </c>
    </row>
    <row r="12681" spans="1:15">
      <c r="A12681" t="n">
        <v>106875</v>
      </c>
      <c r="B12681" s="8" t="n">
        <v>12</v>
      </c>
      <c r="C12681" s="7" t="n">
        <v>10376</v>
      </c>
    </row>
    <row r="12682" spans="1:15">
      <c r="A12682" t="s">
        <v>4</v>
      </c>
      <c r="B12682" s="4" t="s">
        <v>5</v>
      </c>
      <c r="C12682" s="4" t="s">
        <v>13</v>
      </c>
      <c r="D12682" s="4" t="s">
        <v>10</v>
      </c>
      <c r="E12682" s="4" t="s">
        <v>10</v>
      </c>
      <c r="F12682" s="4" t="s">
        <v>10</v>
      </c>
      <c r="G12682" s="4" t="s">
        <v>10</v>
      </c>
      <c r="H12682" s="4" t="s">
        <v>13</v>
      </c>
    </row>
    <row r="12683" spans="1:15">
      <c r="A12683" t="n">
        <v>106878</v>
      </c>
      <c r="B12683" s="30" t="n">
        <v>25</v>
      </c>
      <c r="C12683" s="7" t="n">
        <v>5</v>
      </c>
      <c r="D12683" s="7" t="n">
        <v>65535</v>
      </c>
      <c r="E12683" s="7" t="n">
        <v>65535</v>
      </c>
      <c r="F12683" s="7" t="n">
        <v>65535</v>
      </c>
      <c r="G12683" s="7" t="n">
        <v>65535</v>
      </c>
      <c r="H12683" s="7" t="n">
        <v>0</v>
      </c>
    </row>
    <row r="12684" spans="1:15">
      <c r="A12684" t="s">
        <v>4</v>
      </c>
      <c r="B12684" s="4" t="s">
        <v>5</v>
      </c>
      <c r="C12684" s="4" t="s">
        <v>13</v>
      </c>
      <c r="D12684" s="4" t="s">
        <v>10</v>
      </c>
      <c r="E12684" s="4" t="s">
        <v>30</v>
      </c>
      <c r="F12684" s="4" t="s">
        <v>10</v>
      </c>
      <c r="G12684" s="4" t="s">
        <v>9</v>
      </c>
      <c r="H12684" s="4" t="s">
        <v>9</v>
      </c>
      <c r="I12684" s="4" t="s">
        <v>10</v>
      </c>
      <c r="J12684" s="4" t="s">
        <v>10</v>
      </c>
      <c r="K12684" s="4" t="s">
        <v>9</v>
      </c>
      <c r="L12684" s="4" t="s">
        <v>9</v>
      </c>
      <c r="M12684" s="4" t="s">
        <v>9</v>
      </c>
      <c r="N12684" s="4" t="s">
        <v>9</v>
      </c>
      <c r="O12684" s="4" t="s">
        <v>6</v>
      </c>
    </row>
    <row r="12685" spans="1:15">
      <c r="A12685" t="n">
        <v>106889</v>
      </c>
      <c r="B12685" s="19" t="n">
        <v>50</v>
      </c>
      <c r="C12685" s="7" t="n">
        <v>0</v>
      </c>
      <c r="D12685" s="7" t="n">
        <v>12101</v>
      </c>
      <c r="E12685" s="7" t="n">
        <v>1</v>
      </c>
      <c r="F12685" s="7" t="n">
        <v>0</v>
      </c>
      <c r="G12685" s="7" t="n">
        <v>0</v>
      </c>
      <c r="H12685" s="7" t="n">
        <v>0</v>
      </c>
      <c r="I12685" s="7" t="n">
        <v>0</v>
      </c>
      <c r="J12685" s="7" t="n">
        <v>65533</v>
      </c>
      <c r="K12685" s="7" t="n">
        <v>0</v>
      </c>
      <c r="L12685" s="7" t="n">
        <v>0</v>
      </c>
      <c r="M12685" s="7" t="n">
        <v>0</v>
      </c>
      <c r="N12685" s="7" t="n">
        <v>0</v>
      </c>
      <c r="O12685" s="7" t="s">
        <v>12</v>
      </c>
    </row>
    <row r="12686" spans="1:15">
      <c r="A12686" t="s">
        <v>4</v>
      </c>
      <c r="B12686" s="4" t="s">
        <v>5</v>
      </c>
      <c r="C12686" s="4" t="s">
        <v>10</v>
      </c>
      <c r="D12686" s="4" t="s">
        <v>13</v>
      </c>
      <c r="E12686" s="4" t="s">
        <v>66</v>
      </c>
      <c r="F12686" s="4" t="s">
        <v>13</v>
      </c>
      <c r="G12686" s="4" t="s">
        <v>13</v>
      </c>
    </row>
    <row r="12687" spans="1:15">
      <c r="A12687" t="n">
        <v>106928</v>
      </c>
      <c r="B12687" s="31" t="n">
        <v>24</v>
      </c>
      <c r="C12687" s="7" t="n">
        <v>65533</v>
      </c>
      <c r="D12687" s="7" t="n">
        <v>11</v>
      </c>
      <c r="E12687" s="7" t="s">
        <v>974</v>
      </c>
      <c r="F12687" s="7" t="n">
        <v>2</v>
      </c>
      <c r="G12687" s="7" t="n">
        <v>0</v>
      </c>
    </row>
    <row r="12688" spans="1:15">
      <c r="A12688" t="s">
        <v>4</v>
      </c>
      <c r="B12688" s="4" t="s">
        <v>5</v>
      </c>
    </row>
    <row r="12689" spans="1:15">
      <c r="A12689" t="n">
        <v>106966</v>
      </c>
      <c r="B12689" s="32" t="n">
        <v>28</v>
      </c>
    </row>
    <row r="12690" spans="1:15">
      <c r="A12690" t="s">
        <v>4</v>
      </c>
      <c r="B12690" s="4" t="s">
        <v>5</v>
      </c>
      <c r="C12690" s="4" t="s">
        <v>13</v>
      </c>
    </row>
    <row r="12691" spans="1:15">
      <c r="A12691" t="n">
        <v>106967</v>
      </c>
      <c r="B12691" s="33" t="n">
        <v>27</v>
      </c>
      <c r="C12691" s="7" t="n">
        <v>0</v>
      </c>
    </row>
    <row r="12692" spans="1:15">
      <c r="A12692" t="s">
        <v>4</v>
      </c>
      <c r="B12692" s="4" t="s">
        <v>5</v>
      </c>
      <c r="C12692" s="4" t="s">
        <v>13</v>
      </c>
    </row>
    <row r="12693" spans="1:15">
      <c r="A12693" t="n">
        <v>106969</v>
      </c>
      <c r="B12693" s="33" t="n">
        <v>27</v>
      </c>
      <c r="C12693" s="7" t="n">
        <v>1</v>
      </c>
    </row>
    <row r="12694" spans="1:15">
      <c r="A12694" t="s">
        <v>4</v>
      </c>
      <c r="B12694" s="4" t="s">
        <v>5</v>
      </c>
      <c r="C12694" s="4" t="s">
        <v>13</v>
      </c>
      <c r="D12694" s="4" t="s">
        <v>10</v>
      </c>
      <c r="E12694" s="4" t="s">
        <v>10</v>
      </c>
      <c r="F12694" s="4" t="s">
        <v>10</v>
      </c>
      <c r="G12694" s="4" t="s">
        <v>10</v>
      </c>
      <c r="H12694" s="4" t="s">
        <v>13</v>
      </c>
    </row>
    <row r="12695" spans="1:15">
      <c r="A12695" t="n">
        <v>106971</v>
      </c>
      <c r="B12695" s="30" t="n">
        <v>25</v>
      </c>
      <c r="C12695" s="7" t="n">
        <v>5</v>
      </c>
      <c r="D12695" s="7" t="n">
        <v>65535</v>
      </c>
      <c r="E12695" s="7" t="n">
        <v>65535</v>
      </c>
      <c r="F12695" s="7" t="n">
        <v>65535</v>
      </c>
      <c r="G12695" s="7" t="n">
        <v>65535</v>
      </c>
      <c r="H12695" s="7" t="n">
        <v>0</v>
      </c>
    </row>
    <row r="12696" spans="1:15">
      <c r="A12696" t="s">
        <v>4</v>
      </c>
      <c r="B12696" s="4" t="s">
        <v>5</v>
      </c>
      <c r="C12696" s="4" t="s">
        <v>29</v>
      </c>
    </row>
    <row r="12697" spans="1:15">
      <c r="A12697" t="n">
        <v>106982</v>
      </c>
      <c r="B12697" s="18" t="n">
        <v>3</v>
      </c>
      <c r="C12697" s="15" t="n">
        <f t="normal" ca="1">A12701</f>
        <v>0</v>
      </c>
    </row>
    <row r="12698" spans="1:15">
      <c r="A12698" t="s">
        <v>4</v>
      </c>
      <c r="B12698" s="4" t="s">
        <v>5</v>
      </c>
      <c r="C12698" s="4" t="s">
        <v>13</v>
      </c>
      <c r="D12698" s="4" t="s">
        <v>13</v>
      </c>
      <c r="E12698" s="4" t="s">
        <v>9</v>
      </c>
      <c r="F12698" s="4" t="s">
        <v>13</v>
      </c>
      <c r="G12698" s="4" t="s">
        <v>13</v>
      </c>
    </row>
    <row r="12699" spans="1:15">
      <c r="A12699" t="n">
        <v>106987</v>
      </c>
      <c r="B12699" s="34" t="n">
        <v>18</v>
      </c>
      <c r="C12699" s="7" t="n">
        <v>1</v>
      </c>
      <c r="D12699" s="7" t="n">
        <v>0</v>
      </c>
      <c r="E12699" s="7" t="n">
        <v>2</v>
      </c>
      <c r="F12699" s="7" t="n">
        <v>19</v>
      </c>
      <c r="G12699" s="7" t="n">
        <v>1</v>
      </c>
    </row>
    <row r="12700" spans="1:15">
      <c r="A12700" t="s">
        <v>4</v>
      </c>
      <c r="B12700" s="4" t="s">
        <v>5</v>
      </c>
      <c r="C12700" s="4" t="s">
        <v>13</v>
      </c>
      <c r="D12700" s="4" t="s">
        <v>13</v>
      </c>
      <c r="E12700" s="4" t="s">
        <v>30</v>
      </c>
      <c r="F12700" s="4" t="s">
        <v>30</v>
      </c>
      <c r="G12700" s="4" t="s">
        <v>30</v>
      </c>
      <c r="H12700" s="4" t="s">
        <v>10</v>
      </c>
    </row>
    <row r="12701" spans="1:15">
      <c r="A12701" t="n">
        <v>106996</v>
      </c>
      <c r="B12701" s="59" t="n">
        <v>45</v>
      </c>
      <c r="C12701" s="7" t="n">
        <v>2</v>
      </c>
      <c r="D12701" s="7" t="n">
        <v>3</v>
      </c>
      <c r="E12701" s="7" t="n">
        <v>11.1300001144409</v>
      </c>
      <c r="F12701" s="7" t="n">
        <v>1.37999999523163</v>
      </c>
      <c r="G12701" s="7" t="n">
        <v>-3.60999989509583</v>
      </c>
      <c r="H12701" s="7" t="n">
        <v>2000</v>
      </c>
    </row>
    <row r="12702" spans="1:15">
      <c r="A12702" t="s">
        <v>4</v>
      </c>
      <c r="B12702" s="4" t="s">
        <v>5</v>
      </c>
      <c r="C12702" s="4" t="s">
        <v>13</v>
      </c>
      <c r="D12702" s="4" t="s">
        <v>10</v>
      </c>
      <c r="E12702" s="4" t="s">
        <v>30</v>
      </c>
    </row>
    <row r="12703" spans="1:15">
      <c r="A12703" t="n">
        <v>107013</v>
      </c>
      <c r="B12703" s="27" t="n">
        <v>58</v>
      </c>
      <c r="C12703" s="7" t="n">
        <v>100</v>
      </c>
      <c r="D12703" s="7" t="n">
        <v>1000</v>
      </c>
      <c r="E12703" s="7" t="n">
        <v>1</v>
      </c>
    </row>
    <row r="12704" spans="1:15">
      <c r="A12704" t="s">
        <v>4</v>
      </c>
      <c r="B12704" s="4" t="s">
        <v>5</v>
      </c>
      <c r="C12704" s="4" t="s">
        <v>13</v>
      </c>
      <c r="D12704" s="4" t="s">
        <v>10</v>
      </c>
    </row>
    <row r="12705" spans="1:8">
      <c r="A12705" t="n">
        <v>107021</v>
      </c>
      <c r="B12705" s="27" t="n">
        <v>58</v>
      </c>
      <c r="C12705" s="7" t="n">
        <v>255</v>
      </c>
      <c r="D12705" s="7" t="n">
        <v>0</v>
      </c>
    </row>
    <row r="12706" spans="1:8">
      <c r="A12706" t="s">
        <v>4</v>
      </c>
      <c r="B12706" s="4" t="s">
        <v>5</v>
      </c>
      <c r="C12706" s="4" t="s">
        <v>13</v>
      </c>
      <c r="D12706" s="4" t="s">
        <v>10</v>
      </c>
    </row>
    <row r="12707" spans="1:8">
      <c r="A12707" t="n">
        <v>107025</v>
      </c>
      <c r="B12707" s="59" t="n">
        <v>45</v>
      </c>
      <c r="C12707" s="7" t="n">
        <v>7</v>
      </c>
      <c r="D12707" s="7" t="n">
        <v>255</v>
      </c>
    </row>
    <row r="12708" spans="1:8">
      <c r="A12708" t="s">
        <v>4</v>
      </c>
      <c r="B12708" s="4" t="s">
        <v>5</v>
      </c>
      <c r="C12708" s="4" t="s">
        <v>13</v>
      </c>
      <c r="D12708" s="4" t="s">
        <v>13</v>
      </c>
      <c r="E12708" s="4" t="s">
        <v>13</v>
      </c>
      <c r="F12708" s="4" t="s">
        <v>9</v>
      </c>
      <c r="G12708" s="4" t="s">
        <v>13</v>
      </c>
      <c r="H12708" s="4" t="s">
        <v>13</v>
      </c>
      <c r="I12708" s="4" t="s">
        <v>29</v>
      </c>
    </row>
    <row r="12709" spans="1:8">
      <c r="A12709" t="n">
        <v>107029</v>
      </c>
      <c r="B12709" s="14" t="n">
        <v>5</v>
      </c>
      <c r="C12709" s="7" t="n">
        <v>35</v>
      </c>
      <c r="D12709" s="7" t="n">
        <v>1</v>
      </c>
      <c r="E12709" s="7" t="n">
        <v>0</v>
      </c>
      <c r="F12709" s="7" t="n">
        <v>1</v>
      </c>
      <c r="G12709" s="7" t="n">
        <v>2</v>
      </c>
      <c r="H12709" s="7" t="n">
        <v>1</v>
      </c>
      <c r="I12709" s="15" t="n">
        <f t="normal" ca="1">A12723</f>
        <v>0</v>
      </c>
    </row>
    <row r="12710" spans="1:8">
      <c r="A12710" t="s">
        <v>4</v>
      </c>
      <c r="B12710" s="4" t="s">
        <v>5</v>
      </c>
      <c r="C12710" s="4" t="s">
        <v>10</v>
      </c>
      <c r="D12710" s="4" t="s">
        <v>13</v>
      </c>
      <c r="E12710" s="4" t="s">
        <v>13</v>
      </c>
      <c r="F12710" s="4" t="s">
        <v>6</v>
      </c>
    </row>
    <row r="12711" spans="1:8">
      <c r="A12711" t="n">
        <v>107043</v>
      </c>
      <c r="B12711" s="47" t="n">
        <v>20</v>
      </c>
      <c r="C12711" s="7" t="n">
        <v>119</v>
      </c>
      <c r="D12711" s="7" t="n">
        <v>2</v>
      </c>
      <c r="E12711" s="7" t="n">
        <v>10</v>
      </c>
      <c r="F12711" s="7" t="s">
        <v>273</v>
      </c>
    </row>
    <row r="12712" spans="1:8">
      <c r="A12712" t="s">
        <v>4</v>
      </c>
      <c r="B12712" s="4" t="s">
        <v>5</v>
      </c>
      <c r="C12712" s="4" t="s">
        <v>13</v>
      </c>
      <c r="D12712" s="4" t="s">
        <v>10</v>
      </c>
      <c r="E12712" s="4" t="s">
        <v>6</v>
      </c>
    </row>
    <row r="12713" spans="1:8">
      <c r="A12713" t="n">
        <v>107064</v>
      </c>
      <c r="B12713" s="51" t="n">
        <v>51</v>
      </c>
      <c r="C12713" s="7" t="n">
        <v>4</v>
      </c>
      <c r="D12713" s="7" t="n">
        <v>119</v>
      </c>
      <c r="E12713" s="7" t="s">
        <v>174</v>
      </c>
    </row>
    <row r="12714" spans="1:8">
      <c r="A12714" t="s">
        <v>4</v>
      </c>
      <c r="B12714" s="4" t="s">
        <v>5</v>
      </c>
      <c r="C12714" s="4" t="s">
        <v>10</v>
      </c>
    </row>
    <row r="12715" spans="1:8">
      <c r="A12715" t="n">
        <v>107078</v>
      </c>
      <c r="B12715" s="25" t="n">
        <v>16</v>
      </c>
      <c r="C12715" s="7" t="n">
        <v>0</v>
      </c>
    </row>
    <row r="12716" spans="1:8">
      <c r="A12716" t="s">
        <v>4</v>
      </c>
      <c r="B12716" s="4" t="s">
        <v>5</v>
      </c>
      <c r="C12716" s="4" t="s">
        <v>10</v>
      </c>
      <c r="D12716" s="4" t="s">
        <v>66</v>
      </c>
      <c r="E12716" s="4" t="s">
        <v>13</v>
      </c>
      <c r="F12716" s="4" t="s">
        <v>13</v>
      </c>
      <c r="G12716" s="4" t="s">
        <v>66</v>
      </c>
      <c r="H12716" s="4" t="s">
        <v>13</v>
      </c>
      <c r="I12716" s="4" t="s">
        <v>13</v>
      </c>
    </row>
    <row r="12717" spans="1:8">
      <c r="A12717" t="n">
        <v>107081</v>
      </c>
      <c r="B12717" s="52" t="n">
        <v>26</v>
      </c>
      <c r="C12717" s="7" t="n">
        <v>119</v>
      </c>
      <c r="D12717" s="7" t="s">
        <v>975</v>
      </c>
      <c r="E12717" s="7" t="n">
        <v>2</v>
      </c>
      <c r="F12717" s="7" t="n">
        <v>3</v>
      </c>
      <c r="G12717" s="7" t="s">
        <v>976</v>
      </c>
      <c r="H12717" s="7" t="n">
        <v>2</v>
      </c>
      <c r="I12717" s="7" t="n">
        <v>0</v>
      </c>
    </row>
    <row r="12718" spans="1:8">
      <c r="A12718" t="s">
        <v>4</v>
      </c>
      <c r="B12718" s="4" t="s">
        <v>5</v>
      </c>
    </row>
    <row r="12719" spans="1:8">
      <c r="A12719" t="n">
        <v>107277</v>
      </c>
      <c r="B12719" s="32" t="n">
        <v>28</v>
      </c>
    </row>
    <row r="12720" spans="1:8">
      <c r="A12720" t="s">
        <v>4</v>
      </c>
      <c r="B12720" s="4" t="s">
        <v>5</v>
      </c>
      <c r="C12720" s="4" t="s">
        <v>29</v>
      </c>
    </row>
    <row r="12721" spans="1:9">
      <c r="A12721" t="n">
        <v>107278</v>
      </c>
      <c r="B12721" s="18" t="n">
        <v>3</v>
      </c>
      <c r="C12721" s="15" t="n">
        <f t="normal" ca="1">A12847</f>
        <v>0</v>
      </c>
    </row>
    <row r="12722" spans="1:9">
      <c r="A12722" t="s">
        <v>4</v>
      </c>
      <c r="B12722" s="4" t="s">
        <v>5</v>
      </c>
      <c r="C12722" s="4" t="s">
        <v>13</v>
      </c>
      <c r="D12722" s="4" t="s">
        <v>13</v>
      </c>
      <c r="E12722" s="4" t="s">
        <v>13</v>
      </c>
      <c r="F12722" s="4" t="s">
        <v>9</v>
      </c>
      <c r="G12722" s="4" t="s">
        <v>13</v>
      </c>
      <c r="H12722" s="4" t="s">
        <v>13</v>
      </c>
      <c r="I12722" s="4" t="s">
        <v>29</v>
      </c>
    </row>
    <row r="12723" spans="1:9">
      <c r="A12723" t="n">
        <v>107283</v>
      </c>
      <c r="B12723" s="14" t="n">
        <v>5</v>
      </c>
      <c r="C12723" s="7" t="n">
        <v>35</v>
      </c>
      <c r="D12723" s="7" t="n">
        <v>1</v>
      </c>
      <c r="E12723" s="7" t="n">
        <v>0</v>
      </c>
      <c r="F12723" s="7" t="n">
        <v>2</v>
      </c>
      <c r="G12723" s="7" t="n">
        <v>2</v>
      </c>
      <c r="H12723" s="7" t="n">
        <v>1</v>
      </c>
      <c r="I12723" s="15" t="n">
        <f t="normal" ca="1">A12737</f>
        <v>0</v>
      </c>
    </row>
    <row r="12724" spans="1:9">
      <c r="A12724" t="s">
        <v>4</v>
      </c>
      <c r="B12724" s="4" t="s">
        <v>5</v>
      </c>
      <c r="C12724" s="4" t="s">
        <v>10</v>
      </c>
      <c r="D12724" s="4" t="s">
        <v>13</v>
      </c>
      <c r="E12724" s="4" t="s">
        <v>13</v>
      </c>
      <c r="F12724" s="4" t="s">
        <v>6</v>
      </c>
    </row>
    <row r="12725" spans="1:9">
      <c r="A12725" t="n">
        <v>107297</v>
      </c>
      <c r="B12725" s="47" t="n">
        <v>20</v>
      </c>
      <c r="C12725" s="7" t="n">
        <v>119</v>
      </c>
      <c r="D12725" s="7" t="n">
        <v>2</v>
      </c>
      <c r="E12725" s="7" t="n">
        <v>10</v>
      </c>
      <c r="F12725" s="7" t="s">
        <v>322</v>
      </c>
    </row>
    <row r="12726" spans="1:9">
      <c r="A12726" t="s">
        <v>4</v>
      </c>
      <c r="B12726" s="4" t="s">
        <v>5</v>
      </c>
      <c r="C12726" s="4" t="s">
        <v>13</v>
      </c>
      <c r="D12726" s="4" t="s">
        <v>10</v>
      </c>
      <c r="E12726" s="4" t="s">
        <v>6</v>
      </c>
    </row>
    <row r="12727" spans="1:9">
      <c r="A12727" t="n">
        <v>107317</v>
      </c>
      <c r="B12727" s="51" t="n">
        <v>51</v>
      </c>
      <c r="C12727" s="7" t="n">
        <v>4</v>
      </c>
      <c r="D12727" s="7" t="n">
        <v>119</v>
      </c>
      <c r="E12727" s="7" t="s">
        <v>283</v>
      </c>
    </row>
    <row r="12728" spans="1:9">
      <c r="A12728" t="s">
        <v>4</v>
      </c>
      <c r="B12728" s="4" t="s">
        <v>5</v>
      </c>
      <c r="C12728" s="4" t="s">
        <v>10</v>
      </c>
    </row>
    <row r="12729" spans="1:9">
      <c r="A12729" t="n">
        <v>107331</v>
      </c>
      <c r="B12729" s="25" t="n">
        <v>16</v>
      </c>
      <c r="C12729" s="7" t="n">
        <v>0</v>
      </c>
    </row>
    <row r="12730" spans="1:9">
      <c r="A12730" t="s">
        <v>4</v>
      </c>
      <c r="B12730" s="4" t="s">
        <v>5</v>
      </c>
      <c r="C12730" s="4" t="s">
        <v>10</v>
      </c>
      <c r="D12730" s="4" t="s">
        <v>66</v>
      </c>
      <c r="E12730" s="4" t="s">
        <v>13</v>
      </c>
      <c r="F12730" s="4" t="s">
        <v>13</v>
      </c>
      <c r="G12730" s="4" t="s">
        <v>66</v>
      </c>
      <c r="H12730" s="4" t="s">
        <v>13</v>
      </c>
      <c r="I12730" s="4" t="s">
        <v>13</v>
      </c>
    </row>
    <row r="12731" spans="1:9">
      <c r="A12731" t="n">
        <v>107334</v>
      </c>
      <c r="B12731" s="52" t="n">
        <v>26</v>
      </c>
      <c r="C12731" s="7" t="n">
        <v>119</v>
      </c>
      <c r="D12731" s="7" t="s">
        <v>977</v>
      </c>
      <c r="E12731" s="7" t="n">
        <v>2</v>
      </c>
      <c r="F12731" s="7" t="n">
        <v>3</v>
      </c>
      <c r="G12731" s="7" t="s">
        <v>978</v>
      </c>
      <c r="H12731" s="7" t="n">
        <v>2</v>
      </c>
      <c r="I12731" s="7" t="n">
        <v>0</v>
      </c>
    </row>
    <row r="12732" spans="1:9">
      <c r="A12732" t="s">
        <v>4</v>
      </c>
      <c r="B12732" s="4" t="s">
        <v>5</v>
      </c>
    </row>
    <row r="12733" spans="1:9">
      <c r="A12733" t="n">
        <v>107466</v>
      </c>
      <c r="B12733" s="32" t="n">
        <v>28</v>
      </c>
    </row>
    <row r="12734" spans="1:9">
      <c r="A12734" t="s">
        <v>4</v>
      </c>
      <c r="B12734" s="4" t="s">
        <v>5</v>
      </c>
      <c r="C12734" s="4" t="s">
        <v>29</v>
      </c>
    </row>
    <row r="12735" spans="1:9">
      <c r="A12735" t="n">
        <v>107467</v>
      </c>
      <c r="B12735" s="18" t="n">
        <v>3</v>
      </c>
      <c r="C12735" s="15" t="n">
        <f t="normal" ca="1">A12847</f>
        <v>0</v>
      </c>
    </row>
    <row r="12736" spans="1:9">
      <c r="A12736" t="s">
        <v>4</v>
      </c>
      <c r="B12736" s="4" t="s">
        <v>5</v>
      </c>
      <c r="C12736" s="4" t="s">
        <v>13</v>
      </c>
      <c r="D12736" s="4" t="s">
        <v>13</v>
      </c>
      <c r="E12736" s="4" t="s">
        <v>13</v>
      </c>
      <c r="F12736" s="4" t="s">
        <v>9</v>
      </c>
      <c r="G12736" s="4" t="s">
        <v>13</v>
      </c>
      <c r="H12736" s="4" t="s">
        <v>13</v>
      </c>
      <c r="I12736" s="4" t="s">
        <v>29</v>
      </c>
    </row>
    <row r="12737" spans="1:9">
      <c r="A12737" t="n">
        <v>107472</v>
      </c>
      <c r="B12737" s="14" t="n">
        <v>5</v>
      </c>
      <c r="C12737" s="7" t="n">
        <v>32</v>
      </c>
      <c r="D12737" s="7" t="n">
        <v>3</v>
      </c>
      <c r="E12737" s="7" t="n">
        <v>0</v>
      </c>
      <c r="F12737" s="7" t="n">
        <v>68</v>
      </c>
      <c r="G12737" s="7" t="n">
        <v>2</v>
      </c>
      <c r="H12737" s="7" t="n">
        <v>1</v>
      </c>
      <c r="I12737" s="15" t="n">
        <f t="normal" ca="1">A12805</f>
        <v>0</v>
      </c>
    </row>
    <row r="12738" spans="1:9">
      <c r="A12738" t="s">
        <v>4</v>
      </c>
      <c r="B12738" s="4" t="s">
        <v>5</v>
      </c>
      <c r="C12738" s="4" t="s">
        <v>10</v>
      </c>
      <c r="D12738" s="4" t="s">
        <v>13</v>
      </c>
      <c r="E12738" s="4" t="s">
        <v>13</v>
      </c>
      <c r="F12738" s="4" t="s">
        <v>6</v>
      </c>
    </row>
    <row r="12739" spans="1:9">
      <c r="A12739" t="n">
        <v>107486</v>
      </c>
      <c r="B12739" s="47" t="n">
        <v>20</v>
      </c>
      <c r="C12739" s="7" t="n">
        <v>119</v>
      </c>
      <c r="D12739" s="7" t="n">
        <v>2</v>
      </c>
      <c r="E12739" s="7" t="n">
        <v>10</v>
      </c>
      <c r="F12739" s="7" t="s">
        <v>273</v>
      </c>
    </row>
    <row r="12740" spans="1:9">
      <c r="A12740" t="s">
        <v>4</v>
      </c>
      <c r="B12740" s="4" t="s">
        <v>5</v>
      </c>
      <c r="C12740" s="4" t="s">
        <v>13</v>
      </c>
      <c r="D12740" s="4" t="s">
        <v>10</v>
      </c>
      <c r="E12740" s="4" t="s">
        <v>6</v>
      </c>
    </row>
    <row r="12741" spans="1:9">
      <c r="A12741" t="n">
        <v>107507</v>
      </c>
      <c r="B12741" s="51" t="n">
        <v>51</v>
      </c>
      <c r="C12741" s="7" t="n">
        <v>4</v>
      </c>
      <c r="D12741" s="7" t="n">
        <v>119</v>
      </c>
      <c r="E12741" s="7" t="s">
        <v>701</v>
      </c>
    </row>
    <row r="12742" spans="1:9">
      <c r="A12742" t="s">
        <v>4</v>
      </c>
      <c r="B12742" s="4" t="s">
        <v>5</v>
      </c>
      <c r="C12742" s="4" t="s">
        <v>10</v>
      </c>
    </row>
    <row r="12743" spans="1:9">
      <c r="A12743" t="n">
        <v>107520</v>
      </c>
      <c r="B12743" s="25" t="n">
        <v>16</v>
      </c>
      <c r="C12743" s="7" t="n">
        <v>0</v>
      </c>
    </row>
    <row r="12744" spans="1:9">
      <c r="A12744" t="s">
        <v>4</v>
      </c>
      <c r="B12744" s="4" t="s">
        <v>5</v>
      </c>
      <c r="C12744" s="4" t="s">
        <v>10</v>
      </c>
      <c r="D12744" s="4" t="s">
        <v>66</v>
      </c>
      <c r="E12744" s="4" t="s">
        <v>13</v>
      </c>
      <c r="F12744" s="4" t="s">
        <v>13</v>
      </c>
      <c r="G12744" s="4" t="s">
        <v>66</v>
      </c>
      <c r="H12744" s="4" t="s">
        <v>13</v>
      </c>
      <c r="I12744" s="4" t="s">
        <v>13</v>
      </c>
    </row>
    <row r="12745" spans="1:9">
      <c r="A12745" t="n">
        <v>107523</v>
      </c>
      <c r="B12745" s="52" t="n">
        <v>26</v>
      </c>
      <c r="C12745" s="7" t="n">
        <v>119</v>
      </c>
      <c r="D12745" s="7" t="s">
        <v>979</v>
      </c>
      <c r="E12745" s="7" t="n">
        <v>2</v>
      </c>
      <c r="F12745" s="7" t="n">
        <v>3</v>
      </c>
      <c r="G12745" s="7" t="s">
        <v>980</v>
      </c>
      <c r="H12745" s="7" t="n">
        <v>2</v>
      </c>
      <c r="I12745" s="7" t="n">
        <v>0</v>
      </c>
    </row>
    <row r="12746" spans="1:9">
      <c r="A12746" t="s">
        <v>4</v>
      </c>
      <c r="B12746" s="4" t="s">
        <v>5</v>
      </c>
    </row>
    <row r="12747" spans="1:9">
      <c r="A12747" t="n">
        <v>107678</v>
      </c>
      <c r="B12747" s="32" t="n">
        <v>28</v>
      </c>
    </row>
    <row r="12748" spans="1:9">
      <c r="A12748" t="s">
        <v>4</v>
      </c>
      <c r="B12748" s="4" t="s">
        <v>5</v>
      </c>
      <c r="C12748" s="4" t="s">
        <v>13</v>
      </c>
      <c r="D12748" s="4" t="s">
        <v>10</v>
      </c>
      <c r="E12748" s="4" t="s">
        <v>30</v>
      </c>
    </row>
    <row r="12749" spans="1:9">
      <c r="A12749" t="n">
        <v>107679</v>
      </c>
      <c r="B12749" s="27" t="n">
        <v>58</v>
      </c>
      <c r="C12749" s="7" t="n">
        <v>0</v>
      </c>
      <c r="D12749" s="7" t="n">
        <v>300</v>
      </c>
      <c r="E12749" s="7" t="n">
        <v>0.300000011920929</v>
      </c>
    </row>
    <row r="12750" spans="1:9">
      <c r="A12750" t="s">
        <v>4</v>
      </c>
      <c r="B12750" s="4" t="s">
        <v>5</v>
      </c>
      <c r="C12750" s="4" t="s">
        <v>13</v>
      </c>
      <c r="D12750" s="4" t="s">
        <v>10</v>
      </c>
    </row>
    <row r="12751" spans="1:9">
      <c r="A12751" t="n">
        <v>107687</v>
      </c>
      <c r="B12751" s="27" t="n">
        <v>58</v>
      </c>
      <c r="C12751" s="7" t="n">
        <v>255</v>
      </c>
      <c r="D12751" s="7" t="n">
        <v>0</v>
      </c>
    </row>
    <row r="12752" spans="1:9">
      <c r="A12752" t="s">
        <v>4</v>
      </c>
      <c r="B12752" s="4" t="s">
        <v>5</v>
      </c>
      <c r="C12752" s="4" t="s">
        <v>13</v>
      </c>
      <c r="D12752" s="4" t="s">
        <v>10</v>
      </c>
      <c r="E12752" s="4" t="s">
        <v>30</v>
      </c>
      <c r="F12752" s="4" t="s">
        <v>10</v>
      </c>
      <c r="G12752" s="4" t="s">
        <v>9</v>
      </c>
      <c r="H12752" s="4" t="s">
        <v>9</v>
      </c>
      <c r="I12752" s="4" t="s">
        <v>10</v>
      </c>
      <c r="J12752" s="4" t="s">
        <v>10</v>
      </c>
      <c r="K12752" s="4" t="s">
        <v>9</v>
      </c>
      <c r="L12752" s="4" t="s">
        <v>9</v>
      </c>
      <c r="M12752" s="4" t="s">
        <v>9</v>
      </c>
      <c r="N12752" s="4" t="s">
        <v>9</v>
      </c>
      <c r="O12752" s="4" t="s">
        <v>6</v>
      </c>
    </row>
    <row r="12753" spans="1:15">
      <c r="A12753" t="n">
        <v>107691</v>
      </c>
      <c r="B12753" s="19" t="n">
        <v>50</v>
      </c>
      <c r="C12753" s="7" t="n">
        <v>0</v>
      </c>
      <c r="D12753" s="7" t="n">
        <v>12010</v>
      </c>
      <c r="E12753" s="7" t="n">
        <v>1</v>
      </c>
      <c r="F12753" s="7" t="n">
        <v>0</v>
      </c>
      <c r="G12753" s="7" t="n">
        <v>0</v>
      </c>
      <c r="H12753" s="7" t="n">
        <v>0</v>
      </c>
      <c r="I12753" s="7" t="n">
        <v>0</v>
      </c>
      <c r="J12753" s="7" t="n">
        <v>65533</v>
      </c>
      <c r="K12753" s="7" t="n">
        <v>0</v>
      </c>
      <c r="L12753" s="7" t="n">
        <v>0</v>
      </c>
      <c r="M12753" s="7" t="n">
        <v>0</v>
      </c>
      <c r="N12753" s="7" t="n">
        <v>0</v>
      </c>
      <c r="O12753" s="7" t="s">
        <v>12</v>
      </c>
    </row>
    <row r="12754" spans="1:15">
      <c r="A12754" t="s">
        <v>4</v>
      </c>
      <c r="B12754" s="4" t="s">
        <v>5</v>
      </c>
      <c r="C12754" s="4" t="s">
        <v>13</v>
      </c>
      <c r="D12754" s="4" t="s">
        <v>10</v>
      </c>
      <c r="E12754" s="4" t="s">
        <v>10</v>
      </c>
      <c r="F12754" s="4" t="s">
        <v>10</v>
      </c>
      <c r="G12754" s="4" t="s">
        <v>10</v>
      </c>
      <c r="H12754" s="4" t="s">
        <v>13</v>
      </c>
    </row>
    <row r="12755" spans="1:15">
      <c r="A12755" t="n">
        <v>107730</v>
      </c>
      <c r="B12755" s="30" t="n">
        <v>25</v>
      </c>
      <c r="C12755" s="7" t="n">
        <v>5</v>
      </c>
      <c r="D12755" s="7" t="n">
        <v>65535</v>
      </c>
      <c r="E12755" s="7" t="n">
        <v>65535</v>
      </c>
      <c r="F12755" s="7" t="n">
        <v>65535</v>
      </c>
      <c r="G12755" s="7" t="n">
        <v>65535</v>
      </c>
      <c r="H12755" s="7" t="n">
        <v>0</v>
      </c>
    </row>
    <row r="12756" spans="1:15">
      <c r="A12756" t="s">
        <v>4</v>
      </c>
      <c r="B12756" s="4" t="s">
        <v>5</v>
      </c>
      <c r="C12756" s="4" t="s">
        <v>10</v>
      </c>
      <c r="D12756" s="4" t="s">
        <v>66</v>
      </c>
      <c r="E12756" s="4" t="s">
        <v>13</v>
      </c>
      <c r="F12756" s="4" t="s">
        <v>13</v>
      </c>
      <c r="G12756" s="4" t="s">
        <v>10</v>
      </c>
      <c r="H12756" s="4" t="s">
        <v>13</v>
      </c>
      <c r="I12756" s="4" t="s">
        <v>66</v>
      </c>
      <c r="J12756" s="4" t="s">
        <v>13</v>
      </c>
      <c r="K12756" s="4" t="s">
        <v>13</v>
      </c>
      <c r="L12756" s="4" t="s">
        <v>13</v>
      </c>
    </row>
    <row r="12757" spans="1:15">
      <c r="A12757" t="n">
        <v>107741</v>
      </c>
      <c r="B12757" s="31" t="n">
        <v>24</v>
      </c>
      <c r="C12757" s="7" t="n">
        <v>65533</v>
      </c>
      <c r="D12757" s="7" t="s">
        <v>734</v>
      </c>
      <c r="E12757" s="7" t="n">
        <v>12</v>
      </c>
      <c r="F12757" s="7" t="n">
        <v>16</v>
      </c>
      <c r="G12757" s="7" t="n">
        <v>50</v>
      </c>
      <c r="H12757" s="7" t="n">
        <v>7</v>
      </c>
      <c r="I12757" s="7" t="s">
        <v>767</v>
      </c>
      <c r="J12757" s="7" t="n">
        <v>6</v>
      </c>
      <c r="K12757" s="7" t="n">
        <v>2</v>
      </c>
      <c r="L12757" s="7" t="n">
        <v>0</v>
      </c>
    </row>
    <row r="12758" spans="1:15">
      <c r="A12758" t="s">
        <v>4</v>
      </c>
      <c r="B12758" s="4" t="s">
        <v>5</v>
      </c>
    </row>
    <row r="12759" spans="1:15">
      <c r="A12759" t="n">
        <v>107765</v>
      </c>
      <c r="B12759" s="32" t="n">
        <v>28</v>
      </c>
    </row>
    <row r="12760" spans="1:15">
      <c r="A12760" t="s">
        <v>4</v>
      </c>
      <c r="B12760" s="4" t="s">
        <v>5</v>
      </c>
      <c r="C12760" s="4" t="s">
        <v>13</v>
      </c>
    </row>
    <row r="12761" spans="1:15">
      <c r="A12761" t="n">
        <v>107766</v>
      </c>
      <c r="B12761" s="33" t="n">
        <v>27</v>
      </c>
      <c r="C12761" s="7" t="n">
        <v>0</v>
      </c>
    </row>
    <row r="12762" spans="1:15">
      <c r="A12762" t="s">
        <v>4</v>
      </c>
      <c r="B12762" s="4" t="s">
        <v>5</v>
      </c>
      <c r="C12762" s="4" t="s">
        <v>13</v>
      </c>
    </row>
    <row r="12763" spans="1:15">
      <c r="A12763" t="n">
        <v>107768</v>
      </c>
      <c r="B12763" s="33" t="n">
        <v>27</v>
      </c>
      <c r="C12763" s="7" t="n">
        <v>1</v>
      </c>
    </row>
    <row r="12764" spans="1:15">
      <c r="A12764" t="s">
        <v>4</v>
      </c>
      <c r="B12764" s="4" t="s">
        <v>5</v>
      </c>
      <c r="C12764" s="4" t="s">
        <v>13</v>
      </c>
      <c r="D12764" s="4" t="s">
        <v>10</v>
      </c>
      <c r="E12764" s="4" t="s">
        <v>10</v>
      </c>
      <c r="F12764" s="4" t="s">
        <v>10</v>
      </c>
      <c r="G12764" s="4" t="s">
        <v>10</v>
      </c>
      <c r="H12764" s="4" t="s">
        <v>13</v>
      </c>
    </row>
    <row r="12765" spans="1:15">
      <c r="A12765" t="n">
        <v>107770</v>
      </c>
      <c r="B12765" s="30" t="n">
        <v>25</v>
      </c>
      <c r="C12765" s="7" t="n">
        <v>5</v>
      </c>
      <c r="D12765" s="7" t="n">
        <v>65535</v>
      </c>
      <c r="E12765" s="7" t="n">
        <v>65535</v>
      </c>
      <c r="F12765" s="7" t="n">
        <v>65535</v>
      </c>
      <c r="G12765" s="7" t="n">
        <v>65535</v>
      </c>
      <c r="H12765" s="7" t="n">
        <v>0</v>
      </c>
    </row>
    <row r="12766" spans="1:15">
      <c r="A12766" t="s">
        <v>4</v>
      </c>
      <c r="B12766" s="4" t="s">
        <v>5</v>
      </c>
      <c r="C12766" s="4" t="s">
        <v>13</v>
      </c>
      <c r="D12766" s="4" t="s">
        <v>10</v>
      </c>
      <c r="E12766" s="4" t="s">
        <v>9</v>
      </c>
    </row>
    <row r="12767" spans="1:15">
      <c r="A12767" t="n">
        <v>107781</v>
      </c>
      <c r="B12767" s="74" t="n">
        <v>101</v>
      </c>
      <c r="C12767" s="7" t="n">
        <v>0</v>
      </c>
      <c r="D12767" s="7" t="n">
        <v>50</v>
      </c>
      <c r="E12767" s="7" t="n">
        <v>8</v>
      </c>
    </row>
    <row r="12768" spans="1:15">
      <c r="A12768" t="s">
        <v>4</v>
      </c>
      <c r="B12768" s="4" t="s">
        <v>5</v>
      </c>
      <c r="C12768" s="4" t="s">
        <v>13</v>
      </c>
      <c r="D12768" s="4" t="s">
        <v>10</v>
      </c>
      <c r="E12768" s="4" t="s">
        <v>30</v>
      </c>
    </row>
    <row r="12769" spans="1:15">
      <c r="A12769" t="n">
        <v>107789</v>
      </c>
      <c r="B12769" s="27" t="n">
        <v>58</v>
      </c>
      <c r="C12769" s="7" t="n">
        <v>100</v>
      </c>
      <c r="D12769" s="7" t="n">
        <v>300</v>
      </c>
      <c r="E12769" s="7" t="n">
        <v>0.300000011920929</v>
      </c>
    </row>
    <row r="12770" spans="1:15">
      <c r="A12770" t="s">
        <v>4</v>
      </c>
      <c r="B12770" s="4" t="s">
        <v>5</v>
      </c>
      <c r="C12770" s="4" t="s">
        <v>13</v>
      </c>
      <c r="D12770" s="4" t="s">
        <v>10</v>
      </c>
    </row>
    <row r="12771" spans="1:15">
      <c r="A12771" t="n">
        <v>107797</v>
      </c>
      <c r="B12771" s="27" t="n">
        <v>58</v>
      </c>
      <c r="C12771" s="7" t="n">
        <v>255</v>
      </c>
      <c r="D12771" s="7" t="n">
        <v>0</v>
      </c>
    </row>
    <row r="12772" spans="1:15">
      <c r="A12772" t="s">
        <v>4</v>
      </c>
      <c r="B12772" s="4" t="s">
        <v>5</v>
      </c>
      <c r="C12772" s="4" t="s">
        <v>13</v>
      </c>
      <c r="D12772" s="4" t="s">
        <v>10</v>
      </c>
      <c r="E12772" s="4" t="s">
        <v>6</v>
      </c>
    </row>
    <row r="12773" spans="1:15">
      <c r="A12773" t="n">
        <v>107801</v>
      </c>
      <c r="B12773" s="51" t="n">
        <v>51</v>
      </c>
      <c r="C12773" s="7" t="n">
        <v>4</v>
      </c>
      <c r="D12773" s="7" t="n">
        <v>119</v>
      </c>
      <c r="E12773" s="7" t="s">
        <v>174</v>
      </c>
    </row>
    <row r="12774" spans="1:15">
      <c r="A12774" t="s">
        <v>4</v>
      </c>
      <c r="B12774" s="4" t="s">
        <v>5</v>
      </c>
      <c r="C12774" s="4" t="s">
        <v>10</v>
      </c>
    </row>
    <row r="12775" spans="1:15">
      <c r="A12775" t="n">
        <v>107815</v>
      </c>
      <c r="B12775" s="25" t="n">
        <v>16</v>
      </c>
      <c r="C12775" s="7" t="n">
        <v>0</v>
      </c>
    </row>
    <row r="12776" spans="1:15">
      <c r="A12776" t="s">
        <v>4</v>
      </c>
      <c r="B12776" s="4" t="s">
        <v>5</v>
      </c>
      <c r="C12776" s="4" t="s">
        <v>10</v>
      </c>
      <c r="D12776" s="4" t="s">
        <v>66</v>
      </c>
      <c r="E12776" s="4" t="s">
        <v>13</v>
      </c>
      <c r="F12776" s="4" t="s">
        <v>13</v>
      </c>
      <c r="G12776" s="4" t="s">
        <v>66</v>
      </c>
      <c r="H12776" s="4" t="s">
        <v>13</v>
      </c>
      <c r="I12776" s="4" t="s">
        <v>13</v>
      </c>
    </row>
    <row r="12777" spans="1:15">
      <c r="A12777" t="n">
        <v>107818</v>
      </c>
      <c r="B12777" s="52" t="n">
        <v>26</v>
      </c>
      <c r="C12777" s="7" t="n">
        <v>119</v>
      </c>
      <c r="D12777" s="7" t="s">
        <v>981</v>
      </c>
      <c r="E12777" s="7" t="n">
        <v>2</v>
      </c>
      <c r="F12777" s="7" t="n">
        <v>3</v>
      </c>
      <c r="G12777" s="7" t="s">
        <v>982</v>
      </c>
      <c r="H12777" s="7" t="n">
        <v>2</v>
      </c>
      <c r="I12777" s="7" t="n">
        <v>0</v>
      </c>
    </row>
    <row r="12778" spans="1:15">
      <c r="A12778" t="s">
        <v>4</v>
      </c>
      <c r="B12778" s="4" t="s">
        <v>5</v>
      </c>
    </row>
    <row r="12779" spans="1:15">
      <c r="A12779" t="n">
        <v>108049</v>
      </c>
      <c r="B12779" s="32" t="n">
        <v>28</v>
      </c>
    </row>
    <row r="12780" spans="1:15">
      <c r="A12780" t="s">
        <v>4</v>
      </c>
      <c r="B12780" s="4" t="s">
        <v>5</v>
      </c>
      <c r="C12780" s="4" t="s">
        <v>13</v>
      </c>
      <c r="D12780" s="4" t="s">
        <v>10</v>
      </c>
      <c r="E12780" s="4" t="s">
        <v>30</v>
      </c>
    </row>
    <row r="12781" spans="1:15">
      <c r="A12781" t="n">
        <v>108050</v>
      </c>
      <c r="B12781" s="27" t="n">
        <v>58</v>
      </c>
      <c r="C12781" s="7" t="n">
        <v>0</v>
      </c>
      <c r="D12781" s="7" t="n">
        <v>300</v>
      </c>
      <c r="E12781" s="7" t="n">
        <v>0.300000011920929</v>
      </c>
    </row>
    <row r="12782" spans="1:15">
      <c r="A12782" t="s">
        <v>4</v>
      </c>
      <c r="B12782" s="4" t="s">
        <v>5</v>
      </c>
      <c r="C12782" s="4" t="s">
        <v>13</v>
      </c>
      <c r="D12782" s="4" t="s">
        <v>10</v>
      </c>
    </row>
    <row r="12783" spans="1:15">
      <c r="A12783" t="n">
        <v>108058</v>
      </c>
      <c r="B12783" s="27" t="n">
        <v>58</v>
      </c>
      <c r="C12783" s="7" t="n">
        <v>255</v>
      </c>
      <c r="D12783" s="7" t="n">
        <v>0</v>
      </c>
    </row>
    <row r="12784" spans="1:15">
      <c r="A12784" t="s">
        <v>4</v>
      </c>
      <c r="B12784" s="4" t="s">
        <v>5</v>
      </c>
      <c r="C12784" s="4" t="s">
        <v>13</v>
      </c>
      <c r="D12784" s="4" t="s">
        <v>10</v>
      </c>
      <c r="E12784" s="4" t="s">
        <v>30</v>
      </c>
      <c r="F12784" s="4" t="s">
        <v>10</v>
      </c>
      <c r="G12784" s="4" t="s">
        <v>9</v>
      </c>
      <c r="H12784" s="4" t="s">
        <v>9</v>
      </c>
      <c r="I12784" s="4" t="s">
        <v>10</v>
      </c>
      <c r="J12784" s="4" t="s">
        <v>10</v>
      </c>
      <c r="K12784" s="4" t="s">
        <v>9</v>
      </c>
      <c r="L12784" s="4" t="s">
        <v>9</v>
      </c>
      <c r="M12784" s="4" t="s">
        <v>9</v>
      </c>
      <c r="N12784" s="4" t="s">
        <v>9</v>
      </c>
      <c r="O12784" s="4" t="s">
        <v>6</v>
      </c>
    </row>
    <row r="12785" spans="1:15">
      <c r="A12785" t="n">
        <v>108062</v>
      </c>
      <c r="B12785" s="19" t="n">
        <v>50</v>
      </c>
      <c r="C12785" s="7" t="n">
        <v>0</v>
      </c>
      <c r="D12785" s="7" t="n">
        <v>12105</v>
      </c>
      <c r="E12785" s="7" t="n">
        <v>1</v>
      </c>
      <c r="F12785" s="7" t="n">
        <v>0</v>
      </c>
      <c r="G12785" s="7" t="n">
        <v>0</v>
      </c>
      <c r="H12785" s="7" t="n">
        <v>0</v>
      </c>
      <c r="I12785" s="7" t="n">
        <v>0</v>
      </c>
      <c r="J12785" s="7" t="n">
        <v>65533</v>
      </c>
      <c r="K12785" s="7" t="n">
        <v>0</v>
      </c>
      <c r="L12785" s="7" t="n">
        <v>0</v>
      </c>
      <c r="M12785" s="7" t="n">
        <v>0</v>
      </c>
      <c r="N12785" s="7" t="n">
        <v>0</v>
      </c>
      <c r="O12785" s="7" t="s">
        <v>12</v>
      </c>
    </row>
    <row r="12786" spans="1:15">
      <c r="A12786" t="s">
        <v>4</v>
      </c>
      <c r="B12786" s="4" t="s">
        <v>5</v>
      </c>
      <c r="C12786" s="4" t="s">
        <v>13</v>
      </c>
      <c r="D12786" s="4" t="s">
        <v>10</v>
      </c>
      <c r="E12786" s="4" t="s">
        <v>10</v>
      </c>
      <c r="F12786" s="4" t="s">
        <v>10</v>
      </c>
      <c r="G12786" s="4" t="s">
        <v>10</v>
      </c>
      <c r="H12786" s="4" t="s">
        <v>13</v>
      </c>
    </row>
    <row r="12787" spans="1:15">
      <c r="A12787" t="n">
        <v>108101</v>
      </c>
      <c r="B12787" s="30" t="n">
        <v>25</v>
      </c>
      <c r="C12787" s="7" t="n">
        <v>5</v>
      </c>
      <c r="D12787" s="7" t="n">
        <v>65535</v>
      </c>
      <c r="E12787" s="7" t="n">
        <v>65535</v>
      </c>
      <c r="F12787" s="7" t="n">
        <v>65535</v>
      </c>
      <c r="G12787" s="7" t="n">
        <v>65535</v>
      </c>
      <c r="H12787" s="7" t="n">
        <v>0</v>
      </c>
    </row>
    <row r="12788" spans="1:15">
      <c r="A12788" t="s">
        <v>4</v>
      </c>
      <c r="B12788" s="4" t="s">
        <v>5</v>
      </c>
      <c r="C12788" s="4" t="s">
        <v>10</v>
      </c>
      <c r="D12788" s="4" t="s">
        <v>13</v>
      </c>
      <c r="E12788" s="4" t="s">
        <v>66</v>
      </c>
      <c r="F12788" s="4" t="s">
        <v>13</v>
      </c>
      <c r="G12788" s="4" t="s">
        <v>13</v>
      </c>
    </row>
    <row r="12789" spans="1:15">
      <c r="A12789" t="n">
        <v>108112</v>
      </c>
      <c r="B12789" s="31" t="n">
        <v>24</v>
      </c>
      <c r="C12789" s="7" t="n">
        <v>65533</v>
      </c>
      <c r="D12789" s="7" t="n">
        <v>11</v>
      </c>
      <c r="E12789" s="7" t="s">
        <v>983</v>
      </c>
      <c r="F12789" s="7" t="n">
        <v>2</v>
      </c>
      <c r="G12789" s="7" t="n">
        <v>0</v>
      </c>
    </row>
    <row r="12790" spans="1:15">
      <c r="A12790" t="s">
        <v>4</v>
      </c>
      <c r="B12790" s="4" t="s">
        <v>5</v>
      </c>
    </row>
    <row r="12791" spans="1:15">
      <c r="A12791" t="n">
        <v>108164</v>
      </c>
      <c r="B12791" s="32" t="n">
        <v>28</v>
      </c>
    </row>
    <row r="12792" spans="1:15">
      <c r="A12792" t="s">
        <v>4</v>
      </c>
      <c r="B12792" s="4" t="s">
        <v>5</v>
      </c>
      <c r="C12792" s="4" t="s">
        <v>13</v>
      </c>
    </row>
    <row r="12793" spans="1:15">
      <c r="A12793" t="n">
        <v>108165</v>
      </c>
      <c r="B12793" s="33" t="n">
        <v>27</v>
      </c>
      <c r="C12793" s="7" t="n">
        <v>0</v>
      </c>
    </row>
    <row r="12794" spans="1:15">
      <c r="A12794" t="s">
        <v>4</v>
      </c>
      <c r="B12794" s="4" t="s">
        <v>5</v>
      </c>
      <c r="C12794" s="4" t="s">
        <v>13</v>
      </c>
    </row>
    <row r="12795" spans="1:15">
      <c r="A12795" t="n">
        <v>108167</v>
      </c>
      <c r="B12795" s="33" t="n">
        <v>27</v>
      </c>
      <c r="C12795" s="7" t="n">
        <v>1</v>
      </c>
    </row>
    <row r="12796" spans="1:15">
      <c r="A12796" t="s">
        <v>4</v>
      </c>
      <c r="B12796" s="4" t="s">
        <v>5</v>
      </c>
      <c r="C12796" s="4" t="s">
        <v>13</v>
      </c>
      <c r="D12796" s="4" t="s">
        <v>10</v>
      </c>
      <c r="E12796" s="4" t="s">
        <v>10</v>
      </c>
      <c r="F12796" s="4" t="s">
        <v>10</v>
      </c>
      <c r="G12796" s="4" t="s">
        <v>10</v>
      </c>
      <c r="H12796" s="4" t="s">
        <v>13</v>
      </c>
    </row>
    <row r="12797" spans="1:15">
      <c r="A12797" t="n">
        <v>108169</v>
      </c>
      <c r="B12797" s="30" t="n">
        <v>25</v>
      </c>
      <c r="C12797" s="7" t="n">
        <v>5</v>
      </c>
      <c r="D12797" s="7" t="n">
        <v>65535</v>
      </c>
      <c r="E12797" s="7" t="n">
        <v>65535</v>
      </c>
      <c r="F12797" s="7" t="n">
        <v>65535</v>
      </c>
      <c r="G12797" s="7" t="n">
        <v>65535</v>
      </c>
      <c r="H12797" s="7" t="n">
        <v>0</v>
      </c>
    </row>
    <row r="12798" spans="1:15">
      <c r="A12798" t="s">
        <v>4</v>
      </c>
      <c r="B12798" s="4" t="s">
        <v>5</v>
      </c>
      <c r="C12798" s="4" t="s">
        <v>13</v>
      </c>
      <c r="D12798" s="4" t="s">
        <v>10</v>
      </c>
      <c r="E12798" s="4" t="s">
        <v>30</v>
      </c>
    </row>
    <row r="12799" spans="1:15">
      <c r="A12799" t="n">
        <v>108180</v>
      </c>
      <c r="B12799" s="27" t="n">
        <v>58</v>
      </c>
      <c r="C12799" s="7" t="n">
        <v>100</v>
      </c>
      <c r="D12799" s="7" t="n">
        <v>300</v>
      </c>
      <c r="E12799" s="7" t="n">
        <v>0.300000011920929</v>
      </c>
    </row>
    <row r="12800" spans="1:15">
      <c r="A12800" t="s">
        <v>4</v>
      </c>
      <c r="B12800" s="4" t="s">
        <v>5</v>
      </c>
      <c r="C12800" s="4" t="s">
        <v>13</v>
      </c>
      <c r="D12800" s="4" t="s">
        <v>10</v>
      </c>
    </row>
    <row r="12801" spans="1:15">
      <c r="A12801" t="n">
        <v>108188</v>
      </c>
      <c r="B12801" s="27" t="n">
        <v>58</v>
      </c>
      <c r="C12801" s="7" t="n">
        <v>255</v>
      </c>
      <c r="D12801" s="7" t="n">
        <v>0</v>
      </c>
    </row>
    <row r="12802" spans="1:15">
      <c r="A12802" t="s">
        <v>4</v>
      </c>
      <c r="B12802" s="4" t="s">
        <v>5</v>
      </c>
      <c r="C12802" s="4" t="s">
        <v>29</v>
      </c>
    </row>
    <row r="12803" spans="1:15">
      <c r="A12803" t="n">
        <v>108192</v>
      </c>
      <c r="B12803" s="18" t="n">
        <v>3</v>
      </c>
      <c r="C12803" s="15" t="n">
        <f t="normal" ca="1">A12847</f>
        <v>0</v>
      </c>
    </row>
    <row r="12804" spans="1:15">
      <c r="A12804" t="s">
        <v>4</v>
      </c>
      <c r="B12804" s="4" t="s">
        <v>5</v>
      </c>
      <c r="C12804" s="4" t="s">
        <v>10</v>
      </c>
      <c r="D12804" s="4" t="s">
        <v>13</v>
      </c>
      <c r="E12804" s="4" t="s">
        <v>13</v>
      </c>
      <c r="F12804" s="4" t="s">
        <v>6</v>
      </c>
    </row>
    <row r="12805" spans="1:15">
      <c r="A12805" t="n">
        <v>108197</v>
      </c>
      <c r="B12805" s="47" t="n">
        <v>20</v>
      </c>
      <c r="C12805" s="7" t="n">
        <v>119</v>
      </c>
      <c r="D12805" s="7" t="n">
        <v>2</v>
      </c>
      <c r="E12805" s="7" t="n">
        <v>10</v>
      </c>
      <c r="F12805" s="7" t="s">
        <v>273</v>
      </c>
    </row>
    <row r="12806" spans="1:15">
      <c r="A12806" t="s">
        <v>4</v>
      </c>
      <c r="B12806" s="4" t="s">
        <v>5</v>
      </c>
      <c r="C12806" s="4" t="s">
        <v>13</v>
      </c>
      <c r="D12806" s="4" t="s">
        <v>10</v>
      </c>
      <c r="E12806" s="4" t="s">
        <v>6</v>
      </c>
    </row>
    <row r="12807" spans="1:15">
      <c r="A12807" t="n">
        <v>108218</v>
      </c>
      <c r="B12807" s="51" t="n">
        <v>51</v>
      </c>
      <c r="C12807" s="7" t="n">
        <v>4</v>
      </c>
      <c r="D12807" s="7" t="n">
        <v>119</v>
      </c>
      <c r="E12807" s="7" t="s">
        <v>701</v>
      </c>
    </row>
    <row r="12808" spans="1:15">
      <c r="A12808" t="s">
        <v>4</v>
      </c>
      <c r="B12808" s="4" t="s">
        <v>5</v>
      </c>
      <c r="C12808" s="4" t="s">
        <v>10</v>
      </c>
    </row>
    <row r="12809" spans="1:15">
      <c r="A12809" t="n">
        <v>108231</v>
      </c>
      <c r="B12809" s="25" t="n">
        <v>16</v>
      </c>
      <c r="C12809" s="7" t="n">
        <v>0</v>
      </c>
    </row>
    <row r="12810" spans="1:15">
      <c r="A12810" t="s">
        <v>4</v>
      </c>
      <c r="B12810" s="4" t="s">
        <v>5</v>
      </c>
      <c r="C12810" s="4" t="s">
        <v>10</v>
      </c>
      <c r="D12810" s="4" t="s">
        <v>66</v>
      </c>
      <c r="E12810" s="4" t="s">
        <v>13</v>
      </c>
      <c r="F12810" s="4" t="s">
        <v>13</v>
      </c>
      <c r="G12810" s="4" t="s">
        <v>66</v>
      </c>
      <c r="H12810" s="4" t="s">
        <v>13</v>
      </c>
      <c r="I12810" s="4" t="s">
        <v>13</v>
      </c>
      <c r="J12810" s="4" t="s">
        <v>66</v>
      </c>
      <c r="K12810" s="4" t="s">
        <v>13</v>
      </c>
      <c r="L12810" s="4" t="s">
        <v>13</v>
      </c>
    </row>
    <row r="12811" spans="1:15">
      <c r="A12811" t="n">
        <v>108234</v>
      </c>
      <c r="B12811" s="52" t="n">
        <v>26</v>
      </c>
      <c r="C12811" s="7" t="n">
        <v>119</v>
      </c>
      <c r="D12811" s="7" t="s">
        <v>984</v>
      </c>
      <c r="E12811" s="7" t="n">
        <v>2</v>
      </c>
      <c r="F12811" s="7" t="n">
        <v>3</v>
      </c>
      <c r="G12811" s="7" t="s">
        <v>985</v>
      </c>
      <c r="H12811" s="7" t="n">
        <v>2</v>
      </c>
      <c r="I12811" s="7" t="n">
        <v>3</v>
      </c>
      <c r="J12811" s="7" t="s">
        <v>986</v>
      </c>
      <c r="K12811" s="7" t="n">
        <v>2</v>
      </c>
      <c r="L12811" s="7" t="n">
        <v>0</v>
      </c>
    </row>
    <row r="12812" spans="1:15">
      <c r="A12812" t="s">
        <v>4</v>
      </c>
      <c r="B12812" s="4" t="s">
        <v>5</v>
      </c>
    </row>
    <row r="12813" spans="1:15">
      <c r="A12813" t="n">
        <v>108438</v>
      </c>
      <c r="B12813" s="32" t="n">
        <v>28</v>
      </c>
    </row>
    <row r="12814" spans="1:15">
      <c r="A12814" t="s">
        <v>4</v>
      </c>
      <c r="B12814" s="4" t="s">
        <v>5</v>
      </c>
      <c r="C12814" s="4" t="s">
        <v>13</v>
      </c>
      <c r="D12814" s="4" t="s">
        <v>10</v>
      </c>
      <c r="E12814" s="4" t="s">
        <v>30</v>
      </c>
    </row>
    <row r="12815" spans="1:15">
      <c r="A12815" t="n">
        <v>108439</v>
      </c>
      <c r="B12815" s="27" t="n">
        <v>58</v>
      </c>
      <c r="C12815" s="7" t="n">
        <v>0</v>
      </c>
      <c r="D12815" s="7" t="n">
        <v>300</v>
      </c>
      <c r="E12815" s="7" t="n">
        <v>0.300000011920929</v>
      </c>
    </row>
    <row r="12816" spans="1:15">
      <c r="A12816" t="s">
        <v>4</v>
      </c>
      <c r="B12816" s="4" t="s">
        <v>5</v>
      </c>
      <c r="C12816" s="4" t="s">
        <v>13</v>
      </c>
      <c r="D12816" s="4" t="s">
        <v>10</v>
      </c>
    </row>
    <row r="12817" spans="1:12">
      <c r="A12817" t="n">
        <v>108447</v>
      </c>
      <c r="B12817" s="27" t="n">
        <v>58</v>
      </c>
      <c r="C12817" s="7" t="n">
        <v>255</v>
      </c>
      <c r="D12817" s="7" t="n">
        <v>0</v>
      </c>
    </row>
    <row r="12818" spans="1:12">
      <c r="A12818" t="s">
        <v>4</v>
      </c>
      <c r="B12818" s="4" t="s">
        <v>5</v>
      </c>
      <c r="C12818" s="4" t="s">
        <v>13</v>
      </c>
      <c r="D12818" s="4" t="s">
        <v>10</v>
      </c>
      <c r="E12818" s="4" t="s">
        <v>30</v>
      </c>
      <c r="F12818" s="4" t="s">
        <v>10</v>
      </c>
      <c r="G12818" s="4" t="s">
        <v>9</v>
      </c>
      <c r="H12818" s="4" t="s">
        <v>9</v>
      </c>
      <c r="I12818" s="4" t="s">
        <v>10</v>
      </c>
      <c r="J12818" s="4" t="s">
        <v>10</v>
      </c>
      <c r="K12818" s="4" t="s">
        <v>9</v>
      </c>
      <c r="L12818" s="4" t="s">
        <v>9</v>
      </c>
      <c r="M12818" s="4" t="s">
        <v>9</v>
      </c>
      <c r="N12818" s="4" t="s">
        <v>9</v>
      </c>
      <c r="O12818" s="4" t="s">
        <v>6</v>
      </c>
    </row>
    <row r="12819" spans="1:12">
      <c r="A12819" t="n">
        <v>108451</v>
      </c>
      <c r="B12819" s="19" t="n">
        <v>50</v>
      </c>
      <c r="C12819" s="7" t="n">
        <v>0</v>
      </c>
      <c r="D12819" s="7" t="n">
        <v>12010</v>
      </c>
      <c r="E12819" s="7" t="n">
        <v>1</v>
      </c>
      <c r="F12819" s="7" t="n">
        <v>0</v>
      </c>
      <c r="G12819" s="7" t="n">
        <v>0</v>
      </c>
      <c r="H12819" s="7" t="n">
        <v>0</v>
      </c>
      <c r="I12819" s="7" t="n">
        <v>0</v>
      </c>
      <c r="J12819" s="7" t="n">
        <v>65533</v>
      </c>
      <c r="K12819" s="7" t="n">
        <v>0</v>
      </c>
      <c r="L12819" s="7" t="n">
        <v>0</v>
      </c>
      <c r="M12819" s="7" t="n">
        <v>0</v>
      </c>
      <c r="N12819" s="7" t="n">
        <v>0</v>
      </c>
      <c r="O12819" s="7" t="s">
        <v>12</v>
      </c>
    </row>
    <row r="12820" spans="1:12">
      <c r="A12820" t="s">
        <v>4</v>
      </c>
      <c r="B12820" s="4" t="s">
        <v>5</v>
      </c>
      <c r="C12820" s="4" t="s">
        <v>13</v>
      </c>
      <c r="D12820" s="4" t="s">
        <v>10</v>
      </c>
      <c r="E12820" s="4" t="s">
        <v>10</v>
      </c>
      <c r="F12820" s="4" t="s">
        <v>10</v>
      </c>
      <c r="G12820" s="4" t="s">
        <v>10</v>
      </c>
      <c r="H12820" s="4" t="s">
        <v>13</v>
      </c>
    </row>
    <row r="12821" spans="1:12">
      <c r="A12821" t="n">
        <v>108490</v>
      </c>
      <c r="B12821" s="30" t="n">
        <v>25</v>
      </c>
      <c r="C12821" s="7" t="n">
        <v>5</v>
      </c>
      <c r="D12821" s="7" t="n">
        <v>65535</v>
      </c>
      <c r="E12821" s="7" t="n">
        <v>65535</v>
      </c>
      <c r="F12821" s="7" t="n">
        <v>65535</v>
      </c>
      <c r="G12821" s="7" t="n">
        <v>65535</v>
      </c>
      <c r="H12821" s="7" t="n">
        <v>0</v>
      </c>
    </row>
    <row r="12822" spans="1:12">
      <c r="A12822" t="s">
        <v>4</v>
      </c>
      <c r="B12822" s="4" t="s">
        <v>5</v>
      </c>
      <c r="C12822" s="4" t="s">
        <v>10</v>
      </c>
      <c r="D12822" s="4" t="s">
        <v>66</v>
      </c>
      <c r="E12822" s="4" t="s">
        <v>13</v>
      </c>
      <c r="F12822" s="4" t="s">
        <v>13</v>
      </c>
      <c r="G12822" s="4" t="s">
        <v>10</v>
      </c>
      <c r="H12822" s="4" t="s">
        <v>13</v>
      </c>
      <c r="I12822" s="4" t="s">
        <v>66</v>
      </c>
      <c r="J12822" s="4" t="s">
        <v>13</v>
      </c>
      <c r="K12822" s="4" t="s">
        <v>13</v>
      </c>
      <c r="L12822" s="4" t="s">
        <v>13</v>
      </c>
    </row>
    <row r="12823" spans="1:12">
      <c r="A12823" t="n">
        <v>108501</v>
      </c>
      <c r="B12823" s="31" t="n">
        <v>24</v>
      </c>
      <c r="C12823" s="7" t="n">
        <v>65533</v>
      </c>
      <c r="D12823" s="7" t="s">
        <v>734</v>
      </c>
      <c r="E12823" s="7" t="n">
        <v>12</v>
      </c>
      <c r="F12823" s="7" t="n">
        <v>16</v>
      </c>
      <c r="G12823" s="7" t="n">
        <v>50</v>
      </c>
      <c r="H12823" s="7" t="n">
        <v>7</v>
      </c>
      <c r="I12823" s="7" t="s">
        <v>774</v>
      </c>
      <c r="J12823" s="7" t="n">
        <v>6</v>
      </c>
      <c r="K12823" s="7" t="n">
        <v>2</v>
      </c>
      <c r="L12823" s="7" t="n">
        <v>0</v>
      </c>
    </row>
    <row r="12824" spans="1:12">
      <c r="A12824" t="s">
        <v>4</v>
      </c>
      <c r="B12824" s="4" t="s">
        <v>5</v>
      </c>
    </row>
    <row r="12825" spans="1:12">
      <c r="A12825" t="n">
        <v>108526</v>
      </c>
      <c r="B12825" s="32" t="n">
        <v>28</v>
      </c>
    </row>
    <row r="12826" spans="1:12">
      <c r="A12826" t="s">
        <v>4</v>
      </c>
      <c r="B12826" s="4" t="s">
        <v>5</v>
      </c>
      <c r="C12826" s="4" t="s">
        <v>13</v>
      </c>
    </row>
    <row r="12827" spans="1:12">
      <c r="A12827" t="n">
        <v>108527</v>
      </c>
      <c r="B12827" s="33" t="n">
        <v>27</v>
      </c>
      <c r="C12827" s="7" t="n">
        <v>0</v>
      </c>
    </row>
    <row r="12828" spans="1:12">
      <c r="A12828" t="s">
        <v>4</v>
      </c>
      <c r="B12828" s="4" t="s">
        <v>5</v>
      </c>
      <c r="C12828" s="4" t="s">
        <v>13</v>
      </c>
    </row>
    <row r="12829" spans="1:12">
      <c r="A12829" t="n">
        <v>108529</v>
      </c>
      <c r="B12829" s="33" t="n">
        <v>27</v>
      </c>
      <c r="C12829" s="7" t="n">
        <v>1</v>
      </c>
    </row>
    <row r="12830" spans="1:12">
      <c r="A12830" t="s">
        <v>4</v>
      </c>
      <c r="B12830" s="4" t="s">
        <v>5</v>
      </c>
      <c r="C12830" s="4" t="s">
        <v>13</v>
      </c>
      <c r="D12830" s="4" t="s">
        <v>10</v>
      </c>
      <c r="E12830" s="4" t="s">
        <v>10</v>
      </c>
      <c r="F12830" s="4" t="s">
        <v>10</v>
      </c>
      <c r="G12830" s="4" t="s">
        <v>10</v>
      </c>
      <c r="H12830" s="4" t="s">
        <v>13</v>
      </c>
    </row>
    <row r="12831" spans="1:12">
      <c r="A12831" t="n">
        <v>108531</v>
      </c>
      <c r="B12831" s="30" t="n">
        <v>25</v>
      </c>
      <c r="C12831" s="7" t="n">
        <v>5</v>
      </c>
      <c r="D12831" s="7" t="n">
        <v>65535</v>
      </c>
      <c r="E12831" s="7" t="n">
        <v>65535</v>
      </c>
      <c r="F12831" s="7" t="n">
        <v>65535</v>
      </c>
      <c r="G12831" s="7" t="n">
        <v>65535</v>
      </c>
      <c r="H12831" s="7" t="n">
        <v>0</v>
      </c>
    </row>
    <row r="12832" spans="1:12">
      <c r="A12832" t="s">
        <v>4</v>
      </c>
      <c r="B12832" s="4" t="s">
        <v>5</v>
      </c>
      <c r="C12832" s="4" t="s">
        <v>13</v>
      </c>
      <c r="D12832" s="4" t="s">
        <v>10</v>
      </c>
      <c r="E12832" s="4" t="s">
        <v>9</v>
      </c>
    </row>
    <row r="12833" spans="1:15">
      <c r="A12833" t="n">
        <v>108542</v>
      </c>
      <c r="B12833" s="74" t="n">
        <v>101</v>
      </c>
      <c r="C12833" s="7" t="n">
        <v>0</v>
      </c>
      <c r="D12833" s="7" t="n">
        <v>50</v>
      </c>
      <c r="E12833" s="7" t="n">
        <v>10</v>
      </c>
    </row>
    <row r="12834" spans="1:15">
      <c r="A12834" t="s">
        <v>4</v>
      </c>
      <c r="B12834" s="4" t="s">
        <v>5</v>
      </c>
      <c r="C12834" s="4" t="s">
        <v>13</v>
      </c>
      <c r="D12834" s="4" t="s">
        <v>10</v>
      </c>
      <c r="E12834" s="4" t="s">
        <v>30</v>
      </c>
    </row>
    <row r="12835" spans="1:15">
      <c r="A12835" t="n">
        <v>108550</v>
      </c>
      <c r="B12835" s="27" t="n">
        <v>58</v>
      </c>
      <c r="C12835" s="7" t="n">
        <v>100</v>
      </c>
      <c r="D12835" s="7" t="n">
        <v>300</v>
      </c>
      <c r="E12835" s="7" t="n">
        <v>0.300000011920929</v>
      </c>
    </row>
    <row r="12836" spans="1:15">
      <c r="A12836" t="s">
        <v>4</v>
      </c>
      <c r="B12836" s="4" t="s">
        <v>5</v>
      </c>
      <c r="C12836" s="4" t="s">
        <v>13</v>
      </c>
      <c r="D12836" s="4" t="s">
        <v>10</v>
      </c>
    </row>
    <row r="12837" spans="1:15">
      <c r="A12837" t="n">
        <v>108558</v>
      </c>
      <c r="B12837" s="27" t="n">
        <v>58</v>
      </c>
      <c r="C12837" s="7" t="n">
        <v>255</v>
      </c>
      <c r="D12837" s="7" t="n">
        <v>0</v>
      </c>
    </row>
    <row r="12838" spans="1:15">
      <c r="A12838" t="s">
        <v>4</v>
      </c>
      <c r="B12838" s="4" t="s">
        <v>5</v>
      </c>
      <c r="C12838" s="4" t="s">
        <v>13</v>
      </c>
      <c r="D12838" s="4" t="s">
        <v>10</v>
      </c>
      <c r="E12838" s="4" t="s">
        <v>6</v>
      </c>
    </row>
    <row r="12839" spans="1:15">
      <c r="A12839" t="n">
        <v>108562</v>
      </c>
      <c r="B12839" s="51" t="n">
        <v>51</v>
      </c>
      <c r="C12839" s="7" t="n">
        <v>4</v>
      </c>
      <c r="D12839" s="7" t="n">
        <v>119</v>
      </c>
      <c r="E12839" s="7" t="s">
        <v>701</v>
      </c>
    </row>
    <row r="12840" spans="1:15">
      <c r="A12840" t="s">
        <v>4</v>
      </c>
      <c r="B12840" s="4" t="s">
        <v>5</v>
      </c>
      <c r="C12840" s="4" t="s">
        <v>10</v>
      </c>
    </row>
    <row r="12841" spans="1:15">
      <c r="A12841" t="n">
        <v>108575</v>
      </c>
      <c r="B12841" s="25" t="n">
        <v>16</v>
      </c>
      <c r="C12841" s="7" t="n">
        <v>0</v>
      </c>
    </row>
    <row r="12842" spans="1:15">
      <c r="A12842" t="s">
        <v>4</v>
      </c>
      <c r="B12842" s="4" t="s">
        <v>5</v>
      </c>
      <c r="C12842" s="4" t="s">
        <v>10</v>
      </c>
      <c r="D12842" s="4" t="s">
        <v>66</v>
      </c>
      <c r="E12842" s="4" t="s">
        <v>13</v>
      </c>
      <c r="F12842" s="4" t="s">
        <v>13</v>
      </c>
      <c r="G12842" s="4" t="s">
        <v>66</v>
      </c>
      <c r="H12842" s="4" t="s">
        <v>13</v>
      </c>
      <c r="I12842" s="4" t="s">
        <v>13</v>
      </c>
    </row>
    <row r="12843" spans="1:15">
      <c r="A12843" t="n">
        <v>108578</v>
      </c>
      <c r="B12843" s="52" t="n">
        <v>26</v>
      </c>
      <c r="C12843" s="7" t="n">
        <v>119</v>
      </c>
      <c r="D12843" s="7" t="s">
        <v>987</v>
      </c>
      <c r="E12843" s="7" t="n">
        <v>2</v>
      </c>
      <c r="F12843" s="7" t="n">
        <v>3</v>
      </c>
      <c r="G12843" s="7" t="s">
        <v>988</v>
      </c>
      <c r="H12843" s="7" t="n">
        <v>2</v>
      </c>
      <c r="I12843" s="7" t="n">
        <v>0</v>
      </c>
    </row>
    <row r="12844" spans="1:15">
      <c r="A12844" t="s">
        <v>4</v>
      </c>
      <c r="B12844" s="4" t="s">
        <v>5</v>
      </c>
    </row>
    <row r="12845" spans="1:15">
      <c r="A12845" t="n">
        <v>108778</v>
      </c>
      <c r="B12845" s="32" t="n">
        <v>28</v>
      </c>
    </row>
    <row r="12846" spans="1:15">
      <c r="A12846" t="s">
        <v>4</v>
      </c>
      <c r="B12846" s="4" t="s">
        <v>5</v>
      </c>
      <c r="C12846" s="4" t="s">
        <v>13</v>
      </c>
      <c r="D12846" s="4" t="s">
        <v>10</v>
      </c>
      <c r="E12846" s="4" t="s">
        <v>13</v>
      </c>
      <c r="F12846" s="4" t="s">
        <v>13</v>
      </c>
      <c r="G12846" s="4" t="s">
        <v>10</v>
      </c>
      <c r="H12846" s="4" t="s">
        <v>13</v>
      </c>
      <c r="I12846" s="4" t="s">
        <v>13</v>
      </c>
      <c r="J12846" s="4" t="s">
        <v>10</v>
      </c>
      <c r="K12846" s="4" t="s">
        <v>13</v>
      </c>
      <c r="L12846" s="4" t="s">
        <v>13</v>
      </c>
      <c r="M12846" s="4" t="s">
        <v>10</v>
      </c>
      <c r="N12846" s="4" t="s">
        <v>13</v>
      </c>
      <c r="O12846" s="4" t="s">
        <v>13</v>
      </c>
      <c r="P12846" s="4" t="s">
        <v>10</v>
      </c>
      <c r="Q12846" s="4" t="s">
        <v>13</v>
      </c>
      <c r="R12846" s="4" t="s">
        <v>13</v>
      </c>
      <c r="S12846" s="4" t="s">
        <v>10</v>
      </c>
      <c r="T12846" s="4" t="s">
        <v>13</v>
      </c>
      <c r="U12846" s="4" t="s">
        <v>13</v>
      </c>
      <c r="V12846" s="4" t="s">
        <v>29</v>
      </c>
    </row>
    <row r="12847" spans="1:15">
      <c r="A12847" t="n">
        <v>108779</v>
      </c>
      <c r="B12847" s="14" t="n">
        <v>5</v>
      </c>
      <c r="C12847" s="7" t="n">
        <v>30</v>
      </c>
      <c r="D12847" s="7" t="n">
        <v>10377</v>
      </c>
      <c r="E12847" s="7" t="n">
        <v>8</v>
      </c>
      <c r="F12847" s="7" t="n">
        <v>30</v>
      </c>
      <c r="G12847" s="7" t="n">
        <v>10372</v>
      </c>
      <c r="H12847" s="7" t="n">
        <v>9</v>
      </c>
      <c r="I12847" s="7" t="n">
        <v>30</v>
      </c>
      <c r="J12847" s="7" t="n">
        <v>10373</v>
      </c>
      <c r="K12847" s="7" t="n">
        <v>9</v>
      </c>
      <c r="L12847" s="7" t="n">
        <v>30</v>
      </c>
      <c r="M12847" s="7" t="n">
        <v>10374</v>
      </c>
      <c r="N12847" s="7" t="n">
        <v>9</v>
      </c>
      <c r="O12847" s="7" t="n">
        <v>30</v>
      </c>
      <c r="P12847" s="7" t="n">
        <v>10375</v>
      </c>
      <c r="Q12847" s="7" t="n">
        <v>9</v>
      </c>
      <c r="R12847" s="7" t="n">
        <v>30</v>
      </c>
      <c r="S12847" s="7" t="n">
        <v>10376</v>
      </c>
      <c r="T12847" s="7" t="n">
        <v>9</v>
      </c>
      <c r="U12847" s="7" t="n">
        <v>1</v>
      </c>
      <c r="V12847" s="15" t="n">
        <f t="normal" ca="1">A12869</f>
        <v>0</v>
      </c>
    </row>
    <row r="12848" spans="1:15">
      <c r="A12848" t="s">
        <v>4</v>
      </c>
      <c r="B12848" s="4" t="s">
        <v>5</v>
      </c>
      <c r="C12848" s="4" t="s">
        <v>13</v>
      </c>
      <c r="D12848" s="4" t="s">
        <v>10</v>
      </c>
      <c r="E12848" s="4" t="s">
        <v>30</v>
      </c>
    </row>
    <row r="12849" spans="1:22">
      <c r="A12849" t="n">
        <v>108809</v>
      </c>
      <c r="B12849" s="27" t="n">
        <v>58</v>
      </c>
      <c r="C12849" s="7" t="n">
        <v>0</v>
      </c>
      <c r="D12849" s="7" t="n">
        <v>1000</v>
      </c>
      <c r="E12849" s="7" t="n">
        <v>1</v>
      </c>
    </row>
    <row r="12850" spans="1:22">
      <c r="A12850" t="s">
        <v>4</v>
      </c>
      <c r="B12850" s="4" t="s">
        <v>5</v>
      </c>
      <c r="C12850" s="4" t="s">
        <v>13</v>
      </c>
      <c r="D12850" s="4" t="s">
        <v>10</v>
      </c>
    </row>
    <row r="12851" spans="1:22">
      <c r="A12851" t="n">
        <v>108817</v>
      </c>
      <c r="B12851" s="27" t="n">
        <v>58</v>
      </c>
      <c r="C12851" s="7" t="n">
        <v>255</v>
      </c>
      <c r="D12851" s="7" t="n">
        <v>0</v>
      </c>
    </row>
    <row r="12852" spans="1:22">
      <c r="A12852" t="s">
        <v>4</v>
      </c>
      <c r="B12852" s="4" t="s">
        <v>5</v>
      </c>
      <c r="C12852" s="4" t="s">
        <v>13</v>
      </c>
      <c r="D12852" s="4" t="s">
        <v>13</v>
      </c>
      <c r="E12852" s="4" t="s">
        <v>9</v>
      </c>
      <c r="F12852" s="4" t="s">
        <v>13</v>
      </c>
      <c r="G12852" s="4" t="s">
        <v>13</v>
      </c>
    </row>
    <row r="12853" spans="1:22">
      <c r="A12853" t="n">
        <v>108821</v>
      </c>
      <c r="B12853" s="34" t="n">
        <v>18</v>
      </c>
      <c r="C12853" s="7" t="n">
        <v>1</v>
      </c>
      <c r="D12853" s="7" t="n">
        <v>0</v>
      </c>
      <c r="E12853" s="7" t="n">
        <v>1</v>
      </c>
      <c r="F12853" s="7" t="n">
        <v>19</v>
      </c>
      <c r="G12853" s="7" t="n">
        <v>1</v>
      </c>
    </row>
    <row r="12854" spans="1:22">
      <c r="A12854" t="s">
        <v>4</v>
      </c>
      <c r="B12854" s="4" t="s">
        <v>5</v>
      </c>
      <c r="C12854" s="4" t="s">
        <v>13</v>
      </c>
      <c r="D12854" s="4" t="s">
        <v>6</v>
      </c>
    </row>
    <row r="12855" spans="1:22">
      <c r="A12855" t="n">
        <v>108830</v>
      </c>
      <c r="B12855" s="9" t="n">
        <v>2</v>
      </c>
      <c r="C12855" s="7" t="n">
        <v>11</v>
      </c>
      <c r="D12855" s="7" t="s">
        <v>966</v>
      </c>
    </row>
    <row r="12856" spans="1:22">
      <c r="A12856" t="s">
        <v>4</v>
      </c>
      <c r="B12856" s="4" t="s">
        <v>5</v>
      </c>
      <c r="C12856" s="4" t="s">
        <v>13</v>
      </c>
      <c r="D12856" s="4" t="s">
        <v>10</v>
      </c>
      <c r="E12856" s="4" t="s">
        <v>30</v>
      </c>
    </row>
    <row r="12857" spans="1:22">
      <c r="A12857" t="n">
        <v>108841</v>
      </c>
      <c r="B12857" s="27" t="n">
        <v>58</v>
      </c>
      <c r="C12857" s="7" t="n">
        <v>0</v>
      </c>
      <c r="D12857" s="7" t="n">
        <v>2000</v>
      </c>
      <c r="E12857" s="7" t="n">
        <v>1</v>
      </c>
    </row>
    <row r="12858" spans="1:22">
      <c r="A12858" t="s">
        <v>4</v>
      </c>
      <c r="B12858" s="4" t="s">
        <v>5</v>
      </c>
      <c r="C12858" s="4" t="s">
        <v>13</v>
      </c>
      <c r="D12858" s="4" t="s">
        <v>10</v>
      </c>
    </row>
    <row r="12859" spans="1:22">
      <c r="A12859" t="n">
        <v>108849</v>
      </c>
      <c r="B12859" s="27" t="n">
        <v>58</v>
      </c>
      <c r="C12859" s="7" t="n">
        <v>255</v>
      </c>
      <c r="D12859" s="7" t="n">
        <v>0</v>
      </c>
    </row>
    <row r="12860" spans="1:22">
      <c r="A12860" t="s">
        <v>4</v>
      </c>
      <c r="B12860" s="4" t="s">
        <v>5</v>
      </c>
      <c r="C12860" s="4" t="s">
        <v>13</v>
      </c>
      <c r="D12860" s="4" t="s">
        <v>30</v>
      </c>
      <c r="E12860" s="4" t="s">
        <v>10</v>
      </c>
      <c r="F12860" s="4" t="s">
        <v>13</v>
      </c>
    </row>
    <row r="12861" spans="1:22">
      <c r="A12861" t="n">
        <v>108853</v>
      </c>
      <c r="B12861" s="17" t="n">
        <v>49</v>
      </c>
      <c r="C12861" s="7" t="n">
        <v>3</v>
      </c>
      <c r="D12861" s="7" t="n">
        <v>1</v>
      </c>
      <c r="E12861" s="7" t="n">
        <v>500</v>
      </c>
      <c r="F12861" s="7" t="n">
        <v>0</v>
      </c>
    </row>
    <row r="12862" spans="1:22">
      <c r="A12862" t="s">
        <v>4</v>
      </c>
      <c r="B12862" s="4" t="s">
        <v>5</v>
      </c>
      <c r="C12862" s="4" t="s">
        <v>13</v>
      </c>
      <c r="D12862" s="4" t="s">
        <v>10</v>
      </c>
    </row>
    <row r="12863" spans="1:22">
      <c r="A12863" t="n">
        <v>108862</v>
      </c>
      <c r="B12863" s="27" t="n">
        <v>58</v>
      </c>
      <c r="C12863" s="7" t="n">
        <v>11</v>
      </c>
      <c r="D12863" s="7" t="n">
        <v>300</v>
      </c>
    </row>
    <row r="12864" spans="1:22">
      <c r="A12864" t="s">
        <v>4</v>
      </c>
      <c r="B12864" s="4" t="s">
        <v>5</v>
      </c>
      <c r="C12864" s="4" t="s">
        <v>13</v>
      </c>
      <c r="D12864" s="4" t="s">
        <v>10</v>
      </c>
    </row>
    <row r="12865" spans="1:7">
      <c r="A12865" t="n">
        <v>108866</v>
      </c>
      <c r="B12865" s="27" t="n">
        <v>58</v>
      </c>
      <c r="C12865" s="7" t="n">
        <v>12</v>
      </c>
      <c r="D12865" s="7" t="n">
        <v>0</v>
      </c>
    </row>
    <row r="12866" spans="1:7">
      <c r="A12866" t="s">
        <v>4</v>
      </c>
      <c r="B12866" s="4" t="s">
        <v>5</v>
      </c>
      <c r="C12866" s="4" t="s">
        <v>29</v>
      </c>
    </row>
    <row r="12867" spans="1:7">
      <c r="A12867" t="n">
        <v>108870</v>
      </c>
      <c r="B12867" s="18" t="n">
        <v>3</v>
      </c>
      <c r="C12867" s="15" t="n">
        <f t="normal" ca="1">A12873</f>
        <v>0</v>
      </c>
    </row>
    <row r="12868" spans="1:7">
      <c r="A12868" t="s">
        <v>4</v>
      </c>
      <c r="B12868" s="4" t="s">
        <v>5</v>
      </c>
      <c r="C12868" s="4" t="s">
        <v>13</v>
      </c>
      <c r="D12868" s="4" t="s">
        <v>10</v>
      </c>
      <c r="E12868" s="4" t="s">
        <v>30</v>
      </c>
    </row>
    <row r="12869" spans="1:7">
      <c r="A12869" t="n">
        <v>108875</v>
      </c>
      <c r="B12869" s="27" t="n">
        <v>58</v>
      </c>
      <c r="C12869" s="7" t="n">
        <v>0</v>
      </c>
      <c r="D12869" s="7" t="n">
        <v>2000</v>
      </c>
      <c r="E12869" s="7" t="n">
        <v>1</v>
      </c>
    </row>
    <row r="12870" spans="1:7">
      <c r="A12870" t="s">
        <v>4</v>
      </c>
      <c r="B12870" s="4" t="s">
        <v>5</v>
      </c>
      <c r="C12870" s="4" t="s">
        <v>13</v>
      </c>
      <c r="D12870" s="4" t="s">
        <v>10</v>
      </c>
    </row>
    <row r="12871" spans="1:7">
      <c r="A12871" t="n">
        <v>108883</v>
      </c>
      <c r="B12871" s="27" t="n">
        <v>58</v>
      </c>
      <c r="C12871" s="7" t="n">
        <v>255</v>
      </c>
      <c r="D12871" s="7" t="n">
        <v>0</v>
      </c>
    </row>
    <row r="12872" spans="1:7">
      <c r="A12872" t="s">
        <v>4</v>
      </c>
      <c r="B12872" s="4" t="s">
        <v>5</v>
      </c>
      <c r="C12872" s="4" t="s">
        <v>10</v>
      </c>
      <c r="D12872" s="4" t="s">
        <v>30</v>
      </c>
      <c r="E12872" s="4" t="s">
        <v>30</v>
      </c>
      <c r="F12872" s="4" t="s">
        <v>30</v>
      </c>
      <c r="G12872" s="4" t="s">
        <v>30</v>
      </c>
    </row>
    <row r="12873" spans="1:7">
      <c r="A12873" t="n">
        <v>108887</v>
      </c>
      <c r="B12873" s="38" t="n">
        <v>46</v>
      </c>
      <c r="C12873" s="7" t="n">
        <v>61456</v>
      </c>
      <c r="D12873" s="7" t="n">
        <v>10.8400001525879</v>
      </c>
      <c r="E12873" s="7" t="n">
        <v>0</v>
      </c>
      <c r="F12873" s="7" t="n">
        <v>-4.34999990463257</v>
      </c>
      <c r="G12873" s="7" t="n">
        <v>67.8000030517578</v>
      </c>
    </row>
    <row r="12874" spans="1:7">
      <c r="A12874" t="s">
        <v>4</v>
      </c>
      <c r="B12874" s="4" t="s">
        <v>5</v>
      </c>
      <c r="C12874" s="4" t="s">
        <v>13</v>
      </c>
      <c r="D12874" s="4" t="s">
        <v>13</v>
      </c>
      <c r="E12874" s="4" t="s">
        <v>30</v>
      </c>
      <c r="F12874" s="4" t="s">
        <v>30</v>
      </c>
      <c r="G12874" s="4" t="s">
        <v>30</v>
      </c>
      <c r="H12874" s="4" t="s">
        <v>10</v>
      </c>
      <c r="I12874" s="4" t="s">
        <v>13</v>
      </c>
    </row>
    <row r="12875" spans="1:7">
      <c r="A12875" t="n">
        <v>108906</v>
      </c>
      <c r="B12875" s="59" t="n">
        <v>45</v>
      </c>
      <c r="C12875" s="7" t="n">
        <v>4</v>
      </c>
      <c r="D12875" s="7" t="n">
        <v>3</v>
      </c>
      <c r="E12875" s="7" t="n">
        <v>7</v>
      </c>
      <c r="F12875" s="7" t="n">
        <v>247.820007324219</v>
      </c>
      <c r="G12875" s="7" t="n">
        <v>0</v>
      </c>
      <c r="H12875" s="7" t="n">
        <v>0</v>
      </c>
      <c r="I12875" s="7" t="n">
        <v>0</v>
      </c>
    </row>
    <row r="12876" spans="1:7">
      <c r="A12876" t="s">
        <v>4</v>
      </c>
      <c r="B12876" s="4" t="s">
        <v>5</v>
      </c>
      <c r="C12876" s="4" t="s">
        <v>13</v>
      </c>
      <c r="D12876" s="4" t="s">
        <v>6</v>
      </c>
    </row>
    <row r="12877" spans="1:7">
      <c r="A12877" t="n">
        <v>108924</v>
      </c>
      <c r="B12877" s="9" t="n">
        <v>2</v>
      </c>
      <c r="C12877" s="7" t="n">
        <v>10</v>
      </c>
      <c r="D12877" s="7" t="s">
        <v>713</v>
      </c>
    </row>
    <row r="12878" spans="1:7">
      <c r="A12878" t="s">
        <v>4</v>
      </c>
      <c r="B12878" s="4" t="s">
        <v>5</v>
      </c>
      <c r="C12878" s="4" t="s">
        <v>10</v>
      </c>
    </row>
    <row r="12879" spans="1:7">
      <c r="A12879" t="n">
        <v>108939</v>
      </c>
      <c r="B12879" s="25" t="n">
        <v>16</v>
      </c>
      <c r="C12879" s="7" t="n">
        <v>0</v>
      </c>
    </row>
    <row r="12880" spans="1:7">
      <c r="A12880" t="s">
        <v>4</v>
      </c>
      <c r="B12880" s="4" t="s">
        <v>5</v>
      </c>
      <c r="C12880" s="4" t="s">
        <v>13</v>
      </c>
      <c r="D12880" s="4" t="s">
        <v>10</v>
      </c>
    </row>
    <row r="12881" spans="1:9">
      <c r="A12881" t="n">
        <v>108942</v>
      </c>
      <c r="B12881" s="27" t="n">
        <v>58</v>
      </c>
      <c r="C12881" s="7" t="n">
        <v>105</v>
      </c>
      <c r="D12881" s="7" t="n">
        <v>300</v>
      </c>
    </row>
    <row r="12882" spans="1:9">
      <c r="A12882" t="s">
        <v>4</v>
      </c>
      <c r="B12882" s="4" t="s">
        <v>5</v>
      </c>
      <c r="C12882" s="4" t="s">
        <v>30</v>
      </c>
      <c r="D12882" s="4" t="s">
        <v>10</v>
      </c>
    </row>
    <row r="12883" spans="1:9">
      <c r="A12883" t="n">
        <v>108946</v>
      </c>
      <c r="B12883" s="49" t="n">
        <v>103</v>
      </c>
      <c r="C12883" s="7" t="n">
        <v>1</v>
      </c>
      <c r="D12883" s="7" t="n">
        <v>300</v>
      </c>
    </row>
    <row r="12884" spans="1:9">
      <c r="A12884" t="s">
        <v>4</v>
      </c>
      <c r="B12884" s="4" t="s">
        <v>5</v>
      </c>
      <c r="C12884" s="4" t="s">
        <v>13</v>
      </c>
      <c r="D12884" s="4" t="s">
        <v>10</v>
      </c>
    </row>
    <row r="12885" spans="1:9">
      <c r="A12885" t="n">
        <v>108953</v>
      </c>
      <c r="B12885" s="55" t="n">
        <v>72</v>
      </c>
      <c r="C12885" s="7" t="n">
        <v>4</v>
      </c>
      <c r="D12885" s="7" t="n">
        <v>0</v>
      </c>
    </row>
    <row r="12886" spans="1:9">
      <c r="A12886" t="s">
        <v>4</v>
      </c>
      <c r="B12886" s="4" t="s">
        <v>5</v>
      </c>
      <c r="C12886" s="4" t="s">
        <v>9</v>
      </c>
    </row>
    <row r="12887" spans="1:9">
      <c r="A12887" t="n">
        <v>108957</v>
      </c>
      <c r="B12887" s="53" t="n">
        <v>15</v>
      </c>
      <c r="C12887" s="7" t="n">
        <v>1073741824</v>
      </c>
    </row>
    <row r="12888" spans="1:9">
      <c r="A12888" t="s">
        <v>4</v>
      </c>
      <c r="B12888" s="4" t="s">
        <v>5</v>
      </c>
      <c r="C12888" s="4" t="s">
        <v>13</v>
      </c>
    </row>
    <row r="12889" spans="1:9">
      <c r="A12889" t="n">
        <v>108962</v>
      </c>
      <c r="B12889" s="50" t="n">
        <v>64</v>
      </c>
      <c r="C12889" s="7" t="n">
        <v>3</v>
      </c>
    </row>
    <row r="12890" spans="1:9">
      <c r="A12890" t="s">
        <v>4</v>
      </c>
      <c r="B12890" s="4" t="s">
        <v>5</v>
      </c>
      <c r="C12890" s="4" t="s">
        <v>13</v>
      </c>
    </row>
    <row r="12891" spans="1:9">
      <c r="A12891" t="n">
        <v>108964</v>
      </c>
      <c r="B12891" s="48" t="n">
        <v>74</v>
      </c>
      <c r="C12891" s="7" t="n">
        <v>67</v>
      </c>
    </row>
    <row r="12892" spans="1:9">
      <c r="A12892" t="s">
        <v>4</v>
      </c>
      <c r="B12892" s="4" t="s">
        <v>5</v>
      </c>
      <c r="C12892" s="4" t="s">
        <v>13</v>
      </c>
      <c r="D12892" s="4" t="s">
        <v>13</v>
      </c>
      <c r="E12892" s="4" t="s">
        <v>10</v>
      </c>
    </row>
    <row r="12893" spans="1:9">
      <c r="A12893" t="n">
        <v>108966</v>
      </c>
      <c r="B12893" s="59" t="n">
        <v>45</v>
      </c>
      <c r="C12893" s="7" t="n">
        <v>8</v>
      </c>
      <c r="D12893" s="7" t="n">
        <v>1</v>
      </c>
      <c r="E12893" s="7" t="n">
        <v>0</v>
      </c>
    </row>
    <row r="12894" spans="1:9">
      <c r="A12894" t="s">
        <v>4</v>
      </c>
      <c r="B12894" s="4" t="s">
        <v>5</v>
      </c>
      <c r="C12894" s="4" t="s">
        <v>10</v>
      </c>
    </row>
    <row r="12895" spans="1:9">
      <c r="A12895" t="n">
        <v>108971</v>
      </c>
      <c r="B12895" s="16" t="n">
        <v>13</v>
      </c>
      <c r="C12895" s="7" t="n">
        <v>6409</v>
      </c>
    </row>
    <row r="12896" spans="1:9">
      <c r="A12896" t="s">
        <v>4</v>
      </c>
      <c r="B12896" s="4" t="s">
        <v>5</v>
      </c>
      <c r="C12896" s="4" t="s">
        <v>10</v>
      </c>
    </row>
    <row r="12897" spans="1:5">
      <c r="A12897" t="n">
        <v>108974</v>
      </c>
      <c r="B12897" s="16" t="n">
        <v>13</v>
      </c>
      <c r="C12897" s="7" t="n">
        <v>6408</v>
      </c>
    </row>
    <row r="12898" spans="1:5">
      <c r="A12898" t="s">
        <v>4</v>
      </c>
      <c r="B12898" s="4" t="s">
        <v>5</v>
      </c>
      <c r="C12898" s="4" t="s">
        <v>10</v>
      </c>
    </row>
    <row r="12899" spans="1:5">
      <c r="A12899" t="n">
        <v>108977</v>
      </c>
      <c r="B12899" s="8" t="n">
        <v>12</v>
      </c>
      <c r="C12899" s="7" t="n">
        <v>6464</v>
      </c>
    </row>
    <row r="12900" spans="1:5">
      <c r="A12900" t="s">
        <v>4</v>
      </c>
      <c r="B12900" s="4" t="s">
        <v>5</v>
      </c>
      <c r="C12900" s="4" t="s">
        <v>10</v>
      </c>
    </row>
    <row r="12901" spans="1:5">
      <c r="A12901" t="n">
        <v>108980</v>
      </c>
      <c r="B12901" s="16" t="n">
        <v>13</v>
      </c>
      <c r="C12901" s="7" t="n">
        <v>6465</v>
      </c>
    </row>
    <row r="12902" spans="1:5">
      <c r="A12902" t="s">
        <v>4</v>
      </c>
      <c r="B12902" s="4" t="s">
        <v>5</v>
      </c>
      <c r="C12902" s="4" t="s">
        <v>10</v>
      </c>
    </row>
    <row r="12903" spans="1:5">
      <c r="A12903" t="n">
        <v>108983</v>
      </c>
      <c r="B12903" s="16" t="n">
        <v>13</v>
      </c>
      <c r="C12903" s="7" t="n">
        <v>6466</v>
      </c>
    </row>
    <row r="12904" spans="1:5">
      <c r="A12904" t="s">
        <v>4</v>
      </c>
      <c r="B12904" s="4" t="s">
        <v>5</v>
      </c>
      <c r="C12904" s="4" t="s">
        <v>10</v>
      </c>
    </row>
    <row r="12905" spans="1:5">
      <c r="A12905" t="n">
        <v>108986</v>
      </c>
      <c r="B12905" s="16" t="n">
        <v>13</v>
      </c>
      <c r="C12905" s="7" t="n">
        <v>6467</v>
      </c>
    </row>
    <row r="12906" spans="1:5">
      <c r="A12906" t="s">
        <v>4</v>
      </c>
      <c r="B12906" s="4" t="s">
        <v>5</v>
      </c>
      <c r="C12906" s="4" t="s">
        <v>10</v>
      </c>
    </row>
    <row r="12907" spans="1:5">
      <c r="A12907" t="n">
        <v>108989</v>
      </c>
      <c r="B12907" s="16" t="n">
        <v>13</v>
      </c>
      <c r="C12907" s="7" t="n">
        <v>6468</v>
      </c>
    </row>
    <row r="12908" spans="1:5">
      <c r="A12908" t="s">
        <v>4</v>
      </c>
      <c r="B12908" s="4" t="s">
        <v>5</v>
      </c>
      <c r="C12908" s="4" t="s">
        <v>10</v>
      </c>
    </row>
    <row r="12909" spans="1:5">
      <c r="A12909" t="n">
        <v>108992</v>
      </c>
      <c r="B12909" s="16" t="n">
        <v>13</v>
      </c>
      <c r="C12909" s="7" t="n">
        <v>6469</v>
      </c>
    </row>
    <row r="12910" spans="1:5">
      <c r="A12910" t="s">
        <v>4</v>
      </c>
      <c r="B12910" s="4" t="s">
        <v>5</v>
      </c>
      <c r="C12910" s="4" t="s">
        <v>10</v>
      </c>
    </row>
    <row r="12911" spans="1:5">
      <c r="A12911" t="n">
        <v>108995</v>
      </c>
      <c r="B12911" s="16" t="n">
        <v>13</v>
      </c>
      <c r="C12911" s="7" t="n">
        <v>6470</v>
      </c>
    </row>
    <row r="12912" spans="1:5">
      <c r="A12912" t="s">
        <v>4</v>
      </c>
      <c r="B12912" s="4" t="s">
        <v>5</v>
      </c>
      <c r="C12912" s="4" t="s">
        <v>10</v>
      </c>
    </row>
    <row r="12913" spans="1:3">
      <c r="A12913" t="n">
        <v>108998</v>
      </c>
      <c r="B12913" s="16" t="n">
        <v>13</v>
      </c>
      <c r="C12913" s="7" t="n">
        <v>6471</v>
      </c>
    </row>
    <row r="12914" spans="1:3">
      <c r="A12914" t="s">
        <v>4</v>
      </c>
      <c r="B12914" s="4" t="s">
        <v>5</v>
      </c>
      <c r="C12914" s="4" t="s">
        <v>13</v>
      </c>
    </row>
    <row r="12915" spans="1:3">
      <c r="A12915" t="n">
        <v>109001</v>
      </c>
      <c r="B12915" s="48" t="n">
        <v>74</v>
      </c>
      <c r="C12915" s="7" t="n">
        <v>18</v>
      </c>
    </row>
    <row r="12916" spans="1:3">
      <c r="A12916" t="s">
        <v>4</v>
      </c>
      <c r="B12916" s="4" t="s">
        <v>5</v>
      </c>
      <c r="C12916" s="4" t="s">
        <v>13</v>
      </c>
    </row>
    <row r="12917" spans="1:3">
      <c r="A12917" t="n">
        <v>109003</v>
      </c>
      <c r="B12917" s="48" t="n">
        <v>74</v>
      </c>
      <c r="C12917" s="7" t="n">
        <v>45</v>
      </c>
    </row>
    <row r="12918" spans="1:3">
      <c r="A12918" t="s">
        <v>4</v>
      </c>
      <c r="B12918" s="4" t="s">
        <v>5</v>
      </c>
      <c r="C12918" s="4" t="s">
        <v>10</v>
      </c>
    </row>
    <row r="12919" spans="1:3">
      <c r="A12919" t="n">
        <v>109005</v>
      </c>
      <c r="B12919" s="25" t="n">
        <v>16</v>
      </c>
      <c r="C12919" s="7" t="n">
        <v>0</v>
      </c>
    </row>
    <row r="12920" spans="1:3">
      <c r="A12920" t="s">
        <v>4</v>
      </c>
      <c r="B12920" s="4" t="s">
        <v>5</v>
      </c>
      <c r="C12920" s="4" t="s">
        <v>13</v>
      </c>
      <c r="D12920" s="4" t="s">
        <v>13</v>
      </c>
      <c r="E12920" s="4" t="s">
        <v>13</v>
      </c>
      <c r="F12920" s="4" t="s">
        <v>13</v>
      </c>
    </row>
    <row r="12921" spans="1:3">
      <c r="A12921" t="n">
        <v>109008</v>
      </c>
      <c r="B12921" s="11" t="n">
        <v>14</v>
      </c>
      <c r="C12921" s="7" t="n">
        <v>0</v>
      </c>
      <c r="D12921" s="7" t="n">
        <v>8</v>
      </c>
      <c r="E12921" s="7" t="n">
        <v>0</v>
      </c>
      <c r="F12921" s="7" t="n">
        <v>0</v>
      </c>
    </row>
    <row r="12922" spans="1:3">
      <c r="A12922" t="s">
        <v>4</v>
      </c>
      <c r="B12922" s="4" t="s">
        <v>5</v>
      </c>
      <c r="C12922" s="4" t="s">
        <v>13</v>
      </c>
      <c r="D12922" s="4" t="s">
        <v>6</v>
      </c>
    </row>
    <row r="12923" spans="1:3">
      <c r="A12923" t="n">
        <v>109013</v>
      </c>
      <c r="B12923" s="9" t="n">
        <v>2</v>
      </c>
      <c r="C12923" s="7" t="n">
        <v>11</v>
      </c>
      <c r="D12923" s="7" t="s">
        <v>31</v>
      </c>
    </row>
    <row r="12924" spans="1:3">
      <c r="A12924" t="s">
        <v>4</v>
      </c>
      <c r="B12924" s="4" t="s">
        <v>5</v>
      </c>
      <c r="C12924" s="4" t="s">
        <v>10</v>
      </c>
    </row>
    <row r="12925" spans="1:3">
      <c r="A12925" t="n">
        <v>109027</v>
      </c>
      <c r="B12925" s="25" t="n">
        <v>16</v>
      </c>
      <c r="C12925" s="7" t="n">
        <v>0</v>
      </c>
    </row>
    <row r="12926" spans="1:3">
      <c r="A12926" t="s">
        <v>4</v>
      </c>
      <c r="B12926" s="4" t="s">
        <v>5</v>
      </c>
      <c r="C12926" s="4" t="s">
        <v>13</v>
      </c>
      <c r="D12926" s="4" t="s">
        <v>6</v>
      </c>
    </row>
    <row r="12927" spans="1:3">
      <c r="A12927" t="n">
        <v>109030</v>
      </c>
      <c r="B12927" s="9" t="n">
        <v>2</v>
      </c>
      <c r="C12927" s="7" t="n">
        <v>11</v>
      </c>
      <c r="D12927" s="7" t="s">
        <v>714</v>
      </c>
    </row>
    <row r="12928" spans="1:3">
      <c r="A12928" t="s">
        <v>4</v>
      </c>
      <c r="B12928" s="4" t="s">
        <v>5</v>
      </c>
      <c r="C12928" s="4" t="s">
        <v>10</v>
      </c>
    </row>
    <row r="12929" spans="1:6">
      <c r="A12929" t="n">
        <v>109039</v>
      </c>
      <c r="B12929" s="25" t="n">
        <v>16</v>
      </c>
      <c r="C12929" s="7" t="n">
        <v>0</v>
      </c>
    </row>
    <row r="12930" spans="1:6">
      <c r="A12930" t="s">
        <v>4</v>
      </c>
      <c r="B12930" s="4" t="s">
        <v>5</v>
      </c>
      <c r="C12930" s="4" t="s">
        <v>9</v>
      </c>
    </row>
    <row r="12931" spans="1:6">
      <c r="A12931" t="n">
        <v>109042</v>
      </c>
      <c r="B12931" s="53" t="n">
        <v>15</v>
      </c>
      <c r="C12931" s="7" t="n">
        <v>2048</v>
      </c>
    </row>
    <row r="12932" spans="1:6">
      <c r="A12932" t="s">
        <v>4</v>
      </c>
      <c r="B12932" s="4" t="s">
        <v>5</v>
      </c>
      <c r="C12932" s="4" t="s">
        <v>13</v>
      </c>
      <c r="D12932" s="4" t="s">
        <v>6</v>
      </c>
    </row>
    <row r="12933" spans="1:6">
      <c r="A12933" t="n">
        <v>109047</v>
      </c>
      <c r="B12933" s="9" t="n">
        <v>2</v>
      </c>
      <c r="C12933" s="7" t="n">
        <v>10</v>
      </c>
      <c r="D12933" s="7" t="s">
        <v>63</v>
      </c>
    </row>
    <row r="12934" spans="1:6">
      <c r="A12934" t="s">
        <v>4</v>
      </c>
      <c r="B12934" s="4" t="s">
        <v>5</v>
      </c>
      <c r="C12934" s="4" t="s">
        <v>10</v>
      </c>
    </row>
    <row r="12935" spans="1:6">
      <c r="A12935" t="n">
        <v>109065</v>
      </c>
      <c r="B12935" s="25" t="n">
        <v>16</v>
      </c>
      <c r="C12935" s="7" t="n">
        <v>0</v>
      </c>
    </row>
    <row r="12936" spans="1:6">
      <c r="A12936" t="s">
        <v>4</v>
      </c>
      <c r="B12936" s="4" t="s">
        <v>5</v>
      </c>
      <c r="C12936" s="4" t="s">
        <v>13</v>
      </c>
      <c r="D12936" s="4" t="s">
        <v>6</v>
      </c>
    </row>
    <row r="12937" spans="1:6">
      <c r="A12937" t="n">
        <v>109068</v>
      </c>
      <c r="B12937" s="9" t="n">
        <v>2</v>
      </c>
      <c r="C12937" s="7" t="n">
        <v>10</v>
      </c>
      <c r="D12937" s="7" t="s">
        <v>64</v>
      </c>
    </row>
    <row r="12938" spans="1:6">
      <c r="A12938" t="s">
        <v>4</v>
      </c>
      <c r="B12938" s="4" t="s">
        <v>5</v>
      </c>
      <c r="C12938" s="4" t="s">
        <v>10</v>
      </c>
    </row>
    <row r="12939" spans="1:6">
      <c r="A12939" t="n">
        <v>109087</v>
      </c>
      <c r="B12939" s="25" t="n">
        <v>16</v>
      </c>
      <c r="C12939" s="7" t="n">
        <v>0</v>
      </c>
    </row>
    <row r="12940" spans="1:6">
      <c r="A12940" t="s">
        <v>4</v>
      </c>
      <c r="B12940" s="4" t="s">
        <v>5</v>
      </c>
      <c r="C12940" s="4" t="s">
        <v>13</v>
      </c>
      <c r="D12940" s="4" t="s">
        <v>10</v>
      </c>
      <c r="E12940" s="4" t="s">
        <v>30</v>
      </c>
    </row>
    <row r="12941" spans="1:6">
      <c r="A12941" t="n">
        <v>109090</v>
      </c>
      <c r="B12941" s="27" t="n">
        <v>58</v>
      </c>
      <c r="C12941" s="7" t="n">
        <v>100</v>
      </c>
      <c r="D12941" s="7" t="n">
        <v>300</v>
      </c>
      <c r="E12941" s="7" t="n">
        <v>1</v>
      </c>
    </row>
    <row r="12942" spans="1:6">
      <c r="A12942" t="s">
        <v>4</v>
      </c>
      <c r="B12942" s="4" t="s">
        <v>5</v>
      </c>
      <c r="C12942" s="4" t="s">
        <v>13</v>
      </c>
      <c r="D12942" s="4" t="s">
        <v>10</v>
      </c>
    </row>
    <row r="12943" spans="1:6">
      <c r="A12943" t="n">
        <v>109098</v>
      </c>
      <c r="B12943" s="27" t="n">
        <v>58</v>
      </c>
      <c r="C12943" s="7" t="n">
        <v>255</v>
      </c>
      <c r="D12943" s="7" t="n">
        <v>0</v>
      </c>
    </row>
    <row r="12944" spans="1:6">
      <c r="A12944" t="s">
        <v>4</v>
      </c>
      <c r="B12944" s="4" t="s">
        <v>5</v>
      </c>
      <c r="C12944" s="4" t="s">
        <v>13</v>
      </c>
    </row>
    <row r="12945" spans="1:5">
      <c r="A12945" t="n">
        <v>109102</v>
      </c>
      <c r="B12945" s="29" t="n">
        <v>23</v>
      </c>
      <c r="C12945" s="7" t="n">
        <v>0</v>
      </c>
    </row>
    <row r="12946" spans="1:5">
      <c r="A12946" t="s">
        <v>4</v>
      </c>
      <c r="B12946" s="4" t="s">
        <v>5</v>
      </c>
    </row>
    <row r="12947" spans="1:5">
      <c r="A12947" t="n">
        <v>109104</v>
      </c>
      <c r="B12947" s="5" t="n">
        <v>1</v>
      </c>
    </row>
    <row r="12948" spans="1:5" s="3" customFormat="1" customHeight="0">
      <c r="A12948" s="3" t="s">
        <v>2</v>
      </c>
      <c r="B12948" s="3" t="s">
        <v>989</v>
      </c>
    </row>
    <row r="12949" spans="1:5">
      <c r="A12949" t="s">
        <v>4</v>
      </c>
      <c r="B12949" s="4" t="s">
        <v>5</v>
      </c>
      <c r="C12949" s="4" t="s">
        <v>13</v>
      </c>
      <c r="D12949" s="4" t="s">
        <v>13</v>
      </c>
      <c r="E12949" s="4" t="s">
        <v>13</v>
      </c>
      <c r="F12949" s="4" t="s">
        <v>9</v>
      </c>
      <c r="G12949" s="4" t="s">
        <v>13</v>
      </c>
      <c r="H12949" s="4" t="s">
        <v>13</v>
      </c>
      <c r="I12949" s="4" t="s">
        <v>29</v>
      </c>
    </row>
    <row r="12950" spans="1:5">
      <c r="A12950" t="n">
        <v>109108</v>
      </c>
      <c r="B12950" s="14" t="n">
        <v>5</v>
      </c>
      <c r="C12950" s="7" t="n">
        <v>35</v>
      </c>
      <c r="D12950" s="7" t="n">
        <v>1</v>
      </c>
      <c r="E12950" s="7" t="n">
        <v>0</v>
      </c>
      <c r="F12950" s="7" t="n">
        <v>0</v>
      </c>
      <c r="G12950" s="7" t="n">
        <v>2</v>
      </c>
      <c r="H12950" s="7" t="n">
        <v>1</v>
      </c>
      <c r="I12950" s="15" t="n">
        <f t="normal" ca="1">A12960</f>
        <v>0</v>
      </c>
    </row>
    <row r="12951" spans="1:5">
      <c r="A12951" t="s">
        <v>4</v>
      </c>
      <c r="B12951" s="4" t="s">
        <v>5</v>
      </c>
      <c r="C12951" s="4" t="s">
        <v>10</v>
      </c>
      <c r="D12951" s="4" t="s">
        <v>6</v>
      </c>
      <c r="E12951" s="4" t="s">
        <v>6</v>
      </c>
      <c r="F12951" s="4" t="s">
        <v>6</v>
      </c>
      <c r="G12951" s="4" t="s">
        <v>13</v>
      </c>
      <c r="H12951" s="4" t="s">
        <v>9</v>
      </c>
      <c r="I12951" s="4" t="s">
        <v>30</v>
      </c>
      <c r="J12951" s="4" t="s">
        <v>30</v>
      </c>
      <c r="K12951" s="4" t="s">
        <v>30</v>
      </c>
      <c r="L12951" s="4" t="s">
        <v>30</v>
      </c>
      <c r="M12951" s="4" t="s">
        <v>30</v>
      </c>
      <c r="N12951" s="4" t="s">
        <v>30</v>
      </c>
      <c r="O12951" s="4" t="s">
        <v>30</v>
      </c>
      <c r="P12951" s="4" t="s">
        <v>6</v>
      </c>
      <c r="Q12951" s="4" t="s">
        <v>6</v>
      </c>
      <c r="R12951" s="4" t="s">
        <v>9</v>
      </c>
      <c r="S12951" s="4" t="s">
        <v>13</v>
      </c>
      <c r="T12951" s="4" t="s">
        <v>9</v>
      </c>
      <c r="U12951" s="4" t="s">
        <v>9</v>
      </c>
      <c r="V12951" s="4" t="s">
        <v>10</v>
      </c>
    </row>
    <row r="12952" spans="1:5">
      <c r="A12952" t="n">
        <v>109122</v>
      </c>
      <c r="B12952" s="56" t="n">
        <v>19</v>
      </c>
      <c r="C12952" s="7" t="n">
        <v>119</v>
      </c>
      <c r="D12952" s="7" t="s">
        <v>971</v>
      </c>
      <c r="E12952" s="7" t="s">
        <v>972</v>
      </c>
      <c r="F12952" s="7" t="s">
        <v>12</v>
      </c>
      <c r="G12952" s="7" t="n">
        <v>0</v>
      </c>
      <c r="H12952" s="7" t="n">
        <v>1</v>
      </c>
      <c r="I12952" s="7" t="n">
        <v>0</v>
      </c>
      <c r="J12952" s="7" t="n">
        <v>0</v>
      </c>
      <c r="K12952" s="7" t="n">
        <v>0</v>
      </c>
      <c r="L12952" s="7" t="n">
        <v>0</v>
      </c>
      <c r="M12952" s="7" t="n">
        <v>1</v>
      </c>
      <c r="N12952" s="7" t="n">
        <v>1.60000002384186</v>
      </c>
      <c r="O12952" s="7" t="n">
        <v>0.0900000035762787</v>
      </c>
      <c r="P12952" s="7" t="s">
        <v>12</v>
      </c>
      <c r="Q12952" s="7" t="s">
        <v>12</v>
      </c>
      <c r="R12952" s="7" t="n">
        <v>-1</v>
      </c>
      <c r="S12952" s="7" t="n">
        <v>0</v>
      </c>
      <c r="T12952" s="7" t="n">
        <v>0</v>
      </c>
      <c r="U12952" s="7" t="n">
        <v>0</v>
      </c>
      <c r="V12952" s="7" t="n">
        <v>0</v>
      </c>
    </row>
    <row r="12953" spans="1:5">
      <c r="A12953" t="s">
        <v>4</v>
      </c>
      <c r="B12953" s="4" t="s">
        <v>5</v>
      </c>
      <c r="C12953" s="4" t="s">
        <v>10</v>
      </c>
      <c r="D12953" s="4" t="s">
        <v>13</v>
      </c>
      <c r="E12953" s="4" t="s">
        <v>13</v>
      </c>
      <c r="F12953" s="4" t="s">
        <v>6</v>
      </c>
    </row>
    <row r="12954" spans="1:5">
      <c r="A12954" t="n">
        <v>109194</v>
      </c>
      <c r="B12954" s="47" t="n">
        <v>20</v>
      </c>
      <c r="C12954" s="7" t="n">
        <v>119</v>
      </c>
      <c r="D12954" s="7" t="n">
        <v>3</v>
      </c>
      <c r="E12954" s="7" t="n">
        <v>10</v>
      </c>
      <c r="F12954" s="7" t="s">
        <v>266</v>
      </c>
    </row>
    <row r="12955" spans="1:5">
      <c r="A12955" t="s">
        <v>4</v>
      </c>
      <c r="B12955" s="4" t="s">
        <v>5</v>
      </c>
      <c r="C12955" s="4" t="s">
        <v>10</v>
      </c>
    </row>
    <row r="12956" spans="1:5">
      <c r="A12956" t="n">
        <v>109212</v>
      </c>
      <c r="B12956" s="25" t="n">
        <v>16</v>
      </c>
      <c r="C12956" s="7" t="n">
        <v>0</v>
      </c>
    </row>
    <row r="12957" spans="1:5">
      <c r="A12957" t="s">
        <v>4</v>
      </c>
      <c r="B12957" s="4" t="s">
        <v>5</v>
      </c>
      <c r="C12957" s="4" t="s">
        <v>29</v>
      </c>
    </row>
    <row r="12958" spans="1:5">
      <c r="A12958" t="n">
        <v>109215</v>
      </c>
      <c r="B12958" s="18" t="n">
        <v>3</v>
      </c>
      <c r="C12958" s="15" t="n">
        <f t="normal" ca="1">A12966</f>
        <v>0</v>
      </c>
    </row>
    <row r="12959" spans="1:5">
      <c r="A12959" t="s">
        <v>4</v>
      </c>
      <c r="B12959" s="4" t="s">
        <v>5</v>
      </c>
      <c r="C12959" s="4" t="s">
        <v>10</v>
      </c>
      <c r="D12959" s="4" t="s">
        <v>6</v>
      </c>
      <c r="E12959" s="4" t="s">
        <v>6</v>
      </c>
      <c r="F12959" s="4" t="s">
        <v>6</v>
      </c>
      <c r="G12959" s="4" t="s">
        <v>13</v>
      </c>
      <c r="H12959" s="4" t="s">
        <v>9</v>
      </c>
      <c r="I12959" s="4" t="s">
        <v>30</v>
      </c>
      <c r="J12959" s="4" t="s">
        <v>30</v>
      </c>
      <c r="K12959" s="4" t="s">
        <v>30</v>
      </c>
      <c r="L12959" s="4" t="s">
        <v>30</v>
      </c>
      <c r="M12959" s="4" t="s">
        <v>30</v>
      </c>
      <c r="N12959" s="4" t="s">
        <v>30</v>
      </c>
      <c r="O12959" s="4" t="s">
        <v>30</v>
      </c>
      <c r="P12959" s="4" t="s">
        <v>6</v>
      </c>
      <c r="Q12959" s="4" t="s">
        <v>6</v>
      </c>
      <c r="R12959" s="4" t="s">
        <v>9</v>
      </c>
      <c r="S12959" s="4" t="s">
        <v>13</v>
      </c>
      <c r="T12959" s="4" t="s">
        <v>9</v>
      </c>
      <c r="U12959" s="4" t="s">
        <v>9</v>
      </c>
      <c r="V12959" s="4" t="s">
        <v>10</v>
      </c>
    </row>
    <row r="12960" spans="1:5">
      <c r="A12960" t="n">
        <v>109220</v>
      </c>
      <c r="B12960" s="56" t="n">
        <v>19</v>
      </c>
      <c r="C12960" s="7" t="n">
        <v>110</v>
      </c>
      <c r="D12960" s="7" t="s">
        <v>941</v>
      </c>
      <c r="E12960" s="7" t="s">
        <v>942</v>
      </c>
      <c r="F12960" s="7" t="s">
        <v>12</v>
      </c>
      <c r="G12960" s="7" t="n">
        <v>0</v>
      </c>
      <c r="H12960" s="7" t="n">
        <v>1</v>
      </c>
      <c r="I12960" s="7" t="n">
        <v>0</v>
      </c>
      <c r="J12960" s="7" t="n">
        <v>0</v>
      </c>
      <c r="K12960" s="7" t="n">
        <v>0</v>
      </c>
      <c r="L12960" s="7" t="n">
        <v>0</v>
      </c>
      <c r="M12960" s="7" t="n">
        <v>1</v>
      </c>
      <c r="N12960" s="7" t="n">
        <v>1.60000002384186</v>
      </c>
      <c r="O12960" s="7" t="n">
        <v>0.0900000035762787</v>
      </c>
      <c r="P12960" s="7" t="s">
        <v>12</v>
      </c>
      <c r="Q12960" s="7" t="s">
        <v>12</v>
      </c>
      <c r="R12960" s="7" t="n">
        <v>-1</v>
      </c>
      <c r="S12960" s="7" t="n">
        <v>0</v>
      </c>
      <c r="T12960" s="7" t="n">
        <v>0</v>
      </c>
      <c r="U12960" s="7" t="n">
        <v>0</v>
      </c>
      <c r="V12960" s="7" t="n">
        <v>0</v>
      </c>
    </row>
    <row r="12961" spans="1:22">
      <c r="A12961" t="s">
        <v>4</v>
      </c>
      <c r="B12961" s="4" t="s">
        <v>5</v>
      </c>
      <c r="C12961" s="4" t="s">
        <v>10</v>
      </c>
      <c r="D12961" s="4" t="s">
        <v>13</v>
      </c>
      <c r="E12961" s="4" t="s">
        <v>13</v>
      </c>
      <c r="F12961" s="4" t="s">
        <v>6</v>
      </c>
    </row>
    <row r="12962" spans="1:22">
      <c r="A12962" t="n">
        <v>109289</v>
      </c>
      <c r="B12962" s="47" t="n">
        <v>20</v>
      </c>
      <c r="C12962" s="7" t="n">
        <v>110</v>
      </c>
      <c r="D12962" s="7" t="n">
        <v>3</v>
      </c>
      <c r="E12962" s="7" t="n">
        <v>10</v>
      </c>
      <c r="F12962" s="7" t="s">
        <v>266</v>
      </c>
    </row>
    <row r="12963" spans="1:22">
      <c r="A12963" t="s">
        <v>4</v>
      </c>
      <c r="B12963" s="4" t="s">
        <v>5</v>
      </c>
      <c r="C12963" s="4" t="s">
        <v>10</v>
      </c>
    </row>
    <row r="12964" spans="1:22">
      <c r="A12964" t="n">
        <v>109307</v>
      </c>
      <c r="B12964" s="25" t="n">
        <v>16</v>
      </c>
      <c r="C12964" s="7" t="n">
        <v>0</v>
      </c>
    </row>
    <row r="12965" spans="1:22">
      <c r="A12965" t="s">
        <v>4</v>
      </c>
      <c r="B12965" s="4" t="s">
        <v>5</v>
      </c>
      <c r="C12965" s="4" t="s">
        <v>13</v>
      </c>
      <c r="D12965" s="54" t="s">
        <v>225</v>
      </c>
      <c r="E12965" s="4" t="s">
        <v>5</v>
      </c>
      <c r="F12965" s="4" t="s">
        <v>13</v>
      </c>
      <c r="G12965" s="4" t="s">
        <v>10</v>
      </c>
      <c r="H12965" s="54" t="s">
        <v>226</v>
      </c>
      <c r="I12965" s="4" t="s">
        <v>13</v>
      </c>
      <c r="J12965" s="4" t="s">
        <v>13</v>
      </c>
      <c r="K12965" s="4" t="s">
        <v>29</v>
      </c>
    </row>
    <row r="12966" spans="1:22">
      <c r="A12966" t="n">
        <v>109310</v>
      </c>
      <c r="B12966" s="14" t="n">
        <v>5</v>
      </c>
      <c r="C12966" s="7" t="n">
        <v>28</v>
      </c>
      <c r="D12966" s="54" t="s">
        <v>3</v>
      </c>
      <c r="E12966" s="50" t="n">
        <v>64</v>
      </c>
      <c r="F12966" s="7" t="n">
        <v>10</v>
      </c>
      <c r="G12966" s="7" t="n">
        <v>0</v>
      </c>
      <c r="H12966" s="54" t="s">
        <v>3</v>
      </c>
      <c r="I12966" s="7" t="n">
        <v>8</v>
      </c>
      <c r="J12966" s="7" t="n">
        <v>1</v>
      </c>
      <c r="K12966" s="15" t="n">
        <f t="normal" ca="1">A12974</f>
        <v>0</v>
      </c>
    </row>
    <row r="12967" spans="1:22">
      <c r="A12967" t="s">
        <v>4</v>
      </c>
      <c r="B12967" s="4" t="s">
        <v>5</v>
      </c>
      <c r="C12967" s="4" t="s">
        <v>10</v>
      </c>
      <c r="D12967" s="4" t="s">
        <v>6</v>
      </c>
      <c r="E12967" s="4" t="s">
        <v>6</v>
      </c>
      <c r="F12967" s="4" t="s">
        <v>6</v>
      </c>
      <c r="G12967" s="4" t="s">
        <v>13</v>
      </c>
      <c r="H12967" s="4" t="s">
        <v>9</v>
      </c>
      <c r="I12967" s="4" t="s">
        <v>30</v>
      </c>
      <c r="J12967" s="4" t="s">
        <v>30</v>
      </c>
      <c r="K12967" s="4" t="s">
        <v>30</v>
      </c>
      <c r="L12967" s="4" t="s">
        <v>30</v>
      </c>
      <c r="M12967" s="4" t="s">
        <v>30</v>
      </c>
      <c r="N12967" s="4" t="s">
        <v>30</v>
      </c>
      <c r="O12967" s="4" t="s">
        <v>30</v>
      </c>
      <c r="P12967" s="4" t="s">
        <v>6</v>
      </c>
      <c r="Q12967" s="4" t="s">
        <v>6</v>
      </c>
      <c r="R12967" s="4" t="s">
        <v>9</v>
      </c>
      <c r="S12967" s="4" t="s">
        <v>13</v>
      </c>
      <c r="T12967" s="4" t="s">
        <v>9</v>
      </c>
      <c r="U12967" s="4" t="s">
        <v>9</v>
      </c>
      <c r="V12967" s="4" t="s">
        <v>10</v>
      </c>
    </row>
    <row r="12968" spans="1:22">
      <c r="A12968" t="n">
        <v>109322</v>
      </c>
      <c r="B12968" s="56" t="n">
        <v>19</v>
      </c>
      <c r="C12968" s="7" t="n">
        <v>0</v>
      </c>
      <c r="D12968" s="7" t="s">
        <v>778</v>
      </c>
      <c r="E12968" s="7" t="s">
        <v>779</v>
      </c>
      <c r="F12968" s="7" t="s">
        <v>12</v>
      </c>
      <c r="G12968" s="7" t="n">
        <v>0</v>
      </c>
      <c r="H12968" s="7" t="n">
        <v>1</v>
      </c>
      <c r="I12968" s="7" t="n">
        <v>0</v>
      </c>
      <c r="J12968" s="7" t="n">
        <v>0</v>
      </c>
      <c r="K12968" s="7" t="n">
        <v>0</v>
      </c>
      <c r="L12968" s="7" t="n">
        <v>0</v>
      </c>
      <c r="M12968" s="7" t="n">
        <v>1</v>
      </c>
      <c r="N12968" s="7" t="n">
        <v>1.60000002384186</v>
      </c>
      <c r="O12968" s="7" t="n">
        <v>0.0900000035762787</v>
      </c>
      <c r="P12968" s="7" t="s">
        <v>12</v>
      </c>
      <c r="Q12968" s="7" t="s">
        <v>12</v>
      </c>
      <c r="R12968" s="7" t="n">
        <v>-1</v>
      </c>
      <c r="S12968" s="7" t="n">
        <v>0</v>
      </c>
      <c r="T12968" s="7" t="n">
        <v>0</v>
      </c>
      <c r="U12968" s="7" t="n">
        <v>0</v>
      </c>
      <c r="V12968" s="7" t="n">
        <v>0</v>
      </c>
    </row>
    <row r="12969" spans="1:22">
      <c r="A12969" t="s">
        <v>4</v>
      </c>
      <c r="B12969" s="4" t="s">
        <v>5</v>
      </c>
      <c r="C12969" s="4" t="s">
        <v>10</v>
      </c>
      <c r="D12969" s="4" t="s">
        <v>13</v>
      </c>
      <c r="E12969" s="4" t="s">
        <v>13</v>
      </c>
      <c r="F12969" s="4" t="s">
        <v>6</v>
      </c>
    </row>
    <row r="12970" spans="1:22">
      <c r="A12970" t="n">
        <v>109394</v>
      </c>
      <c r="B12970" s="47" t="n">
        <v>20</v>
      </c>
      <c r="C12970" s="7" t="n">
        <v>0</v>
      </c>
      <c r="D12970" s="7" t="n">
        <v>3</v>
      </c>
      <c r="E12970" s="7" t="n">
        <v>10</v>
      </c>
      <c r="F12970" s="7" t="s">
        <v>266</v>
      </c>
    </row>
    <row r="12971" spans="1:22">
      <c r="A12971" t="s">
        <v>4</v>
      </c>
      <c r="B12971" s="4" t="s">
        <v>5</v>
      </c>
      <c r="C12971" s="4" t="s">
        <v>10</v>
      </c>
    </row>
    <row r="12972" spans="1:22">
      <c r="A12972" t="n">
        <v>109412</v>
      </c>
      <c r="B12972" s="25" t="n">
        <v>16</v>
      </c>
      <c r="C12972" s="7" t="n">
        <v>0</v>
      </c>
    </row>
    <row r="12973" spans="1:22">
      <c r="A12973" t="s">
        <v>4</v>
      </c>
      <c r="B12973" s="4" t="s">
        <v>5</v>
      </c>
      <c r="C12973" s="4" t="s">
        <v>13</v>
      </c>
      <c r="D12973" s="54" t="s">
        <v>225</v>
      </c>
      <c r="E12973" s="4" t="s">
        <v>5</v>
      </c>
      <c r="F12973" s="4" t="s">
        <v>13</v>
      </c>
      <c r="G12973" s="4" t="s">
        <v>10</v>
      </c>
      <c r="H12973" s="54" t="s">
        <v>226</v>
      </c>
      <c r="I12973" s="4" t="s">
        <v>13</v>
      </c>
      <c r="J12973" s="54" t="s">
        <v>225</v>
      </c>
      <c r="K12973" s="4" t="s">
        <v>5</v>
      </c>
      <c r="L12973" s="4" t="s">
        <v>13</v>
      </c>
      <c r="M12973" s="4" t="s">
        <v>10</v>
      </c>
      <c r="N12973" s="54" t="s">
        <v>226</v>
      </c>
      <c r="O12973" s="4" t="s">
        <v>13</v>
      </c>
      <c r="P12973" s="4" t="s">
        <v>13</v>
      </c>
      <c r="Q12973" s="4" t="s">
        <v>13</v>
      </c>
      <c r="R12973" s="4" t="s">
        <v>29</v>
      </c>
    </row>
    <row r="12974" spans="1:22">
      <c r="A12974" t="n">
        <v>109415</v>
      </c>
      <c r="B12974" s="14" t="n">
        <v>5</v>
      </c>
      <c r="C12974" s="7" t="n">
        <v>28</v>
      </c>
      <c r="D12974" s="54" t="s">
        <v>3</v>
      </c>
      <c r="E12974" s="50" t="n">
        <v>64</v>
      </c>
      <c r="F12974" s="7" t="n">
        <v>5</v>
      </c>
      <c r="G12974" s="7" t="n">
        <v>1</v>
      </c>
      <c r="H12974" s="54" t="s">
        <v>3</v>
      </c>
      <c r="I12974" s="7" t="n">
        <v>28</v>
      </c>
      <c r="J12974" s="54" t="s">
        <v>3</v>
      </c>
      <c r="K12974" s="50" t="n">
        <v>64</v>
      </c>
      <c r="L12974" s="7" t="n">
        <v>10</v>
      </c>
      <c r="M12974" s="7" t="n">
        <v>1</v>
      </c>
      <c r="N12974" s="54" t="s">
        <v>3</v>
      </c>
      <c r="O12974" s="7" t="n">
        <v>8</v>
      </c>
      <c r="P12974" s="7" t="n">
        <v>9</v>
      </c>
      <c r="Q12974" s="7" t="n">
        <v>1</v>
      </c>
      <c r="R12974" s="15" t="n">
        <f t="normal" ca="1">A12980</f>
        <v>0</v>
      </c>
    </row>
    <row r="12975" spans="1:22">
      <c r="A12975" t="s">
        <v>4</v>
      </c>
      <c r="B12975" s="4" t="s">
        <v>5</v>
      </c>
      <c r="C12975" s="4" t="s">
        <v>10</v>
      </c>
      <c r="D12975" s="4" t="s">
        <v>6</v>
      </c>
      <c r="E12975" s="4" t="s">
        <v>6</v>
      </c>
      <c r="F12975" s="4" t="s">
        <v>6</v>
      </c>
      <c r="G12975" s="4" t="s">
        <v>13</v>
      </c>
      <c r="H12975" s="4" t="s">
        <v>9</v>
      </c>
      <c r="I12975" s="4" t="s">
        <v>30</v>
      </c>
      <c r="J12975" s="4" t="s">
        <v>30</v>
      </c>
      <c r="K12975" s="4" t="s">
        <v>30</v>
      </c>
      <c r="L12975" s="4" t="s">
        <v>30</v>
      </c>
      <c r="M12975" s="4" t="s">
        <v>30</v>
      </c>
      <c r="N12975" s="4" t="s">
        <v>30</v>
      </c>
      <c r="O12975" s="4" t="s">
        <v>30</v>
      </c>
      <c r="P12975" s="4" t="s">
        <v>6</v>
      </c>
      <c r="Q12975" s="4" t="s">
        <v>6</v>
      </c>
      <c r="R12975" s="4" t="s">
        <v>9</v>
      </c>
      <c r="S12975" s="4" t="s">
        <v>13</v>
      </c>
      <c r="T12975" s="4" t="s">
        <v>9</v>
      </c>
      <c r="U12975" s="4" t="s">
        <v>9</v>
      </c>
      <c r="V12975" s="4" t="s">
        <v>10</v>
      </c>
    </row>
    <row r="12976" spans="1:22">
      <c r="A12976" t="n">
        <v>109433</v>
      </c>
      <c r="B12976" s="56" t="n">
        <v>19</v>
      </c>
      <c r="C12976" s="7" t="n">
        <v>1</v>
      </c>
      <c r="D12976" s="7" t="s">
        <v>251</v>
      </c>
      <c r="E12976" s="7" t="s">
        <v>252</v>
      </c>
      <c r="F12976" s="7" t="s">
        <v>12</v>
      </c>
      <c r="G12976" s="7" t="n">
        <v>0</v>
      </c>
      <c r="H12976" s="7" t="n">
        <v>1</v>
      </c>
      <c r="I12976" s="7" t="n">
        <v>2000</v>
      </c>
      <c r="J12976" s="7" t="n">
        <v>0</v>
      </c>
      <c r="K12976" s="7" t="n">
        <v>0</v>
      </c>
      <c r="L12976" s="7" t="n">
        <v>0</v>
      </c>
      <c r="M12976" s="7" t="n">
        <v>1</v>
      </c>
      <c r="N12976" s="7" t="n">
        <v>1.60000002384186</v>
      </c>
      <c r="O12976" s="7" t="n">
        <v>0.0900000035762787</v>
      </c>
      <c r="P12976" s="7" t="s">
        <v>12</v>
      </c>
      <c r="Q12976" s="7" t="s">
        <v>12</v>
      </c>
      <c r="R12976" s="7" t="n">
        <v>-1</v>
      </c>
      <c r="S12976" s="7" t="n">
        <v>0</v>
      </c>
      <c r="T12976" s="7" t="n">
        <v>0</v>
      </c>
      <c r="U12976" s="7" t="n">
        <v>0</v>
      </c>
      <c r="V12976" s="7" t="n">
        <v>0</v>
      </c>
    </row>
    <row r="12977" spans="1:22">
      <c r="A12977" t="s">
        <v>4</v>
      </c>
      <c r="B12977" s="4" t="s">
        <v>5</v>
      </c>
      <c r="C12977" s="4" t="s">
        <v>10</v>
      </c>
      <c r="D12977" s="4" t="s">
        <v>9</v>
      </c>
    </row>
    <row r="12978" spans="1:22">
      <c r="A12978" t="n">
        <v>109506</v>
      </c>
      <c r="B12978" s="37" t="n">
        <v>43</v>
      </c>
      <c r="C12978" s="7" t="n">
        <v>1</v>
      </c>
      <c r="D12978" s="7" t="n">
        <v>1</v>
      </c>
    </row>
    <row r="12979" spans="1:22">
      <c r="A12979" t="s">
        <v>4</v>
      </c>
      <c r="B12979" s="4" t="s">
        <v>5</v>
      </c>
      <c r="C12979" s="4" t="s">
        <v>13</v>
      </c>
      <c r="D12979" s="54" t="s">
        <v>225</v>
      </c>
      <c r="E12979" s="4" t="s">
        <v>5</v>
      </c>
      <c r="F12979" s="4" t="s">
        <v>13</v>
      </c>
      <c r="G12979" s="4" t="s">
        <v>10</v>
      </c>
      <c r="H12979" s="54" t="s">
        <v>226</v>
      </c>
      <c r="I12979" s="4" t="s">
        <v>13</v>
      </c>
      <c r="J12979" s="54" t="s">
        <v>225</v>
      </c>
      <c r="K12979" s="4" t="s">
        <v>5</v>
      </c>
      <c r="L12979" s="4" t="s">
        <v>13</v>
      </c>
      <c r="M12979" s="4" t="s">
        <v>10</v>
      </c>
      <c r="N12979" s="54" t="s">
        <v>226</v>
      </c>
      <c r="O12979" s="4" t="s">
        <v>13</v>
      </c>
      <c r="P12979" s="4" t="s">
        <v>13</v>
      </c>
      <c r="Q12979" s="4" t="s">
        <v>13</v>
      </c>
      <c r="R12979" s="4" t="s">
        <v>29</v>
      </c>
    </row>
    <row r="12980" spans="1:22">
      <c r="A12980" t="n">
        <v>109513</v>
      </c>
      <c r="B12980" s="14" t="n">
        <v>5</v>
      </c>
      <c r="C12980" s="7" t="n">
        <v>28</v>
      </c>
      <c r="D12980" s="54" t="s">
        <v>3</v>
      </c>
      <c r="E12980" s="50" t="n">
        <v>64</v>
      </c>
      <c r="F12980" s="7" t="n">
        <v>5</v>
      </c>
      <c r="G12980" s="7" t="n">
        <v>4</v>
      </c>
      <c r="H12980" s="54" t="s">
        <v>3</v>
      </c>
      <c r="I12980" s="7" t="n">
        <v>28</v>
      </c>
      <c r="J12980" s="54" t="s">
        <v>3</v>
      </c>
      <c r="K12980" s="50" t="n">
        <v>64</v>
      </c>
      <c r="L12980" s="7" t="n">
        <v>10</v>
      </c>
      <c r="M12980" s="7" t="n">
        <v>4</v>
      </c>
      <c r="N12980" s="54" t="s">
        <v>3</v>
      </c>
      <c r="O12980" s="7" t="n">
        <v>8</v>
      </c>
      <c r="P12980" s="7" t="n">
        <v>9</v>
      </c>
      <c r="Q12980" s="7" t="n">
        <v>1</v>
      </c>
      <c r="R12980" s="15" t="n">
        <f t="normal" ca="1">A12986</f>
        <v>0</v>
      </c>
    </row>
    <row r="12981" spans="1:22">
      <c r="A12981" t="s">
        <v>4</v>
      </c>
      <c r="B12981" s="4" t="s">
        <v>5</v>
      </c>
      <c r="C12981" s="4" t="s">
        <v>10</v>
      </c>
      <c r="D12981" s="4" t="s">
        <v>6</v>
      </c>
      <c r="E12981" s="4" t="s">
        <v>6</v>
      </c>
      <c r="F12981" s="4" t="s">
        <v>6</v>
      </c>
      <c r="G12981" s="4" t="s">
        <v>13</v>
      </c>
      <c r="H12981" s="4" t="s">
        <v>9</v>
      </c>
      <c r="I12981" s="4" t="s">
        <v>30</v>
      </c>
      <c r="J12981" s="4" t="s">
        <v>30</v>
      </c>
      <c r="K12981" s="4" t="s">
        <v>30</v>
      </c>
      <c r="L12981" s="4" t="s">
        <v>30</v>
      </c>
      <c r="M12981" s="4" t="s">
        <v>30</v>
      </c>
      <c r="N12981" s="4" t="s">
        <v>30</v>
      </c>
      <c r="O12981" s="4" t="s">
        <v>30</v>
      </c>
      <c r="P12981" s="4" t="s">
        <v>6</v>
      </c>
      <c r="Q12981" s="4" t="s">
        <v>6</v>
      </c>
      <c r="R12981" s="4" t="s">
        <v>9</v>
      </c>
      <c r="S12981" s="4" t="s">
        <v>13</v>
      </c>
      <c r="T12981" s="4" t="s">
        <v>9</v>
      </c>
      <c r="U12981" s="4" t="s">
        <v>9</v>
      </c>
      <c r="V12981" s="4" t="s">
        <v>10</v>
      </c>
    </row>
    <row r="12982" spans="1:22">
      <c r="A12982" t="n">
        <v>109531</v>
      </c>
      <c r="B12982" s="56" t="n">
        <v>19</v>
      </c>
      <c r="C12982" s="7" t="n">
        <v>4</v>
      </c>
      <c r="D12982" s="7" t="s">
        <v>239</v>
      </c>
      <c r="E12982" s="7" t="s">
        <v>240</v>
      </c>
      <c r="F12982" s="7" t="s">
        <v>12</v>
      </c>
      <c r="G12982" s="7" t="n">
        <v>0</v>
      </c>
      <c r="H12982" s="7" t="n">
        <v>1</v>
      </c>
      <c r="I12982" s="7" t="n">
        <v>2000</v>
      </c>
      <c r="J12982" s="7" t="n">
        <v>0</v>
      </c>
      <c r="K12982" s="7" t="n">
        <v>0</v>
      </c>
      <c r="L12982" s="7" t="n">
        <v>0</v>
      </c>
      <c r="M12982" s="7" t="n">
        <v>1</v>
      </c>
      <c r="N12982" s="7" t="n">
        <v>1.60000002384186</v>
      </c>
      <c r="O12982" s="7" t="n">
        <v>0.0900000035762787</v>
      </c>
      <c r="P12982" s="7" t="s">
        <v>12</v>
      </c>
      <c r="Q12982" s="7" t="s">
        <v>12</v>
      </c>
      <c r="R12982" s="7" t="n">
        <v>-1</v>
      </c>
      <c r="S12982" s="7" t="n">
        <v>0</v>
      </c>
      <c r="T12982" s="7" t="n">
        <v>0</v>
      </c>
      <c r="U12982" s="7" t="n">
        <v>0</v>
      </c>
      <c r="V12982" s="7" t="n">
        <v>0</v>
      </c>
    </row>
    <row r="12983" spans="1:22">
      <c r="A12983" t="s">
        <v>4</v>
      </c>
      <c r="B12983" s="4" t="s">
        <v>5</v>
      </c>
      <c r="C12983" s="4" t="s">
        <v>10</v>
      </c>
      <c r="D12983" s="4" t="s">
        <v>9</v>
      </c>
    </row>
    <row r="12984" spans="1:22">
      <c r="A12984" t="n">
        <v>109606</v>
      </c>
      <c r="B12984" s="37" t="n">
        <v>43</v>
      </c>
      <c r="C12984" s="7" t="n">
        <v>4</v>
      </c>
      <c r="D12984" s="7" t="n">
        <v>1</v>
      </c>
    </row>
    <row r="12985" spans="1:22">
      <c r="A12985" t="s">
        <v>4</v>
      </c>
      <c r="B12985" s="4" t="s">
        <v>5</v>
      </c>
      <c r="C12985" s="4" t="s">
        <v>13</v>
      </c>
      <c r="D12985" s="54" t="s">
        <v>225</v>
      </c>
      <c r="E12985" s="4" t="s">
        <v>5</v>
      </c>
      <c r="F12985" s="4" t="s">
        <v>13</v>
      </c>
      <c r="G12985" s="4" t="s">
        <v>10</v>
      </c>
      <c r="H12985" s="54" t="s">
        <v>226</v>
      </c>
      <c r="I12985" s="4" t="s">
        <v>13</v>
      </c>
      <c r="J12985" s="54" t="s">
        <v>225</v>
      </c>
      <c r="K12985" s="4" t="s">
        <v>5</v>
      </c>
      <c r="L12985" s="4" t="s">
        <v>13</v>
      </c>
      <c r="M12985" s="4" t="s">
        <v>10</v>
      </c>
      <c r="N12985" s="54" t="s">
        <v>226</v>
      </c>
      <c r="O12985" s="4" t="s">
        <v>13</v>
      </c>
      <c r="P12985" s="4" t="s">
        <v>13</v>
      </c>
      <c r="Q12985" s="4" t="s">
        <v>13</v>
      </c>
      <c r="R12985" s="4" t="s">
        <v>29</v>
      </c>
    </row>
    <row r="12986" spans="1:22">
      <c r="A12986" t="n">
        <v>109613</v>
      </c>
      <c r="B12986" s="14" t="n">
        <v>5</v>
      </c>
      <c r="C12986" s="7" t="n">
        <v>28</v>
      </c>
      <c r="D12986" s="54" t="s">
        <v>3</v>
      </c>
      <c r="E12986" s="50" t="n">
        <v>64</v>
      </c>
      <c r="F12986" s="7" t="n">
        <v>5</v>
      </c>
      <c r="G12986" s="7" t="n">
        <v>11</v>
      </c>
      <c r="H12986" s="54" t="s">
        <v>3</v>
      </c>
      <c r="I12986" s="7" t="n">
        <v>28</v>
      </c>
      <c r="J12986" s="54" t="s">
        <v>3</v>
      </c>
      <c r="K12986" s="50" t="n">
        <v>64</v>
      </c>
      <c r="L12986" s="7" t="n">
        <v>10</v>
      </c>
      <c r="M12986" s="7" t="n">
        <v>11</v>
      </c>
      <c r="N12986" s="54" t="s">
        <v>3</v>
      </c>
      <c r="O12986" s="7" t="n">
        <v>8</v>
      </c>
      <c r="P12986" s="7" t="n">
        <v>9</v>
      </c>
      <c r="Q12986" s="7" t="n">
        <v>1</v>
      </c>
      <c r="R12986" s="15" t="n">
        <f t="normal" ca="1">A12992</f>
        <v>0</v>
      </c>
    </row>
    <row r="12987" spans="1:22">
      <c r="A12987" t="s">
        <v>4</v>
      </c>
      <c r="B12987" s="4" t="s">
        <v>5</v>
      </c>
      <c r="C12987" s="4" t="s">
        <v>10</v>
      </c>
      <c r="D12987" s="4" t="s">
        <v>6</v>
      </c>
      <c r="E12987" s="4" t="s">
        <v>6</v>
      </c>
      <c r="F12987" s="4" t="s">
        <v>6</v>
      </c>
      <c r="G12987" s="4" t="s">
        <v>13</v>
      </c>
      <c r="H12987" s="4" t="s">
        <v>9</v>
      </c>
      <c r="I12987" s="4" t="s">
        <v>30</v>
      </c>
      <c r="J12987" s="4" t="s">
        <v>30</v>
      </c>
      <c r="K12987" s="4" t="s">
        <v>30</v>
      </c>
      <c r="L12987" s="4" t="s">
        <v>30</v>
      </c>
      <c r="M12987" s="4" t="s">
        <v>30</v>
      </c>
      <c r="N12987" s="4" t="s">
        <v>30</v>
      </c>
      <c r="O12987" s="4" t="s">
        <v>30</v>
      </c>
      <c r="P12987" s="4" t="s">
        <v>6</v>
      </c>
      <c r="Q12987" s="4" t="s">
        <v>6</v>
      </c>
      <c r="R12987" s="4" t="s">
        <v>9</v>
      </c>
      <c r="S12987" s="4" t="s">
        <v>13</v>
      </c>
      <c r="T12987" s="4" t="s">
        <v>9</v>
      </c>
      <c r="U12987" s="4" t="s">
        <v>9</v>
      </c>
      <c r="V12987" s="4" t="s">
        <v>10</v>
      </c>
    </row>
    <row r="12988" spans="1:22">
      <c r="A12988" t="n">
        <v>109631</v>
      </c>
      <c r="B12988" s="56" t="n">
        <v>19</v>
      </c>
      <c r="C12988" s="7" t="n">
        <v>11</v>
      </c>
      <c r="D12988" s="7" t="s">
        <v>247</v>
      </c>
      <c r="E12988" s="7" t="s">
        <v>248</v>
      </c>
      <c r="F12988" s="7" t="s">
        <v>12</v>
      </c>
      <c r="G12988" s="7" t="n">
        <v>0</v>
      </c>
      <c r="H12988" s="7" t="n">
        <v>1</v>
      </c>
      <c r="I12988" s="7" t="n">
        <v>2000</v>
      </c>
      <c r="J12988" s="7" t="n">
        <v>0</v>
      </c>
      <c r="K12988" s="7" t="n">
        <v>0</v>
      </c>
      <c r="L12988" s="7" t="n">
        <v>0</v>
      </c>
      <c r="M12988" s="7" t="n">
        <v>1</v>
      </c>
      <c r="N12988" s="7" t="n">
        <v>1.60000002384186</v>
      </c>
      <c r="O12988" s="7" t="n">
        <v>0.0900000035762787</v>
      </c>
      <c r="P12988" s="7" t="s">
        <v>12</v>
      </c>
      <c r="Q12988" s="7" t="s">
        <v>12</v>
      </c>
      <c r="R12988" s="7" t="n">
        <v>-1</v>
      </c>
      <c r="S12988" s="7" t="n">
        <v>0</v>
      </c>
      <c r="T12988" s="7" t="n">
        <v>0</v>
      </c>
      <c r="U12988" s="7" t="n">
        <v>0</v>
      </c>
      <c r="V12988" s="7" t="n">
        <v>0</v>
      </c>
    </row>
    <row r="12989" spans="1:22">
      <c r="A12989" t="s">
        <v>4</v>
      </c>
      <c r="B12989" s="4" t="s">
        <v>5</v>
      </c>
      <c r="C12989" s="4" t="s">
        <v>10</v>
      </c>
      <c r="D12989" s="4" t="s">
        <v>9</v>
      </c>
    </row>
    <row r="12990" spans="1:22">
      <c r="A12990" t="n">
        <v>109710</v>
      </c>
      <c r="B12990" s="37" t="n">
        <v>43</v>
      </c>
      <c r="C12990" s="7" t="n">
        <v>11</v>
      </c>
      <c r="D12990" s="7" t="n">
        <v>1</v>
      </c>
    </row>
    <row r="12991" spans="1:22">
      <c r="A12991" t="s">
        <v>4</v>
      </c>
      <c r="B12991" s="4" t="s">
        <v>5</v>
      </c>
      <c r="C12991" s="4" t="s">
        <v>13</v>
      </c>
      <c r="D12991" s="54" t="s">
        <v>225</v>
      </c>
      <c r="E12991" s="4" t="s">
        <v>5</v>
      </c>
      <c r="F12991" s="4" t="s">
        <v>13</v>
      </c>
      <c r="G12991" s="4" t="s">
        <v>10</v>
      </c>
      <c r="H12991" s="54" t="s">
        <v>226</v>
      </c>
      <c r="I12991" s="4" t="s">
        <v>13</v>
      </c>
      <c r="J12991" s="54" t="s">
        <v>225</v>
      </c>
      <c r="K12991" s="4" t="s">
        <v>5</v>
      </c>
      <c r="L12991" s="4" t="s">
        <v>13</v>
      </c>
      <c r="M12991" s="4" t="s">
        <v>10</v>
      </c>
      <c r="N12991" s="54" t="s">
        <v>226</v>
      </c>
      <c r="O12991" s="4" t="s">
        <v>13</v>
      </c>
      <c r="P12991" s="4" t="s">
        <v>13</v>
      </c>
      <c r="Q12991" s="4" t="s">
        <v>13</v>
      </c>
      <c r="R12991" s="4" t="s">
        <v>29</v>
      </c>
    </row>
    <row r="12992" spans="1:22">
      <c r="A12992" t="n">
        <v>109717</v>
      </c>
      <c r="B12992" s="14" t="n">
        <v>5</v>
      </c>
      <c r="C12992" s="7" t="n">
        <v>28</v>
      </c>
      <c r="D12992" s="54" t="s">
        <v>3</v>
      </c>
      <c r="E12992" s="50" t="n">
        <v>64</v>
      </c>
      <c r="F12992" s="7" t="n">
        <v>5</v>
      </c>
      <c r="G12992" s="7" t="n">
        <v>7</v>
      </c>
      <c r="H12992" s="54" t="s">
        <v>3</v>
      </c>
      <c r="I12992" s="7" t="n">
        <v>28</v>
      </c>
      <c r="J12992" s="54" t="s">
        <v>3</v>
      </c>
      <c r="K12992" s="50" t="n">
        <v>64</v>
      </c>
      <c r="L12992" s="7" t="n">
        <v>10</v>
      </c>
      <c r="M12992" s="7" t="n">
        <v>7</v>
      </c>
      <c r="N12992" s="54" t="s">
        <v>3</v>
      </c>
      <c r="O12992" s="7" t="n">
        <v>8</v>
      </c>
      <c r="P12992" s="7" t="n">
        <v>9</v>
      </c>
      <c r="Q12992" s="7" t="n">
        <v>1</v>
      </c>
      <c r="R12992" s="15" t="n">
        <f t="normal" ca="1">A12998</f>
        <v>0</v>
      </c>
    </row>
    <row r="12993" spans="1:22">
      <c r="A12993" t="s">
        <v>4</v>
      </c>
      <c r="B12993" s="4" t="s">
        <v>5</v>
      </c>
      <c r="C12993" s="4" t="s">
        <v>10</v>
      </c>
      <c r="D12993" s="4" t="s">
        <v>6</v>
      </c>
      <c r="E12993" s="4" t="s">
        <v>6</v>
      </c>
      <c r="F12993" s="4" t="s">
        <v>6</v>
      </c>
      <c r="G12993" s="4" t="s">
        <v>13</v>
      </c>
      <c r="H12993" s="4" t="s">
        <v>9</v>
      </c>
      <c r="I12993" s="4" t="s">
        <v>30</v>
      </c>
      <c r="J12993" s="4" t="s">
        <v>30</v>
      </c>
      <c r="K12993" s="4" t="s">
        <v>30</v>
      </c>
      <c r="L12993" s="4" t="s">
        <v>30</v>
      </c>
      <c r="M12993" s="4" t="s">
        <v>30</v>
      </c>
      <c r="N12993" s="4" t="s">
        <v>30</v>
      </c>
      <c r="O12993" s="4" t="s">
        <v>30</v>
      </c>
      <c r="P12993" s="4" t="s">
        <v>6</v>
      </c>
      <c r="Q12993" s="4" t="s">
        <v>6</v>
      </c>
      <c r="R12993" s="4" t="s">
        <v>9</v>
      </c>
      <c r="S12993" s="4" t="s">
        <v>13</v>
      </c>
      <c r="T12993" s="4" t="s">
        <v>9</v>
      </c>
      <c r="U12993" s="4" t="s">
        <v>9</v>
      </c>
      <c r="V12993" s="4" t="s">
        <v>10</v>
      </c>
    </row>
    <row r="12994" spans="1:22">
      <c r="A12994" t="n">
        <v>109735</v>
      </c>
      <c r="B12994" s="56" t="n">
        <v>19</v>
      </c>
      <c r="C12994" s="7" t="n">
        <v>7</v>
      </c>
      <c r="D12994" s="7" t="s">
        <v>257</v>
      </c>
      <c r="E12994" s="7" t="s">
        <v>258</v>
      </c>
      <c r="F12994" s="7" t="s">
        <v>12</v>
      </c>
      <c r="G12994" s="7" t="n">
        <v>0</v>
      </c>
      <c r="H12994" s="7" t="n">
        <v>1</v>
      </c>
      <c r="I12994" s="7" t="n">
        <v>2000</v>
      </c>
      <c r="J12994" s="7" t="n">
        <v>0</v>
      </c>
      <c r="K12994" s="7" t="n">
        <v>0</v>
      </c>
      <c r="L12994" s="7" t="n">
        <v>0</v>
      </c>
      <c r="M12994" s="7" t="n">
        <v>1</v>
      </c>
      <c r="N12994" s="7" t="n">
        <v>1.60000002384186</v>
      </c>
      <c r="O12994" s="7" t="n">
        <v>0.0900000035762787</v>
      </c>
      <c r="P12994" s="7" t="s">
        <v>12</v>
      </c>
      <c r="Q12994" s="7" t="s">
        <v>12</v>
      </c>
      <c r="R12994" s="7" t="n">
        <v>-1</v>
      </c>
      <c r="S12994" s="7" t="n">
        <v>0</v>
      </c>
      <c r="T12994" s="7" t="n">
        <v>0</v>
      </c>
      <c r="U12994" s="7" t="n">
        <v>0</v>
      </c>
      <c r="V12994" s="7" t="n">
        <v>0</v>
      </c>
    </row>
    <row r="12995" spans="1:22">
      <c r="A12995" t="s">
        <v>4</v>
      </c>
      <c r="B12995" s="4" t="s">
        <v>5</v>
      </c>
      <c r="C12995" s="4" t="s">
        <v>10</v>
      </c>
      <c r="D12995" s="4" t="s">
        <v>9</v>
      </c>
    </row>
    <row r="12996" spans="1:22">
      <c r="A12996" t="n">
        <v>109806</v>
      </c>
      <c r="B12996" s="37" t="n">
        <v>43</v>
      </c>
      <c r="C12996" s="7" t="n">
        <v>7</v>
      </c>
      <c r="D12996" s="7" t="n">
        <v>1</v>
      </c>
    </row>
    <row r="12997" spans="1:22">
      <c r="A12997" t="s">
        <v>4</v>
      </c>
      <c r="B12997" s="4" t="s">
        <v>5</v>
      </c>
      <c r="C12997" s="4" t="s">
        <v>10</v>
      </c>
      <c r="D12997" s="4" t="s">
        <v>30</v>
      </c>
      <c r="E12997" s="4" t="s">
        <v>30</v>
      </c>
      <c r="F12997" s="4" t="s">
        <v>30</v>
      </c>
      <c r="G12997" s="4" t="s">
        <v>30</v>
      </c>
    </row>
    <row r="12998" spans="1:22">
      <c r="A12998" t="n">
        <v>109813</v>
      </c>
      <c r="B12998" s="38" t="n">
        <v>46</v>
      </c>
      <c r="C12998" s="7" t="n">
        <v>61440</v>
      </c>
      <c r="D12998" s="7" t="n">
        <v>10.3999996185303</v>
      </c>
      <c r="E12998" s="7" t="n">
        <v>0</v>
      </c>
      <c r="F12998" s="7" t="n">
        <v>-4.13000011444092</v>
      </c>
      <c r="G12998" s="7" t="n">
        <v>58.4000015258789</v>
      </c>
    </row>
    <row r="12999" spans="1:22">
      <c r="A12999" t="s">
        <v>4</v>
      </c>
      <c r="B12999" s="4" t="s">
        <v>5</v>
      </c>
      <c r="C12999" s="4" t="s">
        <v>10</v>
      </c>
      <c r="D12999" s="4" t="s">
        <v>30</v>
      </c>
      <c r="E12999" s="4" t="s">
        <v>30</v>
      </c>
      <c r="F12999" s="4" t="s">
        <v>30</v>
      </c>
      <c r="G12999" s="4" t="s">
        <v>30</v>
      </c>
    </row>
    <row r="13000" spans="1:22">
      <c r="A13000" t="n">
        <v>109832</v>
      </c>
      <c r="B13000" s="38" t="n">
        <v>46</v>
      </c>
      <c r="C13000" s="7" t="n">
        <v>119</v>
      </c>
      <c r="D13000" s="7" t="n">
        <v>12.4399995803833</v>
      </c>
      <c r="E13000" s="7" t="n">
        <v>0</v>
      </c>
      <c r="F13000" s="7" t="n">
        <v>-2.91000008583069</v>
      </c>
      <c r="G13000" s="7" t="n">
        <v>234.399993896484</v>
      </c>
    </row>
    <row r="13001" spans="1:22">
      <c r="A13001" t="s">
        <v>4</v>
      </c>
      <c r="B13001" s="4" t="s">
        <v>5</v>
      </c>
      <c r="C13001" s="4" t="s">
        <v>10</v>
      </c>
      <c r="D13001" s="4" t="s">
        <v>30</v>
      </c>
      <c r="E13001" s="4" t="s">
        <v>30</v>
      </c>
      <c r="F13001" s="4" t="s">
        <v>30</v>
      </c>
      <c r="G13001" s="4" t="s">
        <v>30</v>
      </c>
    </row>
    <row r="13002" spans="1:22">
      <c r="A13002" t="n">
        <v>109851</v>
      </c>
      <c r="B13002" s="38" t="n">
        <v>46</v>
      </c>
      <c r="C13002" s="7" t="n">
        <v>110</v>
      </c>
      <c r="D13002" s="7" t="n">
        <v>12</v>
      </c>
      <c r="E13002" s="7" t="n">
        <v>0</v>
      </c>
      <c r="F13002" s="7" t="n">
        <v>-2.27999997138977</v>
      </c>
      <c r="G13002" s="7" t="n">
        <v>238.899993896484</v>
      </c>
    </row>
    <row r="13003" spans="1:22">
      <c r="A13003" t="s">
        <v>4</v>
      </c>
      <c r="B13003" s="4" t="s">
        <v>5</v>
      </c>
      <c r="C13003" s="4" t="s">
        <v>10</v>
      </c>
      <c r="D13003" s="4" t="s">
        <v>30</v>
      </c>
      <c r="E13003" s="4" t="s">
        <v>30</v>
      </c>
      <c r="F13003" s="4" t="s">
        <v>30</v>
      </c>
      <c r="G13003" s="4" t="s">
        <v>30</v>
      </c>
    </row>
    <row r="13004" spans="1:22">
      <c r="A13004" t="n">
        <v>109870</v>
      </c>
      <c r="B13004" s="38" t="n">
        <v>46</v>
      </c>
      <c r="C13004" s="7" t="n">
        <v>1000</v>
      </c>
      <c r="D13004" s="7" t="n">
        <v>13.1599998474121</v>
      </c>
      <c r="E13004" s="7" t="n">
        <v>0</v>
      </c>
      <c r="F13004" s="7" t="n">
        <v>-4.26000022888184</v>
      </c>
      <c r="G13004" s="7" t="n">
        <v>281.5</v>
      </c>
    </row>
    <row r="13005" spans="1:22">
      <c r="A13005" t="s">
        <v>4</v>
      </c>
      <c r="B13005" s="4" t="s">
        <v>5</v>
      </c>
      <c r="C13005" s="4" t="s">
        <v>10</v>
      </c>
      <c r="D13005" s="4" t="s">
        <v>10</v>
      </c>
      <c r="E13005" s="4" t="s">
        <v>30</v>
      </c>
      <c r="F13005" s="4" t="s">
        <v>13</v>
      </c>
    </row>
    <row r="13006" spans="1:22">
      <c r="A13006" t="n">
        <v>109889</v>
      </c>
      <c r="B13006" s="75" t="n">
        <v>53</v>
      </c>
      <c r="C13006" s="7" t="n">
        <v>119</v>
      </c>
      <c r="D13006" s="7" t="n">
        <v>61440</v>
      </c>
      <c r="E13006" s="7" t="n">
        <v>0</v>
      </c>
      <c r="F13006" s="7" t="n">
        <v>0</v>
      </c>
    </row>
    <row r="13007" spans="1:22">
      <c r="A13007" t="s">
        <v>4</v>
      </c>
      <c r="B13007" s="4" t="s">
        <v>5</v>
      </c>
      <c r="C13007" s="4" t="s">
        <v>10</v>
      </c>
      <c r="D13007" s="4" t="s">
        <v>10</v>
      </c>
      <c r="E13007" s="4" t="s">
        <v>30</v>
      </c>
      <c r="F13007" s="4" t="s">
        <v>13</v>
      </c>
    </row>
    <row r="13008" spans="1:22">
      <c r="A13008" t="n">
        <v>109899</v>
      </c>
      <c r="B13008" s="75" t="n">
        <v>53</v>
      </c>
      <c r="C13008" s="7" t="n">
        <v>110</v>
      </c>
      <c r="D13008" s="7" t="n">
        <v>61440</v>
      </c>
      <c r="E13008" s="7" t="n">
        <v>0</v>
      </c>
      <c r="F13008" s="7" t="n">
        <v>0</v>
      </c>
    </row>
    <row r="13009" spans="1:22">
      <c r="A13009" t="s">
        <v>4</v>
      </c>
      <c r="B13009" s="4" t="s">
        <v>5</v>
      </c>
      <c r="C13009" s="4" t="s">
        <v>13</v>
      </c>
      <c r="D13009" s="4" t="s">
        <v>13</v>
      </c>
      <c r="E13009" s="4" t="s">
        <v>30</v>
      </c>
      <c r="F13009" s="4" t="s">
        <v>30</v>
      </c>
      <c r="G13009" s="4" t="s">
        <v>30</v>
      </c>
      <c r="H13009" s="4" t="s">
        <v>10</v>
      </c>
    </row>
    <row r="13010" spans="1:22">
      <c r="A13010" t="n">
        <v>109909</v>
      </c>
      <c r="B13010" s="59" t="n">
        <v>45</v>
      </c>
      <c r="C13010" s="7" t="n">
        <v>2</v>
      </c>
      <c r="D13010" s="7" t="n">
        <v>3</v>
      </c>
      <c r="E13010" s="7" t="n">
        <v>11.0299997329712</v>
      </c>
      <c r="F13010" s="7" t="n">
        <v>1.37999999523163</v>
      </c>
      <c r="G13010" s="7" t="n">
        <v>-3.32999992370605</v>
      </c>
      <c r="H13010" s="7" t="n">
        <v>0</v>
      </c>
    </row>
    <row r="13011" spans="1:22">
      <c r="A13011" t="s">
        <v>4</v>
      </c>
      <c r="B13011" s="4" t="s">
        <v>5</v>
      </c>
      <c r="C13011" s="4" t="s">
        <v>13</v>
      </c>
      <c r="D13011" s="4" t="s">
        <v>13</v>
      </c>
      <c r="E13011" s="4" t="s">
        <v>30</v>
      </c>
      <c r="F13011" s="4" t="s">
        <v>30</v>
      </c>
      <c r="G13011" s="4" t="s">
        <v>30</v>
      </c>
      <c r="H13011" s="4" t="s">
        <v>10</v>
      </c>
      <c r="I13011" s="4" t="s">
        <v>13</v>
      </c>
    </row>
    <row r="13012" spans="1:22">
      <c r="A13012" t="n">
        <v>109926</v>
      </c>
      <c r="B13012" s="59" t="n">
        <v>45</v>
      </c>
      <c r="C13012" s="7" t="n">
        <v>4</v>
      </c>
      <c r="D13012" s="7" t="n">
        <v>3</v>
      </c>
      <c r="E13012" s="7" t="n">
        <v>9.97000026702881</v>
      </c>
      <c r="F13012" s="7" t="n">
        <v>263.619995117188</v>
      </c>
      <c r="G13012" s="7" t="n">
        <v>0</v>
      </c>
      <c r="H13012" s="7" t="n">
        <v>0</v>
      </c>
      <c r="I13012" s="7" t="n">
        <v>0</v>
      </c>
    </row>
    <row r="13013" spans="1:22">
      <c r="A13013" t="s">
        <v>4</v>
      </c>
      <c r="B13013" s="4" t="s">
        <v>5</v>
      </c>
      <c r="C13013" s="4" t="s">
        <v>13</v>
      </c>
      <c r="D13013" s="4" t="s">
        <v>13</v>
      </c>
      <c r="E13013" s="4" t="s">
        <v>30</v>
      </c>
      <c r="F13013" s="4" t="s">
        <v>10</v>
      </c>
    </row>
    <row r="13014" spans="1:22">
      <c r="A13014" t="n">
        <v>109944</v>
      </c>
      <c r="B13014" s="59" t="n">
        <v>45</v>
      </c>
      <c r="C13014" s="7" t="n">
        <v>5</v>
      </c>
      <c r="D13014" s="7" t="n">
        <v>3</v>
      </c>
      <c r="E13014" s="7" t="n">
        <v>3.20000004768372</v>
      </c>
      <c r="F13014" s="7" t="n">
        <v>0</v>
      </c>
    </row>
    <row r="13015" spans="1:22">
      <c r="A13015" t="s">
        <v>4</v>
      </c>
      <c r="B13015" s="4" t="s">
        <v>5</v>
      </c>
      <c r="C13015" s="4" t="s">
        <v>13</v>
      </c>
      <c r="D13015" s="4" t="s">
        <v>13</v>
      </c>
      <c r="E13015" s="4" t="s">
        <v>30</v>
      </c>
      <c r="F13015" s="4" t="s">
        <v>10</v>
      </c>
    </row>
    <row r="13016" spans="1:22">
      <c r="A13016" t="n">
        <v>109953</v>
      </c>
      <c r="B13016" s="59" t="n">
        <v>45</v>
      </c>
      <c r="C13016" s="7" t="n">
        <v>11</v>
      </c>
      <c r="D13016" s="7" t="n">
        <v>3</v>
      </c>
      <c r="E13016" s="7" t="n">
        <v>34</v>
      </c>
      <c r="F13016" s="7" t="n">
        <v>0</v>
      </c>
    </row>
    <row r="13017" spans="1:22">
      <c r="A13017" t="s">
        <v>4</v>
      </c>
      <c r="B13017" s="4" t="s">
        <v>5</v>
      </c>
      <c r="C13017" s="4" t="s">
        <v>13</v>
      </c>
      <c r="D13017" s="4" t="s">
        <v>13</v>
      </c>
      <c r="E13017" s="4" t="s">
        <v>30</v>
      </c>
      <c r="F13017" s="4" t="s">
        <v>10</v>
      </c>
    </row>
    <row r="13018" spans="1:22">
      <c r="A13018" t="n">
        <v>109962</v>
      </c>
      <c r="B13018" s="59" t="n">
        <v>45</v>
      </c>
      <c r="C13018" s="7" t="n">
        <v>5</v>
      </c>
      <c r="D13018" s="7" t="n">
        <v>3</v>
      </c>
      <c r="E13018" s="7" t="n">
        <v>2.79999995231628</v>
      </c>
      <c r="F13018" s="7" t="n">
        <v>2000</v>
      </c>
    </row>
    <row r="13019" spans="1:22">
      <c r="A13019" t="s">
        <v>4</v>
      </c>
      <c r="B13019" s="4" t="s">
        <v>5</v>
      </c>
      <c r="C13019" s="4" t="s">
        <v>13</v>
      </c>
      <c r="D13019" s="4" t="s">
        <v>10</v>
      </c>
      <c r="E13019" s="4" t="s">
        <v>30</v>
      </c>
    </row>
    <row r="13020" spans="1:22">
      <c r="A13020" t="n">
        <v>109971</v>
      </c>
      <c r="B13020" s="27" t="n">
        <v>58</v>
      </c>
      <c r="C13020" s="7" t="n">
        <v>100</v>
      </c>
      <c r="D13020" s="7" t="n">
        <v>1000</v>
      </c>
      <c r="E13020" s="7" t="n">
        <v>1</v>
      </c>
    </row>
    <row r="13021" spans="1:22">
      <c r="A13021" t="s">
        <v>4</v>
      </c>
      <c r="B13021" s="4" t="s">
        <v>5</v>
      </c>
      <c r="C13021" s="4" t="s">
        <v>13</v>
      </c>
      <c r="D13021" s="4" t="s">
        <v>10</v>
      </c>
    </row>
    <row r="13022" spans="1:22">
      <c r="A13022" t="n">
        <v>109979</v>
      </c>
      <c r="B13022" s="27" t="n">
        <v>58</v>
      </c>
      <c r="C13022" s="7" t="n">
        <v>255</v>
      </c>
      <c r="D13022" s="7" t="n">
        <v>0</v>
      </c>
    </row>
    <row r="13023" spans="1:22">
      <c r="A13023" t="s">
        <v>4</v>
      </c>
      <c r="B13023" s="4" t="s">
        <v>5</v>
      </c>
      <c r="C13023" s="4" t="s">
        <v>13</v>
      </c>
      <c r="D13023" s="4" t="s">
        <v>10</v>
      </c>
    </row>
    <row r="13024" spans="1:22">
      <c r="A13024" t="n">
        <v>109983</v>
      </c>
      <c r="B13024" s="59" t="n">
        <v>45</v>
      </c>
      <c r="C13024" s="7" t="n">
        <v>7</v>
      </c>
      <c r="D13024" s="7" t="n">
        <v>255</v>
      </c>
    </row>
    <row r="13025" spans="1:9">
      <c r="A13025" t="s">
        <v>4</v>
      </c>
      <c r="B13025" s="4" t="s">
        <v>5</v>
      </c>
      <c r="C13025" s="4" t="s">
        <v>13</v>
      </c>
      <c r="D13025" s="4" t="s">
        <v>30</v>
      </c>
      <c r="E13025" s="4" t="s">
        <v>10</v>
      </c>
      <c r="F13025" s="4" t="s">
        <v>13</v>
      </c>
    </row>
    <row r="13026" spans="1:9">
      <c r="A13026" t="n">
        <v>109987</v>
      </c>
      <c r="B13026" s="17" t="n">
        <v>49</v>
      </c>
      <c r="C13026" s="7" t="n">
        <v>3</v>
      </c>
      <c r="D13026" s="7" t="n">
        <v>0.699999988079071</v>
      </c>
      <c r="E13026" s="7" t="n">
        <v>500</v>
      </c>
      <c r="F13026" s="7" t="n">
        <v>0</v>
      </c>
    </row>
    <row r="13027" spans="1:9">
      <c r="A13027" t="s">
        <v>4</v>
      </c>
      <c r="B13027" s="4" t="s">
        <v>5</v>
      </c>
      <c r="C13027" s="4" t="s">
        <v>13</v>
      </c>
      <c r="D13027" s="4" t="s">
        <v>10</v>
      </c>
    </row>
    <row r="13028" spans="1:9">
      <c r="A13028" t="n">
        <v>109996</v>
      </c>
      <c r="B13028" s="27" t="n">
        <v>58</v>
      </c>
      <c r="C13028" s="7" t="n">
        <v>10</v>
      </c>
      <c r="D13028" s="7" t="n">
        <v>300</v>
      </c>
    </row>
    <row r="13029" spans="1:9">
      <c r="A13029" t="s">
        <v>4</v>
      </c>
      <c r="B13029" s="4" t="s">
        <v>5</v>
      </c>
      <c r="C13029" s="4" t="s">
        <v>13</v>
      </c>
      <c r="D13029" s="4" t="s">
        <v>10</v>
      </c>
    </row>
    <row r="13030" spans="1:9">
      <c r="A13030" t="n">
        <v>110000</v>
      </c>
      <c r="B13030" s="27" t="n">
        <v>58</v>
      </c>
      <c r="C13030" s="7" t="n">
        <v>12</v>
      </c>
      <c r="D13030" s="7" t="n">
        <v>0</v>
      </c>
    </row>
    <row r="13031" spans="1:9">
      <c r="A13031" t="s">
        <v>4</v>
      </c>
      <c r="B13031" s="4" t="s">
        <v>5</v>
      </c>
      <c r="C13031" s="4" t="s">
        <v>13</v>
      </c>
      <c r="D13031" s="4" t="s">
        <v>10</v>
      </c>
      <c r="E13031" s="4" t="s">
        <v>10</v>
      </c>
      <c r="F13031" s="4" t="s">
        <v>13</v>
      </c>
    </row>
    <row r="13032" spans="1:9">
      <c r="A13032" t="n">
        <v>110004</v>
      </c>
      <c r="B13032" s="30" t="n">
        <v>25</v>
      </c>
      <c r="C13032" s="7" t="n">
        <v>1</v>
      </c>
      <c r="D13032" s="7" t="n">
        <v>60</v>
      </c>
      <c r="E13032" s="7" t="n">
        <v>280</v>
      </c>
      <c r="F13032" s="7" t="n">
        <v>2</v>
      </c>
    </row>
    <row r="13033" spans="1:9">
      <c r="A13033" t="s">
        <v>4</v>
      </c>
      <c r="B13033" s="4" t="s">
        <v>5</v>
      </c>
      <c r="C13033" s="4" t="s">
        <v>13</v>
      </c>
      <c r="D13033" s="4" t="s">
        <v>10</v>
      </c>
      <c r="E13033" s="4" t="s">
        <v>6</v>
      </c>
    </row>
    <row r="13034" spans="1:9">
      <c r="A13034" t="n">
        <v>110011</v>
      </c>
      <c r="B13034" s="51" t="n">
        <v>51</v>
      </c>
      <c r="C13034" s="7" t="n">
        <v>4</v>
      </c>
      <c r="D13034" s="7" t="n">
        <v>110</v>
      </c>
      <c r="E13034" s="7" t="s">
        <v>596</v>
      </c>
    </row>
    <row r="13035" spans="1:9">
      <c r="A13035" t="s">
        <v>4</v>
      </c>
      <c r="B13035" s="4" t="s">
        <v>5</v>
      </c>
      <c r="C13035" s="4" t="s">
        <v>10</v>
      </c>
    </row>
    <row r="13036" spans="1:9">
      <c r="A13036" t="n">
        <v>110024</v>
      </c>
      <c r="B13036" s="25" t="n">
        <v>16</v>
      </c>
      <c r="C13036" s="7" t="n">
        <v>0</v>
      </c>
    </row>
    <row r="13037" spans="1:9">
      <c r="A13037" t="s">
        <v>4</v>
      </c>
      <c r="B13037" s="4" t="s">
        <v>5</v>
      </c>
      <c r="C13037" s="4" t="s">
        <v>10</v>
      </c>
      <c r="D13037" s="4" t="s">
        <v>66</v>
      </c>
      <c r="E13037" s="4" t="s">
        <v>13</v>
      </c>
      <c r="F13037" s="4" t="s">
        <v>13</v>
      </c>
      <c r="G13037" s="4" t="s">
        <v>66</v>
      </c>
      <c r="H13037" s="4" t="s">
        <v>13</v>
      </c>
      <c r="I13037" s="4" t="s">
        <v>13</v>
      </c>
    </row>
    <row r="13038" spans="1:9">
      <c r="A13038" t="n">
        <v>110027</v>
      </c>
      <c r="B13038" s="52" t="n">
        <v>26</v>
      </c>
      <c r="C13038" s="7" t="n">
        <v>110</v>
      </c>
      <c r="D13038" s="7" t="s">
        <v>990</v>
      </c>
      <c r="E13038" s="7" t="n">
        <v>2</v>
      </c>
      <c r="F13038" s="7" t="n">
        <v>3</v>
      </c>
      <c r="G13038" s="7" t="s">
        <v>991</v>
      </c>
      <c r="H13038" s="7" t="n">
        <v>2</v>
      </c>
      <c r="I13038" s="7" t="n">
        <v>0</v>
      </c>
    </row>
    <row r="13039" spans="1:9">
      <c r="A13039" t="s">
        <v>4</v>
      </c>
      <c r="B13039" s="4" t="s">
        <v>5</v>
      </c>
    </row>
    <row r="13040" spans="1:9">
      <c r="A13040" t="n">
        <v>110144</v>
      </c>
      <c r="B13040" s="32" t="n">
        <v>28</v>
      </c>
    </row>
    <row r="13041" spans="1:9">
      <c r="A13041" t="s">
        <v>4</v>
      </c>
      <c r="B13041" s="4" t="s">
        <v>5</v>
      </c>
      <c r="C13041" s="4" t="s">
        <v>10</v>
      </c>
      <c r="D13041" s="4" t="s">
        <v>13</v>
      </c>
    </row>
    <row r="13042" spans="1:9">
      <c r="A13042" t="n">
        <v>110145</v>
      </c>
      <c r="B13042" s="61" t="n">
        <v>89</v>
      </c>
      <c r="C13042" s="7" t="n">
        <v>65533</v>
      </c>
      <c r="D13042" s="7" t="n">
        <v>1</v>
      </c>
    </row>
    <row r="13043" spans="1:9">
      <c r="A13043" t="s">
        <v>4</v>
      </c>
      <c r="B13043" s="4" t="s">
        <v>5</v>
      </c>
      <c r="C13043" s="4" t="s">
        <v>13</v>
      </c>
      <c r="D13043" s="4" t="s">
        <v>10</v>
      </c>
      <c r="E13043" s="4" t="s">
        <v>10</v>
      </c>
      <c r="F13043" s="4" t="s">
        <v>13</v>
      </c>
    </row>
    <row r="13044" spans="1:9">
      <c r="A13044" t="n">
        <v>110149</v>
      </c>
      <c r="B13044" s="30" t="n">
        <v>25</v>
      </c>
      <c r="C13044" s="7" t="n">
        <v>1</v>
      </c>
      <c r="D13044" s="7" t="n">
        <v>65535</v>
      </c>
      <c r="E13044" s="7" t="n">
        <v>65535</v>
      </c>
      <c r="F13044" s="7" t="n">
        <v>0</v>
      </c>
    </row>
    <row r="13045" spans="1:9">
      <c r="A13045" t="s">
        <v>4</v>
      </c>
      <c r="B13045" s="4" t="s">
        <v>5</v>
      </c>
      <c r="C13045" s="4" t="s">
        <v>13</v>
      </c>
      <c r="D13045" s="4" t="s">
        <v>10</v>
      </c>
      <c r="E13045" s="4" t="s">
        <v>10</v>
      </c>
      <c r="F13045" s="4" t="s">
        <v>13</v>
      </c>
    </row>
    <row r="13046" spans="1:9">
      <c r="A13046" t="n">
        <v>110156</v>
      </c>
      <c r="B13046" s="30" t="n">
        <v>25</v>
      </c>
      <c r="C13046" s="7" t="n">
        <v>1</v>
      </c>
      <c r="D13046" s="7" t="n">
        <v>260</v>
      </c>
      <c r="E13046" s="7" t="n">
        <v>280</v>
      </c>
      <c r="F13046" s="7" t="n">
        <v>2</v>
      </c>
    </row>
    <row r="13047" spans="1:9">
      <c r="A13047" t="s">
        <v>4</v>
      </c>
      <c r="B13047" s="4" t="s">
        <v>5</v>
      </c>
      <c r="C13047" s="4" t="s">
        <v>13</v>
      </c>
      <c r="D13047" s="4" t="s">
        <v>10</v>
      </c>
      <c r="E13047" s="4" t="s">
        <v>6</v>
      </c>
    </row>
    <row r="13048" spans="1:9">
      <c r="A13048" t="n">
        <v>110163</v>
      </c>
      <c r="B13048" s="51" t="n">
        <v>51</v>
      </c>
      <c r="C13048" s="7" t="n">
        <v>4</v>
      </c>
      <c r="D13048" s="7" t="n">
        <v>119</v>
      </c>
      <c r="E13048" s="7" t="s">
        <v>174</v>
      </c>
    </row>
    <row r="13049" spans="1:9">
      <c r="A13049" t="s">
        <v>4</v>
      </c>
      <c r="B13049" s="4" t="s">
        <v>5</v>
      </c>
      <c r="C13049" s="4" t="s">
        <v>10</v>
      </c>
    </row>
    <row r="13050" spans="1:9">
      <c r="A13050" t="n">
        <v>110177</v>
      </c>
      <c r="B13050" s="25" t="n">
        <v>16</v>
      </c>
      <c r="C13050" s="7" t="n">
        <v>0</v>
      </c>
    </row>
    <row r="13051" spans="1:9">
      <c r="A13051" t="s">
        <v>4</v>
      </c>
      <c r="B13051" s="4" t="s">
        <v>5</v>
      </c>
      <c r="C13051" s="4" t="s">
        <v>10</v>
      </c>
      <c r="D13051" s="4" t="s">
        <v>66</v>
      </c>
      <c r="E13051" s="4" t="s">
        <v>13</v>
      </c>
      <c r="F13051" s="4" t="s">
        <v>13</v>
      </c>
      <c r="G13051" s="4" t="s">
        <v>66</v>
      </c>
      <c r="H13051" s="4" t="s">
        <v>13</v>
      </c>
      <c r="I13051" s="4" t="s">
        <v>13</v>
      </c>
    </row>
    <row r="13052" spans="1:9">
      <c r="A13052" t="n">
        <v>110180</v>
      </c>
      <c r="B13052" s="52" t="n">
        <v>26</v>
      </c>
      <c r="C13052" s="7" t="n">
        <v>119</v>
      </c>
      <c r="D13052" s="7" t="s">
        <v>992</v>
      </c>
      <c r="E13052" s="7" t="n">
        <v>2</v>
      </c>
      <c r="F13052" s="7" t="n">
        <v>3</v>
      </c>
      <c r="G13052" s="7" t="s">
        <v>993</v>
      </c>
      <c r="H13052" s="7" t="n">
        <v>2</v>
      </c>
      <c r="I13052" s="7" t="n">
        <v>0</v>
      </c>
    </row>
    <row r="13053" spans="1:9">
      <c r="A13053" t="s">
        <v>4</v>
      </c>
      <c r="B13053" s="4" t="s">
        <v>5</v>
      </c>
    </row>
    <row r="13054" spans="1:9">
      <c r="A13054" t="n">
        <v>110283</v>
      </c>
      <c r="B13054" s="32" t="n">
        <v>28</v>
      </c>
    </row>
    <row r="13055" spans="1:9">
      <c r="A13055" t="s">
        <v>4</v>
      </c>
      <c r="B13055" s="4" t="s">
        <v>5</v>
      </c>
      <c r="C13055" s="4" t="s">
        <v>10</v>
      </c>
      <c r="D13055" s="4" t="s">
        <v>13</v>
      </c>
    </row>
    <row r="13056" spans="1:9">
      <c r="A13056" t="n">
        <v>110284</v>
      </c>
      <c r="B13056" s="61" t="n">
        <v>89</v>
      </c>
      <c r="C13056" s="7" t="n">
        <v>65533</v>
      </c>
      <c r="D13056" s="7" t="n">
        <v>1</v>
      </c>
    </row>
    <row r="13057" spans="1:9">
      <c r="A13057" t="s">
        <v>4</v>
      </c>
      <c r="B13057" s="4" t="s">
        <v>5</v>
      </c>
      <c r="C13057" s="4" t="s">
        <v>13</v>
      </c>
      <c r="D13057" s="4" t="s">
        <v>10</v>
      </c>
      <c r="E13057" s="4" t="s">
        <v>10</v>
      </c>
      <c r="F13057" s="4" t="s">
        <v>13</v>
      </c>
    </row>
    <row r="13058" spans="1:9">
      <c r="A13058" t="n">
        <v>110288</v>
      </c>
      <c r="B13058" s="30" t="n">
        <v>25</v>
      </c>
      <c r="C13058" s="7" t="n">
        <v>1</v>
      </c>
      <c r="D13058" s="7" t="n">
        <v>65535</v>
      </c>
      <c r="E13058" s="7" t="n">
        <v>65535</v>
      </c>
      <c r="F13058" s="7" t="n">
        <v>0</v>
      </c>
    </row>
    <row r="13059" spans="1:9">
      <c r="A13059" t="s">
        <v>4</v>
      </c>
      <c r="B13059" s="4" t="s">
        <v>5</v>
      </c>
      <c r="C13059" s="4" t="s">
        <v>13</v>
      </c>
      <c r="D13059" s="54" t="s">
        <v>225</v>
      </c>
      <c r="E13059" s="4" t="s">
        <v>5</v>
      </c>
      <c r="F13059" s="4" t="s">
        <v>13</v>
      </c>
      <c r="G13059" s="4" t="s">
        <v>10</v>
      </c>
      <c r="H13059" s="54" t="s">
        <v>226</v>
      </c>
      <c r="I13059" s="4" t="s">
        <v>13</v>
      </c>
      <c r="J13059" s="4" t="s">
        <v>29</v>
      </c>
    </row>
    <row r="13060" spans="1:9">
      <c r="A13060" t="n">
        <v>110295</v>
      </c>
      <c r="B13060" s="14" t="n">
        <v>5</v>
      </c>
      <c r="C13060" s="7" t="n">
        <v>28</v>
      </c>
      <c r="D13060" s="54" t="s">
        <v>3</v>
      </c>
      <c r="E13060" s="50" t="n">
        <v>64</v>
      </c>
      <c r="F13060" s="7" t="n">
        <v>5</v>
      </c>
      <c r="G13060" s="7" t="n">
        <v>1</v>
      </c>
      <c r="H13060" s="54" t="s">
        <v>3</v>
      </c>
      <c r="I13060" s="7" t="n">
        <v>1</v>
      </c>
      <c r="J13060" s="15" t="n">
        <f t="normal" ca="1">A13076</f>
        <v>0</v>
      </c>
    </row>
    <row r="13061" spans="1:9">
      <c r="A13061" t="s">
        <v>4</v>
      </c>
      <c r="B13061" s="4" t="s">
        <v>5</v>
      </c>
      <c r="C13061" s="4" t="s">
        <v>13</v>
      </c>
      <c r="D13061" s="4" t="s">
        <v>10</v>
      </c>
      <c r="E13061" s="4" t="s">
        <v>10</v>
      </c>
      <c r="F13061" s="4" t="s">
        <v>13</v>
      </c>
    </row>
    <row r="13062" spans="1:9">
      <c r="A13062" t="n">
        <v>110306</v>
      </c>
      <c r="B13062" s="30" t="n">
        <v>25</v>
      </c>
      <c r="C13062" s="7" t="n">
        <v>1</v>
      </c>
      <c r="D13062" s="7" t="n">
        <v>60</v>
      </c>
      <c r="E13062" s="7" t="n">
        <v>640</v>
      </c>
      <c r="F13062" s="7" t="n">
        <v>1</v>
      </c>
    </row>
    <row r="13063" spans="1:9">
      <c r="A13063" t="s">
        <v>4</v>
      </c>
      <c r="B13063" s="4" t="s">
        <v>5</v>
      </c>
      <c r="C13063" s="4" t="s">
        <v>13</v>
      </c>
      <c r="D13063" s="4" t="s">
        <v>10</v>
      </c>
      <c r="E13063" s="4" t="s">
        <v>6</v>
      </c>
    </row>
    <row r="13064" spans="1:9">
      <c r="A13064" t="n">
        <v>110313</v>
      </c>
      <c r="B13064" s="51" t="n">
        <v>51</v>
      </c>
      <c r="C13064" s="7" t="n">
        <v>4</v>
      </c>
      <c r="D13064" s="7" t="n">
        <v>1</v>
      </c>
      <c r="E13064" s="7" t="s">
        <v>174</v>
      </c>
    </row>
    <row r="13065" spans="1:9">
      <c r="A13065" t="s">
        <v>4</v>
      </c>
      <c r="B13065" s="4" t="s">
        <v>5</v>
      </c>
      <c r="C13065" s="4" t="s">
        <v>10</v>
      </c>
    </row>
    <row r="13066" spans="1:9">
      <c r="A13066" t="n">
        <v>110327</v>
      </c>
      <c r="B13066" s="25" t="n">
        <v>16</v>
      </c>
      <c r="C13066" s="7" t="n">
        <v>0</v>
      </c>
    </row>
    <row r="13067" spans="1:9">
      <c r="A13067" t="s">
        <v>4</v>
      </c>
      <c r="B13067" s="4" t="s">
        <v>5</v>
      </c>
      <c r="C13067" s="4" t="s">
        <v>10</v>
      </c>
      <c r="D13067" s="4" t="s">
        <v>66</v>
      </c>
      <c r="E13067" s="4" t="s">
        <v>13</v>
      </c>
      <c r="F13067" s="4" t="s">
        <v>13</v>
      </c>
    </row>
    <row r="13068" spans="1:9">
      <c r="A13068" t="n">
        <v>110330</v>
      </c>
      <c r="B13068" s="52" t="n">
        <v>26</v>
      </c>
      <c r="C13068" s="7" t="n">
        <v>1</v>
      </c>
      <c r="D13068" s="7" t="s">
        <v>994</v>
      </c>
      <c r="E13068" s="7" t="n">
        <v>2</v>
      </c>
      <c r="F13068" s="7" t="n">
        <v>0</v>
      </c>
    </row>
    <row r="13069" spans="1:9">
      <c r="A13069" t="s">
        <v>4</v>
      </c>
      <c r="B13069" s="4" t="s">
        <v>5</v>
      </c>
    </row>
    <row r="13070" spans="1:9">
      <c r="A13070" t="n">
        <v>110448</v>
      </c>
      <c r="B13070" s="32" t="n">
        <v>28</v>
      </c>
    </row>
    <row r="13071" spans="1:9">
      <c r="A13071" t="s">
        <v>4</v>
      </c>
      <c r="B13071" s="4" t="s">
        <v>5</v>
      </c>
      <c r="C13071" s="4" t="s">
        <v>10</v>
      </c>
      <c r="D13071" s="4" t="s">
        <v>13</v>
      </c>
    </row>
    <row r="13072" spans="1:9">
      <c r="A13072" t="n">
        <v>110449</v>
      </c>
      <c r="B13072" s="61" t="n">
        <v>89</v>
      </c>
      <c r="C13072" s="7" t="n">
        <v>65533</v>
      </c>
      <c r="D13072" s="7" t="n">
        <v>1</v>
      </c>
    </row>
    <row r="13073" spans="1:10">
      <c r="A13073" t="s">
        <v>4</v>
      </c>
      <c r="B13073" s="4" t="s">
        <v>5</v>
      </c>
      <c r="C13073" s="4" t="s">
        <v>13</v>
      </c>
      <c r="D13073" s="4" t="s">
        <v>10</v>
      </c>
      <c r="E13073" s="4" t="s">
        <v>10</v>
      </c>
      <c r="F13073" s="4" t="s">
        <v>13</v>
      </c>
    </row>
    <row r="13074" spans="1:10">
      <c r="A13074" t="n">
        <v>110453</v>
      </c>
      <c r="B13074" s="30" t="n">
        <v>25</v>
      </c>
      <c r="C13074" s="7" t="n">
        <v>1</v>
      </c>
      <c r="D13074" s="7" t="n">
        <v>65535</v>
      </c>
      <c r="E13074" s="7" t="n">
        <v>65535</v>
      </c>
      <c r="F13074" s="7" t="n">
        <v>0</v>
      </c>
    </row>
    <row r="13075" spans="1:10">
      <c r="A13075" t="s">
        <v>4</v>
      </c>
      <c r="B13075" s="4" t="s">
        <v>5</v>
      </c>
      <c r="C13075" s="4" t="s">
        <v>13</v>
      </c>
      <c r="D13075" s="54" t="s">
        <v>225</v>
      </c>
      <c r="E13075" s="4" t="s">
        <v>5</v>
      </c>
      <c r="F13075" s="4" t="s">
        <v>13</v>
      </c>
      <c r="G13075" s="4" t="s">
        <v>10</v>
      </c>
      <c r="H13075" s="54" t="s">
        <v>226</v>
      </c>
      <c r="I13075" s="4" t="s">
        <v>13</v>
      </c>
      <c r="J13075" s="4" t="s">
        <v>29</v>
      </c>
    </row>
    <row r="13076" spans="1:10">
      <c r="A13076" t="n">
        <v>110460</v>
      </c>
      <c r="B13076" s="14" t="n">
        <v>5</v>
      </c>
      <c r="C13076" s="7" t="n">
        <v>28</v>
      </c>
      <c r="D13076" s="54" t="s">
        <v>3</v>
      </c>
      <c r="E13076" s="50" t="n">
        <v>64</v>
      </c>
      <c r="F13076" s="7" t="n">
        <v>5</v>
      </c>
      <c r="G13076" s="7" t="n">
        <v>4</v>
      </c>
      <c r="H13076" s="54" t="s">
        <v>3</v>
      </c>
      <c r="I13076" s="7" t="n">
        <v>1</v>
      </c>
      <c r="J13076" s="15" t="n">
        <f t="normal" ca="1">A13092</f>
        <v>0</v>
      </c>
    </row>
    <row r="13077" spans="1:10">
      <c r="A13077" t="s">
        <v>4</v>
      </c>
      <c r="B13077" s="4" t="s">
        <v>5</v>
      </c>
      <c r="C13077" s="4" t="s">
        <v>13</v>
      </c>
      <c r="D13077" s="4" t="s">
        <v>10</v>
      </c>
      <c r="E13077" s="4" t="s">
        <v>10</v>
      </c>
      <c r="F13077" s="4" t="s">
        <v>13</v>
      </c>
    </row>
    <row r="13078" spans="1:10">
      <c r="A13078" t="n">
        <v>110471</v>
      </c>
      <c r="B13078" s="30" t="n">
        <v>25</v>
      </c>
      <c r="C13078" s="7" t="n">
        <v>1</v>
      </c>
      <c r="D13078" s="7" t="n">
        <v>60</v>
      </c>
      <c r="E13078" s="7" t="n">
        <v>640</v>
      </c>
      <c r="F13078" s="7" t="n">
        <v>1</v>
      </c>
    </row>
    <row r="13079" spans="1:10">
      <c r="A13079" t="s">
        <v>4</v>
      </c>
      <c r="B13079" s="4" t="s">
        <v>5</v>
      </c>
      <c r="C13079" s="4" t="s">
        <v>13</v>
      </c>
      <c r="D13079" s="4" t="s">
        <v>10</v>
      </c>
      <c r="E13079" s="4" t="s">
        <v>6</v>
      </c>
    </row>
    <row r="13080" spans="1:10">
      <c r="A13080" t="n">
        <v>110478</v>
      </c>
      <c r="B13080" s="51" t="n">
        <v>51</v>
      </c>
      <c r="C13080" s="7" t="n">
        <v>4</v>
      </c>
      <c r="D13080" s="7" t="n">
        <v>4</v>
      </c>
      <c r="E13080" s="7" t="s">
        <v>701</v>
      </c>
    </row>
    <row r="13081" spans="1:10">
      <c r="A13081" t="s">
        <v>4</v>
      </c>
      <c r="B13081" s="4" t="s">
        <v>5</v>
      </c>
      <c r="C13081" s="4" t="s">
        <v>10</v>
      </c>
    </row>
    <row r="13082" spans="1:10">
      <c r="A13082" t="n">
        <v>110491</v>
      </c>
      <c r="B13082" s="25" t="n">
        <v>16</v>
      </c>
      <c r="C13082" s="7" t="n">
        <v>0</v>
      </c>
    </row>
    <row r="13083" spans="1:10">
      <c r="A13083" t="s">
        <v>4</v>
      </c>
      <c r="B13083" s="4" t="s">
        <v>5</v>
      </c>
      <c r="C13083" s="4" t="s">
        <v>10</v>
      </c>
      <c r="D13083" s="4" t="s">
        <v>66</v>
      </c>
      <c r="E13083" s="4" t="s">
        <v>13</v>
      </c>
      <c r="F13083" s="4" t="s">
        <v>13</v>
      </c>
    </row>
    <row r="13084" spans="1:10">
      <c r="A13084" t="n">
        <v>110494</v>
      </c>
      <c r="B13084" s="52" t="n">
        <v>26</v>
      </c>
      <c r="C13084" s="7" t="n">
        <v>4</v>
      </c>
      <c r="D13084" s="7" t="s">
        <v>995</v>
      </c>
      <c r="E13084" s="7" t="n">
        <v>2</v>
      </c>
      <c r="F13084" s="7" t="n">
        <v>0</v>
      </c>
    </row>
    <row r="13085" spans="1:10">
      <c r="A13085" t="s">
        <v>4</v>
      </c>
      <c r="B13085" s="4" t="s">
        <v>5</v>
      </c>
    </row>
    <row r="13086" spans="1:10">
      <c r="A13086" t="n">
        <v>110575</v>
      </c>
      <c r="B13086" s="32" t="n">
        <v>28</v>
      </c>
    </row>
    <row r="13087" spans="1:10">
      <c r="A13087" t="s">
        <v>4</v>
      </c>
      <c r="B13087" s="4" t="s">
        <v>5</v>
      </c>
      <c r="C13087" s="4" t="s">
        <v>10</v>
      </c>
      <c r="D13087" s="4" t="s">
        <v>13</v>
      </c>
    </row>
    <row r="13088" spans="1:10">
      <c r="A13088" t="n">
        <v>110576</v>
      </c>
      <c r="B13088" s="61" t="n">
        <v>89</v>
      </c>
      <c r="C13088" s="7" t="n">
        <v>65533</v>
      </c>
      <c r="D13088" s="7" t="n">
        <v>1</v>
      </c>
    </row>
    <row r="13089" spans="1:10">
      <c r="A13089" t="s">
        <v>4</v>
      </c>
      <c r="B13089" s="4" t="s">
        <v>5</v>
      </c>
      <c r="C13089" s="4" t="s">
        <v>13</v>
      </c>
      <c r="D13089" s="4" t="s">
        <v>10</v>
      </c>
      <c r="E13089" s="4" t="s">
        <v>10</v>
      </c>
      <c r="F13089" s="4" t="s">
        <v>13</v>
      </c>
    </row>
    <row r="13090" spans="1:10">
      <c r="A13090" t="n">
        <v>110580</v>
      </c>
      <c r="B13090" s="30" t="n">
        <v>25</v>
      </c>
      <c r="C13090" s="7" t="n">
        <v>1</v>
      </c>
      <c r="D13090" s="7" t="n">
        <v>65535</v>
      </c>
      <c r="E13090" s="7" t="n">
        <v>65535</v>
      </c>
      <c r="F13090" s="7" t="n">
        <v>0</v>
      </c>
    </row>
    <row r="13091" spans="1:10">
      <c r="A13091" t="s">
        <v>4</v>
      </c>
      <c r="B13091" s="4" t="s">
        <v>5</v>
      </c>
      <c r="C13091" s="4" t="s">
        <v>13</v>
      </c>
      <c r="D13091" s="54" t="s">
        <v>225</v>
      </c>
      <c r="E13091" s="4" t="s">
        <v>5</v>
      </c>
      <c r="F13091" s="4" t="s">
        <v>13</v>
      </c>
      <c r="G13091" s="4" t="s">
        <v>10</v>
      </c>
      <c r="H13091" s="54" t="s">
        <v>226</v>
      </c>
      <c r="I13091" s="4" t="s">
        <v>13</v>
      </c>
      <c r="J13091" s="4" t="s">
        <v>29</v>
      </c>
    </row>
    <row r="13092" spans="1:10">
      <c r="A13092" t="n">
        <v>110587</v>
      </c>
      <c r="B13092" s="14" t="n">
        <v>5</v>
      </c>
      <c r="C13092" s="7" t="n">
        <v>28</v>
      </c>
      <c r="D13092" s="54" t="s">
        <v>3</v>
      </c>
      <c r="E13092" s="50" t="n">
        <v>64</v>
      </c>
      <c r="F13092" s="7" t="n">
        <v>5</v>
      </c>
      <c r="G13092" s="7" t="n">
        <v>11</v>
      </c>
      <c r="H13092" s="54" t="s">
        <v>3</v>
      </c>
      <c r="I13092" s="7" t="n">
        <v>1</v>
      </c>
      <c r="J13092" s="15" t="n">
        <f t="normal" ca="1">A13108</f>
        <v>0</v>
      </c>
    </row>
    <row r="13093" spans="1:10">
      <c r="A13093" t="s">
        <v>4</v>
      </c>
      <c r="B13093" s="4" t="s">
        <v>5</v>
      </c>
      <c r="C13093" s="4" t="s">
        <v>13</v>
      </c>
      <c r="D13093" s="4" t="s">
        <v>10</v>
      </c>
      <c r="E13093" s="4" t="s">
        <v>10</v>
      </c>
      <c r="F13093" s="4" t="s">
        <v>13</v>
      </c>
    </row>
    <row r="13094" spans="1:10">
      <c r="A13094" t="n">
        <v>110598</v>
      </c>
      <c r="B13094" s="30" t="n">
        <v>25</v>
      </c>
      <c r="C13094" s="7" t="n">
        <v>1</v>
      </c>
      <c r="D13094" s="7" t="n">
        <v>60</v>
      </c>
      <c r="E13094" s="7" t="n">
        <v>640</v>
      </c>
      <c r="F13094" s="7" t="n">
        <v>1</v>
      </c>
    </row>
    <row r="13095" spans="1:10">
      <c r="A13095" t="s">
        <v>4</v>
      </c>
      <c r="B13095" s="4" t="s">
        <v>5</v>
      </c>
      <c r="C13095" s="4" t="s">
        <v>13</v>
      </c>
      <c r="D13095" s="4" t="s">
        <v>10</v>
      </c>
      <c r="E13095" s="4" t="s">
        <v>6</v>
      </c>
    </row>
    <row r="13096" spans="1:10">
      <c r="A13096" t="n">
        <v>110605</v>
      </c>
      <c r="B13096" s="51" t="n">
        <v>51</v>
      </c>
      <c r="C13096" s="7" t="n">
        <v>4</v>
      </c>
      <c r="D13096" s="7" t="n">
        <v>11</v>
      </c>
      <c r="E13096" s="7" t="s">
        <v>677</v>
      </c>
    </row>
    <row r="13097" spans="1:10">
      <c r="A13097" t="s">
        <v>4</v>
      </c>
      <c r="B13097" s="4" t="s">
        <v>5</v>
      </c>
      <c r="C13097" s="4" t="s">
        <v>10</v>
      </c>
    </row>
    <row r="13098" spans="1:10">
      <c r="A13098" t="n">
        <v>110618</v>
      </c>
      <c r="B13098" s="25" t="n">
        <v>16</v>
      </c>
      <c r="C13098" s="7" t="n">
        <v>0</v>
      </c>
    </row>
    <row r="13099" spans="1:10">
      <c r="A13099" t="s">
        <v>4</v>
      </c>
      <c r="B13099" s="4" t="s">
        <v>5</v>
      </c>
      <c r="C13099" s="4" t="s">
        <v>10</v>
      </c>
      <c r="D13099" s="4" t="s">
        <v>66</v>
      </c>
      <c r="E13099" s="4" t="s">
        <v>13</v>
      </c>
      <c r="F13099" s="4" t="s">
        <v>13</v>
      </c>
    </row>
    <row r="13100" spans="1:10">
      <c r="A13100" t="n">
        <v>110621</v>
      </c>
      <c r="B13100" s="52" t="n">
        <v>26</v>
      </c>
      <c r="C13100" s="7" t="n">
        <v>11</v>
      </c>
      <c r="D13100" s="7" t="s">
        <v>996</v>
      </c>
      <c r="E13100" s="7" t="n">
        <v>2</v>
      </c>
      <c r="F13100" s="7" t="n">
        <v>0</v>
      </c>
    </row>
    <row r="13101" spans="1:10">
      <c r="A13101" t="s">
        <v>4</v>
      </c>
      <c r="B13101" s="4" t="s">
        <v>5</v>
      </c>
    </row>
    <row r="13102" spans="1:10">
      <c r="A13102" t="n">
        <v>110691</v>
      </c>
      <c r="B13102" s="32" t="n">
        <v>28</v>
      </c>
    </row>
    <row r="13103" spans="1:10">
      <c r="A13103" t="s">
        <v>4</v>
      </c>
      <c r="B13103" s="4" t="s">
        <v>5</v>
      </c>
      <c r="C13103" s="4" t="s">
        <v>10</v>
      </c>
      <c r="D13103" s="4" t="s">
        <v>13</v>
      </c>
    </row>
    <row r="13104" spans="1:10">
      <c r="A13104" t="n">
        <v>110692</v>
      </c>
      <c r="B13104" s="61" t="n">
        <v>89</v>
      </c>
      <c r="C13104" s="7" t="n">
        <v>65533</v>
      </c>
      <c r="D13104" s="7" t="n">
        <v>1</v>
      </c>
    </row>
    <row r="13105" spans="1:10">
      <c r="A13105" t="s">
        <v>4</v>
      </c>
      <c r="B13105" s="4" t="s">
        <v>5</v>
      </c>
      <c r="C13105" s="4" t="s">
        <v>13</v>
      </c>
      <c r="D13105" s="4" t="s">
        <v>10</v>
      </c>
      <c r="E13105" s="4" t="s">
        <v>10</v>
      </c>
      <c r="F13105" s="4" t="s">
        <v>13</v>
      </c>
    </row>
    <row r="13106" spans="1:10">
      <c r="A13106" t="n">
        <v>110696</v>
      </c>
      <c r="B13106" s="30" t="n">
        <v>25</v>
      </c>
      <c r="C13106" s="7" t="n">
        <v>1</v>
      </c>
      <c r="D13106" s="7" t="n">
        <v>65535</v>
      </c>
      <c r="E13106" s="7" t="n">
        <v>65535</v>
      </c>
      <c r="F13106" s="7" t="n">
        <v>0</v>
      </c>
    </row>
    <row r="13107" spans="1:10">
      <c r="A13107" t="s">
        <v>4</v>
      </c>
      <c r="B13107" s="4" t="s">
        <v>5</v>
      </c>
      <c r="C13107" s="4" t="s">
        <v>13</v>
      </c>
      <c r="D13107" s="54" t="s">
        <v>225</v>
      </c>
      <c r="E13107" s="4" t="s">
        <v>5</v>
      </c>
      <c r="F13107" s="4" t="s">
        <v>13</v>
      </c>
      <c r="G13107" s="4" t="s">
        <v>10</v>
      </c>
      <c r="H13107" s="54" t="s">
        <v>226</v>
      </c>
      <c r="I13107" s="4" t="s">
        <v>13</v>
      </c>
      <c r="J13107" s="4" t="s">
        <v>29</v>
      </c>
    </row>
    <row r="13108" spans="1:10">
      <c r="A13108" t="n">
        <v>110703</v>
      </c>
      <c r="B13108" s="14" t="n">
        <v>5</v>
      </c>
      <c r="C13108" s="7" t="n">
        <v>28</v>
      </c>
      <c r="D13108" s="54" t="s">
        <v>3</v>
      </c>
      <c r="E13108" s="50" t="n">
        <v>64</v>
      </c>
      <c r="F13108" s="7" t="n">
        <v>5</v>
      </c>
      <c r="G13108" s="7" t="n">
        <v>7</v>
      </c>
      <c r="H13108" s="54" t="s">
        <v>3</v>
      </c>
      <c r="I13108" s="7" t="n">
        <v>1</v>
      </c>
      <c r="J13108" s="15" t="n">
        <f t="normal" ca="1">A13124</f>
        <v>0</v>
      </c>
    </row>
    <row r="13109" spans="1:10">
      <c r="A13109" t="s">
        <v>4</v>
      </c>
      <c r="B13109" s="4" t="s">
        <v>5</v>
      </c>
      <c r="C13109" s="4" t="s">
        <v>13</v>
      </c>
      <c r="D13109" s="4" t="s">
        <v>10</v>
      </c>
      <c r="E13109" s="4" t="s">
        <v>10</v>
      </c>
      <c r="F13109" s="4" t="s">
        <v>13</v>
      </c>
    </row>
    <row r="13110" spans="1:10">
      <c r="A13110" t="n">
        <v>110714</v>
      </c>
      <c r="B13110" s="30" t="n">
        <v>25</v>
      </c>
      <c r="C13110" s="7" t="n">
        <v>1</v>
      </c>
      <c r="D13110" s="7" t="n">
        <v>60</v>
      </c>
      <c r="E13110" s="7" t="n">
        <v>640</v>
      </c>
      <c r="F13110" s="7" t="n">
        <v>1</v>
      </c>
    </row>
    <row r="13111" spans="1:10">
      <c r="A13111" t="s">
        <v>4</v>
      </c>
      <c r="B13111" s="4" t="s">
        <v>5</v>
      </c>
      <c r="C13111" s="4" t="s">
        <v>13</v>
      </c>
      <c r="D13111" s="4" t="s">
        <v>10</v>
      </c>
      <c r="E13111" s="4" t="s">
        <v>6</v>
      </c>
    </row>
    <row r="13112" spans="1:10">
      <c r="A13112" t="n">
        <v>110721</v>
      </c>
      <c r="B13112" s="51" t="n">
        <v>51</v>
      </c>
      <c r="C13112" s="7" t="n">
        <v>4</v>
      </c>
      <c r="D13112" s="7" t="n">
        <v>7</v>
      </c>
      <c r="E13112" s="7" t="s">
        <v>186</v>
      </c>
    </row>
    <row r="13113" spans="1:10">
      <c r="A13113" t="s">
        <v>4</v>
      </c>
      <c r="B13113" s="4" t="s">
        <v>5</v>
      </c>
      <c r="C13113" s="4" t="s">
        <v>10</v>
      </c>
    </row>
    <row r="13114" spans="1:10">
      <c r="A13114" t="n">
        <v>110735</v>
      </c>
      <c r="B13114" s="25" t="n">
        <v>16</v>
      </c>
      <c r="C13114" s="7" t="n">
        <v>0</v>
      </c>
    </row>
    <row r="13115" spans="1:10">
      <c r="A13115" t="s">
        <v>4</v>
      </c>
      <c r="B13115" s="4" t="s">
        <v>5</v>
      </c>
      <c r="C13115" s="4" t="s">
        <v>10</v>
      </c>
      <c r="D13115" s="4" t="s">
        <v>66</v>
      </c>
      <c r="E13115" s="4" t="s">
        <v>13</v>
      </c>
      <c r="F13115" s="4" t="s">
        <v>13</v>
      </c>
    </row>
    <row r="13116" spans="1:10">
      <c r="A13116" t="n">
        <v>110738</v>
      </c>
      <c r="B13116" s="52" t="n">
        <v>26</v>
      </c>
      <c r="C13116" s="7" t="n">
        <v>7</v>
      </c>
      <c r="D13116" s="7" t="s">
        <v>997</v>
      </c>
      <c r="E13116" s="7" t="n">
        <v>2</v>
      </c>
      <c r="F13116" s="7" t="n">
        <v>0</v>
      </c>
    </row>
    <row r="13117" spans="1:10">
      <c r="A13117" t="s">
        <v>4</v>
      </c>
      <c r="B13117" s="4" t="s">
        <v>5</v>
      </c>
    </row>
    <row r="13118" spans="1:10">
      <c r="A13118" t="n">
        <v>110761</v>
      </c>
      <c r="B13118" s="32" t="n">
        <v>28</v>
      </c>
    </row>
    <row r="13119" spans="1:10">
      <c r="A13119" t="s">
        <v>4</v>
      </c>
      <c r="B13119" s="4" t="s">
        <v>5</v>
      </c>
      <c r="C13119" s="4" t="s">
        <v>10</v>
      </c>
      <c r="D13119" s="4" t="s">
        <v>13</v>
      </c>
    </row>
    <row r="13120" spans="1:10">
      <c r="A13120" t="n">
        <v>110762</v>
      </c>
      <c r="B13120" s="61" t="n">
        <v>89</v>
      </c>
      <c r="C13120" s="7" t="n">
        <v>65533</v>
      </c>
      <c r="D13120" s="7" t="n">
        <v>1</v>
      </c>
    </row>
    <row r="13121" spans="1:10">
      <c r="A13121" t="s">
        <v>4</v>
      </c>
      <c r="B13121" s="4" t="s">
        <v>5</v>
      </c>
      <c r="C13121" s="4" t="s">
        <v>13</v>
      </c>
      <c r="D13121" s="4" t="s">
        <v>10</v>
      </c>
      <c r="E13121" s="4" t="s">
        <v>10</v>
      </c>
      <c r="F13121" s="4" t="s">
        <v>13</v>
      </c>
    </row>
    <row r="13122" spans="1:10">
      <c r="A13122" t="n">
        <v>110766</v>
      </c>
      <c r="B13122" s="30" t="n">
        <v>25</v>
      </c>
      <c r="C13122" s="7" t="n">
        <v>1</v>
      </c>
      <c r="D13122" s="7" t="n">
        <v>65535</v>
      </c>
      <c r="E13122" s="7" t="n">
        <v>65535</v>
      </c>
      <c r="F13122" s="7" t="n">
        <v>0</v>
      </c>
    </row>
    <row r="13123" spans="1:10">
      <c r="A13123" t="s">
        <v>4</v>
      </c>
      <c r="B13123" s="4" t="s">
        <v>5</v>
      </c>
      <c r="C13123" s="4" t="s">
        <v>13</v>
      </c>
      <c r="D13123" s="4" t="s">
        <v>10</v>
      </c>
      <c r="E13123" s="4" t="s">
        <v>10</v>
      </c>
      <c r="F13123" s="4" t="s">
        <v>13</v>
      </c>
    </row>
    <row r="13124" spans="1:10">
      <c r="A13124" t="n">
        <v>110773</v>
      </c>
      <c r="B13124" s="30" t="n">
        <v>25</v>
      </c>
      <c r="C13124" s="7" t="n">
        <v>1</v>
      </c>
      <c r="D13124" s="7" t="n">
        <v>160</v>
      </c>
      <c r="E13124" s="7" t="n">
        <v>570</v>
      </c>
      <c r="F13124" s="7" t="n">
        <v>1</v>
      </c>
    </row>
    <row r="13125" spans="1:10">
      <c r="A13125" t="s">
        <v>4</v>
      </c>
      <c r="B13125" s="4" t="s">
        <v>5</v>
      </c>
      <c r="C13125" s="4" t="s">
        <v>13</v>
      </c>
      <c r="D13125" s="4" t="s">
        <v>10</v>
      </c>
      <c r="E13125" s="4" t="s">
        <v>6</v>
      </c>
    </row>
    <row r="13126" spans="1:10">
      <c r="A13126" t="n">
        <v>110780</v>
      </c>
      <c r="B13126" s="51" t="n">
        <v>51</v>
      </c>
      <c r="C13126" s="7" t="n">
        <v>4</v>
      </c>
      <c r="D13126" s="7" t="n">
        <v>0</v>
      </c>
      <c r="E13126" s="7" t="s">
        <v>701</v>
      </c>
    </row>
    <row r="13127" spans="1:10">
      <c r="A13127" t="s">
        <v>4</v>
      </c>
      <c r="B13127" s="4" t="s">
        <v>5</v>
      </c>
      <c r="C13127" s="4" t="s">
        <v>10</v>
      </c>
    </row>
    <row r="13128" spans="1:10">
      <c r="A13128" t="n">
        <v>110793</v>
      </c>
      <c r="B13128" s="25" t="n">
        <v>16</v>
      </c>
      <c r="C13128" s="7" t="n">
        <v>0</v>
      </c>
    </row>
    <row r="13129" spans="1:10">
      <c r="A13129" t="s">
        <v>4</v>
      </c>
      <c r="B13129" s="4" t="s">
        <v>5</v>
      </c>
      <c r="C13129" s="4" t="s">
        <v>10</v>
      </c>
      <c r="D13129" s="4" t="s">
        <v>66</v>
      </c>
      <c r="E13129" s="4" t="s">
        <v>13</v>
      </c>
      <c r="F13129" s="4" t="s">
        <v>13</v>
      </c>
    </row>
    <row r="13130" spans="1:10">
      <c r="A13130" t="n">
        <v>110796</v>
      </c>
      <c r="B13130" s="52" t="n">
        <v>26</v>
      </c>
      <c r="C13130" s="7" t="n">
        <v>0</v>
      </c>
      <c r="D13130" s="7" t="s">
        <v>998</v>
      </c>
      <c r="E13130" s="7" t="n">
        <v>2</v>
      </c>
      <c r="F13130" s="7" t="n">
        <v>0</v>
      </c>
    </row>
    <row r="13131" spans="1:10">
      <c r="A13131" t="s">
        <v>4</v>
      </c>
      <c r="B13131" s="4" t="s">
        <v>5</v>
      </c>
    </row>
    <row r="13132" spans="1:10">
      <c r="A13132" t="n">
        <v>110846</v>
      </c>
      <c r="B13132" s="32" t="n">
        <v>28</v>
      </c>
    </row>
    <row r="13133" spans="1:10">
      <c r="A13133" t="s">
        <v>4</v>
      </c>
      <c r="B13133" s="4" t="s">
        <v>5</v>
      </c>
      <c r="C13133" s="4" t="s">
        <v>10</v>
      </c>
      <c r="D13133" s="4" t="s">
        <v>13</v>
      </c>
    </row>
    <row r="13134" spans="1:10">
      <c r="A13134" t="n">
        <v>110847</v>
      </c>
      <c r="B13134" s="61" t="n">
        <v>89</v>
      </c>
      <c r="C13134" s="7" t="n">
        <v>65533</v>
      </c>
      <c r="D13134" s="7" t="n">
        <v>1</v>
      </c>
    </row>
    <row r="13135" spans="1:10">
      <c r="A13135" t="s">
        <v>4</v>
      </c>
      <c r="B13135" s="4" t="s">
        <v>5</v>
      </c>
      <c r="C13135" s="4" t="s">
        <v>13</v>
      </c>
      <c r="D13135" s="4" t="s">
        <v>10</v>
      </c>
      <c r="E13135" s="4" t="s">
        <v>10</v>
      </c>
      <c r="F13135" s="4" t="s">
        <v>13</v>
      </c>
    </row>
    <row r="13136" spans="1:10">
      <c r="A13136" t="n">
        <v>110851</v>
      </c>
      <c r="B13136" s="30" t="n">
        <v>25</v>
      </c>
      <c r="C13136" s="7" t="n">
        <v>1</v>
      </c>
      <c r="D13136" s="7" t="n">
        <v>65535</v>
      </c>
      <c r="E13136" s="7" t="n">
        <v>65535</v>
      </c>
      <c r="F13136" s="7" t="n">
        <v>0</v>
      </c>
    </row>
    <row r="13137" spans="1:6">
      <c r="A13137" t="s">
        <v>4</v>
      </c>
      <c r="B13137" s="4" t="s">
        <v>5</v>
      </c>
      <c r="C13137" s="4" t="s">
        <v>13</v>
      </c>
      <c r="D13137" s="4" t="s">
        <v>10</v>
      </c>
      <c r="E13137" s="4" t="s">
        <v>10</v>
      </c>
      <c r="F13137" s="4" t="s">
        <v>13</v>
      </c>
    </row>
    <row r="13138" spans="1:6">
      <c r="A13138" t="n">
        <v>110858</v>
      </c>
      <c r="B13138" s="30" t="n">
        <v>25</v>
      </c>
      <c r="C13138" s="7" t="n">
        <v>1</v>
      </c>
      <c r="D13138" s="7" t="n">
        <v>60</v>
      </c>
      <c r="E13138" s="7" t="n">
        <v>280</v>
      </c>
      <c r="F13138" s="7" t="n">
        <v>2</v>
      </c>
    </row>
    <row r="13139" spans="1:6">
      <c r="A13139" t="s">
        <v>4</v>
      </c>
      <c r="B13139" s="4" t="s">
        <v>5</v>
      </c>
      <c r="C13139" s="4" t="s">
        <v>13</v>
      </c>
      <c r="D13139" s="4" t="s">
        <v>10</v>
      </c>
      <c r="E13139" s="4" t="s">
        <v>6</v>
      </c>
    </row>
    <row r="13140" spans="1:6">
      <c r="A13140" t="n">
        <v>110865</v>
      </c>
      <c r="B13140" s="51" t="n">
        <v>51</v>
      </c>
      <c r="C13140" s="7" t="n">
        <v>4</v>
      </c>
      <c r="D13140" s="7" t="n">
        <v>110</v>
      </c>
      <c r="E13140" s="7" t="s">
        <v>749</v>
      </c>
    </row>
    <row r="13141" spans="1:6">
      <c r="A13141" t="s">
        <v>4</v>
      </c>
      <c r="B13141" s="4" t="s">
        <v>5</v>
      </c>
      <c r="C13141" s="4" t="s">
        <v>10</v>
      </c>
    </row>
    <row r="13142" spans="1:6">
      <c r="A13142" t="n">
        <v>110879</v>
      </c>
      <c r="B13142" s="25" t="n">
        <v>16</v>
      </c>
      <c r="C13142" s="7" t="n">
        <v>0</v>
      </c>
    </row>
    <row r="13143" spans="1:6">
      <c r="A13143" t="s">
        <v>4</v>
      </c>
      <c r="B13143" s="4" t="s">
        <v>5</v>
      </c>
      <c r="C13143" s="4" t="s">
        <v>10</v>
      </c>
      <c r="D13143" s="4" t="s">
        <v>66</v>
      </c>
      <c r="E13143" s="4" t="s">
        <v>13</v>
      </c>
      <c r="F13143" s="4" t="s">
        <v>13</v>
      </c>
      <c r="G13143" s="4" t="s">
        <v>66</v>
      </c>
      <c r="H13143" s="4" t="s">
        <v>13</v>
      </c>
      <c r="I13143" s="4" t="s">
        <v>13</v>
      </c>
    </row>
    <row r="13144" spans="1:6">
      <c r="A13144" t="n">
        <v>110882</v>
      </c>
      <c r="B13144" s="52" t="n">
        <v>26</v>
      </c>
      <c r="C13144" s="7" t="n">
        <v>110</v>
      </c>
      <c r="D13144" s="7" t="s">
        <v>999</v>
      </c>
      <c r="E13144" s="7" t="n">
        <v>2</v>
      </c>
      <c r="F13144" s="7" t="n">
        <v>3</v>
      </c>
      <c r="G13144" s="7" t="s">
        <v>1000</v>
      </c>
      <c r="H13144" s="7" t="n">
        <v>2</v>
      </c>
      <c r="I13144" s="7" t="n">
        <v>0</v>
      </c>
    </row>
    <row r="13145" spans="1:6">
      <c r="A13145" t="s">
        <v>4</v>
      </c>
      <c r="B13145" s="4" t="s">
        <v>5</v>
      </c>
    </row>
    <row r="13146" spans="1:6">
      <c r="A13146" t="n">
        <v>111049</v>
      </c>
      <c r="B13146" s="32" t="n">
        <v>28</v>
      </c>
    </row>
    <row r="13147" spans="1:6">
      <c r="A13147" t="s">
        <v>4</v>
      </c>
      <c r="B13147" s="4" t="s">
        <v>5</v>
      </c>
      <c r="C13147" s="4" t="s">
        <v>10</v>
      </c>
      <c r="D13147" s="4" t="s">
        <v>13</v>
      </c>
    </row>
    <row r="13148" spans="1:6">
      <c r="A13148" t="n">
        <v>111050</v>
      </c>
      <c r="B13148" s="61" t="n">
        <v>89</v>
      </c>
      <c r="C13148" s="7" t="n">
        <v>65533</v>
      </c>
      <c r="D13148" s="7" t="n">
        <v>1</v>
      </c>
    </row>
    <row r="13149" spans="1:6">
      <c r="A13149" t="s">
        <v>4</v>
      </c>
      <c r="B13149" s="4" t="s">
        <v>5</v>
      </c>
      <c r="C13149" s="4" t="s">
        <v>13</v>
      </c>
      <c r="D13149" s="4" t="s">
        <v>10</v>
      </c>
      <c r="E13149" s="4" t="s">
        <v>10</v>
      </c>
      <c r="F13149" s="4" t="s">
        <v>13</v>
      </c>
    </row>
    <row r="13150" spans="1:6">
      <c r="A13150" t="n">
        <v>111054</v>
      </c>
      <c r="B13150" s="30" t="n">
        <v>25</v>
      </c>
      <c r="C13150" s="7" t="n">
        <v>1</v>
      </c>
      <c r="D13150" s="7" t="n">
        <v>65535</v>
      </c>
      <c r="E13150" s="7" t="n">
        <v>65535</v>
      </c>
      <c r="F13150" s="7" t="n">
        <v>0</v>
      </c>
    </row>
    <row r="13151" spans="1:6">
      <c r="A13151" t="s">
        <v>4</v>
      </c>
      <c r="B13151" s="4" t="s">
        <v>5</v>
      </c>
      <c r="C13151" s="4" t="s">
        <v>13</v>
      </c>
      <c r="D13151" s="54" t="s">
        <v>225</v>
      </c>
      <c r="E13151" s="4" t="s">
        <v>5</v>
      </c>
      <c r="F13151" s="4" t="s">
        <v>13</v>
      </c>
      <c r="G13151" s="4" t="s">
        <v>10</v>
      </c>
      <c r="H13151" s="4" t="s">
        <v>9</v>
      </c>
      <c r="I13151" s="54" t="s">
        <v>226</v>
      </c>
      <c r="J13151" s="4" t="s">
        <v>13</v>
      </c>
      <c r="K13151" s="4" t="s">
        <v>13</v>
      </c>
      <c r="L13151" s="4" t="s">
        <v>29</v>
      </c>
    </row>
    <row r="13152" spans="1:6">
      <c r="A13152" t="n">
        <v>111061</v>
      </c>
      <c r="B13152" s="14" t="n">
        <v>5</v>
      </c>
      <c r="C13152" s="7" t="n">
        <v>28</v>
      </c>
      <c r="D13152" s="54" t="s">
        <v>3</v>
      </c>
      <c r="E13152" s="74" t="n">
        <v>101</v>
      </c>
      <c r="F13152" s="7" t="n">
        <v>2</v>
      </c>
      <c r="G13152" s="7" t="n">
        <v>3217</v>
      </c>
      <c r="H13152" s="7" t="n">
        <v>1</v>
      </c>
      <c r="I13152" s="54" t="s">
        <v>3</v>
      </c>
      <c r="J13152" s="7" t="n">
        <v>8</v>
      </c>
      <c r="K13152" s="7" t="n">
        <v>1</v>
      </c>
      <c r="L13152" s="15" t="n">
        <f t="normal" ca="1">A13280</f>
        <v>0</v>
      </c>
    </row>
    <row r="13153" spans="1:12">
      <c r="A13153" t="s">
        <v>4</v>
      </c>
      <c r="B13153" s="4" t="s">
        <v>5</v>
      </c>
      <c r="C13153" s="4" t="s">
        <v>13</v>
      </c>
      <c r="D13153" s="4" t="s">
        <v>10</v>
      </c>
      <c r="E13153" s="4" t="s">
        <v>10</v>
      </c>
      <c r="F13153" s="4" t="s">
        <v>13</v>
      </c>
    </row>
    <row r="13154" spans="1:12">
      <c r="A13154" t="n">
        <v>111077</v>
      </c>
      <c r="B13154" s="30" t="n">
        <v>25</v>
      </c>
      <c r="C13154" s="7" t="n">
        <v>1</v>
      </c>
      <c r="D13154" s="7" t="n">
        <v>260</v>
      </c>
      <c r="E13154" s="7" t="n">
        <v>280</v>
      </c>
      <c r="F13154" s="7" t="n">
        <v>2</v>
      </c>
    </row>
    <row r="13155" spans="1:12">
      <c r="A13155" t="s">
        <v>4</v>
      </c>
      <c r="B13155" s="4" t="s">
        <v>5</v>
      </c>
      <c r="C13155" s="4" t="s">
        <v>13</v>
      </c>
      <c r="D13155" s="4" t="s">
        <v>10</v>
      </c>
      <c r="E13155" s="4" t="s">
        <v>6</v>
      </c>
    </row>
    <row r="13156" spans="1:12">
      <c r="A13156" t="n">
        <v>111084</v>
      </c>
      <c r="B13156" s="51" t="n">
        <v>51</v>
      </c>
      <c r="C13156" s="7" t="n">
        <v>4</v>
      </c>
      <c r="D13156" s="7" t="n">
        <v>119</v>
      </c>
      <c r="E13156" s="7" t="s">
        <v>151</v>
      </c>
    </row>
    <row r="13157" spans="1:12">
      <c r="A13157" t="s">
        <v>4</v>
      </c>
      <c r="B13157" s="4" t="s">
        <v>5</v>
      </c>
      <c r="C13157" s="4" t="s">
        <v>10</v>
      </c>
    </row>
    <row r="13158" spans="1:12">
      <c r="A13158" t="n">
        <v>111097</v>
      </c>
      <c r="B13158" s="25" t="n">
        <v>16</v>
      </c>
      <c r="C13158" s="7" t="n">
        <v>0</v>
      </c>
    </row>
    <row r="13159" spans="1:12">
      <c r="A13159" t="s">
        <v>4</v>
      </c>
      <c r="B13159" s="4" t="s">
        <v>5</v>
      </c>
      <c r="C13159" s="4" t="s">
        <v>10</v>
      </c>
      <c r="D13159" s="4" t="s">
        <v>66</v>
      </c>
      <c r="E13159" s="4" t="s">
        <v>13</v>
      </c>
      <c r="F13159" s="4" t="s">
        <v>13</v>
      </c>
      <c r="G13159" s="4" t="s">
        <v>66</v>
      </c>
      <c r="H13159" s="4" t="s">
        <v>13</v>
      </c>
      <c r="I13159" s="4" t="s">
        <v>13</v>
      </c>
    </row>
    <row r="13160" spans="1:12">
      <c r="A13160" t="n">
        <v>111100</v>
      </c>
      <c r="B13160" s="52" t="n">
        <v>26</v>
      </c>
      <c r="C13160" s="7" t="n">
        <v>119</v>
      </c>
      <c r="D13160" s="7" t="s">
        <v>1001</v>
      </c>
      <c r="E13160" s="7" t="n">
        <v>2</v>
      </c>
      <c r="F13160" s="7" t="n">
        <v>3</v>
      </c>
      <c r="G13160" s="7" t="s">
        <v>1002</v>
      </c>
      <c r="H13160" s="7" t="n">
        <v>2</v>
      </c>
      <c r="I13160" s="7" t="n">
        <v>0</v>
      </c>
    </row>
    <row r="13161" spans="1:12">
      <c r="A13161" t="s">
        <v>4</v>
      </c>
      <c r="B13161" s="4" t="s">
        <v>5</v>
      </c>
    </row>
    <row r="13162" spans="1:12">
      <c r="A13162" t="n">
        <v>111264</v>
      </c>
      <c r="B13162" s="32" t="n">
        <v>28</v>
      </c>
    </row>
    <row r="13163" spans="1:12">
      <c r="A13163" t="s">
        <v>4</v>
      </c>
      <c r="B13163" s="4" t="s">
        <v>5</v>
      </c>
      <c r="C13163" s="4" t="s">
        <v>10</v>
      </c>
      <c r="D13163" s="4" t="s">
        <v>13</v>
      </c>
    </row>
    <row r="13164" spans="1:12">
      <c r="A13164" t="n">
        <v>111265</v>
      </c>
      <c r="B13164" s="61" t="n">
        <v>89</v>
      </c>
      <c r="C13164" s="7" t="n">
        <v>65533</v>
      </c>
      <c r="D13164" s="7" t="n">
        <v>1</v>
      </c>
    </row>
    <row r="13165" spans="1:12">
      <c r="A13165" t="s">
        <v>4</v>
      </c>
      <c r="B13165" s="4" t="s">
        <v>5</v>
      </c>
      <c r="C13165" s="4" t="s">
        <v>13</v>
      </c>
      <c r="D13165" s="4" t="s">
        <v>10</v>
      </c>
      <c r="E13165" s="4" t="s">
        <v>10</v>
      </c>
      <c r="F13165" s="4" t="s">
        <v>13</v>
      </c>
    </row>
    <row r="13166" spans="1:12">
      <c r="A13166" t="n">
        <v>111269</v>
      </c>
      <c r="B13166" s="30" t="n">
        <v>25</v>
      </c>
      <c r="C13166" s="7" t="n">
        <v>1</v>
      </c>
      <c r="D13166" s="7" t="n">
        <v>65535</v>
      </c>
      <c r="E13166" s="7" t="n">
        <v>65535</v>
      </c>
      <c r="F13166" s="7" t="n">
        <v>0</v>
      </c>
    </row>
    <row r="13167" spans="1:12">
      <c r="A13167" t="s">
        <v>4</v>
      </c>
      <c r="B13167" s="4" t="s">
        <v>5</v>
      </c>
      <c r="C13167" s="4" t="s">
        <v>13</v>
      </c>
      <c r="D13167" s="4" t="s">
        <v>10</v>
      </c>
      <c r="E13167" s="4" t="s">
        <v>30</v>
      </c>
    </row>
    <row r="13168" spans="1:12">
      <c r="A13168" t="n">
        <v>111276</v>
      </c>
      <c r="B13168" s="27" t="n">
        <v>58</v>
      </c>
      <c r="C13168" s="7" t="n">
        <v>0</v>
      </c>
      <c r="D13168" s="7" t="n">
        <v>300</v>
      </c>
      <c r="E13168" s="7" t="n">
        <v>0.300000011920929</v>
      </c>
    </row>
    <row r="13169" spans="1:9">
      <c r="A13169" t="s">
        <v>4</v>
      </c>
      <c r="B13169" s="4" t="s">
        <v>5</v>
      </c>
      <c r="C13169" s="4" t="s">
        <v>13</v>
      </c>
      <c r="D13169" s="4" t="s">
        <v>10</v>
      </c>
    </row>
    <row r="13170" spans="1:9">
      <c r="A13170" t="n">
        <v>111284</v>
      </c>
      <c r="B13170" s="27" t="n">
        <v>58</v>
      </c>
      <c r="C13170" s="7" t="n">
        <v>255</v>
      </c>
      <c r="D13170" s="7" t="n">
        <v>0</v>
      </c>
    </row>
    <row r="13171" spans="1:9">
      <c r="A13171" t="s">
        <v>4</v>
      </c>
      <c r="B13171" s="4" t="s">
        <v>5</v>
      </c>
      <c r="C13171" s="4" t="s">
        <v>13</v>
      </c>
      <c r="D13171" s="4" t="s">
        <v>10</v>
      </c>
      <c r="E13171" s="4" t="s">
        <v>30</v>
      </c>
      <c r="F13171" s="4" t="s">
        <v>10</v>
      </c>
      <c r="G13171" s="4" t="s">
        <v>9</v>
      </c>
      <c r="H13171" s="4" t="s">
        <v>9</v>
      </c>
      <c r="I13171" s="4" t="s">
        <v>10</v>
      </c>
      <c r="J13171" s="4" t="s">
        <v>10</v>
      </c>
      <c r="K13171" s="4" t="s">
        <v>9</v>
      </c>
      <c r="L13171" s="4" t="s">
        <v>9</v>
      </c>
      <c r="M13171" s="4" t="s">
        <v>9</v>
      </c>
      <c r="N13171" s="4" t="s">
        <v>9</v>
      </c>
      <c r="O13171" s="4" t="s">
        <v>6</v>
      </c>
    </row>
    <row r="13172" spans="1:9">
      <c r="A13172" t="n">
        <v>111288</v>
      </c>
      <c r="B13172" s="19" t="n">
        <v>50</v>
      </c>
      <c r="C13172" s="7" t="n">
        <v>0</v>
      </c>
      <c r="D13172" s="7" t="n">
        <v>12010</v>
      </c>
      <c r="E13172" s="7" t="n">
        <v>1</v>
      </c>
      <c r="F13172" s="7" t="n">
        <v>0</v>
      </c>
      <c r="G13172" s="7" t="n">
        <v>0</v>
      </c>
      <c r="H13172" s="7" t="n">
        <v>0</v>
      </c>
      <c r="I13172" s="7" t="n">
        <v>0</v>
      </c>
      <c r="J13172" s="7" t="n">
        <v>65533</v>
      </c>
      <c r="K13172" s="7" t="n">
        <v>0</v>
      </c>
      <c r="L13172" s="7" t="n">
        <v>0</v>
      </c>
      <c r="M13172" s="7" t="n">
        <v>0</v>
      </c>
      <c r="N13172" s="7" t="n">
        <v>0</v>
      </c>
      <c r="O13172" s="7" t="s">
        <v>12</v>
      </c>
    </row>
    <row r="13173" spans="1:9">
      <c r="A13173" t="s">
        <v>4</v>
      </c>
      <c r="B13173" s="4" t="s">
        <v>5</v>
      </c>
      <c r="C13173" s="4" t="s">
        <v>13</v>
      </c>
      <c r="D13173" s="4" t="s">
        <v>10</v>
      </c>
      <c r="E13173" s="4" t="s">
        <v>10</v>
      </c>
      <c r="F13173" s="4" t="s">
        <v>10</v>
      </c>
      <c r="G13173" s="4" t="s">
        <v>10</v>
      </c>
      <c r="H13173" s="4" t="s">
        <v>13</v>
      </c>
    </row>
    <row r="13174" spans="1:9">
      <c r="A13174" t="n">
        <v>111327</v>
      </c>
      <c r="B13174" s="30" t="n">
        <v>25</v>
      </c>
      <c r="C13174" s="7" t="n">
        <v>5</v>
      </c>
      <c r="D13174" s="7" t="n">
        <v>65535</v>
      </c>
      <c r="E13174" s="7" t="n">
        <v>65535</v>
      </c>
      <c r="F13174" s="7" t="n">
        <v>65535</v>
      </c>
      <c r="G13174" s="7" t="n">
        <v>65535</v>
      </c>
      <c r="H13174" s="7" t="n">
        <v>0</v>
      </c>
    </row>
    <row r="13175" spans="1:9">
      <c r="A13175" t="s">
        <v>4</v>
      </c>
      <c r="B13175" s="4" t="s">
        <v>5</v>
      </c>
      <c r="C13175" s="4" t="s">
        <v>10</v>
      </c>
      <c r="D13175" s="4" t="s">
        <v>66</v>
      </c>
      <c r="E13175" s="4" t="s">
        <v>13</v>
      </c>
      <c r="F13175" s="4" t="s">
        <v>13</v>
      </c>
      <c r="G13175" s="4" t="s">
        <v>10</v>
      </c>
      <c r="H13175" s="4" t="s">
        <v>13</v>
      </c>
      <c r="I13175" s="4" t="s">
        <v>66</v>
      </c>
      <c r="J13175" s="4" t="s">
        <v>13</v>
      </c>
      <c r="K13175" s="4" t="s">
        <v>13</v>
      </c>
      <c r="L13175" s="4" t="s">
        <v>13</v>
      </c>
    </row>
    <row r="13176" spans="1:9">
      <c r="A13176" t="n">
        <v>111338</v>
      </c>
      <c r="B13176" s="31" t="n">
        <v>24</v>
      </c>
      <c r="C13176" s="7" t="n">
        <v>65533</v>
      </c>
      <c r="D13176" s="7" t="s">
        <v>734</v>
      </c>
      <c r="E13176" s="7" t="n">
        <v>12</v>
      </c>
      <c r="F13176" s="7" t="n">
        <v>16</v>
      </c>
      <c r="G13176" s="7" t="n">
        <v>3217</v>
      </c>
      <c r="H13176" s="7" t="n">
        <v>7</v>
      </c>
      <c r="I13176" s="7" t="s">
        <v>791</v>
      </c>
      <c r="J13176" s="7" t="n">
        <v>6</v>
      </c>
      <c r="K13176" s="7" t="n">
        <v>2</v>
      </c>
      <c r="L13176" s="7" t="n">
        <v>0</v>
      </c>
    </row>
    <row r="13177" spans="1:9">
      <c r="A13177" t="s">
        <v>4</v>
      </c>
      <c r="B13177" s="4" t="s">
        <v>5</v>
      </c>
    </row>
    <row r="13178" spans="1:9">
      <c r="A13178" t="n">
        <v>111359</v>
      </c>
      <c r="B13178" s="32" t="n">
        <v>28</v>
      </c>
    </row>
    <row r="13179" spans="1:9">
      <c r="A13179" t="s">
        <v>4</v>
      </c>
      <c r="B13179" s="4" t="s">
        <v>5</v>
      </c>
      <c r="C13179" s="4" t="s">
        <v>13</v>
      </c>
    </row>
    <row r="13180" spans="1:9">
      <c r="A13180" t="n">
        <v>111360</v>
      </c>
      <c r="B13180" s="33" t="n">
        <v>27</v>
      </c>
      <c r="C13180" s="7" t="n">
        <v>0</v>
      </c>
    </row>
    <row r="13181" spans="1:9">
      <c r="A13181" t="s">
        <v>4</v>
      </c>
      <c r="B13181" s="4" t="s">
        <v>5</v>
      </c>
      <c r="C13181" s="4" t="s">
        <v>13</v>
      </c>
    </row>
    <row r="13182" spans="1:9">
      <c r="A13182" t="n">
        <v>111362</v>
      </c>
      <c r="B13182" s="33" t="n">
        <v>27</v>
      </c>
      <c r="C13182" s="7" t="n">
        <v>1</v>
      </c>
    </row>
    <row r="13183" spans="1:9">
      <c r="A13183" t="s">
        <v>4</v>
      </c>
      <c r="B13183" s="4" t="s">
        <v>5</v>
      </c>
      <c r="C13183" s="4" t="s">
        <v>13</v>
      </c>
      <c r="D13183" s="4" t="s">
        <v>10</v>
      </c>
      <c r="E13183" s="4" t="s">
        <v>10</v>
      </c>
      <c r="F13183" s="4" t="s">
        <v>10</v>
      </c>
      <c r="G13183" s="4" t="s">
        <v>10</v>
      </c>
      <c r="H13183" s="4" t="s">
        <v>13</v>
      </c>
    </row>
    <row r="13184" spans="1:9">
      <c r="A13184" t="n">
        <v>111364</v>
      </c>
      <c r="B13184" s="30" t="n">
        <v>25</v>
      </c>
      <c r="C13184" s="7" t="n">
        <v>5</v>
      </c>
      <c r="D13184" s="7" t="n">
        <v>65535</v>
      </c>
      <c r="E13184" s="7" t="n">
        <v>65535</v>
      </c>
      <c r="F13184" s="7" t="n">
        <v>65535</v>
      </c>
      <c r="G13184" s="7" t="n">
        <v>65535</v>
      </c>
      <c r="H13184" s="7" t="n">
        <v>0</v>
      </c>
    </row>
    <row r="13185" spans="1:15">
      <c r="A13185" t="s">
        <v>4</v>
      </c>
      <c r="B13185" s="4" t="s">
        <v>5</v>
      </c>
      <c r="C13185" s="4" t="s">
        <v>13</v>
      </c>
      <c r="D13185" s="4" t="s">
        <v>10</v>
      </c>
      <c r="E13185" s="4" t="s">
        <v>9</v>
      </c>
    </row>
    <row r="13186" spans="1:15">
      <c r="A13186" t="n">
        <v>111375</v>
      </c>
      <c r="B13186" s="74" t="n">
        <v>101</v>
      </c>
      <c r="C13186" s="7" t="n">
        <v>0</v>
      </c>
      <c r="D13186" s="7" t="n">
        <v>3217</v>
      </c>
      <c r="E13186" s="7" t="n">
        <v>1</v>
      </c>
    </row>
    <row r="13187" spans="1:15">
      <c r="A13187" t="s">
        <v>4</v>
      </c>
      <c r="B13187" s="4" t="s">
        <v>5</v>
      </c>
      <c r="C13187" s="4" t="s">
        <v>13</v>
      </c>
      <c r="D13187" s="4" t="s">
        <v>6</v>
      </c>
    </row>
    <row r="13188" spans="1:15">
      <c r="A13188" t="n">
        <v>111383</v>
      </c>
      <c r="B13188" s="9" t="n">
        <v>2</v>
      </c>
      <c r="C13188" s="7" t="n">
        <v>10</v>
      </c>
      <c r="D13188" s="7" t="s">
        <v>792</v>
      </c>
    </row>
    <row r="13189" spans="1:15">
      <c r="A13189" t="s">
        <v>4</v>
      </c>
      <c r="B13189" s="4" t="s">
        <v>5</v>
      </c>
      <c r="C13189" s="4" t="s">
        <v>13</v>
      </c>
      <c r="D13189" s="4" t="s">
        <v>10</v>
      </c>
      <c r="E13189" s="4" t="s">
        <v>30</v>
      </c>
    </row>
    <row r="13190" spans="1:15">
      <c r="A13190" t="n">
        <v>111400</v>
      </c>
      <c r="B13190" s="27" t="n">
        <v>58</v>
      </c>
      <c r="C13190" s="7" t="n">
        <v>100</v>
      </c>
      <c r="D13190" s="7" t="n">
        <v>300</v>
      </c>
      <c r="E13190" s="7" t="n">
        <v>0.300000011920929</v>
      </c>
    </row>
    <row r="13191" spans="1:15">
      <c r="A13191" t="s">
        <v>4</v>
      </c>
      <c r="B13191" s="4" t="s">
        <v>5</v>
      </c>
      <c r="C13191" s="4" t="s">
        <v>13</v>
      </c>
      <c r="D13191" s="4" t="s">
        <v>10</v>
      </c>
    </row>
    <row r="13192" spans="1:15">
      <c r="A13192" t="n">
        <v>111408</v>
      </c>
      <c r="B13192" s="27" t="n">
        <v>58</v>
      </c>
      <c r="C13192" s="7" t="n">
        <v>255</v>
      </c>
      <c r="D13192" s="7" t="n">
        <v>0</v>
      </c>
    </row>
    <row r="13193" spans="1:15">
      <c r="A13193" t="s">
        <v>4</v>
      </c>
      <c r="B13193" s="4" t="s">
        <v>5</v>
      </c>
      <c r="C13193" s="4" t="s">
        <v>13</v>
      </c>
      <c r="D13193" s="4" t="s">
        <v>10</v>
      </c>
      <c r="E13193" s="4" t="s">
        <v>10</v>
      </c>
      <c r="F13193" s="4" t="s">
        <v>13</v>
      </c>
    </row>
    <row r="13194" spans="1:15">
      <c r="A13194" t="n">
        <v>111412</v>
      </c>
      <c r="B13194" s="30" t="n">
        <v>25</v>
      </c>
      <c r="C13194" s="7" t="n">
        <v>1</v>
      </c>
      <c r="D13194" s="7" t="n">
        <v>160</v>
      </c>
      <c r="E13194" s="7" t="n">
        <v>570</v>
      </c>
      <c r="F13194" s="7" t="n">
        <v>1</v>
      </c>
    </row>
    <row r="13195" spans="1:15">
      <c r="A13195" t="s">
        <v>4</v>
      </c>
      <c r="B13195" s="4" t="s">
        <v>5</v>
      </c>
      <c r="C13195" s="4" t="s">
        <v>13</v>
      </c>
      <c r="D13195" s="4" t="s">
        <v>10</v>
      </c>
      <c r="E13195" s="4" t="s">
        <v>6</v>
      </c>
    </row>
    <row r="13196" spans="1:15">
      <c r="A13196" t="n">
        <v>111419</v>
      </c>
      <c r="B13196" s="51" t="n">
        <v>51</v>
      </c>
      <c r="C13196" s="7" t="n">
        <v>4</v>
      </c>
      <c r="D13196" s="7" t="n">
        <v>0</v>
      </c>
      <c r="E13196" s="7" t="s">
        <v>205</v>
      </c>
    </row>
    <row r="13197" spans="1:15">
      <c r="A13197" t="s">
        <v>4</v>
      </c>
      <c r="B13197" s="4" t="s">
        <v>5</v>
      </c>
      <c r="C13197" s="4" t="s">
        <v>10</v>
      </c>
    </row>
    <row r="13198" spans="1:15">
      <c r="A13198" t="n">
        <v>111433</v>
      </c>
      <c r="B13198" s="25" t="n">
        <v>16</v>
      </c>
      <c r="C13198" s="7" t="n">
        <v>0</v>
      </c>
    </row>
    <row r="13199" spans="1:15">
      <c r="A13199" t="s">
        <v>4</v>
      </c>
      <c r="B13199" s="4" t="s">
        <v>5</v>
      </c>
      <c r="C13199" s="4" t="s">
        <v>10</v>
      </c>
      <c r="D13199" s="4" t="s">
        <v>66</v>
      </c>
      <c r="E13199" s="4" t="s">
        <v>13</v>
      </c>
      <c r="F13199" s="4" t="s">
        <v>13</v>
      </c>
      <c r="G13199" s="4" t="s">
        <v>66</v>
      </c>
      <c r="H13199" s="4" t="s">
        <v>13</v>
      </c>
      <c r="I13199" s="4" t="s">
        <v>13</v>
      </c>
    </row>
    <row r="13200" spans="1:15">
      <c r="A13200" t="n">
        <v>111436</v>
      </c>
      <c r="B13200" s="52" t="n">
        <v>26</v>
      </c>
      <c r="C13200" s="7" t="n">
        <v>0</v>
      </c>
      <c r="D13200" s="7" t="s">
        <v>1003</v>
      </c>
      <c r="E13200" s="7" t="n">
        <v>2</v>
      </c>
      <c r="F13200" s="7" t="n">
        <v>3</v>
      </c>
      <c r="G13200" s="7" t="s">
        <v>1004</v>
      </c>
      <c r="H13200" s="7" t="n">
        <v>2</v>
      </c>
      <c r="I13200" s="7" t="n">
        <v>0</v>
      </c>
    </row>
    <row r="13201" spans="1:9">
      <c r="A13201" t="s">
        <v>4</v>
      </c>
      <c r="B13201" s="4" t="s">
        <v>5</v>
      </c>
    </row>
    <row r="13202" spans="1:9">
      <c r="A13202" t="n">
        <v>111527</v>
      </c>
      <c r="B13202" s="32" t="n">
        <v>28</v>
      </c>
    </row>
    <row r="13203" spans="1:9">
      <c r="A13203" t="s">
        <v>4</v>
      </c>
      <c r="B13203" s="4" t="s">
        <v>5</v>
      </c>
      <c r="C13203" s="4" t="s">
        <v>10</v>
      </c>
      <c r="D13203" s="4" t="s">
        <v>13</v>
      </c>
    </row>
    <row r="13204" spans="1:9">
      <c r="A13204" t="n">
        <v>111528</v>
      </c>
      <c r="B13204" s="61" t="n">
        <v>89</v>
      </c>
      <c r="C13204" s="7" t="n">
        <v>65533</v>
      </c>
      <c r="D13204" s="7" t="n">
        <v>1</v>
      </c>
    </row>
    <row r="13205" spans="1:9">
      <c r="A13205" t="s">
        <v>4</v>
      </c>
      <c r="B13205" s="4" t="s">
        <v>5</v>
      </c>
      <c r="C13205" s="4" t="s">
        <v>13</v>
      </c>
      <c r="D13205" s="4" t="s">
        <v>10</v>
      </c>
      <c r="E13205" s="4" t="s">
        <v>10</v>
      </c>
      <c r="F13205" s="4" t="s">
        <v>13</v>
      </c>
    </row>
    <row r="13206" spans="1:9">
      <c r="A13206" t="n">
        <v>111532</v>
      </c>
      <c r="B13206" s="30" t="n">
        <v>25</v>
      </c>
      <c r="C13206" s="7" t="n">
        <v>1</v>
      </c>
      <c r="D13206" s="7" t="n">
        <v>65535</v>
      </c>
      <c r="E13206" s="7" t="n">
        <v>65535</v>
      </c>
      <c r="F13206" s="7" t="n">
        <v>0</v>
      </c>
    </row>
    <row r="13207" spans="1:9">
      <c r="A13207" t="s">
        <v>4</v>
      </c>
      <c r="B13207" s="4" t="s">
        <v>5</v>
      </c>
      <c r="C13207" s="4" t="s">
        <v>13</v>
      </c>
      <c r="D13207" s="4" t="s">
        <v>10</v>
      </c>
      <c r="E13207" s="4" t="s">
        <v>10</v>
      </c>
      <c r="F13207" s="4" t="s">
        <v>13</v>
      </c>
    </row>
    <row r="13208" spans="1:9">
      <c r="A13208" t="n">
        <v>111539</v>
      </c>
      <c r="B13208" s="30" t="n">
        <v>25</v>
      </c>
      <c r="C13208" s="7" t="n">
        <v>1</v>
      </c>
      <c r="D13208" s="7" t="n">
        <v>260</v>
      </c>
      <c r="E13208" s="7" t="n">
        <v>280</v>
      </c>
      <c r="F13208" s="7" t="n">
        <v>2</v>
      </c>
    </row>
    <row r="13209" spans="1:9">
      <c r="A13209" t="s">
        <v>4</v>
      </c>
      <c r="B13209" s="4" t="s">
        <v>5</v>
      </c>
      <c r="C13209" s="4" t="s">
        <v>13</v>
      </c>
      <c r="D13209" s="4" t="s">
        <v>10</v>
      </c>
      <c r="E13209" s="4" t="s">
        <v>6</v>
      </c>
    </row>
    <row r="13210" spans="1:9">
      <c r="A13210" t="n">
        <v>111546</v>
      </c>
      <c r="B13210" s="51" t="n">
        <v>51</v>
      </c>
      <c r="C13210" s="7" t="n">
        <v>4</v>
      </c>
      <c r="D13210" s="7" t="n">
        <v>119</v>
      </c>
      <c r="E13210" s="7" t="s">
        <v>701</v>
      </c>
    </row>
    <row r="13211" spans="1:9">
      <c r="A13211" t="s">
        <v>4</v>
      </c>
      <c r="B13211" s="4" t="s">
        <v>5</v>
      </c>
      <c r="C13211" s="4" t="s">
        <v>10</v>
      </c>
    </row>
    <row r="13212" spans="1:9">
      <c r="A13212" t="n">
        <v>111559</v>
      </c>
      <c r="B13212" s="25" t="n">
        <v>16</v>
      </c>
      <c r="C13212" s="7" t="n">
        <v>0</v>
      </c>
    </row>
    <row r="13213" spans="1:9">
      <c r="A13213" t="s">
        <v>4</v>
      </c>
      <c r="B13213" s="4" t="s">
        <v>5</v>
      </c>
      <c r="C13213" s="4" t="s">
        <v>10</v>
      </c>
      <c r="D13213" s="4" t="s">
        <v>66</v>
      </c>
      <c r="E13213" s="4" t="s">
        <v>13</v>
      </c>
      <c r="F13213" s="4" t="s">
        <v>13</v>
      </c>
      <c r="G13213" s="4" t="s">
        <v>66</v>
      </c>
      <c r="H13213" s="4" t="s">
        <v>13</v>
      </c>
      <c r="I13213" s="4" t="s">
        <v>13</v>
      </c>
    </row>
    <row r="13214" spans="1:9">
      <c r="A13214" t="n">
        <v>111562</v>
      </c>
      <c r="B13214" s="52" t="n">
        <v>26</v>
      </c>
      <c r="C13214" s="7" t="n">
        <v>119</v>
      </c>
      <c r="D13214" s="7" t="s">
        <v>1005</v>
      </c>
      <c r="E13214" s="7" t="n">
        <v>2</v>
      </c>
      <c r="F13214" s="7" t="n">
        <v>3</v>
      </c>
      <c r="G13214" s="7" t="s">
        <v>1006</v>
      </c>
      <c r="H13214" s="7" t="n">
        <v>2</v>
      </c>
      <c r="I13214" s="7" t="n">
        <v>0</v>
      </c>
    </row>
    <row r="13215" spans="1:9">
      <c r="A13215" t="s">
        <v>4</v>
      </c>
      <c r="B13215" s="4" t="s">
        <v>5</v>
      </c>
    </row>
    <row r="13216" spans="1:9">
      <c r="A13216" t="n">
        <v>111802</v>
      </c>
      <c r="B13216" s="32" t="n">
        <v>28</v>
      </c>
    </row>
    <row r="13217" spans="1:9">
      <c r="A13217" t="s">
        <v>4</v>
      </c>
      <c r="B13217" s="4" t="s">
        <v>5</v>
      </c>
      <c r="C13217" s="4" t="s">
        <v>10</v>
      </c>
      <c r="D13217" s="4" t="s">
        <v>13</v>
      </c>
    </row>
    <row r="13218" spans="1:9">
      <c r="A13218" t="n">
        <v>111803</v>
      </c>
      <c r="B13218" s="61" t="n">
        <v>89</v>
      </c>
      <c r="C13218" s="7" t="n">
        <v>65533</v>
      </c>
      <c r="D13218" s="7" t="n">
        <v>1</v>
      </c>
    </row>
    <row r="13219" spans="1:9">
      <c r="A13219" t="s">
        <v>4</v>
      </c>
      <c r="B13219" s="4" t="s">
        <v>5</v>
      </c>
      <c r="C13219" s="4" t="s">
        <v>13</v>
      </c>
      <c r="D13219" s="4" t="s">
        <v>10</v>
      </c>
      <c r="E13219" s="4" t="s">
        <v>10</v>
      </c>
      <c r="F13219" s="4" t="s">
        <v>13</v>
      </c>
    </row>
    <row r="13220" spans="1:9">
      <c r="A13220" t="n">
        <v>111807</v>
      </c>
      <c r="B13220" s="30" t="n">
        <v>25</v>
      </c>
      <c r="C13220" s="7" t="n">
        <v>1</v>
      </c>
      <c r="D13220" s="7" t="n">
        <v>65535</v>
      </c>
      <c r="E13220" s="7" t="n">
        <v>65535</v>
      </c>
      <c r="F13220" s="7" t="n">
        <v>0</v>
      </c>
    </row>
    <row r="13221" spans="1:9">
      <c r="A13221" t="s">
        <v>4</v>
      </c>
      <c r="B13221" s="4" t="s">
        <v>5</v>
      </c>
      <c r="C13221" s="4" t="s">
        <v>13</v>
      </c>
      <c r="D13221" s="4" t="s">
        <v>10</v>
      </c>
      <c r="E13221" s="4" t="s">
        <v>10</v>
      </c>
      <c r="F13221" s="4" t="s">
        <v>13</v>
      </c>
    </row>
    <row r="13222" spans="1:9">
      <c r="A13222" t="n">
        <v>111814</v>
      </c>
      <c r="B13222" s="30" t="n">
        <v>25</v>
      </c>
      <c r="C13222" s="7" t="n">
        <v>1</v>
      </c>
      <c r="D13222" s="7" t="n">
        <v>60</v>
      </c>
      <c r="E13222" s="7" t="n">
        <v>280</v>
      </c>
      <c r="F13222" s="7" t="n">
        <v>2</v>
      </c>
    </row>
    <row r="13223" spans="1:9">
      <c r="A13223" t="s">
        <v>4</v>
      </c>
      <c r="B13223" s="4" t="s">
        <v>5</v>
      </c>
      <c r="C13223" s="4" t="s">
        <v>13</v>
      </c>
      <c r="D13223" s="4" t="s">
        <v>10</v>
      </c>
      <c r="E13223" s="4" t="s">
        <v>6</v>
      </c>
    </row>
    <row r="13224" spans="1:9">
      <c r="A13224" t="n">
        <v>111821</v>
      </c>
      <c r="B13224" s="51" t="n">
        <v>51</v>
      </c>
      <c r="C13224" s="7" t="n">
        <v>4</v>
      </c>
      <c r="D13224" s="7" t="n">
        <v>110</v>
      </c>
      <c r="E13224" s="7" t="s">
        <v>274</v>
      </c>
    </row>
    <row r="13225" spans="1:9">
      <c r="A13225" t="s">
        <v>4</v>
      </c>
      <c r="B13225" s="4" t="s">
        <v>5</v>
      </c>
      <c r="C13225" s="4" t="s">
        <v>10</v>
      </c>
    </row>
    <row r="13226" spans="1:9">
      <c r="A13226" t="n">
        <v>111834</v>
      </c>
      <c r="B13226" s="25" t="n">
        <v>16</v>
      </c>
      <c r="C13226" s="7" t="n">
        <v>0</v>
      </c>
    </row>
    <row r="13227" spans="1:9">
      <c r="A13227" t="s">
        <v>4</v>
      </c>
      <c r="B13227" s="4" t="s">
        <v>5</v>
      </c>
      <c r="C13227" s="4" t="s">
        <v>10</v>
      </c>
      <c r="D13227" s="4" t="s">
        <v>66</v>
      </c>
      <c r="E13227" s="4" t="s">
        <v>13</v>
      </c>
      <c r="F13227" s="4" t="s">
        <v>13</v>
      </c>
      <c r="G13227" s="4" t="s">
        <v>66</v>
      </c>
      <c r="H13227" s="4" t="s">
        <v>13</v>
      </c>
      <c r="I13227" s="4" t="s">
        <v>13</v>
      </c>
    </row>
    <row r="13228" spans="1:9">
      <c r="A13228" t="n">
        <v>111837</v>
      </c>
      <c r="B13228" s="52" t="n">
        <v>26</v>
      </c>
      <c r="C13228" s="7" t="n">
        <v>110</v>
      </c>
      <c r="D13228" s="7" t="s">
        <v>1007</v>
      </c>
      <c r="E13228" s="7" t="n">
        <v>2</v>
      </c>
      <c r="F13228" s="7" t="n">
        <v>3</v>
      </c>
      <c r="G13228" s="7" t="s">
        <v>1008</v>
      </c>
      <c r="H13228" s="7" t="n">
        <v>2</v>
      </c>
      <c r="I13228" s="7" t="n">
        <v>0</v>
      </c>
    </row>
    <row r="13229" spans="1:9">
      <c r="A13229" t="s">
        <v>4</v>
      </c>
      <c r="B13229" s="4" t="s">
        <v>5</v>
      </c>
    </row>
    <row r="13230" spans="1:9">
      <c r="A13230" t="n">
        <v>111952</v>
      </c>
      <c r="B13230" s="32" t="n">
        <v>28</v>
      </c>
    </row>
    <row r="13231" spans="1:9">
      <c r="A13231" t="s">
        <v>4</v>
      </c>
      <c r="B13231" s="4" t="s">
        <v>5</v>
      </c>
      <c r="C13231" s="4" t="s">
        <v>10</v>
      </c>
      <c r="D13231" s="4" t="s">
        <v>13</v>
      </c>
    </row>
    <row r="13232" spans="1:9">
      <c r="A13232" t="n">
        <v>111953</v>
      </c>
      <c r="B13232" s="61" t="n">
        <v>89</v>
      </c>
      <c r="C13232" s="7" t="n">
        <v>65533</v>
      </c>
      <c r="D13232" s="7" t="n">
        <v>1</v>
      </c>
    </row>
    <row r="13233" spans="1:9">
      <c r="A13233" t="s">
        <v>4</v>
      </c>
      <c r="B13233" s="4" t="s">
        <v>5</v>
      </c>
      <c r="C13233" s="4" t="s">
        <v>13</v>
      </c>
      <c r="D13233" s="4" t="s">
        <v>10</v>
      </c>
      <c r="E13233" s="4" t="s">
        <v>10</v>
      </c>
      <c r="F13233" s="4" t="s">
        <v>13</v>
      </c>
    </row>
    <row r="13234" spans="1:9">
      <c r="A13234" t="n">
        <v>111957</v>
      </c>
      <c r="B13234" s="30" t="n">
        <v>25</v>
      </c>
      <c r="C13234" s="7" t="n">
        <v>1</v>
      </c>
      <c r="D13234" s="7" t="n">
        <v>65535</v>
      </c>
      <c r="E13234" s="7" t="n">
        <v>65535</v>
      </c>
      <c r="F13234" s="7" t="n">
        <v>0</v>
      </c>
    </row>
    <row r="13235" spans="1:9">
      <c r="A13235" t="s">
        <v>4</v>
      </c>
      <c r="B13235" s="4" t="s">
        <v>5</v>
      </c>
      <c r="C13235" s="4" t="s">
        <v>13</v>
      </c>
      <c r="D13235" s="4" t="s">
        <v>10</v>
      </c>
      <c r="E13235" s="4" t="s">
        <v>10</v>
      </c>
      <c r="F13235" s="4" t="s">
        <v>13</v>
      </c>
    </row>
    <row r="13236" spans="1:9">
      <c r="A13236" t="n">
        <v>111964</v>
      </c>
      <c r="B13236" s="30" t="n">
        <v>25</v>
      </c>
      <c r="C13236" s="7" t="n">
        <v>1</v>
      </c>
      <c r="D13236" s="7" t="n">
        <v>160</v>
      </c>
      <c r="E13236" s="7" t="n">
        <v>570</v>
      </c>
      <c r="F13236" s="7" t="n">
        <v>1</v>
      </c>
    </row>
    <row r="13237" spans="1:9">
      <c r="A13237" t="s">
        <v>4</v>
      </c>
      <c r="B13237" s="4" t="s">
        <v>5</v>
      </c>
      <c r="C13237" s="4" t="s">
        <v>13</v>
      </c>
      <c r="D13237" s="4" t="s">
        <v>10</v>
      </c>
      <c r="E13237" s="4" t="s">
        <v>6</v>
      </c>
    </row>
    <row r="13238" spans="1:9">
      <c r="A13238" t="n">
        <v>111971</v>
      </c>
      <c r="B13238" s="51" t="n">
        <v>51</v>
      </c>
      <c r="C13238" s="7" t="n">
        <v>4</v>
      </c>
      <c r="D13238" s="7" t="n">
        <v>0</v>
      </c>
      <c r="E13238" s="7" t="s">
        <v>186</v>
      </c>
    </row>
    <row r="13239" spans="1:9">
      <c r="A13239" t="s">
        <v>4</v>
      </c>
      <c r="B13239" s="4" t="s">
        <v>5</v>
      </c>
      <c r="C13239" s="4" t="s">
        <v>10</v>
      </c>
    </row>
    <row r="13240" spans="1:9">
      <c r="A13240" t="n">
        <v>111985</v>
      </c>
      <c r="B13240" s="25" t="n">
        <v>16</v>
      </c>
      <c r="C13240" s="7" t="n">
        <v>0</v>
      </c>
    </row>
    <row r="13241" spans="1:9">
      <c r="A13241" t="s">
        <v>4</v>
      </c>
      <c r="B13241" s="4" t="s">
        <v>5</v>
      </c>
      <c r="C13241" s="4" t="s">
        <v>10</v>
      </c>
      <c r="D13241" s="4" t="s">
        <v>66</v>
      </c>
      <c r="E13241" s="4" t="s">
        <v>13</v>
      </c>
      <c r="F13241" s="4" t="s">
        <v>13</v>
      </c>
      <c r="G13241" s="4" t="s">
        <v>66</v>
      </c>
      <c r="H13241" s="4" t="s">
        <v>13</v>
      </c>
      <c r="I13241" s="4" t="s">
        <v>13</v>
      </c>
    </row>
    <row r="13242" spans="1:9">
      <c r="A13242" t="n">
        <v>111988</v>
      </c>
      <c r="B13242" s="52" t="n">
        <v>26</v>
      </c>
      <c r="C13242" s="7" t="n">
        <v>0</v>
      </c>
      <c r="D13242" s="7" t="s">
        <v>1009</v>
      </c>
      <c r="E13242" s="7" t="n">
        <v>2</v>
      </c>
      <c r="F13242" s="7" t="n">
        <v>3</v>
      </c>
      <c r="G13242" s="7" t="s">
        <v>1010</v>
      </c>
      <c r="H13242" s="7" t="n">
        <v>2</v>
      </c>
      <c r="I13242" s="7" t="n">
        <v>0</v>
      </c>
    </row>
    <row r="13243" spans="1:9">
      <c r="A13243" t="s">
        <v>4</v>
      </c>
      <c r="B13243" s="4" t="s">
        <v>5</v>
      </c>
    </row>
    <row r="13244" spans="1:9">
      <c r="A13244" t="n">
        <v>112042</v>
      </c>
      <c r="B13244" s="32" t="n">
        <v>28</v>
      </c>
    </row>
    <row r="13245" spans="1:9">
      <c r="A13245" t="s">
        <v>4</v>
      </c>
      <c r="B13245" s="4" t="s">
        <v>5</v>
      </c>
      <c r="C13245" s="4" t="s">
        <v>10</v>
      </c>
      <c r="D13245" s="4" t="s">
        <v>13</v>
      </c>
    </row>
    <row r="13246" spans="1:9">
      <c r="A13246" t="n">
        <v>112043</v>
      </c>
      <c r="B13246" s="61" t="n">
        <v>89</v>
      </c>
      <c r="C13246" s="7" t="n">
        <v>65533</v>
      </c>
      <c r="D13246" s="7" t="n">
        <v>1</v>
      </c>
    </row>
    <row r="13247" spans="1:9">
      <c r="A13247" t="s">
        <v>4</v>
      </c>
      <c r="B13247" s="4" t="s">
        <v>5</v>
      </c>
      <c r="C13247" s="4" t="s">
        <v>13</v>
      </c>
      <c r="D13247" s="4" t="s">
        <v>10</v>
      </c>
      <c r="E13247" s="4" t="s">
        <v>10</v>
      </c>
      <c r="F13247" s="4" t="s">
        <v>13</v>
      </c>
    </row>
    <row r="13248" spans="1:9">
      <c r="A13248" t="n">
        <v>112047</v>
      </c>
      <c r="B13248" s="30" t="n">
        <v>25</v>
      </c>
      <c r="C13248" s="7" t="n">
        <v>1</v>
      </c>
      <c r="D13248" s="7" t="n">
        <v>65535</v>
      </c>
      <c r="E13248" s="7" t="n">
        <v>65535</v>
      </c>
      <c r="F13248" s="7" t="n">
        <v>0</v>
      </c>
    </row>
    <row r="13249" spans="1:9">
      <c r="A13249" t="s">
        <v>4</v>
      </c>
      <c r="B13249" s="4" t="s">
        <v>5</v>
      </c>
      <c r="C13249" s="4" t="s">
        <v>13</v>
      </c>
      <c r="D13249" s="4" t="s">
        <v>10</v>
      </c>
      <c r="E13249" s="4" t="s">
        <v>10</v>
      </c>
      <c r="F13249" s="4" t="s">
        <v>13</v>
      </c>
    </row>
    <row r="13250" spans="1:9">
      <c r="A13250" t="n">
        <v>112054</v>
      </c>
      <c r="B13250" s="30" t="n">
        <v>25</v>
      </c>
      <c r="C13250" s="7" t="n">
        <v>1</v>
      </c>
      <c r="D13250" s="7" t="n">
        <v>260</v>
      </c>
      <c r="E13250" s="7" t="n">
        <v>280</v>
      </c>
      <c r="F13250" s="7" t="n">
        <v>2</v>
      </c>
    </row>
    <row r="13251" spans="1:9">
      <c r="A13251" t="s">
        <v>4</v>
      </c>
      <c r="B13251" s="4" t="s">
        <v>5</v>
      </c>
      <c r="C13251" s="4" t="s">
        <v>13</v>
      </c>
      <c r="D13251" s="4" t="s">
        <v>10</v>
      </c>
      <c r="E13251" s="4" t="s">
        <v>6</v>
      </c>
    </row>
    <row r="13252" spans="1:9">
      <c r="A13252" t="n">
        <v>112061</v>
      </c>
      <c r="B13252" s="51" t="n">
        <v>51</v>
      </c>
      <c r="C13252" s="7" t="n">
        <v>4</v>
      </c>
      <c r="D13252" s="7" t="n">
        <v>119</v>
      </c>
      <c r="E13252" s="7" t="s">
        <v>174</v>
      </c>
    </row>
    <row r="13253" spans="1:9">
      <c r="A13253" t="s">
        <v>4</v>
      </c>
      <c r="B13253" s="4" t="s">
        <v>5</v>
      </c>
      <c r="C13253" s="4" t="s">
        <v>10</v>
      </c>
    </row>
    <row r="13254" spans="1:9">
      <c r="A13254" t="n">
        <v>112075</v>
      </c>
      <c r="B13254" s="25" t="n">
        <v>16</v>
      </c>
      <c r="C13254" s="7" t="n">
        <v>0</v>
      </c>
    </row>
    <row r="13255" spans="1:9">
      <c r="A13255" t="s">
        <v>4</v>
      </c>
      <c r="B13255" s="4" t="s">
        <v>5</v>
      </c>
      <c r="C13255" s="4" t="s">
        <v>10</v>
      </c>
      <c r="D13255" s="4" t="s">
        <v>66</v>
      </c>
      <c r="E13255" s="4" t="s">
        <v>13</v>
      </c>
      <c r="F13255" s="4" t="s">
        <v>13</v>
      </c>
    </row>
    <row r="13256" spans="1:9">
      <c r="A13256" t="n">
        <v>112078</v>
      </c>
      <c r="B13256" s="52" t="n">
        <v>26</v>
      </c>
      <c r="C13256" s="7" t="n">
        <v>119</v>
      </c>
      <c r="D13256" s="7" t="s">
        <v>1011</v>
      </c>
      <c r="E13256" s="7" t="n">
        <v>2</v>
      </c>
      <c r="F13256" s="7" t="n">
        <v>0</v>
      </c>
    </row>
    <row r="13257" spans="1:9">
      <c r="A13257" t="s">
        <v>4</v>
      </c>
      <c r="B13257" s="4" t="s">
        <v>5</v>
      </c>
    </row>
    <row r="13258" spans="1:9">
      <c r="A13258" t="n">
        <v>112129</v>
      </c>
      <c r="B13258" s="32" t="n">
        <v>28</v>
      </c>
    </row>
    <row r="13259" spans="1:9">
      <c r="A13259" t="s">
        <v>4</v>
      </c>
      <c r="B13259" s="4" t="s">
        <v>5</v>
      </c>
      <c r="C13259" s="4" t="s">
        <v>10</v>
      </c>
      <c r="D13259" s="4" t="s">
        <v>13</v>
      </c>
    </row>
    <row r="13260" spans="1:9">
      <c r="A13260" t="n">
        <v>112130</v>
      </c>
      <c r="B13260" s="61" t="n">
        <v>89</v>
      </c>
      <c r="C13260" s="7" t="n">
        <v>65533</v>
      </c>
      <c r="D13260" s="7" t="n">
        <v>1</v>
      </c>
    </row>
    <row r="13261" spans="1:9">
      <c r="A13261" t="s">
        <v>4</v>
      </c>
      <c r="B13261" s="4" t="s">
        <v>5</v>
      </c>
      <c r="C13261" s="4" t="s">
        <v>13</v>
      </c>
      <c r="D13261" s="4" t="s">
        <v>10</v>
      </c>
      <c r="E13261" s="4" t="s">
        <v>10</v>
      </c>
      <c r="F13261" s="4" t="s">
        <v>13</v>
      </c>
    </row>
    <row r="13262" spans="1:9">
      <c r="A13262" t="n">
        <v>112134</v>
      </c>
      <c r="B13262" s="30" t="n">
        <v>25</v>
      </c>
      <c r="C13262" s="7" t="n">
        <v>1</v>
      </c>
      <c r="D13262" s="7" t="n">
        <v>65535</v>
      </c>
      <c r="E13262" s="7" t="n">
        <v>65535</v>
      </c>
      <c r="F13262" s="7" t="n">
        <v>0</v>
      </c>
    </row>
    <row r="13263" spans="1:9">
      <c r="A13263" t="s">
        <v>4</v>
      </c>
      <c r="B13263" s="4" t="s">
        <v>5</v>
      </c>
      <c r="C13263" s="4" t="s">
        <v>13</v>
      </c>
      <c r="D13263" s="4" t="s">
        <v>10</v>
      </c>
      <c r="E13263" s="4" t="s">
        <v>10</v>
      </c>
      <c r="F13263" s="4" t="s">
        <v>13</v>
      </c>
    </row>
    <row r="13264" spans="1:9">
      <c r="A13264" t="n">
        <v>112141</v>
      </c>
      <c r="B13264" s="30" t="n">
        <v>25</v>
      </c>
      <c r="C13264" s="7" t="n">
        <v>1</v>
      </c>
      <c r="D13264" s="7" t="n">
        <v>60</v>
      </c>
      <c r="E13264" s="7" t="n">
        <v>280</v>
      </c>
      <c r="F13264" s="7" t="n">
        <v>2</v>
      </c>
    </row>
    <row r="13265" spans="1:6">
      <c r="A13265" t="s">
        <v>4</v>
      </c>
      <c r="B13265" s="4" t="s">
        <v>5</v>
      </c>
      <c r="C13265" s="4" t="s">
        <v>13</v>
      </c>
      <c r="D13265" s="4" t="s">
        <v>10</v>
      </c>
      <c r="E13265" s="4" t="s">
        <v>6</v>
      </c>
    </row>
    <row r="13266" spans="1:6">
      <c r="A13266" t="n">
        <v>112148</v>
      </c>
      <c r="B13266" s="51" t="n">
        <v>51</v>
      </c>
      <c r="C13266" s="7" t="n">
        <v>4</v>
      </c>
      <c r="D13266" s="7" t="n">
        <v>110</v>
      </c>
      <c r="E13266" s="7" t="s">
        <v>701</v>
      </c>
    </row>
    <row r="13267" spans="1:6">
      <c r="A13267" t="s">
        <v>4</v>
      </c>
      <c r="B13267" s="4" t="s">
        <v>5</v>
      </c>
      <c r="C13267" s="4" t="s">
        <v>10</v>
      </c>
    </row>
    <row r="13268" spans="1:6">
      <c r="A13268" t="n">
        <v>112161</v>
      </c>
      <c r="B13268" s="25" t="n">
        <v>16</v>
      </c>
      <c r="C13268" s="7" t="n">
        <v>0</v>
      </c>
    </row>
    <row r="13269" spans="1:6">
      <c r="A13269" t="s">
        <v>4</v>
      </c>
      <c r="B13269" s="4" t="s">
        <v>5</v>
      </c>
      <c r="C13269" s="4" t="s">
        <v>10</v>
      </c>
      <c r="D13269" s="4" t="s">
        <v>66</v>
      </c>
      <c r="E13269" s="4" t="s">
        <v>13</v>
      </c>
      <c r="F13269" s="4" t="s">
        <v>13</v>
      </c>
    </row>
    <row r="13270" spans="1:6">
      <c r="A13270" t="n">
        <v>112164</v>
      </c>
      <c r="B13270" s="52" t="n">
        <v>26</v>
      </c>
      <c r="C13270" s="7" t="n">
        <v>110</v>
      </c>
      <c r="D13270" s="7" t="s">
        <v>1012</v>
      </c>
      <c r="E13270" s="7" t="n">
        <v>2</v>
      </c>
      <c r="F13270" s="7" t="n">
        <v>0</v>
      </c>
    </row>
    <row r="13271" spans="1:6">
      <c r="A13271" t="s">
        <v>4</v>
      </c>
      <c r="B13271" s="4" t="s">
        <v>5</v>
      </c>
    </row>
    <row r="13272" spans="1:6">
      <c r="A13272" t="n">
        <v>112257</v>
      </c>
      <c r="B13272" s="32" t="n">
        <v>28</v>
      </c>
    </row>
    <row r="13273" spans="1:6">
      <c r="A13273" t="s">
        <v>4</v>
      </c>
      <c r="B13273" s="4" t="s">
        <v>5</v>
      </c>
      <c r="C13273" s="4" t="s">
        <v>10</v>
      </c>
      <c r="D13273" s="4" t="s">
        <v>13</v>
      </c>
    </row>
    <row r="13274" spans="1:6">
      <c r="A13274" t="n">
        <v>112258</v>
      </c>
      <c r="B13274" s="61" t="n">
        <v>89</v>
      </c>
      <c r="C13274" s="7" t="n">
        <v>65533</v>
      </c>
      <c r="D13274" s="7" t="n">
        <v>1</v>
      </c>
    </row>
    <row r="13275" spans="1:6">
      <c r="A13275" t="s">
        <v>4</v>
      </c>
      <c r="B13275" s="4" t="s">
        <v>5</v>
      </c>
      <c r="C13275" s="4" t="s">
        <v>13</v>
      </c>
      <c r="D13275" s="4" t="s">
        <v>10</v>
      </c>
      <c r="E13275" s="4" t="s">
        <v>10</v>
      </c>
      <c r="F13275" s="4" t="s">
        <v>13</v>
      </c>
    </row>
    <row r="13276" spans="1:6">
      <c r="A13276" t="n">
        <v>112262</v>
      </c>
      <c r="B13276" s="30" t="n">
        <v>25</v>
      </c>
      <c r="C13276" s="7" t="n">
        <v>1</v>
      </c>
      <c r="D13276" s="7" t="n">
        <v>65535</v>
      </c>
      <c r="E13276" s="7" t="n">
        <v>65535</v>
      </c>
      <c r="F13276" s="7" t="n">
        <v>0</v>
      </c>
    </row>
    <row r="13277" spans="1:6">
      <c r="A13277" t="s">
        <v>4</v>
      </c>
      <c r="B13277" s="4" t="s">
        <v>5</v>
      </c>
      <c r="C13277" s="4" t="s">
        <v>29</v>
      </c>
    </row>
    <row r="13278" spans="1:6">
      <c r="A13278" t="n">
        <v>112269</v>
      </c>
      <c r="B13278" s="18" t="n">
        <v>3</v>
      </c>
      <c r="C13278" s="15" t="n">
        <f t="normal" ca="1">A13360</f>
        <v>0</v>
      </c>
    </row>
    <row r="13279" spans="1:6">
      <c r="A13279" t="s">
        <v>4</v>
      </c>
      <c r="B13279" s="4" t="s">
        <v>5</v>
      </c>
      <c r="C13279" s="4" t="s">
        <v>13</v>
      </c>
      <c r="D13279" s="4" t="s">
        <v>10</v>
      </c>
      <c r="E13279" s="4" t="s">
        <v>10</v>
      </c>
      <c r="F13279" s="4" t="s">
        <v>13</v>
      </c>
    </row>
    <row r="13280" spans="1:6">
      <c r="A13280" t="n">
        <v>112274</v>
      </c>
      <c r="B13280" s="30" t="n">
        <v>25</v>
      </c>
      <c r="C13280" s="7" t="n">
        <v>1</v>
      </c>
      <c r="D13280" s="7" t="n">
        <v>260</v>
      </c>
      <c r="E13280" s="7" t="n">
        <v>280</v>
      </c>
      <c r="F13280" s="7" t="n">
        <v>2</v>
      </c>
    </row>
    <row r="13281" spans="1:6">
      <c r="A13281" t="s">
        <v>4</v>
      </c>
      <c r="B13281" s="4" t="s">
        <v>5</v>
      </c>
      <c r="C13281" s="4" t="s">
        <v>13</v>
      </c>
      <c r="D13281" s="4" t="s">
        <v>10</v>
      </c>
      <c r="E13281" s="4" t="s">
        <v>6</v>
      </c>
    </row>
    <row r="13282" spans="1:6">
      <c r="A13282" t="n">
        <v>112281</v>
      </c>
      <c r="B13282" s="51" t="n">
        <v>51</v>
      </c>
      <c r="C13282" s="7" t="n">
        <v>4</v>
      </c>
      <c r="D13282" s="7" t="n">
        <v>119</v>
      </c>
      <c r="E13282" s="7" t="s">
        <v>151</v>
      </c>
    </row>
    <row r="13283" spans="1:6">
      <c r="A13283" t="s">
        <v>4</v>
      </c>
      <c r="B13283" s="4" t="s">
        <v>5</v>
      </c>
      <c r="C13283" s="4" t="s">
        <v>10</v>
      </c>
    </row>
    <row r="13284" spans="1:6">
      <c r="A13284" t="n">
        <v>112294</v>
      </c>
      <c r="B13284" s="25" t="n">
        <v>16</v>
      </c>
      <c r="C13284" s="7" t="n">
        <v>0</v>
      </c>
    </row>
    <row r="13285" spans="1:6">
      <c r="A13285" t="s">
        <v>4</v>
      </c>
      <c r="B13285" s="4" t="s">
        <v>5</v>
      </c>
      <c r="C13285" s="4" t="s">
        <v>10</v>
      </c>
      <c r="D13285" s="4" t="s">
        <v>66</v>
      </c>
      <c r="E13285" s="4" t="s">
        <v>13</v>
      </c>
      <c r="F13285" s="4" t="s">
        <v>13</v>
      </c>
    </row>
    <row r="13286" spans="1:6">
      <c r="A13286" t="n">
        <v>112297</v>
      </c>
      <c r="B13286" s="52" t="n">
        <v>26</v>
      </c>
      <c r="C13286" s="7" t="n">
        <v>119</v>
      </c>
      <c r="D13286" s="7" t="s">
        <v>1013</v>
      </c>
      <c r="E13286" s="7" t="n">
        <v>2</v>
      </c>
      <c r="F13286" s="7" t="n">
        <v>0</v>
      </c>
    </row>
    <row r="13287" spans="1:6">
      <c r="A13287" t="s">
        <v>4</v>
      </c>
      <c r="B13287" s="4" t="s">
        <v>5</v>
      </c>
    </row>
    <row r="13288" spans="1:6">
      <c r="A13288" t="n">
        <v>112385</v>
      </c>
      <c r="B13288" s="32" t="n">
        <v>28</v>
      </c>
    </row>
    <row r="13289" spans="1:6">
      <c r="A13289" t="s">
        <v>4</v>
      </c>
      <c r="B13289" s="4" t="s">
        <v>5</v>
      </c>
      <c r="C13289" s="4" t="s">
        <v>10</v>
      </c>
      <c r="D13289" s="4" t="s">
        <v>13</v>
      </c>
    </row>
    <row r="13290" spans="1:6">
      <c r="A13290" t="n">
        <v>112386</v>
      </c>
      <c r="B13290" s="61" t="n">
        <v>89</v>
      </c>
      <c r="C13290" s="7" t="n">
        <v>65533</v>
      </c>
      <c r="D13290" s="7" t="n">
        <v>1</v>
      </c>
    </row>
    <row r="13291" spans="1:6">
      <c r="A13291" t="s">
        <v>4</v>
      </c>
      <c r="B13291" s="4" t="s">
        <v>5</v>
      </c>
      <c r="C13291" s="4" t="s">
        <v>13</v>
      </c>
      <c r="D13291" s="4" t="s">
        <v>10</v>
      </c>
      <c r="E13291" s="4" t="s">
        <v>10</v>
      </c>
      <c r="F13291" s="4" t="s">
        <v>13</v>
      </c>
    </row>
    <row r="13292" spans="1:6">
      <c r="A13292" t="n">
        <v>112390</v>
      </c>
      <c r="B13292" s="30" t="n">
        <v>25</v>
      </c>
      <c r="C13292" s="7" t="n">
        <v>1</v>
      </c>
      <c r="D13292" s="7" t="n">
        <v>65535</v>
      </c>
      <c r="E13292" s="7" t="n">
        <v>65535</v>
      </c>
      <c r="F13292" s="7" t="n">
        <v>0</v>
      </c>
    </row>
    <row r="13293" spans="1:6">
      <c r="A13293" t="s">
        <v>4</v>
      </c>
      <c r="B13293" s="4" t="s">
        <v>5</v>
      </c>
      <c r="C13293" s="4" t="s">
        <v>13</v>
      </c>
      <c r="D13293" s="4" t="s">
        <v>10</v>
      </c>
      <c r="E13293" s="4" t="s">
        <v>30</v>
      </c>
    </row>
    <row r="13294" spans="1:6">
      <c r="A13294" t="n">
        <v>112397</v>
      </c>
      <c r="B13294" s="27" t="n">
        <v>58</v>
      </c>
      <c r="C13294" s="7" t="n">
        <v>0</v>
      </c>
      <c r="D13294" s="7" t="n">
        <v>300</v>
      </c>
      <c r="E13294" s="7" t="n">
        <v>0.300000011920929</v>
      </c>
    </row>
    <row r="13295" spans="1:6">
      <c r="A13295" t="s">
        <v>4</v>
      </c>
      <c r="B13295" s="4" t="s">
        <v>5</v>
      </c>
      <c r="C13295" s="4" t="s">
        <v>13</v>
      </c>
      <c r="D13295" s="4" t="s">
        <v>10</v>
      </c>
    </row>
    <row r="13296" spans="1:6">
      <c r="A13296" t="n">
        <v>112405</v>
      </c>
      <c r="B13296" s="27" t="n">
        <v>58</v>
      </c>
      <c r="C13296" s="7" t="n">
        <v>255</v>
      </c>
      <c r="D13296" s="7" t="n">
        <v>0</v>
      </c>
    </row>
    <row r="13297" spans="1:6">
      <c r="A13297" t="s">
        <v>4</v>
      </c>
      <c r="B13297" s="4" t="s">
        <v>5</v>
      </c>
      <c r="C13297" s="4" t="s">
        <v>13</v>
      </c>
      <c r="D13297" s="4" t="s">
        <v>10</v>
      </c>
      <c r="E13297" s="4" t="s">
        <v>30</v>
      </c>
      <c r="F13297" s="4" t="s">
        <v>10</v>
      </c>
      <c r="G13297" s="4" t="s">
        <v>9</v>
      </c>
      <c r="H13297" s="4" t="s">
        <v>9</v>
      </c>
      <c r="I13297" s="4" t="s">
        <v>10</v>
      </c>
      <c r="J13297" s="4" t="s">
        <v>10</v>
      </c>
      <c r="K13297" s="4" t="s">
        <v>9</v>
      </c>
      <c r="L13297" s="4" t="s">
        <v>9</v>
      </c>
      <c r="M13297" s="4" t="s">
        <v>9</v>
      </c>
      <c r="N13297" s="4" t="s">
        <v>9</v>
      </c>
      <c r="O13297" s="4" t="s">
        <v>6</v>
      </c>
    </row>
    <row r="13298" spans="1:6">
      <c r="A13298" t="n">
        <v>112409</v>
      </c>
      <c r="B13298" s="19" t="n">
        <v>50</v>
      </c>
      <c r="C13298" s="7" t="n">
        <v>0</v>
      </c>
      <c r="D13298" s="7" t="n">
        <v>12010</v>
      </c>
      <c r="E13298" s="7" t="n">
        <v>1</v>
      </c>
      <c r="F13298" s="7" t="n">
        <v>0</v>
      </c>
      <c r="G13298" s="7" t="n">
        <v>0</v>
      </c>
      <c r="H13298" s="7" t="n">
        <v>0</v>
      </c>
      <c r="I13298" s="7" t="n">
        <v>0</v>
      </c>
      <c r="J13298" s="7" t="n">
        <v>65533</v>
      </c>
      <c r="K13298" s="7" t="n">
        <v>0</v>
      </c>
      <c r="L13298" s="7" t="n">
        <v>0</v>
      </c>
      <c r="M13298" s="7" t="n">
        <v>0</v>
      </c>
      <c r="N13298" s="7" t="n">
        <v>0</v>
      </c>
      <c r="O13298" s="7" t="s">
        <v>12</v>
      </c>
    </row>
    <row r="13299" spans="1:6">
      <c r="A13299" t="s">
        <v>4</v>
      </c>
      <c r="B13299" s="4" t="s">
        <v>5</v>
      </c>
      <c r="C13299" s="4" t="s">
        <v>13</v>
      </c>
      <c r="D13299" s="4" t="s">
        <v>10</v>
      </c>
      <c r="E13299" s="4" t="s">
        <v>10</v>
      </c>
      <c r="F13299" s="4" t="s">
        <v>10</v>
      </c>
      <c r="G13299" s="4" t="s">
        <v>10</v>
      </c>
      <c r="H13299" s="4" t="s">
        <v>13</v>
      </c>
    </row>
    <row r="13300" spans="1:6">
      <c r="A13300" t="n">
        <v>112448</v>
      </c>
      <c r="B13300" s="30" t="n">
        <v>25</v>
      </c>
      <c r="C13300" s="7" t="n">
        <v>5</v>
      </c>
      <c r="D13300" s="7" t="n">
        <v>65535</v>
      </c>
      <c r="E13300" s="7" t="n">
        <v>65535</v>
      </c>
      <c r="F13300" s="7" t="n">
        <v>65535</v>
      </c>
      <c r="G13300" s="7" t="n">
        <v>65535</v>
      </c>
      <c r="H13300" s="7" t="n">
        <v>0</v>
      </c>
    </row>
    <row r="13301" spans="1:6">
      <c r="A13301" t="s">
        <v>4</v>
      </c>
      <c r="B13301" s="4" t="s">
        <v>5</v>
      </c>
      <c r="C13301" s="4" t="s">
        <v>10</v>
      </c>
      <c r="D13301" s="4" t="s">
        <v>66</v>
      </c>
      <c r="E13301" s="4" t="s">
        <v>13</v>
      </c>
      <c r="F13301" s="4" t="s">
        <v>13</v>
      </c>
      <c r="G13301" s="4" t="s">
        <v>10</v>
      </c>
      <c r="H13301" s="4" t="s">
        <v>13</v>
      </c>
      <c r="I13301" s="4" t="s">
        <v>66</v>
      </c>
      <c r="J13301" s="4" t="s">
        <v>13</v>
      </c>
      <c r="K13301" s="4" t="s">
        <v>13</v>
      </c>
      <c r="L13301" s="4" t="s">
        <v>13</v>
      </c>
    </row>
    <row r="13302" spans="1:6">
      <c r="A13302" t="n">
        <v>112459</v>
      </c>
      <c r="B13302" s="31" t="n">
        <v>24</v>
      </c>
      <c r="C13302" s="7" t="n">
        <v>65533</v>
      </c>
      <c r="D13302" s="7" t="s">
        <v>734</v>
      </c>
      <c r="E13302" s="7" t="n">
        <v>12</v>
      </c>
      <c r="F13302" s="7" t="n">
        <v>16</v>
      </c>
      <c r="G13302" s="7" t="n">
        <v>9</v>
      </c>
      <c r="H13302" s="7" t="n">
        <v>7</v>
      </c>
      <c r="I13302" s="7" t="s">
        <v>791</v>
      </c>
      <c r="J13302" s="7" t="n">
        <v>6</v>
      </c>
      <c r="K13302" s="7" t="n">
        <v>2</v>
      </c>
      <c r="L13302" s="7" t="n">
        <v>0</v>
      </c>
    </row>
    <row r="13303" spans="1:6">
      <c r="A13303" t="s">
        <v>4</v>
      </c>
      <c r="B13303" s="4" t="s">
        <v>5</v>
      </c>
    </row>
    <row r="13304" spans="1:6">
      <c r="A13304" t="n">
        <v>112480</v>
      </c>
      <c r="B13304" s="32" t="n">
        <v>28</v>
      </c>
    </row>
    <row r="13305" spans="1:6">
      <c r="A13305" t="s">
        <v>4</v>
      </c>
      <c r="B13305" s="4" t="s">
        <v>5</v>
      </c>
      <c r="C13305" s="4" t="s">
        <v>13</v>
      </c>
    </row>
    <row r="13306" spans="1:6">
      <c r="A13306" t="n">
        <v>112481</v>
      </c>
      <c r="B13306" s="33" t="n">
        <v>27</v>
      </c>
      <c r="C13306" s="7" t="n">
        <v>0</v>
      </c>
    </row>
    <row r="13307" spans="1:6">
      <c r="A13307" t="s">
        <v>4</v>
      </c>
      <c r="B13307" s="4" t="s">
        <v>5</v>
      </c>
      <c r="C13307" s="4" t="s">
        <v>13</v>
      </c>
    </row>
    <row r="13308" spans="1:6">
      <c r="A13308" t="n">
        <v>112483</v>
      </c>
      <c r="B13308" s="33" t="n">
        <v>27</v>
      </c>
      <c r="C13308" s="7" t="n">
        <v>1</v>
      </c>
    </row>
    <row r="13309" spans="1:6">
      <c r="A13309" t="s">
        <v>4</v>
      </c>
      <c r="B13309" s="4" t="s">
        <v>5</v>
      </c>
      <c r="C13309" s="4" t="s">
        <v>13</v>
      </c>
      <c r="D13309" s="4" t="s">
        <v>10</v>
      </c>
      <c r="E13309" s="4" t="s">
        <v>10</v>
      </c>
      <c r="F13309" s="4" t="s">
        <v>10</v>
      </c>
      <c r="G13309" s="4" t="s">
        <v>10</v>
      </c>
      <c r="H13309" s="4" t="s">
        <v>13</v>
      </c>
    </row>
    <row r="13310" spans="1:6">
      <c r="A13310" t="n">
        <v>112485</v>
      </c>
      <c r="B13310" s="30" t="n">
        <v>25</v>
      </c>
      <c r="C13310" s="7" t="n">
        <v>5</v>
      </c>
      <c r="D13310" s="7" t="n">
        <v>65535</v>
      </c>
      <c r="E13310" s="7" t="n">
        <v>65535</v>
      </c>
      <c r="F13310" s="7" t="n">
        <v>65535</v>
      </c>
      <c r="G13310" s="7" t="n">
        <v>65535</v>
      </c>
      <c r="H13310" s="7" t="n">
        <v>0</v>
      </c>
    </row>
    <row r="13311" spans="1:6">
      <c r="A13311" t="s">
        <v>4</v>
      </c>
      <c r="B13311" s="4" t="s">
        <v>5</v>
      </c>
      <c r="C13311" s="4" t="s">
        <v>13</v>
      </c>
      <c r="D13311" s="4" t="s">
        <v>10</v>
      </c>
      <c r="E13311" s="4" t="s">
        <v>9</v>
      </c>
    </row>
    <row r="13312" spans="1:6">
      <c r="A13312" t="n">
        <v>112496</v>
      </c>
      <c r="B13312" s="74" t="n">
        <v>101</v>
      </c>
      <c r="C13312" s="7" t="n">
        <v>0</v>
      </c>
      <c r="D13312" s="7" t="n">
        <v>9</v>
      </c>
      <c r="E13312" s="7" t="n">
        <v>1</v>
      </c>
    </row>
    <row r="13313" spans="1:15">
      <c r="A13313" t="s">
        <v>4</v>
      </c>
      <c r="B13313" s="4" t="s">
        <v>5</v>
      </c>
      <c r="C13313" s="4" t="s">
        <v>13</v>
      </c>
      <c r="D13313" s="4" t="s">
        <v>10</v>
      </c>
      <c r="E13313" s="4" t="s">
        <v>30</v>
      </c>
    </row>
    <row r="13314" spans="1:15">
      <c r="A13314" t="n">
        <v>112504</v>
      </c>
      <c r="B13314" s="27" t="n">
        <v>58</v>
      </c>
      <c r="C13314" s="7" t="n">
        <v>100</v>
      </c>
      <c r="D13314" s="7" t="n">
        <v>300</v>
      </c>
      <c r="E13314" s="7" t="n">
        <v>0.300000011920929</v>
      </c>
    </row>
    <row r="13315" spans="1:15">
      <c r="A13315" t="s">
        <v>4</v>
      </c>
      <c r="B13315" s="4" t="s">
        <v>5</v>
      </c>
      <c r="C13315" s="4" t="s">
        <v>13</v>
      </c>
      <c r="D13315" s="4" t="s">
        <v>10</v>
      </c>
    </row>
    <row r="13316" spans="1:15">
      <c r="A13316" t="n">
        <v>112512</v>
      </c>
      <c r="B13316" s="27" t="n">
        <v>58</v>
      </c>
      <c r="C13316" s="7" t="n">
        <v>255</v>
      </c>
      <c r="D13316" s="7" t="n">
        <v>0</v>
      </c>
    </row>
    <row r="13317" spans="1:15">
      <c r="A13317" t="s">
        <v>4</v>
      </c>
      <c r="B13317" s="4" t="s">
        <v>5</v>
      </c>
      <c r="C13317" s="4" t="s">
        <v>13</v>
      </c>
      <c r="D13317" s="4" t="s">
        <v>10</v>
      </c>
      <c r="E13317" s="4" t="s">
        <v>10</v>
      </c>
      <c r="F13317" s="4" t="s">
        <v>13</v>
      </c>
    </row>
    <row r="13318" spans="1:15">
      <c r="A13318" t="n">
        <v>112516</v>
      </c>
      <c r="B13318" s="30" t="n">
        <v>25</v>
      </c>
      <c r="C13318" s="7" t="n">
        <v>1</v>
      </c>
      <c r="D13318" s="7" t="n">
        <v>160</v>
      </c>
      <c r="E13318" s="7" t="n">
        <v>570</v>
      </c>
      <c r="F13318" s="7" t="n">
        <v>1</v>
      </c>
    </row>
    <row r="13319" spans="1:15">
      <c r="A13319" t="s">
        <v>4</v>
      </c>
      <c r="B13319" s="4" t="s">
        <v>5</v>
      </c>
      <c r="C13319" s="4" t="s">
        <v>13</v>
      </c>
      <c r="D13319" s="4" t="s">
        <v>10</v>
      </c>
      <c r="E13319" s="4" t="s">
        <v>6</v>
      </c>
    </row>
    <row r="13320" spans="1:15">
      <c r="A13320" t="n">
        <v>112523</v>
      </c>
      <c r="B13320" s="51" t="n">
        <v>51</v>
      </c>
      <c r="C13320" s="7" t="n">
        <v>4</v>
      </c>
      <c r="D13320" s="7" t="n">
        <v>0</v>
      </c>
      <c r="E13320" s="7" t="s">
        <v>677</v>
      </c>
    </row>
    <row r="13321" spans="1:15">
      <c r="A13321" t="s">
        <v>4</v>
      </c>
      <c r="B13321" s="4" t="s">
        <v>5</v>
      </c>
      <c r="C13321" s="4" t="s">
        <v>10</v>
      </c>
    </row>
    <row r="13322" spans="1:15">
      <c r="A13322" t="n">
        <v>112536</v>
      </c>
      <c r="B13322" s="25" t="n">
        <v>16</v>
      </c>
      <c r="C13322" s="7" t="n">
        <v>0</v>
      </c>
    </row>
    <row r="13323" spans="1:15">
      <c r="A13323" t="s">
        <v>4</v>
      </c>
      <c r="B13323" s="4" t="s">
        <v>5</v>
      </c>
      <c r="C13323" s="4" t="s">
        <v>10</v>
      </c>
      <c r="D13323" s="4" t="s">
        <v>66</v>
      </c>
      <c r="E13323" s="4" t="s">
        <v>13</v>
      </c>
      <c r="F13323" s="4" t="s">
        <v>13</v>
      </c>
    </row>
    <row r="13324" spans="1:15">
      <c r="A13324" t="n">
        <v>112539</v>
      </c>
      <c r="B13324" s="52" t="n">
        <v>26</v>
      </c>
      <c r="C13324" s="7" t="n">
        <v>0</v>
      </c>
      <c r="D13324" s="7" t="s">
        <v>1014</v>
      </c>
      <c r="E13324" s="7" t="n">
        <v>2</v>
      </c>
      <c r="F13324" s="7" t="n">
        <v>0</v>
      </c>
    </row>
    <row r="13325" spans="1:15">
      <c r="A13325" t="s">
        <v>4</v>
      </c>
      <c r="B13325" s="4" t="s">
        <v>5</v>
      </c>
    </row>
    <row r="13326" spans="1:15">
      <c r="A13326" t="n">
        <v>112573</v>
      </c>
      <c r="B13326" s="32" t="n">
        <v>28</v>
      </c>
    </row>
    <row r="13327" spans="1:15">
      <c r="A13327" t="s">
        <v>4</v>
      </c>
      <c r="B13327" s="4" t="s">
        <v>5</v>
      </c>
      <c r="C13327" s="4" t="s">
        <v>10</v>
      </c>
      <c r="D13327" s="4" t="s">
        <v>13</v>
      </c>
    </row>
    <row r="13328" spans="1:15">
      <c r="A13328" t="n">
        <v>112574</v>
      </c>
      <c r="B13328" s="61" t="n">
        <v>89</v>
      </c>
      <c r="C13328" s="7" t="n">
        <v>65533</v>
      </c>
      <c r="D13328" s="7" t="n">
        <v>1</v>
      </c>
    </row>
    <row r="13329" spans="1:6">
      <c r="A13329" t="s">
        <v>4</v>
      </c>
      <c r="B13329" s="4" t="s">
        <v>5</v>
      </c>
      <c r="C13329" s="4" t="s">
        <v>13</v>
      </c>
      <c r="D13329" s="4" t="s">
        <v>10</v>
      </c>
      <c r="E13329" s="4" t="s">
        <v>10</v>
      </c>
      <c r="F13329" s="4" t="s">
        <v>13</v>
      </c>
    </row>
    <row r="13330" spans="1:6">
      <c r="A13330" t="n">
        <v>112578</v>
      </c>
      <c r="B13330" s="30" t="n">
        <v>25</v>
      </c>
      <c r="C13330" s="7" t="n">
        <v>1</v>
      </c>
      <c r="D13330" s="7" t="n">
        <v>65535</v>
      </c>
      <c r="E13330" s="7" t="n">
        <v>65535</v>
      </c>
      <c r="F13330" s="7" t="n">
        <v>0</v>
      </c>
    </row>
    <row r="13331" spans="1:6">
      <c r="A13331" t="s">
        <v>4</v>
      </c>
      <c r="B13331" s="4" t="s">
        <v>5</v>
      </c>
      <c r="C13331" s="4" t="s">
        <v>13</v>
      </c>
      <c r="D13331" s="4" t="s">
        <v>10</v>
      </c>
      <c r="E13331" s="4" t="s">
        <v>10</v>
      </c>
      <c r="F13331" s="4" t="s">
        <v>13</v>
      </c>
    </row>
    <row r="13332" spans="1:6">
      <c r="A13332" t="n">
        <v>112585</v>
      </c>
      <c r="B13332" s="30" t="n">
        <v>25</v>
      </c>
      <c r="C13332" s="7" t="n">
        <v>1</v>
      </c>
      <c r="D13332" s="7" t="n">
        <v>260</v>
      </c>
      <c r="E13332" s="7" t="n">
        <v>280</v>
      </c>
      <c r="F13332" s="7" t="n">
        <v>2</v>
      </c>
    </row>
    <row r="13333" spans="1:6">
      <c r="A13333" t="s">
        <v>4</v>
      </c>
      <c r="B13333" s="4" t="s">
        <v>5</v>
      </c>
      <c r="C13333" s="4" t="s">
        <v>13</v>
      </c>
      <c r="D13333" s="4" t="s">
        <v>10</v>
      </c>
      <c r="E13333" s="4" t="s">
        <v>6</v>
      </c>
    </row>
    <row r="13334" spans="1:6">
      <c r="A13334" t="n">
        <v>112592</v>
      </c>
      <c r="B13334" s="51" t="n">
        <v>51</v>
      </c>
      <c r="C13334" s="7" t="n">
        <v>4</v>
      </c>
      <c r="D13334" s="7" t="n">
        <v>119</v>
      </c>
      <c r="E13334" s="7" t="s">
        <v>701</v>
      </c>
    </row>
    <row r="13335" spans="1:6">
      <c r="A13335" t="s">
        <v>4</v>
      </c>
      <c r="B13335" s="4" t="s">
        <v>5</v>
      </c>
      <c r="C13335" s="4" t="s">
        <v>10</v>
      </c>
    </row>
    <row r="13336" spans="1:6">
      <c r="A13336" t="n">
        <v>112605</v>
      </c>
      <c r="B13336" s="25" t="n">
        <v>16</v>
      </c>
      <c r="C13336" s="7" t="n">
        <v>0</v>
      </c>
    </row>
    <row r="13337" spans="1:6">
      <c r="A13337" t="s">
        <v>4</v>
      </c>
      <c r="B13337" s="4" t="s">
        <v>5</v>
      </c>
      <c r="C13337" s="4" t="s">
        <v>10</v>
      </c>
      <c r="D13337" s="4" t="s">
        <v>66</v>
      </c>
      <c r="E13337" s="4" t="s">
        <v>13</v>
      </c>
      <c r="F13337" s="4" t="s">
        <v>13</v>
      </c>
    </row>
    <row r="13338" spans="1:6">
      <c r="A13338" t="n">
        <v>112608</v>
      </c>
      <c r="B13338" s="52" t="n">
        <v>26</v>
      </c>
      <c r="C13338" s="7" t="n">
        <v>119</v>
      </c>
      <c r="D13338" s="7" t="s">
        <v>1015</v>
      </c>
      <c r="E13338" s="7" t="n">
        <v>2</v>
      </c>
      <c r="F13338" s="7" t="n">
        <v>0</v>
      </c>
    </row>
    <row r="13339" spans="1:6">
      <c r="A13339" t="s">
        <v>4</v>
      </c>
      <c r="B13339" s="4" t="s">
        <v>5</v>
      </c>
    </row>
    <row r="13340" spans="1:6">
      <c r="A13340" t="n">
        <v>112643</v>
      </c>
      <c r="B13340" s="32" t="n">
        <v>28</v>
      </c>
    </row>
    <row r="13341" spans="1:6">
      <c r="A13341" t="s">
        <v>4</v>
      </c>
      <c r="B13341" s="4" t="s">
        <v>5</v>
      </c>
      <c r="C13341" s="4" t="s">
        <v>10</v>
      </c>
      <c r="D13341" s="4" t="s">
        <v>13</v>
      </c>
    </row>
    <row r="13342" spans="1:6">
      <c r="A13342" t="n">
        <v>112644</v>
      </c>
      <c r="B13342" s="61" t="n">
        <v>89</v>
      </c>
      <c r="C13342" s="7" t="n">
        <v>65533</v>
      </c>
      <c r="D13342" s="7" t="n">
        <v>1</v>
      </c>
    </row>
    <row r="13343" spans="1:6">
      <c r="A13343" t="s">
        <v>4</v>
      </c>
      <c r="B13343" s="4" t="s">
        <v>5</v>
      </c>
      <c r="C13343" s="4" t="s">
        <v>13</v>
      </c>
      <c r="D13343" s="4" t="s">
        <v>10</v>
      </c>
      <c r="E13343" s="4" t="s">
        <v>10</v>
      </c>
      <c r="F13343" s="4" t="s">
        <v>13</v>
      </c>
    </row>
    <row r="13344" spans="1:6">
      <c r="A13344" t="n">
        <v>112648</v>
      </c>
      <c r="B13344" s="30" t="n">
        <v>25</v>
      </c>
      <c r="C13344" s="7" t="n">
        <v>1</v>
      </c>
      <c r="D13344" s="7" t="n">
        <v>65535</v>
      </c>
      <c r="E13344" s="7" t="n">
        <v>65535</v>
      </c>
      <c r="F13344" s="7" t="n">
        <v>0</v>
      </c>
    </row>
    <row r="13345" spans="1:6">
      <c r="A13345" t="s">
        <v>4</v>
      </c>
      <c r="B13345" s="4" t="s">
        <v>5</v>
      </c>
      <c r="C13345" s="4" t="s">
        <v>13</v>
      </c>
      <c r="D13345" s="4" t="s">
        <v>10</v>
      </c>
      <c r="E13345" s="4" t="s">
        <v>10</v>
      </c>
      <c r="F13345" s="4" t="s">
        <v>13</v>
      </c>
    </row>
    <row r="13346" spans="1:6">
      <c r="A13346" t="n">
        <v>112655</v>
      </c>
      <c r="B13346" s="30" t="n">
        <v>25</v>
      </c>
      <c r="C13346" s="7" t="n">
        <v>1</v>
      </c>
      <c r="D13346" s="7" t="n">
        <v>60</v>
      </c>
      <c r="E13346" s="7" t="n">
        <v>280</v>
      </c>
      <c r="F13346" s="7" t="n">
        <v>2</v>
      </c>
    </row>
    <row r="13347" spans="1:6">
      <c r="A13347" t="s">
        <v>4</v>
      </c>
      <c r="B13347" s="4" t="s">
        <v>5</v>
      </c>
      <c r="C13347" s="4" t="s">
        <v>13</v>
      </c>
      <c r="D13347" s="4" t="s">
        <v>10</v>
      </c>
      <c r="E13347" s="4" t="s">
        <v>6</v>
      </c>
    </row>
    <row r="13348" spans="1:6">
      <c r="A13348" t="n">
        <v>112662</v>
      </c>
      <c r="B13348" s="51" t="n">
        <v>51</v>
      </c>
      <c r="C13348" s="7" t="n">
        <v>4</v>
      </c>
      <c r="D13348" s="7" t="n">
        <v>110</v>
      </c>
      <c r="E13348" s="7" t="s">
        <v>701</v>
      </c>
    </row>
    <row r="13349" spans="1:6">
      <c r="A13349" t="s">
        <v>4</v>
      </c>
      <c r="B13349" s="4" t="s">
        <v>5</v>
      </c>
      <c r="C13349" s="4" t="s">
        <v>10</v>
      </c>
    </row>
    <row r="13350" spans="1:6">
      <c r="A13350" t="n">
        <v>112675</v>
      </c>
      <c r="B13350" s="25" t="n">
        <v>16</v>
      </c>
      <c r="C13350" s="7" t="n">
        <v>0</v>
      </c>
    </row>
    <row r="13351" spans="1:6">
      <c r="A13351" t="s">
        <v>4</v>
      </c>
      <c r="B13351" s="4" t="s">
        <v>5</v>
      </c>
      <c r="C13351" s="4" t="s">
        <v>10</v>
      </c>
      <c r="D13351" s="4" t="s">
        <v>66</v>
      </c>
      <c r="E13351" s="4" t="s">
        <v>13</v>
      </c>
      <c r="F13351" s="4" t="s">
        <v>13</v>
      </c>
    </row>
    <row r="13352" spans="1:6">
      <c r="A13352" t="n">
        <v>112678</v>
      </c>
      <c r="B13352" s="52" t="n">
        <v>26</v>
      </c>
      <c r="C13352" s="7" t="n">
        <v>110</v>
      </c>
      <c r="D13352" s="7" t="s">
        <v>1016</v>
      </c>
      <c r="E13352" s="7" t="n">
        <v>2</v>
      </c>
      <c r="F13352" s="7" t="n">
        <v>0</v>
      </c>
    </row>
    <row r="13353" spans="1:6">
      <c r="A13353" t="s">
        <v>4</v>
      </c>
      <c r="B13353" s="4" t="s">
        <v>5</v>
      </c>
    </row>
    <row r="13354" spans="1:6">
      <c r="A13354" t="n">
        <v>112801</v>
      </c>
      <c r="B13354" s="32" t="n">
        <v>28</v>
      </c>
    </row>
    <row r="13355" spans="1:6">
      <c r="A13355" t="s">
        <v>4</v>
      </c>
      <c r="B13355" s="4" t="s">
        <v>5</v>
      </c>
      <c r="C13355" s="4" t="s">
        <v>10</v>
      </c>
      <c r="D13355" s="4" t="s">
        <v>13</v>
      </c>
    </row>
    <row r="13356" spans="1:6">
      <c r="A13356" t="n">
        <v>112802</v>
      </c>
      <c r="B13356" s="61" t="n">
        <v>89</v>
      </c>
      <c r="C13356" s="7" t="n">
        <v>65533</v>
      </c>
      <c r="D13356" s="7" t="n">
        <v>1</v>
      </c>
    </row>
    <row r="13357" spans="1:6">
      <c r="A13357" t="s">
        <v>4</v>
      </c>
      <c r="B13357" s="4" t="s">
        <v>5</v>
      </c>
      <c r="C13357" s="4" t="s">
        <v>13</v>
      </c>
      <c r="D13357" s="4" t="s">
        <v>10</v>
      </c>
      <c r="E13357" s="4" t="s">
        <v>10</v>
      </c>
      <c r="F13357" s="4" t="s">
        <v>13</v>
      </c>
    </row>
    <row r="13358" spans="1:6">
      <c r="A13358" t="n">
        <v>112806</v>
      </c>
      <c r="B13358" s="30" t="n">
        <v>25</v>
      </c>
      <c r="C13358" s="7" t="n">
        <v>1</v>
      </c>
      <c r="D13358" s="7" t="n">
        <v>65535</v>
      </c>
      <c r="E13358" s="7" t="n">
        <v>65535</v>
      </c>
      <c r="F13358" s="7" t="n">
        <v>0</v>
      </c>
    </row>
    <row r="13359" spans="1:6">
      <c r="A13359" t="s">
        <v>4</v>
      </c>
      <c r="B13359" s="4" t="s">
        <v>5</v>
      </c>
      <c r="C13359" s="4" t="s">
        <v>13</v>
      </c>
      <c r="D13359" s="4" t="s">
        <v>30</v>
      </c>
      <c r="E13359" s="4" t="s">
        <v>10</v>
      </c>
      <c r="F13359" s="4" t="s">
        <v>13</v>
      </c>
    </row>
    <row r="13360" spans="1:6">
      <c r="A13360" t="n">
        <v>112813</v>
      </c>
      <c r="B13360" s="17" t="n">
        <v>49</v>
      </c>
      <c r="C13360" s="7" t="n">
        <v>3</v>
      </c>
      <c r="D13360" s="7" t="n">
        <v>1</v>
      </c>
      <c r="E13360" s="7" t="n">
        <v>500</v>
      </c>
      <c r="F13360" s="7" t="n">
        <v>0</v>
      </c>
    </row>
    <row r="13361" spans="1:6">
      <c r="A13361" t="s">
        <v>4</v>
      </c>
      <c r="B13361" s="4" t="s">
        <v>5</v>
      </c>
      <c r="C13361" s="4" t="s">
        <v>10</v>
      </c>
    </row>
    <row r="13362" spans="1:6">
      <c r="A13362" t="n">
        <v>112822</v>
      </c>
      <c r="B13362" s="8" t="n">
        <v>12</v>
      </c>
      <c r="C13362" s="7" t="n">
        <v>10377</v>
      </c>
    </row>
    <row r="13363" spans="1:6">
      <c r="A13363" t="s">
        <v>4</v>
      </c>
      <c r="B13363" s="4" t="s">
        <v>5</v>
      </c>
    </row>
    <row r="13364" spans="1:6">
      <c r="A13364" t="n">
        <v>112825</v>
      </c>
      <c r="B13364" s="5" t="n">
        <v>1</v>
      </c>
    </row>
    <row r="13365" spans="1:6" s="3" customFormat="1" customHeight="0">
      <c r="A13365" s="3" t="s">
        <v>2</v>
      </c>
      <c r="B13365" s="3" t="s">
        <v>1017</v>
      </c>
    </row>
    <row r="13366" spans="1:6">
      <c r="A13366" t="s">
        <v>4</v>
      </c>
      <c r="B13366" s="4" t="s">
        <v>5</v>
      </c>
      <c r="C13366" s="4" t="s">
        <v>13</v>
      </c>
      <c r="D13366" s="4" t="s">
        <v>13</v>
      </c>
      <c r="E13366" s="4" t="s">
        <v>13</v>
      </c>
      <c r="F13366" s="4" t="s">
        <v>13</v>
      </c>
    </row>
    <row r="13367" spans="1:6">
      <c r="A13367" t="n">
        <v>112828</v>
      </c>
      <c r="B13367" s="11" t="n">
        <v>14</v>
      </c>
      <c r="C13367" s="7" t="n">
        <v>2</v>
      </c>
      <c r="D13367" s="7" t="n">
        <v>0</v>
      </c>
      <c r="E13367" s="7" t="n">
        <v>0</v>
      </c>
      <c r="F13367" s="7" t="n">
        <v>0</v>
      </c>
    </row>
    <row r="13368" spans="1:6">
      <c r="A13368" t="s">
        <v>4</v>
      </c>
      <c r="B13368" s="4" t="s">
        <v>5</v>
      </c>
      <c r="C13368" s="4" t="s">
        <v>13</v>
      </c>
      <c r="D13368" s="54" t="s">
        <v>225</v>
      </c>
      <c r="E13368" s="4" t="s">
        <v>5</v>
      </c>
      <c r="F13368" s="4" t="s">
        <v>13</v>
      </c>
      <c r="G13368" s="4" t="s">
        <v>10</v>
      </c>
      <c r="H13368" s="54" t="s">
        <v>226</v>
      </c>
      <c r="I13368" s="4" t="s">
        <v>13</v>
      </c>
      <c r="J13368" s="4" t="s">
        <v>9</v>
      </c>
      <c r="K13368" s="4" t="s">
        <v>13</v>
      </c>
      <c r="L13368" s="4" t="s">
        <v>13</v>
      </c>
      <c r="M13368" s="54" t="s">
        <v>225</v>
      </c>
      <c r="N13368" s="4" t="s">
        <v>5</v>
      </c>
      <c r="O13368" s="4" t="s">
        <v>13</v>
      </c>
      <c r="P13368" s="4" t="s">
        <v>10</v>
      </c>
      <c r="Q13368" s="54" t="s">
        <v>226</v>
      </c>
      <c r="R13368" s="4" t="s">
        <v>13</v>
      </c>
      <c r="S13368" s="4" t="s">
        <v>9</v>
      </c>
      <c r="T13368" s="4" t="s">
        <v>13</v>
      </c>
      <c r="U13368" s="4" t="s">
        <v>13</v>
      </c>
      <c r="V13368" s="4" t="s">
        <v>13</v>
      </c>
      <c r="W13368" s="4" t="s">
        <v>29</v>
      </c>
    </row>
    <row r="13369" spans="1:6">
      <c r="A13369" t="n">
        <v>112833</v>
      </c>
      <c r="B13369" s="14" t="n">
        <v>5</v>
      </c>
      <c r="C13369" s="7" t="n">
        <v>28</v>
      </c>
      <c r="D13369" s="54" t="s">
        <v>3</v>
      </c>
      <c r="E13369" s="10" t="n">
        <v>162</v>
      </c>
      <c r="F13369" s="7" t="n">
        <v>3</v>
      </c>
      <c r="G13369" s="7" t="n">
        <v>33196</v>
      </c>
      <c r="H13369" s="54" t="s">
        <v>3</v>
      </c>
      <c r="I13369" s="7" t="n">
        <v>0</v>
      </c>
      <c r="J13369" s="7" t="n">
        <v>1</v>
      </c>
      <c r="K13369" s="7" t="n">
        <v>2</v>
      </c>
      <c r="L13369" s="7" t="n">
        <v>28</v>
      </c>
      <c r="M13369" s="54" t="s">
        <v>3</v>
      </c>
      <c r="N13369" s="10" t="n">
        <v>162</v>
      </c>
      <c r="O13369" s="7" t="n">
        <v>3</v>
      </c>
      <c r="P13369" s="7" t="n">
        <v>33196</v>
      </c>
      <c r="Q13369" s="54" t="s">
        <v>3</v>
      </c>
      <c r="R13369" s="7" t="n">
        <v>0</v>
      </c>
      <c r="S13369" s="7" t="n">
        <v>2</v>
      </c>
      <c r="T13369" s="7" t="n">
        <v>2</v>
      </c>
      <c r="U13369" s="7" t="n">
        <v>11</v>
      </c>
      <c r="V13369" s="7" t="n">
        <v>1</v>
      </c>
      <c r="W13369" s="15" t="n">
        <f t="normal" ca="1">A13373</f>
        <v>0</v>
      </c>
    </row>
    <row r="13370" spans="1:6">
      <c r="A13370" t="s">
        <v>4</v>
      </c>
      <c r="B13370" s="4" t="s">
        <v>5</v>
      </c>
      <c r="C13370" s="4" t="s">
        <v>13</v>
      </c>
      <c r="D13370" s="4" t="s">
        <v>10</v>
      </c>
      <c r="E13370" s="4" t="s">
        <v>30</v>
      </c>
    </row>
    <row r="13371" spans="1:6">
      <c r="A13371" t="n">
        <v>112862</v>
      </c>
      <c r="B13371" s="27" t="n">
        <v>58</v>
      </c>
      <c r="C13371" s="7" t="n">
        <v>0</v>
      </c>
      <c r="D13371" s="7" t="n">
        <v>0</v>
      </c>
      <c r="E13371" s="7" t="n">
        <v>1</v>
      </c>
    </row>
    <row r="13372" spans="1:6">
      <c r="A13372" t="s">
        <v>4</v>
      </c>
      <c r="B13372" s="4" t="s">
        <v>5</v>
      </c>
      <c r="C13372" s="4" t="s">
        <v>13</v>
      </c>
      <c r="D13372" s="54" t="s">
        <v>225</v>
      </c>
      <c r="E13372" s="4" t="s">
        <v>5</v>
      </c>
      <c r="F13372" s="4" t="s">
        <v>13</v>
      </c>
      <c r="G13372" s="4" t="s">
        <v>10</v>
      </c>
      <c r="H13372" s="54" t="s">
        <v>226</v>
      </c>
      <c r="I13372" s="4" t="s">
        <v>13</v>
      </c>
      <c r="J13372" s="4" t="s">
        <v>9</v>
      </c>
      <c r="K13372" s="4" t="s">
        <v>13</v>
      </c>
      <c r="L13372" s="4" t="s">
        <v>13</v>
      </c>
      <c r="M13372" s="54" t="s">
        <v>225</v>
      </c>
      <c r="N13372" s="4" t="s">
        <v>5</v>
      </c>
      <c r="O13372" s="4" t="s">
        <v>13</v>
      </c>
      <c r="P13372" s="4" t="s">
        <v>10</v>
      </c>
      <c r="Q13372" s="54" t="s">
        <v>226</v>
      </c>
      <c r="R13372" s="4" t="s">
        <v>13</v>
      </c>
      <c r="S13372" s="4" t="s">
        <v>9</v>
      </c>
      <c r="T13372" s="4" t="s">
        <v>13</v>
      </c>
      <c r="U13372" s="4" t="s">
        <v>13</v>
      </c>
      <c r="V13372" s="4" t="s">
        <v>13</v>
      </c>
      <c r="W13372" s="4" t="s">
        <v>29</v>
      </c>
    </row>
    <row r="13373" spans="1:6">
      <c r="A13373" t="n">
        <v>112870</v>
      </c>
      <c r="B13373" s="14" t="n">
        <v>5</v>
      </c>
      <c r="C13373" s="7" t="n">
        <v>28</v>
      </c>
      <c r="D13373" s="54" t="s">
        <v>3</v>
      </c>
      <c r="E13373" s="10" t="n">
        <v>162</v>
      </c>
      <c r="F13373" s="7" t="n">
        <v>3</v>
      </c>
      <c r="G13373" s="7" t="n">
        <v>33196</v>
      </c>
      <c r="H13373" s="54" t="s">
        <v>3</v>
      </c>
      <c r="I13373" s="7" t="n">
        <v>0</v>
      </c>
      <c r="J13373" s="7" t="n">
        <v>1</v>
      </c>
      <c r="K13373" s="7" t="n">
        <v>3</v>
      </c>
      <c r="L13373" s="7" t="n">
        <v>28</v>
      </c>
      <c r="M13373" s="54" t="s">
        <v>3</v>
      </c>
      <c r="N13373" s="10" t="n">
        <v>162</v>
      </c>
      <c r="O13373" s="7" t="n">
        <v>3</v>
      </c>
      <c r="P13373" s="7" t="n">
        <v>33196</v>
      </c>
      <c r="Q13373" s="54" t="s">
        <v>3</v>
      </c>
      <c r="R13373" s="7" t="n">
        <v>0</v>
      </c>
      <c r="S13373" s="7" t="n">
        <v>2</v>
      </c>
      <c r="T13373" s="7" t="n">
        <v>3</v>
      </c>
      <c r="U13373" s="7" t="n">
        <v>9</v>
      </c>
      <c r="V13373" s="7" t="n">
        <v>1</v>
      </c>
      <c r="W13373" s="15" t="n">
        <f t="normal" ca="1">A13383</f>
        <v>0</v>
      </c>
    </row>
    <row r="13374" spans="1:6">
      <c r="A13374" t="s">
        <v>4</v>
      </c>
      <c r="B13374" s="4" t="s">
        <v>5</v>
      </c>
      <c r="C13374" s="4" t="s">
        <v>13</v>
      </c>
      <c r="D13374" s="54" t="s">
        <v>225</v>
      </c>
      <c r="E13374" s="4" t="s">
        <v>5</v>
      </c>
      <c r="F13374" s="4" t="s">
        <v>10</v>
      </c>
      <c r="G13374" s="4" t="s">
        <v>13</v>
      </c>
      <c r="H13374" s="4" t="s">
        <v>13</v>
      </c>
      <c r="I13374" s="4" t="s">
        <v>6</v>
      </c>
      <c r="J13374" s="54" t="s">
        <v>226</v>
      </c>
      <c r="K13374" s="4" t="s">
        <v>13</v>
      </c>
      <c r="L13374" s="4" t="s">
        <v>13</v>
      </c>
      <c r="M13374" s="54" t="s">
        <v>225</v>
      </c>
      <c r="N13374" s="4" t="s">
        <v>5</v>
      </c>
      <c r="O13374" s="4" t="s">
        <v>13</v>
      </c>
      <c r="P13374" s="54" t="s">
        <v>226</v>
      </c>
      <c r="Q13374" s="4" t="s">
        <v>13</v>
      </c>
      <c r="R13374" s="4" t="s">
        <v>9</v>
      </c>
      <c r="S13374" s="4" t="s">
        <v>13</v>
      </c>
      <c r="T13374" s="4" t="s">
        <v>13</v>
      </c>
      <c r="U13374" s="4" t="s">
        <v>13</v>
      </c>
      <c r="V13374" s="54" t="s">
        <v>225</v>
      </c>
      <c r="W13374" s="4" t="s">
        <v>5</v>
      </c>
      <c r="X13374" s="4" t="s">
        <v>13</v>
      </c>
      <c r="Y13374" s="54" t="s">
        <v>226</v>
      </c>
      <c r="Z13374" s="4" t="s">
        <v>13</v>
      </c>
      <c r="AA13374" s="4" t="s">
        <v>9</v>
      </c>
      <c r="AB13374" s="4" t="s">
        <v>13</v>
      </c>
      <c r="AC13374" s="4" t="s">
        <v>13</v>
      </c>
      <c r="AD13374" s="4" t="s">
        <v>13</v>
      </c>
      <c r="AE13374" s="4" t="s">
        <v>29</v>
      </c>
    </row>
    <row r="13375" spans="1:6">
      <c r="A13375" t="n">
        <v>112899</v>
      </c>
      <c r="B13375" s="14" t="n">
        <v>5</v>
      </c>
      <c r="C13375" s="7" t="n">
        <v>28</v>
      </c>
      <c r="D13375" s="54" t="s">
        <v>3</v>
      </c>
      <c r="E13375" s="39" t="n">
        <v>47</v>
      </c>
      <c r="F13375" s="7" t="n">
        <v>61456</v>
      </c>
      <c r="G13375" s="7" t="n">
        <v>2</v>
      </c>
      <c r="H13375" s="7" t="n">
        <v>0</v>
      </c>
      <c r="I13375" s="7" t="s">
        <v>227</v>
      </c>
      <c r="J13375" s="54" t="s">
        <v>3</v>
      </c>
      <c r="K13375" s="7" t="n">
        <v>8</v>
      </c>
      <c r="L13375" s="7" t="n">
        <v>28</v>
      </c>
      <c r="M13375" s="54" t="s">
        <v>3</v>
      </c>
      <c r="N13375" s="48" t="n">
        <v>74</v>
      </c>
      <c r="O13375" s="7" t="n">
        <v>65</v>
      </c>
      <c r="P13375" s="54" t="s">
        <v>3</v>
      </c>
      <c r="Q13375" s="7" t="n">
        <v>0</v>
      </c>
      <c r="R13375" s="7" t="n">
        <v>1</v>
      </c>
      <c r="S13375" s="7" t="n">
        <v>3</v>
      </c>
      <c r="T13375" s="7" t="n">
        <v>9</v>
      </c>
      <c r="U13375" s="7" t="n">
        <v>28</v>
      </c>
      <c r="V13375" s="54" t="s">
        <v>3</v>
      </c>
      <c r="W13375" s="48" t="n">
        <v>74</v>
      </c>
      <c r="X13375" s="7" t="n">
        <v>65</v>
      </c>
      <c r="Y13375" s="54" t="s">
        <v>3</v>
      </c>
      <c r="Z13375" s="7" t="n">
        <v>0</v>
      </c>
      <c r="AA13375" s="7" t="n">
        <v>2</v>
      </c>
      <c r="AB13375" s="7" t="n">
        <v>3</v>
      </c>
      <c r="AC13375" s="7" t="n">
        <v>9</v>
      </c>
      <c r="AD13375" s="7" t="n">
        <v>1</v>
      </c>
      <c r="AE13375" s="15" t="n">
        <f t="normal" ca="1">A13379</f>
        <v>0</v>
      </c>
    </row>
    <row r="13376" spans="1:6">
      <c r="A13376" t="s">
        <v>4</v>
      </c>
      <c r="B13376" s="4" t="s">
        <v>5</v>
      </c>
      <c r="C13376" s="4" t="s">
        <v>10</v>
      </c>
      <c r="D13376" s="4" t="s">
        <v>13</v>
      </c>
      <c r="E13376" s="4" t="s">
        <v>13</v>
      </c>
      <c r="F13376" s="4" t="s">
        <v>6</v>
      </c>
    </row>
    <row r="13377" spans="1:31">
      <c r="A13377" t="n">
        <v>112947</v>
      </c>
      <c r="B13377" s="39" t="n">
        <v>47</v>
      </c>
      <c r="C13377" s="7" t="n">
        <v>61456</v>
      </c>
      <c r="D13377" s="7" t="n">
        <v>0</v>
      </c>
      <c r="E13377" s="7" t="n">
        <v>0</v>
      </c>
      <c r="F13377" s="7" t="s">
        <v>103</v>
      </c>
    </row>
    <row r="13378" spans="1:31">
      <c r="A13378" t="s">
        <v>4</v>
      </c>
      <c r="B13378" s="4" t="s">
        <v>5</v>
      </c>
      <c r="C13378" s="4" t="s">
        <v>13</v>
      </c>
      <c r="D13378" s="4" t="s">
        <v>10</v>
      </c>
      <c r="E13378" s="4" t="s">
        <v>30</v>
      </c>
    </row>
    <row r="13379" spans="1:31">
      <c r="A13379" t="n">
        <v>112960</v>
      </c>
      <c r="B13379" s="27" t="n">
        <v>58</v>
      </c>
      <c r="C13379" s="7" t="n">
        <v>0</v>
      </c>
      <c r="D13379" s="7" t="n">
        <v>300</v>
      </c>
      <c r="E13379" s="7" t="n">
        <v>1</v>
      </c>
    </row>
    <row r="13380" spans="1:31">
      <c r="A13380" t="s">
        <v>4</v>
      </c>
      <c r="B13380" s="4" t="s">
        <v>5</v>
      </c>
      <c r="C13380" s="4" t="s">
        <v>13</v>
      </c>
      <c r="D13380" s="4" t="s">
        <v>10</v>
      </c>
    </row>
    <row r="13381" spans="1:31">
      <c r="A13381" t="n">
        <v>112968</v>
      </c>
      <c r="B13381" s="27" t="n">
        <v>58</v>
      </c>
      <c r="C13381" s="7" t="n">
        <v>255</v>
      </c>
      <c r="D13381" s="7" t="n">
        <v>0</v>
      </c>
    </row>
    <row r="13382" spans="1:31">
      <c r="A13382" t="s">
        <v>4</v>
      </c>
      <c r="B13382" s="4" t="s">
        <v>5</v>
      </c>
      <c r="C13382" s="4" t="s">
        <v>13</v>
      </c>
      <c r="D13382" s="4" t="s">
        <v>13</v>
      </c>
      <c r="E13382" s="4" t="s">
        <v>13</v>
      </c>
      <c r="F13382" s="4" t="s">
        <v>13</v>
      </c>
    </row>
    <row r="13383" spans="1:31">
      <c r="A13383" t="n">
        <v>112972</v>
      </c>
      <c r="B13383" s="11" t="n">
        <v>14</v>
      </c>
      <c r="C13383" s="7" t="n">
        <v>0</v>
      </c>
      <c r="D13383" s="7" t="n">
        <v>0</v>
      </c>
      <c r="E13383" s="7" t="n">
        <v>0</v>
      </c>
      <c r="F13383" s="7" t="n">
        <v>64</v>
      </c>
    </row>
    <row r="13384" spans="1:31">
      <c r="A13384" t="s">
        <v>4</v>
      </c>
      <c r="B13384" s="4" t="s">
        <v>5</v>
      </c>
      <c r="C13384" s="4" t="s">
        <v>13</v>
      </c>
      <c r="D13384" s="4" t="s">
        <v>10</v>
      </c>
    </row>
    <row r="13385" spans="1:31">
      <c r="A13385" t="n">
        <v>112977</v>
      </c>
      <c r="B13385" s="23" t="n">
        <v>22</v>
      </c>
      <c r="C13385" s="7" t="n">
        <v>0</v>
      </c>
      <c r="D13385" s="7" t="n">
        <v>33196</v>
      </c>
    </row>
    <row r="13386" spans="1:31">
      <c r="A13386" t="s">
        <v>4</v>
      </c>
      <c r="B13386" s="4" t="s">
        <v>5</v>
      </c>
      <c r="C13386" s="4" t="s">
        <v>13</v>
      </c>
      <c r="D13386" s="4" t="s">
        <v>10</v>
      </c>
    </row>
    <row r="13387" spans="1:31">
      <c r="A13387" t="n">
        <v>112981</v>
      </c>
      <c r="B13387" s="27" t="n">
        <v>58</v>
      </c>
      <c r="C13387" s="7" t="n">
        <v>5</v>
      </c>
      <c r="D13387" s="7" t="n">
        <v>300</v>
      </c>
    </row>
    <row r="13388" spans="1:31">
      <c r="A13388" t="s">
        <v>4</v>
      </c>
      <c r="B13388" s="4" t="s">
        <v>5</v>
      </c>
      <c r="C13388" s="4" t="s">
        <v>30</v>
      </c>
      <c r="D13388" s="4" t="s">
        <v>10</v>
      </c>
    </row>
    <row r="13389" spans="1:31">
      <c r="A13389" t="n">
        <v>112985</v>
      </c>
      <c r="B13389" s="49" t="n">
        <v>103</v>
      </c>
      <c r="C13389" s="7" t="n">
        <v>0</v>
      </c>
      <c r="D13389" s="7" t="n">
        <v>300</v>
      </c>
    </row>
    <row r="13390" spans="1:31">
      <c r="A13390" t="s">
        <v>4</v>
      </c>
      <c r="B13390" s="4" t="s">
        <v>5</v>
      </c>
      <c r="C13390" s="4" t="s">
        <v>13</v>
      </c>
    </row>
    <row r="13391" spans="1:31">
      <c r="A13391" t="n">
        <v>112992</v>
      </c>
      <c r="B13391" s="50" t="n">
        <v>64</v>
      </c>
      <c r="C13391" s="7" t="n">
        <v>7</v>
      </c>
    </row>
    <row r="13392" spans="1:31">
      <c r="A13392" t="s">
        <v>4</v>
      </c>
      <c r="B13392" s="4" t="s">
        <v>5</v>
      </c>
      <c r="C13392" s="4" t="s">
        <v>13</v>
      </c>
      <c r="D13392" s="4" t="s">
        <v>10</v>
      </c>
    </row>
    <row r="13393" spans="1:6">
      <c r="A13393" t="n">
        <v>112994</v>
      </c>
      <c r="B13393" s="55" t="n">
        <v>72</v>
      </c>
      <c r="C13393" s="7" t="n">
        <v>5</v>
      </c>
      <c r="D13393" s="7" t="n">
        <v>0</v>
      </c>
    </row>
    <row r="13394" spans="1:6">
      <c r="A13394" t="s">
        <v>4</v>
      </c>
      <c r="B13394" s="4" t="s">
        <v>5</v>
      </c>
      <c r="C13394" s="4" t="s">
        <v>13</v>
      </c>
      <c r="D13394" s="54" t="s">
        <v>225</v>
      </c>
      <c r="E13394" s="4" t="s">
        <v>5</v>
      </c>
      <c r="F13394" s="4" t="s">
        <v>13</v>
      </c>
      <c r="G13394" s="4" t="s">
        <v>10</v>
      </c>
      <c r="H13394" s="54" t="s">
        <v>226</v>
      </c>
      <c r="I13394" s="4" t="s">
        <v>13</v>
      </c>
      <c r="J13394" s="4" t="s">
        <v>9</v>
      </c>
      <c r="K13394" s="4" t="s">
        <v>13</v>
      </c>
      <c r="L13394" s="4" t="s">
        <v>13</v>
      </c>
      <c r="M13394" s="4" t="s">
        <v>29</v>
      </c>
    </row>
    <row r="13395" spans="1:6">
      <c r="A13395" t="n">
        <v>112998</v>
      </c>
      <c r="B13395" s="14" t="n">
        <v>5</v>
      </c>
      <c r="C13395" s="7" t="n">
        <v>28</v>
      </c>
      <c r="D13395" s="54" t="s">
        <v>3</v>
      </c>
      <c r="E13395" s="10" t="n">
        <v>162</v>
      </c>
      <c r="F13395" s="7" t="n">
        <v>4</v>
      </c>
      <c r="G13395" s="7" t="n">
        <v>33196</v>
      </c>
      <c r="H13395" s="54" t="s">
        <v>3</v>
      </c>
      <c r="I13395" s="7" t="n">
        <v>0</v>
      </c>
      <c r="J13395" s="7" t="n">
        <v>1</v>
      </c>
      <c r="K13395" s="7" t="n">
        <v>2</v>
      </c>
      <c r="L13395" s="7" t="n">
        <v>1</v>
      </c>
      <c r="M13395" s="15" t="n">
        <f t="normal" ca="1">A13401</f>
        <v>0</v>
      </c>
    </row>
    <row r="13396" spans="1:6">
      <c r="A13396" t="s">
        <v>4</v>
      </c>
      <c r="B13396" s="4" t="s">
        <v>5</v>
      </c>
      <c r="C13396" s="4" t="s">
        <v>13</v>
      </c>
      <c r="D13396" s="4" t="s">
        <v>6</v>
      </c>
    </row>
    <row r="13397" spans="1:6">
      <c r="A13397" t="n">
        <v>113015</v>
      </c>
      <c r="B13397" s="9" t="n">
        <v>2</v>
      </c>
      <c r="C13397" s="7" t="n">
        <v>10</v>
      </c>
      <c r="D13397" s="7" t="s">
        <v>228</v>
      </c>
    </row>
    <row r="13398" spans="1:6">
      <c r="A13398" t="s">
        <v>4</v>
      </c>
      <c r="B13398" s="4" t="s">
        <v>5</v>
      </c>
      <c r="C13398" s="4" t="s">
        <v>10</v>
      </c>
    </row>
    <row r="13399" spans="1:6">
      <c r="A13399" t="n">
        <v>113032</v>
      </c>
      <c r="B13399" s="25" t="n">
        <v>16</v>
      </c>
      <c r="C13399" s="7" t="n">
        <v>0</v>
      </c>
    </row>
    <row r="13400" spans="1:6">
      <c r="A13400" t="s">
        <v>4</v>
      </c>
      <c r="B13400" s="4" t="s">
        <v>5</v>
      </c>
      <c r="C13400" s="4" t="s">
        <v>10</v>
      </c>
      <c r="D13400" s="4" t="s">
        <v>13</v>
      </c>
      <c r="E13400" s="4" t="s">
        <v>13</v>
      </c>
      <c r="F13400" s="4" t="s">
        <v>6</v>
      </c>
    </row>
    <row r="13401" spans="1:6">
      <c r="A13401" t="n">
        <v>113035</v>
      </c>
      <c r="B13401" s="47" t="n">
        <v>20</v>
      </c>
      <c r="C13401" s="7" t="n">
        <v>0</v>
      </c>
      <c r="D13401" s="7" t="n">
        <v>3</v>
      </c>
      <c r="E13401" s="7" t="n">
        <v>10</v>
      </c>
      <c r="F13401" s="7" t="s">
        <v>266</v>
      </c>
    </row>
    <row r="13402" spans="1:6">
      <c r="A13402" t="s">
        <v>4</v>
      </c>
      <c r="B13402" s="4" t="s">
        <v>5</v>
      </c>
      <c r="C13402" s="4" t="s">
        <v>10</v>
      </c>
    </row>
    <row r="13403" spans="1:6">
      <c r="A13403" t="n">
        <v>113053</v>
      </c>
      <c r="B13403" s="25" t="n">
        <v>16</v>
      </c>
      <c r="C13403" s="7" t="n">
        <v>0</v>
      </c>
    </row>
    <row r="13404" spans="1:6">
      <c r="A13404" t="s">
        <v>4</v>
      </c>
      <c r="B13404" s="4" t="s">
        <v>5</v>
      </c>
      <c r="C13404" s="4" t="s">
        <v>10</v>
      </c>
      <c r="D13404" s="4" t="s">
        <v>13</v>
      </c>
      <c r="E13404" s="4" t="s">
        <v>13</v>
      </c>
      <c r="F13404" s="4" t="s">
        <v>6</v>
      </c>
    </row>
    <row r="13405" spans="1:6">
      <c r="A13405" t="n">
        <v>113056</v>
      </c>
      <c r="B13405" s="47" t="n">
        <v>20</v>
      </c>
      <c r="C13405" s="7" t="n">
        <v>18</v>
      </c>
      <c r="D13405" s="7" t="n">
        <v>3</v>
      </c>
      <c r="E13405" s="7" t="n">
        <v>10</v>
      </c>
      <c r="F13405" s="7" t="s">
        <v>266</v>
      </c>
    </row>
    <row r="13406" spans="1:6">
      <c r="A13406" t="s">
        <v>4</v>
      </c>
      <c r="B13406" s="4" t="s">
        <v>5</v>
      </c>
      <c r="C13406" s="4" t="s">
        <v>10</v>
      </c>
    </row>
    <row r="13407" spans="1:6">
      <c r="A13407" t="n">
        <v>113074</v>
      </c>
      <c r="B13407" s="25" t="n">
        <v>16</v>
      </c>
      <c r="C13407" s="7" t="n">
        <v>0</v>
      </c>
    </row>
    <row r="13408" spans="1:6">
      <c r="A13408" t="s">
        <v>4</v>
      </c>
      <c r="B13408" s="4" t="s">
        <v>5</v>
      </c>
      <c r="C13408" s="4" t="s">
        <v>13</v>
      </c>
      <c r="D13408" s="4" t="s">
        <v>10</v>
      </c>
      <c r="E13408" s="4" t="s">
        <v>13</v>
      </c>
      <c r="F13408" s="4" t="s">
        <v>6</v>
      </c>
      <c r="G13408" s="4" t="s">
        <v>6</v>
      </c>
      <c r="H13408" s="4" t="s">
        <v>6</v>
      </c>
      <c r="I13408" s="4" t="s">
        <v>6</v>
      </c>
      <c r="J13408" s="4" t="s">
        <v>6</v>
      </c>
      <c r="K13408" s="4" t="s">
        <v>6</v>
      </c>
      <c r="L13408" s="4" t="s">
        <v>6</v>
      </c>
      <c r="M13408" s="4" t="s">
        <v>6</v>
      </c>
      <c r="N13408" s="4" t="s">
        <v>6</v>
      </c>
      <c r="O13408" s="4" t="s">
        <v>6</v>
      </c>
      <c r="P13408" s="4" t="s">
        <v>6</v>
      </c>
      <c r="Q13408" s="4" t="s">
        <v>6</v>
      </c>
      <c r="R13408" s="4" t="s">
        <v>6</v>
      </c>
      <c r="S13408" s="4" t="s">
        <v>6</v>
      </c>
      <c r="T13408" s="4" t="s">
        <v>6</v>
      </c>
      <c r="U13408" s="4" t="s">
        <v>6</v>
      </c>
    </row>
    <row r="13409" spans="1:21">
      <c r="A13409" t="n">
        <v>113077</v>
      </c>
      <c r="B13409" s="42" t="n">
        <v>36</v>
      </c>
      <c r="C13409" s="7" t="n">
        <v>8</v>
      </c>
      <c r="D13409" s="7" t="n">
        <v>18</v>
      </c>
      <c r="E13409" s="7" t="n">
        <v>0</v>
      </c>
      <c r="F13409" s="7" t="s">
        <v>1018</v>
      </c>
      <c r="G13409" s="7" t="s">
        <v>12</v>
      </c>
      <c r="H13409" s="7" t="s">
        <v>12</v>
      </c>
      <c r="I13409" s="7" t="s">
        <v>12</v>
      </c>
      <c r="J13409" s="7" t="s">
        <v>12</v>
      </c>
      <c r="K13409" s="7" t="s">
        <v>12</v>
      </c>
      <c r="L13409" s="7" t="s">
        <v>12</v>
      </c>
      <c r="M13409" s="7" t="s">
        <v>12</v>
      </c>
      <c r="N13409" s="7" t="s">
        <v>12</v>
      </c>
      <c r="O13409" s="7" t="s">
        <v>12</v>
      </c>
      <c r="P13409" s="7" t="s">
        <v>12</v>
      </c>
      <c r="Q13409" s="7" t="s">
        <v>12</v>
      </c>
      <c r="R13409" s="7" t="s">
        <v>12</v>
      </c>
      <c r="S13409" s="7" t="s">
        <v>12</v>
      </c>
      <c r="T13409" s="7" t="s">
        <v>12</v>
      </c>
      <c r="U13409" s="7" t="s">
        <v>12</v>
      </c>
    </row>
    <row r="13410" spans="1:21">
      <c r="A13410" t="s">
        <v>4</v>
      </c>
      <c r="B13410" s="4" t="s">
        <v>5</v>
      </c>
      <c r="C13410" s="4" t="s">
        <v>10</v>
      </c>
      <c r="D13410" s="4" t="s">
        <v>30</v>
      </c>
      <c r="E13410" s="4" t="s">
        <v>30</v>
      </c>
      <c r="F13410" s="4" t="s">
        <v>30</v>
      </c>
      <c r="G13410" s="4" t="s">
        <v>30</v>
      </c>
    </row>
    <row r="13411" spans="1:21">
      <c r="A13411" t="n">
        <v>113112</v>
      </c>
      <c r="B13411" s="38" t="n">
        <v>46</v>
      </c>
      <c r="C13411" s="7" t="n">
        <v>0</v>
      </c>
      <c r="D13411" s="7" t="n">
        <v>-2.25999999046326</v>
      </c>
      <c r="E13411" s="7" t="n">
        <v>0</v>
      </c>
      <c r="F13411" s="7" t="n">
        <v>31.4500007629395</v>
      </c>
      <c r="G13411" s="7" t="n">
        <v>311.100006103516</v>
      </c>
    </row>
    <row r="13412" spans="1:21">
      <c r="A13412" t="s">
        <v>4</v>
      </c>
      <c r="B13412" s="4" t="s">
        <v>5</v>
      </c>
      <c r="C13412" s="4" t="s">
        <v>13</v>
      </c>
    </row>
    <row r="13413" spans="1:21">
      <c r="A13413" t="n">
        <v>113131</v>
      </c>
      <c r="B13413" s="48" t="n">
        <v>74</v>
      </c>
      <c r="C13413" s="7" t="n">
        <v>18</v>
      </c>
    </row>
    <row r="13414" spans="1:21">
      <c r="A13414" t="s">
        <v>4</v>
      </c>
      <c r="B13414" s="4" t="s">
        <v>5</v>
      </c>
      <c r="C13414" s="4" t="s">
        <v>10</v>
      </c>
    </row>
    <row r="13415" spans="1:21">
      <c r="A13415" t="n">
        <v>113133</v>
      </c>
      <c r="B13415" s="25" t="n">
        <v>16</v>
      </c>
      <c r="C13415" s="7" t="n">
        <v>0</v>
      </c>
    </row>
    <row r="13416" spans="1:21">
      <c r="A13416" t="s">
        <v>4</v>
      </c>
      <c r="B13416" s="4" t="s">
        <v>5</v>
      </c>
      <c r="C13416" s="4" t="s">
        <v>10</v>
      </c>
      <c r="D13416" s="4" t="s">
        <v>10</v>
      </c>
      <c r="E13416" s="4" t="s">
        <v>10</v>
      </c>
    </row>
    <row r="13417" spans="1:21">
      <c r="A13417" t="n">
        <v>113136</v>
      </c>
      <c r="B13417" s="43" t="n">
        <v>61</v>
      </c>
      <c r="C13417" s="7" t="n">
        <v>18</v>
      </c>
      <c r="D13417" s="7" t="n">
        <v>0</v>
      </c>
      <c r="E13417" s="7" t="n">
        <v>0</v>
      </c>
    </row>
    <row r="13418" spans="1:21">
      <c r="A13418" t="s">
        <v>4</v>
      </c>
      <c r="B13418" s="4" t="s">
        <v>5</v>
      </c>
      <c r="C13418" s="4" t="s">
        <v>10</v>
      </c>
      <c r="D13418" s="4" t="s">
        <v>10</v>
      </c>
      <c r="E13418" s="4" t="s">
        <v>10</v>
      </c>
    </row>
    <row r="13419" spans="1:21">
      <c r="A13419" t="n">
        <v>113143</v>
      </c>
      <c r="B13419" s="43" t="n">
        <v>61</v>
      </c>
      <c r="C13419" s="7" t="n">
        <v>0</v>
      </c>
      <c r="D13419" s="7" t="n">
        <v>18</v>
      </c>
      <c r="E13419" s="7" t="n">
        <v>0</v>
      </c>
    </row>
    <row r="13420" spans="1:21">
      <c r="A13420" t="s">
        <v>4</v>
      </c>
      <c r="B13420" s="4" t="s">
        <v>5</v>
      </c>
      <c r="C13420" s="4" t="s">
        <v>10</v>
      </c>
      <c r="D13420" s="4" t="s">
        <v>13</v>
      </c>
      <c r="E13420" s="4" t="s">
        <v>6</v>
      </c>
      <c r="F13420" s="4" t="s">
        <v>30</v>
      </c>
      <c r="G13420" s="4" t="s">
        <v>30</v>
      </c>
      <c r="H13420" s="4" t="s">
        <v>30</v>
      </c>
    </row>
    <row r="13421" spans="1:21">
      <c r="A13421" t="n">
        <v>113150</v>
      </c>
      <c r="B13421" s="40" t="n">
        <v>48</v>
      </c>
      <c r="C13421" s="7" t="n">
        <v>0</v>
      </c>
      <c r="D13421" s="7" t="n">
        <v>0</v>
      </c>
      <c r="E13421" s="7" t="s">
        <v>668</v>
      </c>
      <c r="F13421" s="7" t="n">
        <v>0</v>
      </c>
      <c r="G13421" s="7" t="n">
        <v>1</v>
      </c>
      <c r="H13421" s="7" t="n">
        <v>0</v>
      </c>
    </row>
    <row r="13422" spans="1:21">
      <c r="A13422" t="s">
        <v>4</v>
      </c>
      <c r="B13422" s="4" t="s">
        <v>5</v>
      </c>
      <c r="C13422" s="4" t="s">
        <v>13</v>
      </c>
      <c r="D13422" s="4" t="s">
        <v>13</v>
      </c>
      <c r="E13422" s="4" t="s">
        <v>30</v>
      </c>
      <c r="F13422" s="4" t="s">
        <v>10</v>
      </c>
    </row>
    <row r="13423" spans="1:21">
      <c r="A13423" t="n">
        <v>113175</v>
      </c>
      <c r="B13423" s="59" t="n">
        <v>45</v>
      </c>
      <c r="C13423" s="7" t="n">
        <v>5</v>
      </c>
      <c r="D13423" s="7" t="n">
        <v>3</v>
      </c>
      <c r="E13423" s="7" t="n">
        <v>2.5</v>
      </c>
      <c r="F13423" s="7" t="n">
        <v>0</v>
      </c>
    </row>
    <row r="13424" spans="1:21">
      <c r="A13424" t="s">
        <v>4</v>
      </c>
      <c r="B13424" s="4" t="s">
        <v>5</v>
      </c>
      <c r="C13424" s="4" t="s">
        <v>13</v>
      </c>
      <c r="D13424" s="4" t="s">
        <v>13</v>
      </c>
      <c r="E13424" s="4" t="s">
        <v>30</v>
      </c>
      <c r="F13424" s="4" t="s">
        <v>30</v>
      </c>
      <c r="G13424" s="4" t="s">
        <v>30</v>
      </c>
      <c r="H13424" s="4" t="s">
        <v>10</v>
      </c>
    </row>
    <row r="13425" spans="1:21">
      <c r="A13425" t="n">
        <v>113184</v>
      </c>
      <c r="B13425" s="59" t="n">
        <v>45</v>
      </c>
      <c r="C13425" s="7" t="n">
        <v>2</v>
      </c>
      <c r="D13425" s="7" t="n">
        <v>3</v>
      </c>
      <c r="E13425" s="7" t="n">
        <v>-2.75999999046326</v>
      </c>
      <c r="F13425" s="7" t="n">
        <v>1.1599999666214</v>
      </c>
      <c r="G13425" s="7" t="n">
        <v>31.8500003814697</v>
      </c>
      <c r="H13425" s="7" t="n">
        <v>0</v>
      </c>
    </row>
    <row r="13426" spans="1:21">
      <c r="A13426" t="s">
        <v>4</v>
      </c>
      <c r="B13426" s="4" t="s">
        <v>5</v>
      </c>
      <c r="C13426" s="4" t="s">
        <v>13</v>
      </c>
      <c r="D13426" s="4" t="s">
        <v>13</v>
      </c>
      <c r="E13426" s="4" t="s">
        <v>30</v>
      </c>
      <c r="F13426" s="4" t="s">
        <v>30</v>
      </c>
      <c r="G13426" s="4" t="s">
        <v>30</v>
      </c>
      <c r="H13426" s="4" t="s">
        <v>10</v>
      </c>
      <c r="I13426" s="4" t="s">
        <v>13</v>
      </c>
    </row>
    <row r="13427" spans="1:21">
      <c r="A13427" t="n">
        <v>113201</v>
      </c>
      <c r="B13427" s="59" t="n">
        <v>45</v>
      </c>
      <c r="C13427" s="7" t="n">
        <v>4</v>
      </c>
      <c r="D13427" s="7" t="n">
        <v>3</v>
      </c>
      <c r="E13427" s="7" t="n">
        <v>17.0300006866455</v>
      </c>
      <c r="F13427" s="7" t="n">
        <v>169.509994506836</v>
      </c>
      <c r="G13427" s="7" t="n">
        <v>0</v>
      </c>
      <c r="H13427" s="7" t="n">
        <v>0</v>
      </c>
      <c r="I13427" s="7" t="n">
        <v>0</v>
      </c>
    </row>
    <row r="13428" spans="1:21">
      <c r="A13428" t="s">
        <v>4</v>
      </c>
      <c r="B13428" s="4" t="s">
        <v>5</v>
      </c>
      <c r="C13428" s="4" t="s">
        <v>13</v>
      </c>
      <c r="D13428" s="4" t="s">
        <v>13</v>
      </c>
      <c r="E13428" s="4" t="s">
        <v>30</v>
      </c>
      <c r="F13428" s="4" t="s">
        <v>10</v>
      </c>
    </row>
    <row r="13429" spans="1:21">
      <c r="A13429" t="n">
        <v>113219</v>
      </c>
      <c r="B13429" s="59" t="n">
        <v>45</v>
      </c>
      <c r="C13429" s="7" t="n">
        <v>11</v>
      </c>
      <c r="D13429" s="7" t="n">
        <v>3</v>
      </c>
      <c r="E13429" s="7" t="n">
        <v>34</v>
      </c>
      <c r="F13429" s="7" t="n">
        <v>0</v>
      </c>
    </row>
    <row r="13430" spans="1:21">
      <c r="A13430" t="s">
        <v>4</v>
      </c>
      <c r="B13430" s="4" t="s">
        <v>5</v>
      </c>
      <c r="C13430" s="4" t="s">
        <v>13</v>
      </c>
      <c r="D13430" s="4" t="s">
        <v>13</v>
      </c>
      <c r="E13430" s="4" t="s">
        <v>30</v>
      </c>
      <c r="F13430" s="4" t="s">
        <v>10</v>
      </c>
    </row>
    <row r="13431" spans="1:21">
      <c r="A13431" t="n">
        <v>113228</v>
      </c>
      <c r="B13431" s="59" t="n">
        <v>45</v>
      </c>
      <c r="C13431" s="7" t="n">
        <v>5</v>
      </c>
      <c r="D13431" s="7" t="n">
        <v>3</v>
      </c>
      <c r="E13431" s="7" t="n">
        <v>2.20000004768372</v>
      </c>
      <c r="F13431" s="7" t="n">
        <v>2000</v>
      </c>
    </row>
    <row r="13432" spans="1:21">
      <c r="A13432" t="s">
        <v>4</v>
      </c>
      <c r="B13432" s="4" t="s">
        <v>5</v>
      </c>
      <c r="C13432" s="4" t="s">
        <v>13</v>
      </c>
      <c r="D13432" s="4" t="s">
        <v>10</v>
      </c>
      <c r="E13432" s="4" t="s">
        <v>30</v>
      </c>
    </row>
    <row r="13433" spans="1:21">
      <c r="A13433" t="n">
        <v>113237</v>
      </c>
      <c r="B13433" s="27" t="n">
        <v>58</v>
      </c>
      <c r="C13433" s="7" t="n">
        <v>100</v>
      </c>
      <c r="D13433" s="7" t="n">
        <v>1000</v>
      </c>
      <c r="E13433" s="7" t="n">
        <v>1</v>
      </c>
    </row>
    <row r="13434" spans="1:21">
      <c r="A13434" t="s">
        <v>4</v>
      </c>
      <c r="B13434" s="4" t="s">
        <v>5</v>
      </c>
      <c r="C13434" s="4" t="s">
        <v>13</v>
      </c>
      <c r="D13434" s="4" t="s">
        <v>10</v>
      </c>
    </row>
    <row r="13435" spans="1:21">
      <c r="A13435" t="n">
        <v>113245</v>
      </c>
      <c r="B13435" s="27" t="n">
        <v>58</v>
      </c>
      <c r="C13435" s="7" t="n">
        <v>255</v>
      </c>
      <c r="D13435" s="7" t="n">
        <v>0</v>
      </c>
    </row>
    <row r="13436" spans="1:21">
      <c r="A13436" t="s">
        <v>4</v>
      </c>
      <c r="B13436" s="4" t="s">
        <v>5</v>
      </c>
      <c r="C13436" s="4" t="s">
        <v>13</v>
      </c>
      <c r="D13436" s="4" t="s">
        <v>10</v>
      </c>
    </row>
    <row r="13437" spans="1:21">
      <c r="A13437" t="n">
        <v>113249</v>
      </c>
      <c r="B13437" s="59" t="n">
        <v>45</v>
      </c>
      <c r="C13437" s="7" t="n">
        <v>7</v>
      </c>
      <c r="D13437" s="7" t="n">
        <v>255</v>
      </c>
    </row>
    <row r="13438" spans="1:21">
      <c r="A13438" t="s">
        <v>4</v>
      </c>
      <c r="B13438" s="4" t="s">
        <v>5</v>
      </c>
      <c r="C13438" s="4" t="s">
        <v>13</v>
      </c>
      <c r="D13438" s="4" t="s">
        <v>10</v>
      </c>
      <c r="E13438" s="4" t="s">
        <v>6</v>
      </c>
    </row>
    <row r="13439" spans="1:21">
      <c r="A13439" t="n">
        <v>113253</v>
      </c>
      <c r="B13439" s="51" t="n">
        <v>51</v>
      </c>
      <c r="C13439" s="7" t="n">
        <v>4</v>
      </c>
      <c r="D13439" s="7" t="n">
        <v>18</v>
      </c>
      <c r="E13439" s="7" t="s">
        <v>1019</v>
      </c>
    </row>
    <row r="13440" spans="1:21">
      <c r="A13440" t="s">
        <v>4</v>
      </c>
      <c r="B13440" s="4" t="s">
        <v>5</v>
      </c>
      <c r="C13440" s="4" t="s">
        <v>10</v>
      </c>
    </row>
    <row r="13441" spans="1:9">
      <c r="A13441" t="n">
        <v>113266</v>
      </c>
      <c r="B13441" s="25" t="n">
        <v>16</v>
      </c>
      <c r="C13441" s="7" t="n">
        <v>0</v>
      </c>
    </row>
    <row r="13442" spans="1:9">
      <c r="A13442" t="s">
        <v>4</v>
      </c>
      <c r="B13442" s="4" t="s">
        <v>5</v>
      </c>
      <c r="C13442" s="4" t="s">
        <v>10</v>
      </c>
      <c r="D13442" s="4" t="s">
        <v>66</v>
      </c>
      <c r="E13442" s="4" t="s">
        <v>13</v>
      </c>
      <c r="F13442" s="4" t="s">
        <v>13</v>
      </c>
    </row>
    <row r="13443" spans="1:9">
      <c r="A13443" t="n">
        <v>113269</v>
      </c>
      <c r="B13443" s="52" t="n">
        <v>26</v>
      </c>
      <c r="C13443" s="7" t="n">
        <v>18</v>
      </c>
      <c r="D13443" s="7" t="s">
        <v>1020</v>
      </c>
      <c r="E13443" s="7" t="n">
        <v>2</v>
      </c>
      <c r="F13443" s="7" t="n">
        <v>0</v>
      </c>
    </row>
    <row r="13444" spans="1:9">
      <c r="A13444" t="s">
        <v>4</v>
      </c>
      <c r="B13444" s="4" t="s">
        <v>5</v>
      </c>
    </row>
    <row r="13445" spans="1:9">
      <c r="A13445" t="n">
        <v>113296</v>
      </c>
      <c r="B13445" s="32" t="n">
        <v>28</v>
      </c>
    </row>
    <row r="13446" spans="1:9">
      <c r="A13446" t="s">
        <v>4</v>
      </c>
      <c r="B13446" s="4" t="s">
        <v>5</v>
      </c>
      <c r="C13446" s="4" t="s">
        <v>10</v>
      </c>
      <c r="D13446" s="4" t="s">
        <v>13</v>
      </c>
    </row>
    <row r="13447" spans="1:9">
      <c r="A13447" t="n">
        <v>113297</v>
      </c>
      <c r="B13447" s="61" t="n">
        <v>89</v>
      </c>
      <c r="C13447" s="7" t="n">
        <v>65533</v>
      </c>
      <c r="D13447" s="7" t="n">
        <v>1</v>
      </c>
    </row>
    <row r="13448" spans="1:9">
      <c r="A13448" t="s">
        <v>4</v>
      </c>
      <c r="B13448" s="4" t="s">
        <v>5</v>
      </c>
      <c r="C13448" s="4" t="s">
        <v>13</v>
      </c>
      <c r="D13448" s="4" t="s">
        <v>10</v>
      </c>
      <c r="E13448" s="4" t="s">
        <v>10</v>
      </c>
      <c r="F13448" s="4" t="s">
        <v>13</v>
      </c>
    </row>
    <row r="13449" spans="1:9">
      <c r="A13449" t="n">
        <v>113301</v>
      </c>
      <c r="B13449" s="30" t="n">
        <v>25</v>
      </c>
      <c r="C13449" s="7" t="n">
        <v>1</v>
      </c>
      <c r="D13449" s="7" t="n">
        <v>60</v>
      </c>
      <c r="E13449" s="7" t="n">
        <v>640</v>
      </c>
      <c r="F13449" s="7" t="n">
        <v>1</v>
      </c>
    </row>
    <row r="13450" spans="1:9">
      <c r="A13450" t="s">
        <v>4</v>
      </c>
      <c r="B13450" s="4" t="s">
        <v>5</v>
      </c>
      <c r="C13450" s="4" t="s">
        <v>13</v>
      </c>
      <c r="D13450" s="4" t="s">
        <v>10</v>
      </c>
      <c r="E13450" s="4" t="s">
        <v>6</v>
      </c>
    </row>
    <row r="13451" spans="1:9">
      <c r="A13451" t="n">
        <v>113308</v>
      </c>
      <c r="B13451" s="51" t="n">
        <v>51</v>
      </c>
      <c r="C13451" s="7" t="n">
        <v>4</v>
      </c>
      <c r="D13451" s="7" t="n">
        <v>0</v>
      </c>
      <c r="E13451" s="7" t="s">
        <v>677</v>
      </c>
    </row>
    <row r="13452" spans="1:9">
      <c r="A13452" t="s">
        <v>4</v>
      </c>
      <c r="B13452" s="4" t="s">
        <v>5</v>
      </c>
      <c r="C13452" s="4" t="s">
        <v>10</v>
      </c>
    </row>
    <row r="13453" spans="1:9">
      <c r="A13453" t="n">
        <v>113321</v>
      </c>
      <c r="B13453" s="25" t="n">
        <v>16</v>
      </c>
      <c r="C13453" s="7" t="n">
        <v>0</v>
      </c>
    </row>
    <row r="13454" spans="1:9">
      <c r="A13454" t="s">
        <v>4</v>
      </c>
      <c r="B13454" s="4" t="s">
        <v>5</v>
      </c>
      <c r="C13454" s="4" t="s">
        <v>10</v>
      </c>
      <c r="D13454" s="4" t="s">
        <v>66</v>
      </c>
      <c r="E13454" s="4" t="s">
        <v>13</v>
      </c>
      <c r="F13454" s="4" t="s">
        <v>13</v>
      </c>
      <c r="G13454" s="4" t="s">
        <v>66</v>
      </c>
      <c r="H13454" s="4" t="s">
        <v>13</v>
      </c>
      <c r="I13454" s="4" t="s">
        <v>13</v>
      </c>
    </row>
    <row r="13455" spans="1:9">
      <c r="A13455" t="n">
        <v>113324</v>
      </c>
      <c r="B13455" s="52" t="n">
        <v>26</v>
      </c>
      <c r="C13455" s="7" t="n">
        <v>0</v>
      </c>
      <c r="D13455" s="7" t="s">
        <v>1021</v>
      </c>
      <c r="E13455" s="7" t="n">
        <v>2</v>
      </c>
      <c r="F13455" s="7" t="n">
        <v>3</v>
      </c>
      <c r="G13455" s="7" t="s">
        <v>1022</v>
      </c>
      <c r="H13455" s="7" t="n">
        <v>2</v>
      </c>
      <c r="I13455" s="7" t="n">
        <v>0</v>
      </c>
    </row>
    <row r="13456" spans="1:9">
      <c r="A13456" t="s">
        <v>4</v>
      </c>
      <c r="B13456" s="4" t="s">
        <v>5</v>
      </c>
    </row>
    <row r="13457" spans="1:9">
      <c r="A13457" t="n">
        <v>113403</v>
      </c>
      <c r="B13457" s="32" t="n">
        <v>28</v>
      </c>
    </row>
    <row r="13458" spans="1:9">
      <c r="A13458" t="s">
        <v>4</v>
      </c>
      <c r="B13458" s="4" t="s">
        <v>5</v>
      </c>
      <c r="C13458" s="4" t="s">
        <v>10</v>
      </c>
      <c r="D13458" s="4" t="s">
        <v>13</v>
      </c>
    </row>
    <row r="13459" spans="1:9">
      <c r="A13459" t="n">
        <v>113404</v>
      </c>
      <c r="B13459" s="61" t="n">
        <v>89</v>
      </c>
      <c r="C13459" s="7" t="n">
        <v>65533</v>
      </c>
      <c r="D13459" s="7" t="n">
        <v>1</v>
      </c>
    </row>
    <row r="13460" spans="1:9">
      <c r="A13460" t="s">
        <v>4</v>
      </c>
      <c r="B13460" s="4" t="s">
        <v>5</v>
      </c>
      <c r="C13460" s="4" t="s">
        <v>13</v>
      </c>
      <c r="D13460" s="4" t="s">
        <v>10</v>
      </c>
      <c r="E13460" s="4" t="s">
        <v>10</v>
      </c>
      <c r="F13460" s="4" t="s">
        <v>13</v>
      </c>
    </row>
    <row r="13461" spans="1:9">
      <c r="A13461" t="n">
        <v>113408</v>
      </c>
      <c r="B13461" s="30" t="n">
        <v>25</v>
      </c>
      <c r="C13461" s="7" t="n">
        <v>1</v>
      </c>
      <c r="D13461" s="7" t="n">
        <v>65535</v>
      </c>
      <c r="E13461" s="7" t="n">
        <v>65535</v>
      </c>
      <c r="F13461" s="7" t="n">
        <v>0</v>
      </c>
    </row>
    <row r="13462" spans="1:9">
      <c r="A13462" t="s">
        <v>4</v>
      </c>
      <c r="B13462" s="4" t="s">
        <v>5</v>
      </c>
      <c r="C13462" s="4" t="s">
        <v>13</v>
      </c>
      <c r="D13462" s="4" t="s">
        <v>10</v>
      </c>
      <c r="E13462" s="4" t="s">
        <v>6</v>
      </c>
    </row>
    <row r="13463" spans="1:9">
      <c r="A13463" t="n">
        <v>113415</v>
      </c>
      <c r="B13463" s="51" t="n">
        <v>51</v>
      </c>
      <c r="C13463" s="7" t="n">
        <v>4</v>
      </c>
      <c r="D13463" s="7" t="n">
        <v>18</v>
      </c>
      <c r="E13463" s="7" t="s">
        <v>151</v>
      </c>
    </row>
    <row r="13464" spans="1:9">
      <c r="A13464" t="s">
        <v>4</v>
      </c>
      <c r="B13464" s="4" t="s">
        <v>5</v>
      </c>
      <c r="C13464" s="4" t="s">
        <v>10</v>
      </c>
    </row>
    <row r="13465" spans="1:9">
      <c r="A13465" t="n">
        <v>113428</v>
      </c>
      <c r="B13465" s="25" t="n">
        <v>16</v>
      </c>
      <c r="C13465" s="7" t="n">
        <v>0</v>
      </c>
    </row>
    <row r="13466" spans="1:9">
      <c r="A13466" t="s">
        <v>4</v>
      </c>
      <c r="B13466" s="4" t="s">
        <v>5</v>
      </c>
      <c r="C13466" s="4" t="s">
        <v>10</v>
      </c>
      <c r="D13466" s="4" t="s">
        <v>66</v>
      </c>
      <c r="E13466" s="4" t="s">
        <v>13</v>
      </c>
      <c r="F13466" s="4" t="s">
        <v>13</v>
      </c>
      <c r="G13466" s="4" t="s">
        <v>66</v>
      </c>
      <c r="H13466" s="4" t="s">
        <v>13</v>
      </c>
      <c r="I13466" s="4" t="s">
        <v>13</v>
      </c>
      <c r="J13466" s="4" t="s">
        <v>66</v>
      </c>
      <c r="K13466" s="4" t="s">
        <v>13</v>
      </c>
      <c r="L13466" s="4" t="s">
        <v>13</v>
      </c>
    </row>
    <row r="13467" spans="1:9">
      <c r="A13467" t="n">
        <v>113431</v>
      </c>
      <c r="B13467" s="52" t="n">
        <v>26</v>
      </c>
      <c r="C13467" s="7" t="n">
        <v>18</v>
      </c>
      <c r="D13467" s="7" t="s">
        <v>1023</v>
      </c>
      <c r="E13467" s="7" t="n">
        <v>2</v>
      </c>
      <c r="F13467" s="7" t="n">
        <v>3</v>
      </c>
      <c r="G13467" s="7" t="s">
        <v>1024</v>
      </c>
      <c r="H13467" s="7" t="n">
        <v>2</v>
      </c>
      <c r="I13467" s="7" t="n">
        <v>3</v>
      </c>
      <c r="J13467" s="7" t="s">
        <v>1025</v>
      </c>
      <c r="K13467" s="7" t="n">
        <v>2</v>
      </c>
      <c r="L13467" s="7" t="n">
        <v>0</v>
      </c>
    </row>
    <row r="13468" spans="1:9">
      <c r="A13468" t="s">
        <v>4</v>
      </c>
      <c r="B13468" s="4" t="s">
        <v>5</v>
      </c>
    </row>
    <row r="13469" spans="1:9">
      <c r="A13469" t="n">
        <v>113698</v>
      </c>
      <c r="B13469" s="32" t="n">
        <v>28</v>
      </c>
    </row>
    <row r="13470" spans="1:9">
      <c r="A13470" t="s">
        <v>4</v>
      </c>
      <c r="B13470" s="4" t="s">
        <v>5</v>
      </c>
      <c r="C13470" s="4" t="s">
        <v>10</v>
      </c>
      <c r="D13470" s="4" t="s">
        <v>13</v>
      </c>
    </row>
    <row r="13471" spans="1:9">
      <c r="A13471" t="n">
        <v>113699</v>
      </c>
      <c r="B13471" s="61" t="n">
        <v>89</v>
      </c>
      <c r="C13471" s="7" t="n">
        <v>65533</v>
      </c>
      <c r="D13471" s="7" t="n">
        <v>1</v>
      </c>
    </row>
    <row r="13472" spans="1:9">
      <c r="A13472" t="s">
        <v>4</v>
      </c>
      <c r="B13472" s="4" t="s">
        <v>5</v>
      </c>
      <c r="C13472" s="4" t="s">
        <v>13</v>
      </c>
      <c r="D13472" s="4" t="s">
        <v>10</v>
      </c>
      <c r="E13472" s="4" t="s">
        <v>10</v>
      </c>
      <c r="F13472" s="4" t="s">
        <v>13</v>
      </c>
    </row>
    <row r="13473" spans="1:12">
      <c r="A13473" t="n">
        <v>113703</v>
      </c>
      <c r="B13473" s="30" t="n">
        <v>25</v>
      </c>
      <c r="C13473" s="7" t="n">
        <v>1</v>
      </c>
      <c r="D13473" s="7" t="n">
        <v>60</v>
      </c>
      <c r="E13473" s="7" t="n">
        <v>640</v>
      </c>
      <c r="F13473" s="7" t="n">
        <v>1</v>
      </c>
    </row>
    <row r="13474" spans="1:12">
      <c r="A13474" t="s">
        <v>4</v>
      </c>
      <c r="B13474" s="4" t="s">
        <v>5</v>
      </c>
      <c r="C13474" s="4" t="s">
        <v>13</v>
      </c>
      <c r="D13474" s="4" t="s">
        <v>10</v>
      </c>
      <c r="E13474" s="4" t="s">
        <v>6</v>
      </c>
    </row>
    <row r="13475" spans="1:12">
      <c r="A13475" t="n">
        <v>113710</v>
      </c>
      <c r="B13475" s="51" t="n">
        <v>51</v>
      </c>
      <c r="C13475" s="7" t="n">
        <v>4</v>
      </c>
      <c r="D13475" s="7" t="n">
        <v>0</v>
      </c>
      <c r="E13475" s="7" t="s">
        <v>1019</v>
      </c>
    </row>
    <row r="13476" spans="1:12">
      <c r="A13476" t="s">
        <v>4</v>
      </c>
      <c r="B13476" s="4" t="s">
        <v>5</v>
      </c>
      <c r="C13476" s="4" t="s">
        <v>10</v>
      </c>
    </row>
    <row r="13477" spans="1:12">
      <c r="A13477" t="n">
        <v>113723</v>
      </c>
      <c r="B13477" s="25" t="n">
        <v>16</v>
      </c>
      <c r="C13477" s="7" t="n">
        <v>0</v>
      </c>
    </row>
    <row r="13478" spans="1:12">
      <c r="A13478" t="s">
        <v>4</v>
      </c>
      <c r="B13478" s="4" t="s">
        <v>5</v>
      </c>
      <c r="C13478" s="4" t="s">
        <v>10</v>
      </c>
      <c r="D13478" s="4" t="s">
        <v>66</v>
      </c>
      <c r="E13478" s="4" t="s">
        <v>13</v>
      </c>
      <c r="F13478" s="4" t="s">
        <v>13</v>
      </c>
      <c r="G13478" s="4" t="s">
        <v>66</v>
      </c>
      <c r="H13478" s="4" t="s">
        <v>13</v>
      </c>
      <c r="I13478" s="4" t="s">
        <v>13</v>
      </c>
    </row>
    <row r="13479" spans="1:12">
      <c r="A13479" t="n">
        <v>113726</v>
      </c>
      <c r="B13479" s="52" t="n">
        <v>26</v>
      </c>
      <c r="C13479" s="7" t="n">
        <v>0</v>
      </c>
      <c r="D13479" s="7" t="s">
        <v>1026</v>
      </c>
      <c r="E13479" s="7" t="n">
        <v>2</v>
      </c>
      <c r="F13479" s="7" t="n">
        <v>3</v>
      </c>
      <c r="G13479" s="7" t="s">
        <v>1027</v>
      </c>
      <c r="H13479" s="7" t="n">
        <v>2</v>
      </c>
      <c r="I13479" s="7" t="n">
        <v>0</v>
      </c>
    </row>
    <row r="13480" spans="1:12">
      <c r="A13480" t="s">
        <v>4</v>
      </c>
      <c r="B13480" s="4" t="s">
        <v>5</v>
      </c>
    </row>
    <row r="13481" spans="1:12">
      <c r="A13481" t="n">
        <v>113937</v>
      </c>
      <c r="B13481" s="32" t="n">
        <v>28</v>
      </c>
    </row>
    <row r="13482" spans="1:12">
      <c r="A13482" t="s">
        <v>4</v>
      </c>
      <c r="B13482" s="4" t="s">
        <v>5</v>
      </c>
      <c r="C13482" s="4" t="s">
        <v>10</v>
      </c>
      <c r="D13482" s="4" t="s">
        <v>13</v>
      </c>
    </row>
    <row r="13483" spans="1:12">
      <c r="A13483" t="n">
        <v>113938</v>
      </c>
      <c r="B13483" s="61" t="n">
        <v>89</v>
      </c>
      <c r="C13483" s="7" t="n">
        <v>65533</v>
      </c>
      <c r="D13483" s="7" t="n">
        <v>1</v>
      </c>
    </row>
    <row r="13484" spans="1:12">
      <c r="A13484" t="s">
        <v>4</v>
      </c>
      <c r="B13484" s="4" t="s">
        <v>5</v>
      </c>
      <c r="C13484" s="4" t="s">
        <v>13</v>
      </c>
      <c r="D13484" s="4" t="s">
        <v>10</v>
      </c>
      <c r="E13484" s="4" t="s">
        <v>10</v>
      </c>
      <c r="F13484" s="4" t="s">
        <v>13</v>
      </c>
    </row>
    <row r="13485" spans="1:12">
      <c r="A13485" t="n">
        <v>113942</v>
      </c>
      <c r="B13485" s="30" t="n">
        <v>25</v>
      </c>
      <c r="C13485" s="7" t="n">
        <v>1</v>
      </c>
      <c r="D13485" s="7" t="n">
        <v>65535</v>
      </c>
      <c r="E13485" s="7" t="n">
        <v>65535</v>
      </c>
      <c r="F13485" s="7" t="n">
        <v>0</v>
      </c>
    </row>
    <row r="13486" spans="1:12">
      <c r="A13486" t="s">
        <v>4</v>
      </c>
      <c r="B13486" s="4" t="s">
        <v>5</v>
      </c>
      <c r="C13486" s="4" t="s">
        <v>13</v>
      </c>
      <c r="D13486" s="4" t="s">
        <v>10</v>
      </c>
      <c r="E13486" s="4" t="s">
        <v>6</v>
      </c>
    </row>
    <row r="13487" spans="1:12">
      <c r="A13487" t="n">
        <v>113949</v>
      </c>
      <c r="B13487" s="51" t="n">
        <v>51</v>
      </c>
      <c r="C13487" s="7" t="n">
        <v>4</v>
      </c>
      <c r="D13487" s="7" t="n">
        <v>18</v>
      </c>
      <c r="E13487" s="7" t="s">
        <v>312</v>
      </c>
    </row>
    <row r="13488" spans="1:12">
      <c r="A13488" t="s">
        <v>4</v>
      </c>
      <c r="B13488" s="4" t="s">
        <v>5</v>
      </c>
      <c r="C13488" s="4" t="s">
        <v>10</v>
      </c>
    </row>
    <row r="13489" spans="1:9">
      <c r="A13489" t="n">
        <v>113963</v>
      </c>
      <c r="B13489" s="25" t="n">
        <v>16</v>
      </c>
      <c r="C13489" s="7" t="n">
        <v>0</v>
      </c>
    </row>
    <row r="13490" spans="1:9">
      <c r="A13490" t="s">
        <v>4</v>
      </c>
      <c r="B13490" s="4" t="s">
        <v>5</v>
      </c>
      <c r="C13490" s="4" t="s">
        <v>10</v>
      </c>
      <c r="D13490" s="4" t="s">
        <v>66</v>
      </c>
      <c r="E13490" s="4" t="s">
        <v>13</v>
      </c>
      <c r="F13490" s="4" t="s">
        <v>13</v>
      </c>
      <c r="G13490" s="4" t="s">
        <v>66</v>
      </c>
      <c r="H13490" s="4" t="s">
        <v>13</v>
      </c>
      <c r="I13490" s="4" t="s">
        <v>13</v>
      </c>
    </row>
    <row r="13491" spans="1:9">
      <c r="A13491" t="n">
        <v>113966</v>
      </c>
      <c r="B13491" s="52" t="n">
        <v>26</v>
      </c>
      <c r="C13491" s="7" t="n">
        <v>18</v>
      </c>
      <c r="D13491" s="7" t="s">
        <v>1028</v>
      </c>
      <c r="E13491" s="7" t="n">
        <v>2</v>
      </c>
      <c r="F13491" s="7" t="n">
        <v>3</v>
      </c>
      <c r="G13491" s="7" t="s">
        <v>1029</v>
      </c>
      <c r="H13491" s="7" t="n">
        <v>2</v>
      </c>
      <c r="I13491" s="7" t="n">
        <v>0</v>
      </c>
    </row>
    <row r="13492" spans="1:9">
      <c r="A13492" t="s">
        <v>4</v>
      </c>
      <c r="B13492" s="4" t="s">
        <v>5</v>
      </c>
    </row>
    <row r="13493" spans="1:9">
      <c r="A13493" t="n">
        <v>114153</v>
      </c>
      <c r="B13493" s="32" t="n">
        <v>28</v>
      </c>
    </row>
    <row r="13494" spans="1:9">
      <c r="A13494" t="s">
        <v>4</v>
      </c>
      <c r="B13494" s="4" t="s">
        <v>5</v>
      </c>
      <c r="C13494" s="4" t="s">
        <v>10</v>
      </c>
      <c r="D13494" s="4" t="s">
        <v>13</v>
      </c>
    </row>
    <row r="13495" spans="1:9">
      <c r="A13495" t="n">
        <v>114154</v>
      </c>
      <c r="B13495" s="61" t="n">
        <v>89</v>
      </c>
      <c r="C13495" s="7" t="n">
        <v>65533</v>
      </c>
      <c r="D13495" s="7" t="n">
        <v>1</v>
      </c>
    </row>
    <row r="13496" spans="1:9">
      <c r="A13496" t="s">
        <v>4</v>
      </c>
      <c r="B13496" s="4" t="s">
        <v>5</v>
      </c>
      <c r="C13496" s="4" t="s">
        <v>10</v>
      </c>
      <c r="D13496" s="4" t="s">
        <v>13</v>
      </c>
      <c r="E13496" s="4" t="s">
        <v>30</v>
      </c>
      <c r="F13496" s="4" t="s">
        <v>10</v>
      </c>
    </row>
    <row r="13497" spans="1:9">
      <c r="A13497" t="n">
        <v>114158</v>
      </c>
      <c r="B13497" s="60" t="n">
        <v>59</v>
      </c>
      <c r="C13497" s="7" t="n">
        <v>18</v>
      </c>
      <c r="D13497" s="7" t="n">
        <v>9</v>
      </c>
      <c r="E13497" s="7" t="n">
        <v>0.150000005960464</v>
      </c>
      <c r="F13497" s="7" t="n">
        <v>0</v>
      </c>
    </row>
    <row r="13498" spans="1:9">
      <c r="A13498" t="s">
        <v>4</v>
      </c>
      <c r="B13498" s="4" t="s">
        <v>5</v>
      </c>
      <c r="C13498" s="4" t="s">
        <v>10</v>
      </c>
    </row>
    <row r="13499" spans="1:9">
      <c r="A13499" t="n">
        <v>114168</v>
      </c>
      <c r="B13499" s="25" t="n">
        <v>16</v>
      </c>
      <c r="C13499" s="7" t="n">
        <v>1800</v>
      </c>
    </row>
    <row r="13500" spans="1:9">
      <c r="A13500" t="s">
        <v>4</v>
      </c>
      <c r="B13500" s="4" t="s">
        <v>5</v>
      </c>
      <c r="C13500" s="4" t="s">
        <v>10</v>
      </c>
      <c r="D13500" s="4" t="s">
        <v>13</v>
      </c>
      <c r="E13500" s="4" t="s">
        <v>6</v>
      </c>
      <c r="F13500" s="4" t="s">
        <v>30</v>
      </c>
      <c r="G13500" s="4" t="s">
        <v>30</v>
      </c>
      <c r="H13500" s="4" t="s">
        <v>30</v>
      </c>
    </row>
    <row r="13501" spans="1:9">
      <c r="A13501" t="n">
        <v>114171</v>
      </c>
      <c r="B13501" s="40" t="n">
        <v>48</v>
      </c>
      <c r="C13501" s="7" t="n">
        <v>18</v>
      </c>
      <c r="D13501" s="7" t="n">
        <v>0</v>
      </c>
      <c r="E13501" s="7" t="s">
        <v>1018</v>
      </c>
      <c r="F13501" s="7" t="n">
        <v>-1</v>
      </c>
      <c r="G13501" s="7" t="n">
        <v>1</v>
      </c>
      <c r="H13501" s="7" t="n">
        <v>0</v>
      </c>
    </row>
    <row r="13502" spans="1:9">
      <c r="A13502" t="s">
        <v>4</v>
      </c>
      <c r="B13502" s="4" t="s">
        <v>5</v>
      </c>
      <c r="C13502" s="4" t="s">
        <v>13</v>
      </c>
      <c r="D13502" s="4" t="s">
        <v>10</v>
      </c>
      <c r="E13502" s="4" t="s">
        <v>6</v>
      </c>
    </row>
    <row r="13503" spans="1:9">
      <c r="A13503" t="n">
        <v>114202</v>
      </c>
      <c r="B13503" s="51" t="n">
        <v>51</v>
      </c>
      <c r="C13503" s="7" t="n">
        <v>4</v>
      </c>
      <c r="D13503" s="7" t="n">
        <v>18</v>
      </c>
      <c r="E13503" s="7" t="s">
        <v>151</v>
      </c>
    </row>
    <row r="13504" spans="1:9">
      <c r="A13504" t="s">
        <v>4</v>
      </c>
      <c r="B13504" s="4" t="s">
        <v>5</v>
      </c>
      <c r="C13504" s="4" t="s">
        <v>10</v>
      </c>
    </row>
    <row r="13505" spans="1:9">
      <c r="A13505" t="n">
        <v>114215</v>
      </c>
      <c r="B13505" s="25" t="n">
        <v>16</v>
      </c>
      <c r="C13505" s="7" t="n">
        <v>0</v>
      </c>
    </row>
    <row r="13506" spans="1:9">
      <c r="A13506" t="s">
        <v>4</v>
      </c>
      <c r="B13506" s="4" t="s">
        <v>5</v>
      </c>
      <c r="C13506" s="4" t="s">
        <v>10</v>
      </c>
      <c r="D13506" s="4" t="s">
        <v>66</v>
      </c>
      <c r="E13506" s="4" t="s">
        <v>13</v>
      </c>
      <c r="F13506" s="4" t="s">
        <v>13</v>
      </c>
      <c r="G13506" s="4" t="s">
        <v>66</v>
      </c>
      <c r="H13506" s="4" t="s">
        <v>13</v>
      </c>
      <c r="I13506" s="4" t="s">
        <v>13</v>
      </c>
    </row>
    <row r="13507" spans="1:9">
      <c r="A13507" t="n">
        <v>114218</v>
      </c>
      <c r="B13507" s="52" t="n">
        <v>26</v>
      </c>
      <c r="C13507" s="7" t="n">
        <v>18</v>
      </c>
      <c r="D13507" s="7" t="s">
        <v>1030</v>
      </c>
      <c r="E13507" s="7" t="n">
        <v>2</v>
      </c>
      <c r="F13507" s="7" t="n">
        <v>3</v>
      </c>
      <c r="G13507" s="7" t="s">
        <v>1031</v>
      </c>
      <c r="H13507" s="7" t="n">
        <v>2</v>
      </c>
      <c r="I13507" s="7" t="n">
        <v>0</v>
      </c>
    </row>
    <row r="13508" spans="1:9">
      <c r="A13508" t="s">
        <v>4</v>
      </c>
      <c r="B13508" s="4" t="s">
        <v>5</v>
      </c>
    </row>
    <row r="13509" spans="1:9">
      <c r="A13509" t="n">
        <v>114432</v>
      </c>
      <c r="B13509" s="32" t="n">
        <v>28</v>
      </c>
    </row>
    <row r="13510" spans="1:9">
      <c r="A13510" t="s">
        <v>4</v>
      </c>
      <c r="B13510" s="4" t="s">
        <v>5</v>
      </c>
      <c r="C13510" s="4" t="s">
        <v>10</v>
      </c>
      <c r="D13510" s="4" t="s">
        <v>13</v>
      </c>
    </row>
    <row r="13511" spans="1:9">
      <c r="A13511" t="n">
        <v>114433</v>
      </c>
      <c r="B13511" s="61" t="n">
        <v>89</v>
      </c>
      <c r="C13511" s="7" t="n">
        <v>65533</v>
      </c>
      <c r="D13511" s="7" t="n">
        <v>1</v>
      </c>
    </row>
    <row r="13512" spans="1:9">
      <c r="A13512" t="s">
        <v>4</v>
      </c>
      <c r="B13512" s="4" t="s">
        <v>5</v>
      </c>
      <c r="C13512" s="4" t="s">
        <v>13</v>
      </c>
      <c r="D13512" s="4" t="s">
        <v>10</v>
      </c>
      <c r="E13512" s="4" t="s">
        <v>10</v>
      </c>
      <c r="F13512" s="4" t="s">
        <v>13</v>
      </c>
    </row>
    <row r="13513" spans="1:9">
      <c r="A13513" t="n">
        <v>114437</v>
      </c>
      <c r="B13513" s="30" t="n">
        <v>25</v>
      </c>
      <c r="C13513" s="7" t="n">
        <v>1</v>
      </c>
      <c r="D13513" s="7" t="n">
        <v>60</v>
      </c>
      <c r="E13513" s="7" t="n">
        <v>640</v>
      </c>
      <c r="F13513" s="7" t="n">
        <v>1</v>
      </c>
    </row>
    <row r="13514" spans="1:9">
      <c r="A13514" t="s">
        <v>4</v>
      </c>
      <c r="B13514" s="4" t="s">
        <v>5</v>
      </c>
      <c r="C13514" s="4" t="s">
        <v>13</v>
      </c>
      <c r="D13514" s="4" t="s">
        <v>10</v>
      </c>
      <c r="E13514" s="4" t="s">
        <v>6</v>
      </c>
    </row>
    <row r="13515" spans="1:9">
      <c r="A13515" t="n">
        <v>114444</v>
      </c>
      <c r="B13515" s="51" t="n">
        <v>51</v>
      </c>
      <c r="C13515" s="7" t="n">
        <v>4</v>
      </c>
      <c r="D13515" s="7" t="n">
        <v>0</v>
      </c>
      <c r="E13515" s="7" t="s">
        <v>280</v>
      </c>
    </row>
    <row r="13516" spans="1:9">
      <c r="A13516" t="s">
        <v>4</v>
      </c>
      <c r="B13516" s="4" t="s">
        <v>5</v>
      </c>
      <c r="C13516" s="4" t="s">
        <v>10</v>
      </c>
    </row>
    <row r="13517" spans="1:9">
      <c r="A13517" t="n">
        <v>114458</v>
      </c>
      <c r="B13517" s="25" t="n">
        <v>16</v>
      </c>
      <c r="C13517" s="7" t="n">
        <v>0</v>
      </c>
    </row>
    <row r="13518" spans="1:9">
      <c r="A13518" t="s">
        <v>4</v>
      </c>
      <c r="B13518" s="4" t="s">
        <v>5</v>
      </c>
      <c r="C13518" s="4" t="s">
        <v>10</v>
      </c>
      <c r="D13518" s="4" t="s">
        <v>66</v>
      </c>
      <c r="E13518" s="4" t="s">
        <v>13</v>
      </c>
      <c r="F13518" s="4" t="s">
        <v>13</v>
      </c>
      <c r="G13518" s="4" t="s">
        <v>66</v>
      </c>
      <c r="H13518" s="4" t="s">
        <v>13</v>
      </c>
      <c r="I13518" s="4" t="s">
        <v>13</v>
      </c>
      <c r="J13518" s="4" t="s">
        <v>66</v>
      </c>
      <c r="K13518" s="4" t="s">
        <v>13</v>
      </c>
      <c r="L13518" s="4" t="s">
        <v>13</v>
      </c>
    </row>
    <row r="13519" spans="1:9">
      <c r="A13519" t="n">
        <v>114461</v>
      </c>
      <c r="B13519" s="52" t="n">
        <v>26</v>
      </c>
      <c r="C13519" s="7" t="n">
        <v>0</v>
      </c>
      <c r="D13519" s="7" t="s">
        <v>1032</v>
      </c>
      <c r="E13519" s="7" t="n">
        <v>2</v>
      </c>
      <c r="F13519" s="7" t="n">
        <v>3</v>
      </c>
      <c r="G13519" s="7" t="s">
        <v>1033</v>
      </c>
      <c r="H13519" s="7" t="n">
        <v>2</v>
      </c>
      <c r="I13519" s="7" t="n">
        <v>3</v>
      </c>
      <c r="J13519" s="7" t="s">
        <v>1034</v>
      </c>
      <c r="K13519" s="7" t="n">
        <v>2</v>
      </c>
      <c r="L13519" s="7" t="n">
        <v>0</v>
      </c>
    </row>
    <row r="13520" spans="1:9">
      <c r="A13520" t="s">
        <v>4</v>
      </c>
      <c r="B13520" s="4" t="s">
        <v>5</v>
      </c>
    </row>
    <row r="13521" spans="1:12">
      <c r="A13521" t="n">
        <v>114675</v>
      </c>
      <c r="B13521" s="32" t="n">
        <v>28</v>
      </c>
    </row>
    <row r="13522" spans="1:12">
      <c r="A13522" t="s">
        <v>4</v>
      </c>
      <c r="B13522" s="4" t="s">
        <v>5</v>
      </c>
      <c r="C13522" s="4" t="s">
        <v>10</v>
      </c>
      <c r="D13522" s="4" t="s">
        <v>13</v>
      </c>
    </row>
    <row r="13523" spans="1:12">
      <c r="A13523" t="n">
        <v>114676</v>
      </c>
      <c r="B13523" s="61" t="n">
        <v>89</v>
      </c>
      <c r="C13523" s="7" t="n">
        <v>65533</v>
      </c>
      <c r="D13523" s="7" t="n">
        <v>1</v>
      </c>
    </row>
    <row r="13524" spans="1:12">
      <c r="A13524" t="s">
        <v>4</v>
      </c>
      <c r="B13524" s="4" t="s">
        <v>5</v>
      </c>
      <c r="C13524" s="4" t="s">
        <v>13</v>
      </c>
      <c r="D13524" s="4" t="s">
        <v>10</v>
      </c>
      <c r="E13524" s="4" t="s">
        <v>10</v>
      </c>
      <c r="F13524" s="4" t="s">
        <v>13</v>
      </c>
    </row>
    <row r="13525" spans="1:12">
      <c r="A13525" t="n">
        <v>114680</v>
      </c>
      <c r="B13525" s="30" t="n">
        <v>25</v>
      </c>
      <c r="C13525" s="7" t="n">
        <v>1</v>
      </c>
      <c r="D13525" s="7" t="n">
        <v>65535</v>
      </c>
      <c r="E13525" s="7" t="n">
        <v>65535</v>
      </c>
      <c r="F13525" s="7" t="n">
        <v>0</v>
      </c>
    </row>
    <row r="13526" spans="1:12">
      <c r="A13526" t="s">
        <v>4</v>
      </c>
      <c r="B13526" s="4" t="s">
        <v>5</v>
      </c>
      <c r="C13526" s="4" t="s">
        <v>10</v>
      </c>
      <c r="D13526" s="4" t="s">
        <v>13</v>
      </c>
      <c r="E13526" s="4" t="s">
        <v>6</v>
      </c>
      <c r="F13526" s="4" t="s">
        <v>30</v>
      </c>
      <c r="G13526" s="4" t="s">
        <v>30</v>
      </c>
      <c r="H13526" s="4" t="s">
        <v>30</v>
      </c>
    </row>
    <row r="13527" spans="1:12">
      <c r="A13527" t="n">
        <v>114687</v>
      </c>
      <c r="B13527" s="40" t="n">
        <v>48</v>
      </c>
      <c r="C13527" s="7" t="n">
        <v>18</v>
      </c>
      <c r="D13527" s="7" t="n">
        <v>0</v>
      </c>
      <c r="E13527" s="7" t="s">
        <v>1018</v>
      </c>
      <c r="F13527" s="7" t="n">
        <v>-1</v>
      </c>
      <c r="G13527" s="7" t="n">
        <v>1</v>
      </c>
      <c r="H13527" s="7" t="n">
        <v>2.80259692864963e-45</v>
      </c>
    </row>
    <row r="13528" spans="1:12">
      <c r="A13528" t="s">
        <v>4</v>
      </c>
      <c r="B13528" s="4" t="s">
        <v>5</v>
      </c>
      <c r="C13528" s="4" t="s">
        <v>13</v>
      </c>
      <c r="D13528" s="4" t="s">
        <v>10</v>
      </c>
      <c r="E13528" s="4" t="s">
        <v>6</v>
      </c>
    </row>
    <row r="13529" spans="1:12">
      <c r="A13529" t="n">
        <v>114718</v>
      </c>
      <c r="B13529" s="51" t="n">
        <v>51</v>
      </c>
      <c r="C13529" s="7" t="n">
        <v>4</v>
      </c>
      <c r="D13529" s="7" t="n">
        <v>18</v>
      </c>
      <c r="E13529" s="7" t="s">
        <v>312</v>
      </c>
    </row>
    <row r="13530" spans="1:12">
      <c r="A13530" t="s">
        <v>4</v>
      </c>
      <c r="B13530" s="4" t="s">
        <v>5</v>
      </c>
      <c r="C13530" s="4" t="s">
        <v>10</v>
      </c>
    </row>
    <row r="13531" spans="1:12">
      <c r="A13531" t="n">
        <v>114732</v>
      </c>
      <c r="B13531" s="25" t="n">
        <v>16</v>
      </c>
      <c r="C13531" s="7" t="n">
        <v>0</v>
      </c>
    </row>
    <row r="13532" spans="1:12">
      <c r="A13532" t="s">
        <v>4</v>
      </c>
      <c r="B13532" s="4" t="s">
        <v>5</v>
      </c>
      <c r="C13532" s="4" t="s">
        <v>10</v>
      </c>
      <c r="D13532" s="4" t="s">
        <v>66</v>
      </c>
      <c r="E13532" s="4" t="s">
        <v>13</v>
      </c>
      <c r="F13532" s="4" t="s">
        <v>13</v>
      </c>
      <c r="G13532" s="4" t="s">
        <v>66</v>
      </c>
      <c r="H13532" s="4" t="s">
        <v>13</v>
      </c>
      <c r="I13532" s="4" t="s">
        <v>13</v>
      </c>
    </row>
    <row r="13533" spans="1:12">
      <c r="A13533" t="n">
        <v>114735</v>
      </c>
      <c r="B13533" s="52" t="n">
        <v>26</v>
      </c>
      <c r="C13533" s="7" t="n">
        <v>18</v>
      </c>
      <c r="D13533" s="7" t="s">
        <v>1035</v>
      </c>
      <c r="E13533" s="7" t="n">
        <v>2</v>
      </c>
      <c r="F13533" s="7" t="n">
        <v>3</v>
      </c>
      <c r="G13533" s="7" t="s">
        <v>1036</v>
      </c>
      <c r="H13533" s="7" t="n">
        <v>2</v>
      </c>
      <c r="I13533" s="7" t="n">
        <v>0</v>
      </c>
    </row>
    <row r="13534" spans="1:12">
      <c r="A13534" t="s">
        <v>4</v>
      </c>
      <c r="B13534" s="4" t="s">
        <v>5</v>
      </c>
    </row>
    <row r="13535" spans="1:12">
      <c r="A13535" t="n">
        <v>114902</v>
      </c>
      <c r="B13535" s="32" t="n">
        <v>28</v>
      </c>
    </row>
    <row r="13536" spans="1:12">
      <c r="A13536" t="s">
        <v>4</v>
      </c>
      <c r="B13536" s="4" t="s">
        <v>5</v>
      </c>
      <c r="C13536" s="4" t="s">
        <v>10</v>
      </c>
      <c r="D13536" s="4" t="s">
        <v>13</v>
      </c>
    </row>
    <row r="13537" spans="1:9">
      <c r="A13537" t="n">
        <v>114903</v>
      </c>
      <c r="B13537" s="61" t="n">
        <v>89</v>
      </c>
      <c r="C13537" s="7" t="n">
        <v>65533</v>
      </c>
      <c r="D13537" s="7" t="n">
        <v>1</v>
      </c>
    </row>
    <row r="13538" spans="1:9">
      <c r="A13538" t="s">
        <v>4</v>
      </c>
      <c r="B13538" s="4" t="s">
        <v>5</v>
      </c>
      <c r="C13538" s="4" t="s">
        <v>13</v>
      </c>
      <c r="D13538" s="4" t="s">
        <v>10</v>
      </c>
      <c r="E13538" s="4" t="s">
        <v>10</v>
      </c>
      <c r="F13538" s="4" t="s">
        <v>13</v>
      </c>
    </row>
    <row r="13539" spans="1:9">
      <c r="A13539" t="n">
        <v>114907</v>
      </c>
      <c r="B13539" s="30" t="n">
        <v>25</v>
      </c>
      <c r="C13539" s="7" t="n">
        <v>1</v>
      </c>
      <c r="D13539" s="7" t="n">
        <v>60</v>
      </c>
      <c r="E13539" s="7" t="n">
        <v>640</v>
      </c>
      <c r="F13539" s="7" t="n">
        <v>1</v>
      </c>
    </row>
    <row r="13540" spans="1:9">
      <c r="A13540" t="s">
        <v>4</v>
      </c>
      <c r="B13540" s="4" t="s">
        <v>5</v>
      </c>
      <c r="C13540" s="4" t="s">
        <v>13</v>
      </c>
      <c r="D13540" s="4" t="s">
        <v>10</v>
      </c>
      <c r="E13540" s="4" t="s">
        <v>6</v>
      </c>
    </row>
    <row r="13541" spans="1:9">
      <c r="A13541" t="n">
        <v>114914</v>
      </c>
      <c r="B13541" s="51" t="n">
        <v>51</v>
      </c>
      <c r="C13541" s="7" t="n">
        <v>4</v>
      </c>
      <c r="D13541" s="7" t="n">
        <v>0</v>
      </c>
      <c r="E13541" s="7" t="s">
        <v>205</v>
      </c>
    </row>
    <row r="13542" spans="1:9">
      <c r="A13542" t="s">
        <v>4</v>
      </c>
      <c r="B13542" s="4" t="s">
        <v>5</v>
      </c>
      <c r="C13542" s="4" t="s">
        <v>10</v>
      </c>
    </row>
    <row r="13543" spans="1:9">
      <c r="A13543" t="n">
        <v>114928</v>
      </c>
      <c r="B13543" s="25" t="n">
        <v>16</v>
      </c>
      <c r="C13543" s="7" t="n">
        <v>0</v>
      </c>
    </row>
    <row r="13544" spans="1:9">
      <c r="A13544" t="s">
        <v>4</v>
      </c>
      <c r="B13544" s="4" t="s">
        <v>5</v>
      </c>
      <c r="C13544" s="4" t="s">
        <v>10</v>
      </c>
      <c r="D13544" s="4" t="s">
        <v>66</v>
      </c>
      <c r="E13544" s="4" t="s">
        <v>13</v>
      </c>
      <c r="F13544" s="4" t="s">
        <v>13</v>
      </c>
    </row>
    <row r="13545" spans="1:9">
      <c r="A13545" t="n">
        <v>114931</v>
      </c>
      <c r="B13545" s="52" t="n">
        <v>26</v>
      </c>
      <c r="C13545" s="7" t="n">
        <v>0</v>
      </c>
      <c r="D13545" s="7" t="s">
        <v>1037</v>
      </c>
      <c r="E13545" s="7" t="n">
        <v>2</v>
      </c>
      <c r="F13545" s="7" t="n">
        <v>0</v>
      </c>
    </row>
    <row r="13546" spans="1:9">
      <c r="A13546" t="s">
        <v>4</v>
      </c>
      <c r="B13546" s="4" t="s">
        <v>5</v>
      </c>
    </row>
    <row r="13547" spans="1:9">
      <c r="A13547" t="n">
        <v>114958</v>
      </c>
      <c r="B13547" s="32" t="n">
        <v>28</v>
      </c>
    </row>
    <row r="13548" spans="1:9">
      <c r="A13548" t="s">
        <v>4</v>
      </c>
      <c r="B13548" s="4" t="s">
        <v>5</v>
      </c>
      <c r="C13548" s="4" t="s">
        <v>10</v>
      </c>
      <c r="D13548" s="4" t="s">
        <v>13</v>
      </c>
    </row>
    <row r="13549" spans="1:9">
      <c r="A13549" t="n">
        <v>114959</v>
      </c>
      <c r="B13549" s="61" t="n">
        <v>89</v>
      </c>
      <c r="C13549" s="7" t="n">
        <v>65533</v>
      </c>
      <c r="D13549" s="7" t="n">
        <v>1</v>
      </c>
    </row>
    <row r="13550" spans="1:9">
      <c r="A13550" t="s">
        <v>4</v>
      </c>
      <c r="B13550" s="4" t="s">
        <v>5</v>
      </c>
      <c r="C13550" s="4" t="s">
        <v>13</v>
      </c>
      <c r="D13550" s="4" t="s">
        <v>10</v>
      </c>
      <c r="E13550" s="4" t="s">
        <v>10</v>
      </c>
      <c r="F13550" s="4" t="s">
        <v>13</v>
      </c>
    </row>
    <row r="13551" spans="1:9">
      <c r="A13551" t="n">
        <v>114963</v>
      </c>
      <c r="B13551" s="30" t="n">
        <v>25</v>
      </c>
      <c r="C13551" s="7" t="n">
        <v>1</v>
      </c>
      <c r="D13551" s="7" t="n">
        <v>65535</v>
      </c>
      <c r="E13551" s="7" t="n">
        <v>65535</v>
      </c>
      <c r="F13551" s="7" t="n">
        <v>0</v>
      </c>
    </row>
    <row r="13552" spans="1:9">
      <c r="A13552" t="s">
        <v>4</v>
      </c>
      <c r="B13552" s="4" t="s">
        <v>5</v>
      </c>
      <c r="C13552" s="4" t="s">
        <v>13</v>
      </c>
      <c r="D13552" s="4" t="s">
        <v>10</v>
      </c>
      <c r="E13552" s="4" t="s">
        <v>6</v>
      </c>
    </row>
    <row r="13553" spans="1:6">
      <c r="A13553" t="n">
        <v>114970</v>
      </c>
      <c r="B13553" s="51" t="n">
        <v>51</v>
      </c>
      <c r="C13553" s="7" t="n">
        <v>4</v>
      </c>
      <c r="D13553" s="7" t="n">
        <v>18</v>
      </c>
      <c r="E13553" s="7" t="s">
        <v>280</v>
      </c>
    </row>
    <row r="13554" spans="1:6">
      <c r="A13554" t="s">
        <v>4</v>
      </c>
      <c r="B13554" s="4" t="s">
        <v>5</v>
      </c>
      <c r="C13554" s="4" t="s">
        <v>10</v>
      </c>
    </row>
    <row r="13555" spans="1:6">
      <c r="A13555" t="n">
        <v>114984</v>
      </c>
      <c r="B13555" s="25" t="n">
        <v>16</v>
      </c>
      <c r="C13555" s="7" t="n">
        <v>0</v>
      </c>
    </row>
    <row r="13556" spans="1:6">
      <c r="A13556" t="s">
        <v>4</v>
      </c>
      <c r="B13556" s="4" t="s">
        <v>5</v>
      </c>
      <c r="C13556" s="4" t="s">
        <v>10</v>
      </c>
      <c r="D13556" s="4" t="s">
        <v>66</v>
      </c>
      <c r="E13556" s="4" t="s">
        <v>13</v>
      </c>
      <c r="F13556" s="4" t="s">
        <v>13</v>
      </c>
      <c r="G13556" s="4" t="s">
        <v>66</v>
      </c>
      <c r="H13556" s="4" t="s">
        <v>13</v>
      </c>
      <c r="I13556" s="4" t="s">
        <v>13</v>
      </c>
      <c r="J13556" s="4" t="s">
        <v>66</v>
      </c>
      <c r="K13556" s="4" t="s">
        <v>13</v>
      </c>
      <c r="L13556" s="4" t="s">
        <v>13</v>
      </c>
    </row>
    <row r="13557" spans="1:6">
      <c r="A13557" t="n">
        <v>114987</v>
      </c>
      <c r="B13557" s="52" t="n">
        <v>26</v>
      </c>
      <c r="C13557" s="7" t="n">
        <v>18</v>
      </c>
      <c r="D13557" s="7" t="s">
        <v>1038</v>
      </c>
      <c r="E13557" s="7" t="n">
        <v>2</v>
      </c>
      <c r="F13557" s="7" t="n">
        <v>3</v>
      </c>
      <c r="G13557" s="7" t="s">
        <v>1039</v>
      </c>
      <c r="H13557" s="7" t="n">
        <v>2</v>
      </c>
      <c r="I13557" s="7" t="n">
        <v>3</v>
      </c>
      <c r="J13557" s="7" t="s">
        <v>1040</v>
      </c>
      <c r="K13557" s="7" t="n">
        <v>2</v>
      </c>
      <c r="L13557" s="7" t="n">
        <v>0</v>
      </c>
    </row>
    <row r="13558" spans="1:6">
      <c r="A13558" t="s">
        <v>4</v>
      </c>
      <c r="B13558" s="4" t="s">
        <v>5</v>
      </c>
    </row>
    <row r="13559" spans="1:6">
      <c r="A13559" t="n">
        <v>115340</v>
      </c>
      <c r="B13559" s="32" t="n">
        <v>28</v>
      </c>
    </row>
    <row r="13560" spans="1:6">
      <c r="A13560" t="s">
        <v>4</v>
      </c>
      <c r="B13560" s="4" t="s">
        <v>5</v>
      </c>
      <c r="C13560" s="4" t="s">
        <v>10</v>
      </c>
      <c r="D13560" s="4" t="s">
        <v>13</v>
      </c>
    </row>
    <row r="13561" spans="1:6">
      <c r="A13561" t="n">
        <v>115341</v>
      </c>
      <c r="B13561" s="61" t="n">
        <v>89</v>
      </c>
      <c r="C13561" s="7" t="n">
        <v>65533</v>
      </c>
      <c r="D13561" s="7" t="n">
        <v>1</v>
      </c>
    </row>
    <row r="13562" spans="1:6">
      <c r="A13562" t="s">
        <v>4</v>
      </c>
      <c r="B13562" s="4" t="s">
        <v>5</v>
      </c>
      <c r="C13562" s="4" t="s">
        <v>13</v>
      </c>
      <c r="D13562" s="4" t="s">
        <v>10</v>
      </c>
      <c r="E13562" s="4" t="s">
        <v>10</v>
      </c>
      <c r="F13562" s="4" t="s">
        <v>13</v>
      </c>
    </row>
    <row r="13563" spans="1:6">
      <c r="A13563" t="n">
        <v>115345</v>
      </c>
      <c r="B13563" s="30" t="n">
        <v>25</v>
      </c>
      <c r="C13563" s="7" t="n">
        <v>1</v>
      </c>
      <c r="D13563" s="7" t="n">
        <v>60</v>
      </c>
      <c r="E13563" s="7" t="n">
        <v>640</v>
      </c>
      <c r="F13563" s="7" t="n">
        <v>1</v>
      </c>
    </row>
    <row r="13564" spans="1:6">
      <c r="A13564" t="s">
        <v>4</v>
      </c>
      <c r="B13564" s="4" t="s">
        <v>5</v>
      </c>
      <c r="C13564" s="4" t="s">
        <v>13</v>
      </c>
      <c r="D13564" s="4" t="s">
        <v>10</v>
      </c>
      <c r="E13564" s="4" t="s">
        <v>6</v>
      </c>
    </row>
    <row r="13565" spans="1:6">
      <c r="A13565" t="n">
        <v>115352</v>
      </c>
      <c r="B13565" s="51" t="n">
        <v>51</v>
      </c>
      <c r="C13565" s="7" t="n">
        <v>4</v>
      </c>
      <c r="D13565" s="7" t="n">
        <v>0</v>
      </c>
      <c r="E13565" s="7" t="s">
        <v>151</v>
      </c>
    </row>
    <row r="13566" spans="1:6">
      <c r="A13566" t="s">
        <v>4</v>
      </c>
      <c r="B13566" s="4" t="s">
        <v>5</v>
      </c>
      <c r="C13566" s="4" t="s">
        <v>10</v>
      </c>
    </row>
    <row r="13567" spans="1:6">
      <c r="A13567" t="n">
        <v>115365</v>
      </c>
      <c r="B13567" s="25" t="n">
        <v>16</v>
      </c>
      <c r="C13567" s="7" t="n">
        <v>0</v>
      </c>
    </row>
    <row r="13568" spans="1:6">
      <c r="A13568" t="s">
        <v>4</v>
      </c>
      <c r="B13568" s="4" t="s">
        <v>5</v>
      </c>
      <c r="C13568" s="4" t="s">
        <v>10</v>
      </c>
      <c r="D13568" s="4" t="s">
        <v>66</v>
      </c>
      <c r="E13568" s="4" t="s">
        <v>13</v>
      </c>
      <c r="F13568" s="4" t="s">
        <v>13</v>
      </c>
    </row>
    <row r="13569" spans="1:12">
      <c r="A13569" t="n">
        <v>115368</v>
      </c>
      <c r="B13569" s="52" t="n">
        <v>26</v>
      </c>
      <c r="C13569" s="7" t="n">
        <v>0</v>
      </c>
      <c r="D13569" s="7" t="s">
        <v>1041</v>
      </c>
      <c r="E13569" s="7" t="n">
        <v>2</v>
      </c>
      <c r="F13569" s="7" t="n">
        <v>0</v>
      </c>
    </row>
    <row r="13570" spans="1:12">
      <c r="A13570" t="s">
        <v>4</v>
      </c>
      <c r="B13570" s="4" t="s">
        <v>5</v>
      </c>
    </row>
    <row r="13571" spans="1:12">
      <c r="A13571" t="n">
        <v>115409</v>
      </c>
      <c r="B13571" s="32" t="n">
        <v>28</v>
      </c>
    </row>
    <row r="13572" spans="1:12">
      <c r="A13572" t="s">
        <v>4</v>
      </c>
      <c r="B13572" s="4" t="s">
        <v>5</v>
      </c>
      <c r="C13572" s="4" t="s">
        <v>10</v>
      </c>
      <c r="D13572" s="4" t="s">
        <v>13</v>
      </c>
    </row>
    <row r="13573" spans="1:12">
      <c r="A13573" t="n">
        <v>115410</v>
      </c>
      <c r="B13573" s="61" t="n">
        <v>89</v>
      </c>
      <c r="C13573" s="7" t="n">
        <v>65533</v>
      </c>
      <c r="D13573" s="7" t="n">
        <v>1</v>
      </c>
    </row>
    <row r="13574" spans="1:12">
      <c r="A13574" t="s">
        <v>4</v>
      </c>
      <c r="B13574" s="4" t="s">
        <v>5</v>
      </c>
      <c r="C13574" s="4" t="s">
        <v>13</v>
      </c>
      <c r="D13574" s="4" t="s">
        <v>10</v>
      </c>
      <c r="E13574" s="4" t="s">
        <v>10</v>
      </c>
      <c r="F13574" s="4" t="s">
        <v>13</v>
      </c>
    </row>
    <row r="13575" spans="1:12">
      <c r="A13575" t="n">
        <v>115414</v>
      </c>
      <c r="B13575" s="30" t="n">
        <v>25</v>
      </c>
      <c r="C13575" s="7" t="n">
        <v>1</v>
      </c>
      <c r="D13575" s="7" t="n">
        <v>65535</v>
      </c>
      <c r="E13575" s="7" t="n">
        <v>65535</v>
      </c>
      <c r="F13575" s="7" t="n">
        <v>0</v>
      </c>
    </row>
    <row r="13576" spans="1:12">
      <c r="A13576" t="s">
        <v>4</v>
      </c>
      <c r="B13576" s="4" t="s">
        <v>5</v>
      </c>
      <c r="C13576" s="4" t="s">
        <v>10</v>
      </c>
      <c r="D13576" s="4" t="s">
        <v>13</v>
      </c>
      <c r="E13576" s="4" t="s">
        <v>13</v>
      </c>
      <c r="F13576" s="4" t="s">
        <v>6</v>
      </c>
    </row>
    <row r="13577" spans="1:12">
      <c r="A13577" t="n">
        <v>115421</v>
      </c>
      <c r="B13577" s="47" t="n">
        <v>20</v>
      </c>
      <c r="C13577" s="7" t="n">
        <v>18</v>
      </c>
      <c r="D13577" s="7" t="n">
        <v>2</v>
      </c>
      <c r="E13577" s="7" t="n">
        <v>10</v>
      </c>
      <c r="F13577" s="7" t="s">
        <v>273</v>
      </c>
    </row>
    <row r="13578" spans="1:12">
      <c r="A13578" t="s">
        <v>4</v>
      </c>
      <c r="B13578" s="4" t="s">
        <v>5</v>
      </c>
      <c r="C13578" s="4" t="s">
        <v>13</v>
      </c>
      <c r="D13578" s="4" t="s">
        <v>10</v>
      </c>
      <c r="E13578" s="4" t="s">
        <v>6</v>
      </c>
    </row>
    <row r="13579" spans="1:12">
      <c r="A13579" t="n">
        <v>115442</v>
      </c>
      <c r="B13579" s="51" t="n">
        <v>51</v>
      </c>
      <c r="C13579" s="7" t="n">
        <v>4</v>
      </c>
      <c r="D13579" s="7" t="n">
        <v>18</v>
      </c>
      <c r="E13579" s="7" t="s">
        <v>151</v>
      </c>
    </row>
    <row r="13580" spans="1:12">
      <c r="A13580" t="s">
        <v>4</v>
      </c>
      <c r="B13580" s="4" t="s">
        <v>5</v>
      </c>
      <c r="C13580" s="4" t="s">
        <v>10</v>
      </c>
    </row>
    <row r="13581" spans="1:12">
      <c r="A13581" t="n">
        <v>115455</v>
      </c>
      <c r="B13581" s="25" t="n">
        <v>16</v>
      </c>
      <c r="C13581" s="7" t="n">
        <v>0</v>
      </c>
    </row>
    <row r="13582" spans="1:12">
      <c r="A13582" t="s">
        <v>4</v>
      </c>
      <c r="B13582" s="4" t="s">
        <v>5</v>
      </c>
      <c r="C13582" s="4" t="s">
        <v>10</v>
      </c>
      <c r="D13582" s="4" t="s">
        <v>66</v>
      </c>
      <c r="E13582" s="4" t="s">
        <v>13</v>
      </c>
      <c r="F13582" s="4" t="s">
        <v>13</v>
      </c>
      <c r="G13582" s="4" t="s">
        <v>66</v>
      </c>
      <c r="H13582" s="4" t="s">
        <v>13</v>
      </c>
      <c r="I13582" s="4" t="s">
        <v>13</v>
      </c>
    </row>
    <row r="13583" spans="1:12">
      <c r="A13583" t="n">
        <v>115458</v>
      </c>
      <c r="B13583" s="52" t="n">
        <v>26</v>
      </c>
      <c r="C13583" s="7" t="n">
        <v>18</v>
      </c>
      <c r="D13583" s="7" t="s">
        <v>1042</v>
      </c>
      <c r="E13583" s="7" t="n">
        <v>2</v>
      </c>
      <c r="F13583" s="7" t="n">
        <v>3</v>
      </c>
      <c r="G13583" s="7" t="s">
        <v>1043</v>
      </c>
      <c r="H13583" s="7" t="n">
        <v>2</v>
      </c>
      <c r="I13583" s="7" t="n">
        <v>0</v>
      </c>
    </row>
    <row r="13584" spans="1:12">
      <c r="A13584" t="s">
        <v>4</v>
      </c>
      <c r="B13584" s="4" t="s">
        <v>5</v>
      </c>
    </row>
    <row r="13585" spans="1:9">
      <c r="A13585" t="n">
        <v>115645</v>
      </c>
      <c r="B13585" s="32" t="n">
        <v>28</v>
      </c>
    </row>
    <row r="13586" spans="1:9">
      <c r="A13586" t="s">
        <v>4</v>
      </c>
      <c r="B13586" s="4" t="s">
        <v>5</v>
      </c>
      <c r="C13586" s="4" t="s">
        <v>10</v>
      </c>
      <c r="D13586" s="4" t="s">
        <v>13</v>
      </c>
    </row>
    <row r="13587" spans="1:9">
      <c r="A13587" t="n">
        <v>115646</v>
      </c>
      <c r="B13587" s="61" t="n">
        <v>89</v>
      </c>
      <c r="C13587" s="7" t="n">
        <v>65533</v>
      </c>
      <c r="D13587" s="7" t="n">
        <v>1</v>
      </c>
    </row>
    <row r="13588" spans="1:9">
      <c r="A13588" t="s">
        <v>4</v>
      </c>
      <c r="B13588" s="4" t="s">
        <v>5</v>
      </c>
      <c r="C13588" s="4" t="s">
        <v>13</v>
      </c>
      <c r="D13588" s="4" t="s">
        <v>10</v>
      </c>
      <c r="E13588" s="4" t="s">
        <v>10</v>
      </c>
      <c r="F13588" s="4" t="s">
        <v>13</v>
      </c>
    </row>
    <row r="13589" spans="1:9">
      <c r="A13589" t="n">
        <v>115650</v>
      </c>
      <c r="B13589" s="30" t="n">
        <v>25</v>
      </c>
      <c r="C13589" s="7" t="n">
        <v>1</v>
      </c>
      <c r="D13589" s="7" t="n">
        <v>60</v>
      </c>
      <c r="E13589" s="7" t="n">
        <v>640</v>
      </c>
      <c r="F13589" s="7" t="n">
        <v>1</v>
      </c>
    </row>
    <row r="13590" spans="1:9">
      <c r="A13590" t="s">
        <v>4</v>
      </c>
      <c r="B13590" s="4" t="s">
        <v>5</v>
      </c>
      <c r="C13590" s="4" t="s">
        <v>10</v>
      </c>
      <c r="D13590" s="4" t="s">
        <v>13</v>
      </c>
      <c r="E13590" s="4" t="s">
        <v>13</v>
      </c>
      <c r="F13590" s="4" t="s">
        <v>6</v>
      </c>
    </row>
    <row r="13591" spans="1:9">
      <c r="A13591" t="n">
        <v>115657</v>
      </c>
      <c r="B13591" s="47" t="n">
        <v>20</v>
      </c>
      <c r="C13591" s="7" t="n">
        <v>0</v>
      </c>
      <c r="D13591" s="7" t="n">
        <v>2</v>
      </c>
      <c r="E13591" s="7" t="n">
        <v>10</v>
      </c>
      <c r="F13591" s="7" t="s">
        <v>273</v>
      </c>
    </row>
    <row r="13592" spans="1:9">
      <c r="A13592" t="s">
        <v>4</v>
      </c>
      <c r="B13592" s="4" t="s">
        <v>5</v>
      </c>
      <c r="C13592" s="4" t="s">
        <v>13</v>
      </c>
      <c r="D13592" s="4" t="s">
        <v>10</v>
      </c>
      <c r="E13592" s="4" t="s">
        <v>6</v>
      </c>
    </row>
    <row r="13593" spans="1:9">
      <c r="A13593" t="n">
        <v>115678</v>
      </c>
      <c r="B13593" s="51" t="n">
        <v>51</v>
      </c>
      <c r="C13593" s="7" t="n">
        <v>4</v>
      </c>
      <c r="D13593" s="7" t="n">
        <v>0</v>
      </c>
      <c r="E13593" s="7" t="s">
        <v>280</v>
      </c>
    </row>
    <row r="13594" spans="1:9">
      <c r="A13594" t="s">
        <v>4</v>
      </c>
      <c r="B13594" s="4" t="s">
        <v>5</v>
      </c>
      <c r="C13594" s="4" t="s">
        <v>10</v>
      </c>
    </row>
    <row r="13595" spans="1:9">
      <c r="A13595" t="n">
        <v>115692</v>
      </c>
      <c r="B13595" s="25" t="n">
        <v>16</v>
      </c>
      <c r="C13595" s="7" t="n">
        <v>0</v>
      </c>
    </row>
    <row r="13596" spans="1:9">
      <c r="A13596" t="s">
        <v>4</v>
      </c>
      <c r="B13596" s="4" t="s">
        <v>5</v>
      </c>
      <c r="C13596" s="4" t="s">
        <v>10</v>
      </c>
      <c r="D13596" s="4" t="s">
        <v>66</v>
      </c>
      <c r="E13596" s="4" t="s">
        <v>13</v>
      </c>
      <c r="F13596" s="4" t="s">
        <v>13</v>
      </c>
      <c r="G13596" s="4" t="s">
        <v>66</v>
      </c>
      <c r="H13596" s="4" t="s">
        <v>13</v>
      </c>
      <c r="I13596" s="4" t="s">
        <v>13</v>
      </c>
      <c r="J13596" s="4" t="s">
        <v>66</v>
      </c>
      <c r="K13596" s="4" t="s">
        <v>13</v>
      </c>
      <c r="L13596" s="4" t="s">
        <v>13</v>
      </c>
    </row>
    <row r="13597" spans="1:9">
      <c r="A13597" t="n">
        <v>115695</v>
      </c>
      <c r="B13597" s="52" t="n">
        <v>26</v>
      </c>
      <c r="C13597" s="7" t="n">
        <v>0</v>
      </c>
      <c r="D13597" s="7" t="s">
        <v>1044</v>
      </c>
      <c r="E13597" s="7" t="n">
        <v>2</v>
      </c>
      <c r="F13597" s="7" t="n">
        <v>3</v>
      </c>
      <c r="G13597" s="7" t="s">
        <v>1045</v>
      </c>
      <c r="H13597" s="7" t="n">
        <v>2</v>
      </c>
      <c r="I13597" s="7" t="n">
        <v>3</v>
      </c>
      <c r="J13597" s="7" t="s">
        <v>1046</v>
      </c>
      <c r="K13597" s="7" t="n">
        <v>2</v>
      </c>
      <c r="L13597" s="7" t="n">
        <v>0</v>
      </c>
    </row>
    <row r="13598" spans="1:9">
      <c r="A13598" t="s">
        <v>4</v>
      </c>
      <c r="B13598" s="4" t="s">
        <v>5</v>
      </c>
    </row>
    <row r="13599" spans="1:9">
      <c r="A13599" t="n">
        <v>115949</v>
      </c>
      <c r="B13599" s="32" t="n">
        <v>28</v>
      </c>
    </row>
    <row r="13600" spans="1:9">
      <c r="A13600" t="s">
        <v>4</v>
      </c>
      <c r="B13600" s="4" t="s">
        <v>5</v>
      </c>
      <c r="C13600" s="4" t="s">
        <v>10</v>
      </c>
      <c r="D13600" s="4" t="s">
        <v>13</v>
      </c>
    </row>
    <row r="13601" spans="1:12">
      <c r="A13601" t="n">
        <v>115950</v>
      </c>
      <c r="B13601" s="61" t="n">
        <v>89</v>
      </c>
      <c r="C13601" s="7" t="n">
        <v>65533</v>
      </c>
      <c r="D13601" s="7" t="n">
        <v>1</v>
      </c>
    </row>
    <row r="13602" spans="1:12">
      <c r="A13602" t="s">
        <v>4</v>
      </c>
      <c r="B13602" s="4" t="s">
        <v>5</v>
      </c>
      <c r="C13602" s="4" t="s">
        <v>13</v>
      </c>
      <c r="D13602" s="4" t="s">
        <v>10</v>
      </c>
      <c r="E13602" s="4" t="s">
        <v>10</v>
      </c>
      <c r="F13602" s="4" t="s">
        <v>13</v>
      </c>
    </row>
    <row r="13603" spans="1:12">
      <c r="A13603" t="n">
        <v>115954</v>
      </c>
      <c r="B13603" s="30" t="n">
        <v>25</v>
      </c>
      <c r="C13603" s="7" t="n">
        <v>1</v>
      </c>
      <c r="D13603" s="7" t="n">
        <v>65535</v>
      </c>
      <c r="E13603" s="7" t="n">
        <v>65535</v>
      </c>
      <c r="F13603" s="7" t="n">
        <v>0</v>
      </c>
    </row>
    <row r="13604" spans="1:12">
      <c r="A13604" t="s">
        <v>4</v>
      </c>
      <c r="B13604" s="4" t="s">
        <v>5</v>
      </c>
      <c r="C13604" s="4" t="s">
        <v>13</v>
      </c>
      <c r="D13604" s="4" t="s">
        <v>10</v>
      </c>
      <c r="E13604" s="4" t="s">
        <v>6</v>
      </c>
    </row>
    <row r="13605" spans="1:12">
      <c r="A13605" t="n">
        <v>115961</v>
      </c>
      <c r="B13605" s="51" t="n">
        <v>51</v>
      </c>
      <c r="C13605" s="7" t="n">
        <v>4</v>
      </c>
      <c r="D13605" s="7" t="n">
        <v>18</v>
      </c>
      <c r="E13605" s="7" t="s">
        <v>312</v>
      </c>
    </row>
    <row r="13606" spans="1:12">
      <c r="A13606" t="s">
        <v>4</v>
      </c>
      <c r="B13606" s="4" t="s">
        <v>5</v>
      </c>
      <c r="C13606" s="4" t="s">
        <v>10</v>
      </c>
    </row>
    <row r="13607" spans="1:12">
      <c r="A13607" t="n">
        <v>115975</v>
      </c>
      <c r="B13607" s="25" t="n">
        <v>16</v>
      </c>
      <c r="C13607" s="7" t="n">
        <v>0</v>
      </c>
    </row>
    <row r="13608" spans="1:12">
      <c r="A13608" t="s">
        <v>4</v>
      </c>
      <c r="B13608" s="4" t="s">
        <v>5</v>
      </c>
      <c r="C13608" s="4" t="s">
        <v>10</v>
      </c>
      <c r="D13608" s="4" t="s">
        <v>66</v>
      </c>
      <c r="E13608" s="4" t="s">
        <v>13</v>
      </c>
      <c r="F13608" s="4" t="s">
        <v>13</v>
      </c>
    </row>
    <row r="13609" spans="1:12">
      <c r="A13609" t="n">
        <v>115978</v>
      </c>
      <c r="B13609" s="52" t="n">
        <v>26</v>
      </c>
      <c r="C13609" s="7" t="n">
        <v>18</v>
      </c>
      <c r="D13609" s="7" t="s">
        <v>1047</v>
      </c>
      <c r="E13609" s="7" t="n">
        <v>2</v>
      </c>
      <c r="F13609" s="7" t="n">
        <v>0</v>
      </c>
    </row>
    <row r="13610" spans="1:12">
      <c r="A13610" t="s">
        <v>4</v>
      </c>
      <c r="B13610" s="4" t="s">
        <v>5</v>
      </c>
    </row>
    <row r="13611" spans="1:12">
      <c r="A13611" t="n">
        <v>116003</v>
      </c>
      <c r="B13611" s="32" t="n">
        <v>28</v>
      </c>
    </row>
    <row r="13612" spans="1:12">
      <c r="A13612" t="s">
        <v>4</v>
      </c>
      <c r="B13612" s="4" t="s">
        <v>5</v>
      </c>
      <c r="C13612" s="4" t="s">
        <v>10</v>
      </c>
      <c r="D13612" s="4" t="s">
        <v>13</v>
      </c>
    </row>
    <row r="13613" spans="1:12">
      <c r="A13613" t="n">
        <v>116004</v>
      </c>
      <c r="B13613" s="61" t="n">
        <v>89</v>
      </c>
      <c r="C13613" s="7" t="n">
        <v>65533</v>
      </c>
      <c r="D13613" s="7" t="n">
        <v>1</v>
      </c>
    </row>
    <row r="13614" spans="1:12">
      <c r="A13614" t="s">
        <v>4</v>
      </c>
      <c r="B13614" s="4" t="s">
        <v>5</v>
      </c>
      <c r="C13614" s="4" t="s">
        <v>13</v>
      </c>
      <c r="D13614" s="4" t="s">
        <v>10</v>
      </c>
      <c r="E13614" s="4" t="s">
        <v>10</v>
      </c>
      <c r="F13614" s="4" t="s">
        <v>13</v>
      </c>
    </row>
    <row r="13615" spans="1:12">
      <c r="A13615" t="n">
        <v>116008</v>
      </c>
      <c r="B13615" s="30" t="n">
        <v>25</v>
      </c>
      <c r="C13615" s="7" t="n">
        <v>1</v>
      </c>
      <c r="D13615" s="7" t="n">
        <v>65535</v>
      </c>
      <c r="E13615" s="7" t="n">
        <v>65535</v>
      </c>
      <c r="F13615" s="7" t="n">
        <v>0</v>
      </c>
    </row>
    <row r="13616" spans="1:12">
      <c r="A13616" t="s">
        <v>4</v>
      </c>
      <c r="B13616" s="4" t="s">
        <v>5</v>
      </c>
      <c r="C13616" s="4" t="s">
        <v>13</v>
      </c>
      <c r="D13616" s="4" t="s">
        <v>10</v>
      </c>
      <c r="E13616" s="4" t="s">
        <v>13</v>
      </c>
    </row>
    <row r="13617" spans="1:6">
      <c r="A13617" t="n">
        <v>116015</v>
      </c>
      <c r="B13617" s="42" t="n">
        <v>36</v>
      </c>
      <c r="C13617" s="7" t="n">
        <v>9</v>
      </c>
      <c r="D13617" s="7" t="n">
        <v>18</v>
      </c>
      <c r="E13617" s="7" t="n">
        <v>0</v>
      </c>
    </row>
    <row r="13618" spans="1:6">
      <c r="A13618" t="s">
        <v>4</v>
      </c>
      <c r="B13618" s="4" t="s">
        <v>5</v>
      </c>
      <c r="C13618" s="4" t="s">
        <v>13</v>
      </c>
      <c r="D13618" s="4" t="s">
        <v>10</v>
      </c>
      <c r="E13618" s="4" t="s">
        <v>30</v>
      </c>
    </row>
    <row r="13619" spans="1:6">
      <c r="A13619" t="n">
        <v>116020</v>
      </c>
      <c r="B13619" s="27" t="n">
        <v>58</v>
      </c>
      <c r="C13619" s="7" t="n">
        <v>0</v>
      </c>
      <c r="D13619" s="7" t="n">
        <v>2000</v>
      </c>
      <c r="E13619" s="7" t="n">
        <v>1</v>
      </c>
    </row>
    <row r="13620" spans="1:6">
      <c r="A13620" t="s">
        <v>4</v>
      </c>
      <c r="B13620" s="4" t="s">
        <v>5</v>
      </c>
      <c r="C13620" s="4" t="s">
        <v>13</v>
      </c>
      <c r="D13620" s="4" t="s">
        <v>10</v>
      </c>
    </row>
    <row r="13621" spans="1:6">
      <c r="A13621" t="n">
        <v>116028</v>
      </c>
      <c r="B13621" s="27" t="n">
        <v>58</v>
      </c>
      <c r="C13621" s="7" t="n">
        <v>255</v>
      </c>
      <c r="D13621" s="7" t="n">
        <v>0</v>
      </c>
    </row>
    <row r="13622" spans="1:6">
      <c r="A13622" t="s">
        <v>4</v>
      </c>
      <c r="B13622" s="4" t="s">
        <v>5</v>
      </c>
      <c r="C13622" s="4" t="s">
        <v>10</v>
      </c>
    </row>
    <row r="13623" spans="1:6">
      <c r="A13623" t="n">
        <v>116032</v>
      </c>
      <c r="B13623" s="25" t="n">
        <v>16</v>
      </c>
      <c r="C13623" s="7" t="n">
        <v>300</v>
      </c>
    </row>
    <row r="13624" spans="1:6">
      <c r="A13624" t="s">
        <v>4</v>
      </c>
      <c r="B13624" s="4" t="s">
        <v>5</v>
      </c>
      <c r="C13624" s="4" t="s">
        <v>13</v>
      </c>
      <c r="D13624" s="4" t="s">
        <v>10</v>
      </c>
      <c r="E13624" s="4" t="s">
        <v>30</v>
      </c>
      <c r="F13624" s="4" t="s">
        <v>10</v>
      </c>
      <c r="G13624" s="4" t="s">
        <v>9</v>
      </c>
      <c r="H13624" s="4" t="s">
        <v>9</v>
      </c>
      <c r="I13624" s="4" t="s">
        <v>10</v>
      </c>
      <c r="J13624" s="4" t="s">
        <v>10</v>
      </c>
      <c r="K13624" s="4" t="s">
        <v>9</v>
      </c>
      <c r="L13624" s="4" t="s">
        <v>9</v>
      </c>
      <c r="M13624" s="4" t="s">
        <v>9</v>
      </c>
      <c r="N13624" s="4" t="s">
        <v>9</v>
      </c>
      <c r="O13624" s="4" t="s">
        <v>6</v>
      </c>
    </row>
    <row r="13625" spans="1:6">
      <c r="A13625" t="n">
        <v>116035</v>
      </c>
      <c r="B13625" s="19" t="n">
        <v>50</v>
      </c>
      <c r="C13625" s="7" t="n">
        <v>0</v>
      </c>
      <c r="D13625" s="7" t="n">
        <v>12105</v>
      </c>
      <c r="E13625" s="7" t="n">
        <v>1</v>
      </c>
      <c r="F13625" s="7" t="n">
        <v>0</v>
      </c>
      <c r="G13625" s="7" t="n">
        <v>0</v>
      </c>
      <c r="H13625" s="7" t="n">
        <v>0</v>
      </c>
      <c r="I13625" s="7" t="n">
        <v>0</v>
      </c>
      <c r="J13625" s="7" t="n">
        <v>65533</v>
      </c>
      <c r="K13625" s="7" t="n">
        <v>0</v>
      </c>
      <c r="L13625" s="7" t="n">
        <v>0</v>
      </c>
      <c r="M13625" s="7" t="n">
        <v>0</v>
      </c>
      <c r="N13625" s="7" t="n">
        <v>0</v>
      </c>
      <c r="O13625" s="7" t="s">
        <v>12</v>
      </c>
    </row>
    <row r="13626" spans="1:6">
      <c r="A13626" t="s">
        <v>4</v>
      </c>
      <c r="B13626" s="4" t="s">
        <v>5</v>
      </c>
      <c r="C13626" s="4" t="s">
        <v>13</v>
      </c>
      <c r="D13626" s="4" t="s">
        <v>10</v>
      </c>
      <c r="E13626" s="4" t="s">
        <v>10</v>
      </c>
      <c r="F13626" s="4" t="s">
        <v>10</v>
      </c>
      <c r="G13626" s="4" t="s">
        <v>10</v>
      </c>
      <c r="H13626" s="4" t="s">
        <v>13</v>
      </c>
    </row>
    <row r="13627" spans="1:6">
      <c r="A13627" t="n">
        <v>116074</v>
      </c>
      <c r="B13627" s="30" t="n">
        <v>25</v>
      </c>
      <c r="C13627" s="7" t="n">
        <v>5</v>
      </c>
      <c r="D13627" s="7" t="n">
        <v>65535</v>
      </c>
      <c r="E13627" s="7" t="n">
        <v>500</v>
      </c>
      <c r="F13627" s="7" t="n">
        <v>800</v>
      </c>
      <c r="G13627" s="7" t="n">
        <v>140</v>
      </c>
      <c r="H13627" s="7" t="n">
        <v>0</v>
      </c>
    </row>
    <row r="13628" spans="1:6">
      <c r="A13628" t="s">
        <v>4</v>
      </c>
      <c r="B13628" s="4" t="s">
        <v>5</v>
      </c>
      <c r="C13628" s="4" t="s">
        <v>10</v>
      </c>
      <c r="D13628" s="4" t="s">
        <v>13</v>
      </c>
      <c r="E13628" s="4" t="s">
        <v>66</v>
      </c>
      <c r="F13628" s="4" t="s">
        <v>13</v>
      </c>
      <c r="G13628" s="4" t="s">
        <v>13</v>
      </c>
    </row>
    <row r="13629" spans="1:6">
      <c r="A13629" t="n">
        <v>116085</v>
      </c>
      <c r="B13629" s="31" t="n">
        <v>24</v>
      </c>
      <c r="C13629" s="7" t="n">
        <v>65533</v>
      </c>
      <c r="D13629" s="7" t="n">
        <v>11</v>
      </c>
      <c r="E13629" s="7" t="s">
        <v>1048</v>
      </c>
      <c r="F13629" s="7" t="n">
        <v>2</v>
      </c>
      <c r="G13629" s="7" t="n">
        <v>0</v>
      </c>
    </row>
    <row r="13630" spans="1:6">
      <c r="A13630" t="s">
        <v>4</v>
      </c>
      <c r="B13630" s="4" t="s">
        <v>5</v>
      </c>
    </row>
    <row r="13631" spans="1:6">
      <c r="A13631" t="n">
        <v>116175</v>
      </c>
      <c r="B13631" s="32" t="n">
        <v>28</v>
      </c>
    </row>
    <row r="13632" spans="1:6">
      <c r="A13632" t="s">
        <v>4</v>
      </c>
      <c r="B13632" s="4" t="s">
        <v>5</v>
      </c>
      <c r="C13632" s="4" t="s">
        <v>13</v>
      </c>
    </row>
    <row r="13633" spans="1:15">
      <c r="A13633" t="n">
        <v>116176</v>
      </c>
      <c r="B13633" s="33" t="n">
        <v>27</v>
      </c>
      <c r="C13633" s="7" t="n">
        <v>0</v>
      </c>
    </row>
    <row r="13634" spans="1:15">
      <c r="A13634" t="s">
        <v>4</v>
      </c>
      <c r="B13634" s="4" t="s">
        <v>5</v>
      </c>
      <c r="C13634" s="4" t="s">
        <v>13</v>
      </c>
    </row>
    <row r="13635" spans="1:15">
      <c r="A13635" t="n">
        <v>116178</v>
      </c>
      <c r="B13635" s="33" t="n">
        <v>27</v>
      </c>
      <c r="C13635" s="7" t="n">
        <v>1</v>
      </c>
    </row>
    <row r="13636" spans="1:15">
      <c r="A13636" t="s">
        <v>4</v>
      </c>
      <c r="B13636" s="4" t="s">
        <v>5</v>
      </c>
      <c r="C13636" s="4" t="s">
        <v>13</v>
      </c>
      <c r="D13636" s="4" t="s">
        <v>10</v>
      </c>
      <c r="E13636" s="4" t="s">
        <v>10</v>
      </c>
      <c r="F13636" s="4" t="s">
        <v>10</v>
      </c>
      <c r="G13636" s="4" t="s">
        <v>10</v>
      </c>
      <c r="H13636" s="4" t="s">
        <v>13</v>
      </c>
    </row>
    <row r="13637" spans="1:15">
      <c r="A13637" t="n">
        <v>116180</v>
      </c>
      <c r="B13637" s="30" t="n">
        <v>25</v>
      </c>
      <c r="C13637" s="7" t="n">
        <v>5</v>
      </c>
      <c r="D13637" s="7" t="n">
        <v>65535</v>
      </c>
      <c r="E13637" s="7" t="n">
        <v>65535</v>
      </c>
      <c r="F13637" s="7" t="n">
        <v>65535</v>
      </c>
      <c r="G13637" s="7" t="n">
        <v>65535</v>
      </c>
      <c r="H13637" s="7" t="n">
        <v>0</v>
      </c>
    </row>
    <row r="13638" spans="1:15">
      <c r="A13638" t="s">
        <v>4</v>
      </c>
      <c r="B13638" s="4" t="s">
        <v>5</v>
      </c>
      <c r="C13638" s="4" t="s">
        <v>10</v>
      </c>
    </row>
    <row r="13639" spans="1:15">
      <c r="A13639" t="n">
        <v>116191</v>
      </c>
      <c r="B13639" s="8" t="n">
        <v>12</v>
      </c>
      <c r="C13639" s="7" t="n">
        <v>10397</v>
      </c>
    </row>
    <row r="13640" spans="1:15">
      <c r="A13640" t="s">
        <v>4</v>
      </c>
      <c r="B13640" s="4" t="s">
        <v>5</v>
      </c>
      <c r="C13640" s="4" t="s">
        <v>13</v>
      </c>
      <c r="D13640" s="4" t="s">
        <v>10</v>
      </c>
      <c r="E13640" s="4" t="s">
        <v>10</v>
      </c>
      <c r="F13640" s="4" t="s">
        <v>10</v>
      </c>
      <c r="G13640" s="4" t="s">
        <v>10</v>
      </c>
      <c r="H13640" s="4" t="s">
        <v>10</v>
      </c>
      <c r="I13640" s="4" t="s">
        <v>6</v>
      </c>
      <c r="J13640" s="4" t="s">
        <v>30</v>
      </c>
      <c r="K13640" s="4" t="s">
        <v>30</v>
      </c>
      <c r="L13640" s="4" t="s">
        <v>30</v>
      </c>
      <c r="M13640" s="4" t="s">
        <v>9</v>
      </c>
      <c r="N13640" s="4" t="s">
        <v>9</v>
      </c>
      <c r="O13640" s="4" t="s">
        <v>30</v>
      </c>
      <c r="P13640" s="4" t="s">
        <v>30</v>
      </c>
      <c r="Q13640" s="4" t="s">
        <v>30</v>
      </c>
      <c r="R13640" s="4" t="s">
        <v>30</v>
      </c>
      <c r="S13640" s="4" t="s">
        <v>13</v>
      </c>
    </row>
    <row r="13641" spans="1:15">
      <c r="A13641" t="n">
        <v>116194</v>
      </c>
      <c r="B13641" s="13" t="n">
        <v>39</v>
      </c>
      <c r="C13641" s="7" t="n">
        <v>12</v>
      </c>
      <c r="D13641" s="7" t="n">
        <v>65533</v>
      </c>
      <c r="E13641" s="7" t="n">
        <v>222</v>
      </c>
      <c r="F13641" s="7" t="n">
        <v>0</v>
      </c>
      <c r="G13641" s="7" t="n">
        <v>65533</v>
      </c>
      <c r="H13641" s="7" t="n">
        <v>0</v>
      </c>
      <c r="I13641" s="7" t="s">
        <v>12</v>
      </c>
      <c r="J13641" s="7" t="n">
        <v>-5.09999990463257</v>
      </c>
      <c r="K13641" s="7" t="n">
        <v>1.5</v>
      </c>
      <c r="L13641" s="7" t="n">
        <v>34.4739990234375</v>
      </c>
      <c r="M13641" s="7" t="n">
        <v>0</v>
      </c>
      <c r="N13641" s="7" t="n">
        <v>0</v>
      </c>
      <c r="O13641" s="7" t="n">
        <v>0</v>
      </c>
      <c r="P13641" s="7" t="n">
        <v>1</v>
      </c>
      <c r="Q13641" s="7" t="n">
        <v>1</v>
      </c>
      <c r="R13641" s="7" t="n">
        <v>1</v>
      </c>
      <c r="S13641" s="7" t="n">
        <v>255</v>
      </c>
    </row>
    <row r="13642" spans="1:15">
      <c r="A13642" t="s">
        <v>4</v>
      </c>
      <c r="B13642" s="4" t="s">
        <v>5</v>
      </c>
      <c r="C13642" s="4" t="s">
        <v>13</v>
      </c>
      <c r="D13642" s="4" t="s">
        <v>6</v>
      </c>
      <c r="E13642" s="4" t="s">
        <v>10</v>
      </c>
    </row>
    <row r="13643" spans="1:15">
      <c r="A13643" t="n">
        <v>116244</v>
      </c>
      <c r="B13643" s="22" t="n">
        <v>91</v>
      </c>
      <c r="C13643" s="7" t="n">
        <v>0</v>
      </c>
      <c r="D13643" s="7" t="s">
        <v>46</v>
      </c>
      <c r="E13643" s="7" t="n">
        <v>1</v>
      </c>
    </row>
    <row r="13644" spans="1:15">
      <c r="A13644" t="s">
        <v>4</v>
      </c>
      <c r="B13644" s="4" t="s">
        <v>5</v>
      </c>
      <c r="C13644" s="4" t="s">
        <v>10</v>
      </c>
      <c r="D13644" s="4" t="s">
        <v>30</v>
      </c>
      <c r="E13644" s="4" t="s">
        <v>30</v>
      </c>
      <c r="F13644" s="4" t="s">
        <v>30</v>
      </c>
      <c r="G13644" s="4" t="s">
        <v>30</v>
      </c>
    </row>
    <row r="13645" spans="1:15">
      <c r="A13645" t="n">
        <v>116262</v>
      </c>
      <c r="B13645" s="38" t="n">
        <v>46</v>
      </c>
      <c r="C13645" s="7" t="n">
        <v>61456</v>
      </c>
      <c r="D13645" s="7" t="n">
        <v>-2.08999991416931</v>
      </c>
      <c r="E13645" s="7" t="n">
        <v>0</v>
      </c>
      <c r="F13645" s="7" t="n">
        <v>30.9599990844727</v>
      </c>
      <c r="G13645" s="7" t="n">
        <v>123.099998474121</v>
      </c>
    </row>
    <row r="13646" spans="1:15">
      <c r="A13646" t="s">
        <v>4</v>
      </c>
      <c r="B13646" s="4" t="s">
        <v>5</v>
      </c>
      <c r="C13646" s="4" t="s">
        <v>13</v>
      </c>
      <c r="D13646" s="4" t="s">
        <v>13</v>
      </c>
      <c r="E13646" s="4" t="s">
        <v>30</v>
      </c>
      <c r="F13646" s="4" t="s">
        <v>30</v>
      </c>
      <c r="G13646" s="4" t="s">
        <v>30</v>
      </c>
      <c r="H13646" s="4" t="s">
        <v>10</v>
      </c>
      <c r="I13646" s="4" t="s">
        <v>13</v>
      </c>
    </row>
    <row r="13647" spans="1:15">
      <c r="A13647" t="n">
        <v>116281</v>
      </c>
      <c r="B13647" s="59" t="n">
        <v>45</v>
      </c>
      <c r="C13647" s="7" t="n">
        <v>4</v>
      </c>
      <c r="D13647" s="7" t="n">
        <v>3</v>
      </c>
      <c r="E13647" s="7" t="n">
        <v>7.03999996185303</v>
      </c>
      <c r="F13647" s="7" t="n">
        <v>123.099998474121</v>
      </c>
      <c r="G13647" s="7" t="n">
        <v>0</v>
      </c>
      <c r="H13647" s="7" t="n">
        <v>0</v>
      </c>
      <c r="I13647" s="7" t="n">
        <v>0</v>
      </c>
    </row>
    <row r="13648" spans="1:15">
      <c r="A13648" t="s">
        <v>4</v>
      </c>
      <c r="B13648" s="4" t="s">
        <v>5</v>
      </c>
      <c r="C13648" s="4" t="s">
        <v>13</v>
      </c>
      <c r="D13648" s="4" t="s">
        <v>10</v>
      </c>
      <c r="E13648" s="4" t="s">
        <v>13</v>
      </c>
      <c r="F13648" s="4" t="s">
        <v>10</v>
      </c>
      <c r="G13648" s="4" t="s">
        <v>13</v>
      </c>
      <c r="H13648" s="4" t="s">
        <v>13</v>
      </c>
      <c r="I13648" s="4" t="s">
        <v>10</v>
      </c>
      <c r="J13648" s="4" t="s">
        <v>13</v>
      </c>
      <c r="K13648" s="4" t="s">
        <v>13</v>
      </c>
      <c r="L13648" s="4" t="s">
        <v>10</v>
      </c>
      <c r="M13648" s="4" t="s">
        <v>13</v>
      </c>
      <c r="N13648" s="4" t="s">
        <v>13</v>
      </c>
      <c r="O13648" s="4" t="s">
        <v>10</v>
      </c>
      <c r="P13648" s="4" t="s">
        <v>13</v>
      </c>
      <c r="Q13648" s="4" t="s">
        <v>13</v>
      </c>
      <c r="R13648" s="4" t="s">
        <v>10</v>
      </c>
      <c r="S13648" s="4" t="s">
        <v>13</v>
      </c>
      <c r="T13648" s="4" t="s">
        <v>13</v>
      </c>
      <c r="U13648" s="4" t="s">
        <v>10</v>
      </c>
      <c r="V13648" s="4" t="s">
        <v>13</v>
      </c>
      <c r="W13648" s="4" t="s">
        <v>13</v>
      </c>
      <c r="X13648" s="4" t="s">
        <v>10</v>
      </c>
      <c r="Y13648" s="4" t="s">
        <v>13</v>
      </c>
      <c r="Z13648" s="4" t="s">
        <v>13</v>
      </c>
      <c r="AA13648" s="4" t="s">
        <v>13</v>
      </c>
      <c r="AB13648" s="4" t="s">
        <v>29</v>
      </c>
    </row>
    <row r="13649" spans="1:28">
      <c r="A13649" t="n">
        <v>116299</v>
      </c>
      <c r="B13649" s="14" t="n">
        <v>5</v>
      </c>
      <c r="C13649" s="7" t="n">
        <v>30</v>
      </c>
      <c r="D13649" s="7" t="n">
        <v>9600</v>
      </c>
      <c r="E13649" s="7" t="n">
        <v>30</v>
      </c>
      <c r="F13649" s="7" t="n">
        <v>9601</v>
      </c>
      <c r="G13649" s="7" t="n">
        <v>9</v>
      </c>
      <c r="H13649" s="7" t="n">
        <v>30</v>
      </c>
      <c r="I13649" s="7" t="n">
        <v>9602</v>
      </c>
      <c r="J13649" s="7" t="n">
        <v>9</v>
      </c>
      <c r="K13649" s="7" t="n">
        <v>30</v>
      </c>
      <c r="L13649" s="7" t="n">
        <v>9603</v>
      </c>
      <c r="M13649" s="7" t="n">
        <v>9</v>
      </c>
      <c r="N13649" s="7" t="n">
        <v>30</v>
      </c>
      <c r="O13649" s="7" t="n">
        <v>9604</v>
      </c>
      <c r="P13649" s="7" t="n">
        <v>9</v>
      </c>
      <c r="Q13649" s="7" t="n">
        <v>30</v>
      </c>
      <c r="R13649" s="7" t="n">
        <v>9605</v>
      </c>
      <c r="S13649" s="7" t="n">
        <v>9</v>
      </c>
      <c r="T13649" s="7" t="n">
        <v>30</v>
      </c>
      <c r="U13649" s="7" t="n">
        <v>10397</v>
      </c>
      <c r="V13649" s="7" t="n">
        <v>9</v>
      </c>
      <c r="W13649" s="7" t="n">
        <v>30</v>
      </c>
      <c r="X13649" s="7" t="n">
        <v>9606</v>
      </c>
      <c r="Y13649" s="7" t="n">
        <v>8</v>
      </c>
      <c r="Z13649" s="7" t="n">
        <v>9</v>
      </c>
      <c r="AA13649" s="7" t="n">
        <v>1</v>
      </c>
      <c r="AB13649" s="15" t="n">
        <f t="normal" ca="1">A13657</f>
        <v>0</v>
      </c>
    </row>
    <row r="13650" spans="1:28">
      <c r="A13650" t="s">
        <v>4</v>
      </c>
      <c r="B13650" s="4" t="s">
        <v>5</v>
      </c>
      <c r="C13650" s="4" t="s">
        <v>10</v>
      </c>
      <c r="D13650" s="4" t="s">
        <v>13</v>
      </c>
      <c r="E13650" s="4" t="s">
        <v>10</v>
      </c>
    </row>
    <row r="13651" spans="1:28">
      <c r="A13651" t="n">
        <v>116337</v>
      </c>
      <c r="B13651" s="70" t="n">
        <v>104</v>
      </c>
      <c r="C13651" s="7" t="n">
        <v>115</v>
      </c>
      <c r="D13651" s="7" t="n">
        <v>1</v>
      </c>
      <c r="E13651" s="7" t="n">
        <v>1</v>
      </c>
    </row>
    <row r="13652" spans="1:28">
      <c r="A13652" t="s">
        <v>4</v>
      </c>
      <c r="B13652" s="4" t="s">
        <v>5</v>
      </c>
    </row>
    <row r="13653" spans="1:28">
      <c r="A13653" t="n">
        <v>116343</v>
      </c>
      <c r="B13653" s="5" t="n">
        <v>1</v>
      </c>
    </row>
    <row r="13654" spans="1:28">
      <c r="A13654" t="s">
        <v>4</v>
      </c>
      <c r="B13654" s="4" t="s">
        <v>5</v>
      </c>
      <c r="C13654" s="4" t="s">
        <v>10</v>
      </c>
    </row>
    <row r="13655" spans="1:28">
      <c r="A13655" t="n">
        <v>116344</v>
      </c>
      <c r="B13655" s="8" t="n">
        <v>12</v>
      </c>
      <c r="C13655" s="7" t="n">
        <v>9606</v>
      </c>
    </row>
    <row r="13656" spans="1:28">
      <c r="A13656" t="s">
        <v>4</v>
      </c>
      <c r="B13656" s="4" t="s">
        <v>5</v>
      </c>
      <c r="C13656" s="4" t="s">
        <v>13</v>
      </c>
      <c r="D13656" s="4" t="s">
        <v>6</v>
      </c>
    </row>
    <row r="13657" spans="1:28">
      <c r="A13657" t="n">
        <v>116347</v>
      </c>
      <c r="B13657" s="9" t="n">
        <v>2</v>
      </c>
      <c r="C13657" s="7" t="n">
        <v>10</v>
      </c>
      <c r="D13657" s="7" t="s">
        <v>713</v>
      </c>
    </row>
    <row r="13658" spans="1:28">
      <c r="A13658" t="s">
        <v>4</v>
      </c>
      <c r="B13658" s="4" t="s">
        <v>5</v>
      </c>
      <c r="C13658" s="4" t="s">
        <v>10</v>
      </c>
    </row>
    <row r="13659" spans="1:28">
      <c r="A13659" t="n">
        <v>116362</v>
      </c>
      <c r="B13659" s="25" t="n">
        <v>16</v>
      </c>
      <c r="C13659" s="7" t="n">
        <v>0</v>
      </c>
    </row>
    <row r="13660" spans="1:28">
      <c r="A13660" t="s">
        <v>4</v>
      </c>
      <c r="B13660" s="4" t="s">
        <v>5</v>
      </c>
      <c r="C13660" s="4" t="s">
        <v>13</v>
      </c>
      <c r="D13660" s="4" t="s">
        <v>10</v>
      </c>
    </row>
    <row r="13661" spans="1:28">
      <c r="A13661" t="n">
        <v>116365</v>
      </c>
      <c r="B13661" s="27" t="n">
        <v>58</v>
      </c>
      <c r="C13661" s="7" t="n">
        <v>105</v>
      </c>
      <c r="D13661" s="7" t="n">
        <v>300</v>
      </c>
    </row>
    <row r="13662" spans="1:28">
      <c r="A13662" t="s">
        <v>4</v>
      </c>
      <c r="B13662" s="4" t="s">
        <v>5</v>
      </c>
      <c r="C13662" s="4" t="s">
        <v>30</v>
      </c>
      <c r="D13662" s="4" t="s">
        <v>10</v>
      </c>
    </row>
    <row r="13663" spans="1:28">
      <c r="A13663" t="n">
        <v>116369</v>
      </c>
      <c r="B13663" s="49" t="n">
        <v>103</v>
      </c>
      <c r="C13663" s="7" t="n">
        <v>1</v>
      </c>
      <c r="D13663" s="7" t="n">
        <v>300</v>
      </c>
    </row>
    <row r="13664" spans="1:28">
      <c r="A13664" t="s">
        <v>4</v>
      </c>
      <c r="B13664" s="4" t="s">
        <v>5</v>
      </c>
      <c r="C13664" s="4" t="s">
        <v>13</v>
      </c>
      <c r="D13664" s="4" t="s">
        <v>10</v>
      </c>
    </row>
    <row r="13665" spans="1:28">
      <c r="A13665" t="n">
        <v>116376</v>
      </c>
      <c r="B13665" s="55" t="n">
        <v>72</v>
      </c>
      <c r="C13665" s="7" t="n">
        <v>4</v>
      </c>
      <c r="D13665" s="7" t="n">
        <v>0</v>
      </c>
    </row>
    <row r="13666" spans="1:28">
      <c r="A13666" t="s">
        <v>4</v>
      </c>
      <c r="B13666" s="4" t="s">
        <v>5</v>
      </c>
      <c r="C13666" s="4" t="s">
        <v>9</v>
      </c>
    </row>
    <row r="13667" spans="1:28">
      <c r="A13667" t="n">
        <v>116380</v>
      </c>
      <c r="B13667" s="53" t="n">
        <v>15</v>
      </c>
      <c r="C13667" s="7" t="n">
        <v>1073741824</v>
      </c>
    </row>
    <row r="13668" spans="1:28">
      <c r="A13668" t="s">
        <v>4</v>
      </c>
      <c r="B13668" s="4" t="s">
        <v>5</v>
      </c>
      <c r="C13668" s="4" t="s">
        <v>13</v>
      </c>
    </row>
    <row r="13669" spans="1:28">
      <c r="A13669" t="n">
        <v>116385</v>
      </c>
      <c r="B13669" s="50" t="n">
        <v>64</v>
      </c>
      <c r="C13669" s="7" t="n">
        <v>3</v>
      </c>
    </row>
    <row r="13670" spans="1:28">
      <c r="A13670" t="s">
        <v>4</v>
      </c>
      <c r="B13670" s="4" t="s">
        <v>5</v>
      </c>
      <c r="C13670" s="4" t="s">
        <v>13</v>
      </c>
    </row>
    <row r="13671" spans="1:28">
      <c r="A13671" t="n">
        <v>116387</v>
      </c>
      <c r="B13671" s="48" t="n">
        <v>74</v>
      </c>
      <c r="C13671" s="7" t="n">
        <v>67</v>
      </c>
    </row>
    <row r="13672" spans="1:28">
      <c r="A13672" t="s">
        <v>4</v>
      </c>
      <c r="B13672" s="4" t="s">
        <v>5</v>
      </c>
      <c r="C13672" s="4" t="s">
        <v>13</v>
      </c>
      <c r="D13672" s="4" t="s">
        <v>13</v>
      </c>
      <c r="E13672" s="4" t="s">
        <v>10</v>
      </c>
    </row>
    <row r="13673" spans="1:28">
      <c r="A13673" t="n">
        <v>116389</v>
      </c>
      <c r="B13673" s="59" t="n">
        <v>45</v>
      </c>
      <c r="C13673" s="7" t="n">
        <v>8</v>
      </c>
      <c r="D13673" s="7" t="n">
        <v>1</v>
      </c>
      <c r="E13673" s="7" t="n">
        <v>0</v>
      </c>
    </row>
    <row r="13674" spans="1:28">
      <c r="A13674" t="s">
        <v>4</v>
      </c>
      <c r="B13674" s="4" t="s">
        <v>5</v>
      </c>
      <c r="C13674" s="4" t="s">
        <v>10</v>
      </c>
    </row>
    <row r="13675" spans="1:28">
      <c r="A13675" t="n">
        <v>116394</v>
      </c>
      <c r="B13675" s="16" t="n">
        <v>13</v>
      </c>
      <c r="C13675" s="7" t="n">
        <v>6409</v>
      </c>
    </row>
    <row r="13676" spans="1:28">
      <c r="A13676" t="s">
        <v>4</v>
      </c>
      <c r="B13676" s="4" t="s">
        <v>5</v>
      </c>
      <c r="C13676" s="4" t="s">
        <v>10</v>
      </c>
    </row>
    <row r="13677" spans="1:28">
      <c r="A13677" t="n">
        <v>116397</v>
      </c>
      <c r="B13677" s="16" t="n">
        <v>13</v>
      </c>
      <c r="C13677" s="7" t="n">
        <v>6408</v>
      </c>
    </row>
    <row r="13678" spans="1:28">
      <c r="A13678" t="s">
        <v>4</v>
      </c>
      <c r="B13678" s="4" t="s">
        <v>5</v>
      </c>
      <c r="C13678" s="4" t="s">
        <v>10</v>
      </c>
    </row>
    <row r="13679" spans="1:28">
      <c r="A13679" t="n">
        <v>116400</v>
      </c>
      <c r="B13679" s="8" t="n">
        <v>12</v>
      </c>
      <c r="C13679" s="7" t="n">
        <v>6464</v>
      </c>
    </row>
    <row r="13680" spans="1:28">
      <c r="A13680" t="s">
        <v>4</v>
      </c>
      <c r="B13680" s="4" t="s">
        <v>5</v>
      </c>
      <c r="C13680" s="4" t="s">
        <v>10</v>
      </c>
    </row>
    <row r="13681" spans="1:5">
      <c r="A13681" t="n">
        <v>116403</v>
      </c>
      <c r="B13681" s="16" t="n">
        <v>13</v>
      </c>
      <c r="C13681" s="7" t="n">
        <v>6465</v>
      </c>
    </row>
    <row r="13682" spans="1:5">
      <c r="A13682" t="s">
        <v>4</v>
      </c>
      <c r="B13682" s="4" t="s">
        <v>5</v>
      </c>
      <c r="C13682" s="4" t="s">
        <v>10</v>
      </c>
    </row>
    <row r="13683" spans="1:5">
      <c r="A13683" t="n">
        <v>116406</v>
      </c>
      <c r="B13683" s="16" t="n">
        <v>13</v>
      </c>
      <c r="C13683" s="7" t="n">
        <v>6466</v>
      </c>
    </row>
    <row r="13684" spans="1:5">
      <c r="A13684" t="s">
        <v>4</v>
      </c>
      <c r="B13684" s="4" t="s">
        <v>5</v>
      </c>
      <c r="C13684" s="4" t="s">
        <v>10</v>
      </c>
    </row>
    <row r="13685" spans="1:5">
      <c r="A13685" t="n">
        <v>116409</v>
      </c>
      <c r="B13685" s="16" t="n">
        <v>13</v>
      </c>
      <c r="C13685" s="7" t="n">
        <v>6467</v>
      </c>
    </row>
    <row r="13686" spans="1:5">
      <c r="A13686" t="s">
        <v>4</v>
      </c>
      <c r="B13686" s="4" t="s">
        <v>5</v>
      </c>
      <c r="C13686" s="4" t="s">
        <v>10</v>
      </c>
    </row>
    <row r="13687" spans="1:5">
      <c r="A13687" t="n">
        <v>116412</v>
      </c>
      <c r="B13687" s="16" t="n">
        <v>13</v>
      </c>
      <c r="C13687" s="7" t="n">
        <v>6468</v>
      </c>
    </row>
    <row r="13688" spans="1:5">
      <c r="A13688" t="s">
        <v>4</v>
      </c>
      <c r="B13688" s="4" t="s">
        <v>5</v>
      </c>
      <c r="C13688" s="4" t="s">
        <v>10</v>
      </c>
    </row>
    <row r="13689" spans="1:5">
      <c r="A13689" t="n">
        <v>116415</v>
      </c>
      <c r="B13689" s="16" t="n">
        <v>13</v>
      </c>
      <c r="C13689" s="7" t="n">
        <v>6469</v>
      </c>
    </row>
    <row r="13690" spans="1:5">
      <c r="A13690" t="s">
        <v>4</v>
      </c>
      <c r="B13690" s="4" t="s">
        <v>5</v>
      </c>
      <c r="C13690" s="4" t="s">
        <v>10</v>
      </c>
    </row>
    <row r="13691" spans="1:5">
      <c r="A13691" t="n">
        <v>116418</v>
      </c>
      <c r="B13691" s="16" t="n">
        <v>13</v>
      </c>
      <c r="C13691" s="7" t="n">
        <v>6470</v>
      </c>
    </row>
    <row r="13692" spans="1:5">
      <c r="A13692" t="s">
        <v>4</v>
      </c>
      <c r="B13692" s="4" t="s">
        <v>5</v>
      </c>
      <c r="C13692" s="4" t="s">
        <v>10</v>
      </c>
    </row>
    <row r="13693" spans="1:5">
      <c r="A13693" t="n">
        <v>116421</v>
      </c>
      <c r="B13693" s="16" t="n">
        <v>13</v>
      </c>
      <c r="C13693" s="7" t="n">
        <v>6471</v>
      </c>
    </row>
    <row r="13694" spans="1:5">
      <c r="A13694" t="s">
        <v>4</v>
      </c>
      <c r="B13694" s="4" t="s">
        <v>5</v>
      </c>
      <c r="C13694" s="4" t="s">
        <v>13</v>
      </c>
    </row>
    <row r="13695" spans="1:5">
      <c r="A13695" t="n">
        <v>116424</v>
      </c>
      <c r="B13695" s="48" t="n">
        <v>74</v>
      </c>
      <c r="C13695" s="7" t="n">
        <v>18</v>
      </c>
    </row>
    <row r="13696" spans="1:5">
      <c r="A13696" t="s">
        <v>4</v>
      </c>
      <c r="B13696" s="4" t="s">
        <v>5</v>
      </c>
      <c r="C13696" s="4" t="s">
        <v>13</v>
      </c>
    </row>
    <row r="13697" spans="1:3">
      <c r="A13697" t="n">
        <v>116426</v>
      </c>
      <c r="B13697" s="48" t="n">
        <v>74</v>
      </c>
      <c r="C13697" s="7" t="n">
        <v>45</v>
      </c>
    </row>
    <row r="13698" spans="1:3">
      <c r="A13698" t="s">
        <v>4</v>
      </c>
      <c r="B13698" s="4" t="s">
        <v>5</v>
      </c>
      <c r="C13698" s="4" t="s">
        <v>10</v>
      </c>
    </row>
    <row r="13699" spans="1:3">
      <c r="A13699" t="n">
        <v>116428</v>
      </c>
      <c r="B13699" s="25" t="n">
        <v>16</v>
      </c>
      <c r="C13699" s="7" t="n">
        <v>0</v>
      </c>
    </row>
    <row r="13700" spans="1:3">
      <c r="A13700" t="s">
        <v>4</v>
      </c>
      <c r="B13700" s="4" t="s">
        <v>5</v>
      </c>
      <c r="C13700" s="4" t="s">
        <v>13</v>
      </c>
      <c r="D13700" s="4" t="s">
        <v>13</v>
      </c>
      <c r="E13700" s="4" t="s">
        <v>13</v>
      </c>
      <c r="F13700" s="4" t="s">
        <v>13</v>
      </c>
    </row>
    <row r="13701" spans="1:3">
      <c r="A13701" t="n">
        <v>116431</v>
      </c>
      <c r="B13701" s="11" t="n">
        <v>14</v>
      </c>
      <c r="C13701" s="7" t="n">
        <v>0</v>
      </c>
      <c r="D13701" s="7" t="n">
        <v>8</v>
      </c>
      <c r="E13701" s="7" t="n">
        <v>0</v>
      </c>
      <c r="F13701" s="7" t="n">
        <v>0</v>
      </c>
    </row>
    <row r="13702" spans="1:3">
      <c r="A13702" t="s">
        <v>4</v>
      </c>
      <c r="B13702" s="4" t="s">
        <v>5</v>
      </c>
      <c r="C13702" s="4" t="s">
        <v>13</v>
      </c>
      <c r="D13702" s="4" t="s">
        <v>6</v>
      </c>
    </row>
    <row r="13703" spans="1:3">
      <c r="A13703" t="n">
        <v>116436</v>
      </c>
      <c r="B13703" s="9" t="n">
        <v>2</v>
      </c>
      <c r="C13703" s="7" t="n">
        <v>11</v>
      </c>
      <c r="D13703" s="7" t="s">
        <v>31</v>
      </c>
    </row>
    <row r="13704" spans="1:3">
      <c r="A13704" t="s">
        <v>4</v>
      </c>
      <c r="B13704" s="4" t="s">
        <v>5</v>
      </c>
      <c r="C13704" s="4" t="s">
        <v>10</v>
      </c>
    </row>
    <row r="13705" spans="1:3">
      <c r="A13705" t="n">
        <v>116450</v>
      </c>
      <c r="B13705" s="25" t="n">
        <v>16</v>
      </c>
      <c r="C13705" s="7" t="n">
        <v>0</v>
      </c>
    </row>
    <row r="13706" spans="1:3">
      <c r="A13706" t="s">
        <v>4</v>
      </c>
      <c r="B13706" s="4" t="s">
        <v>5</v>
      </c>
      <c r="C13706" s="4" t="s">
        <v>13</v>
      </c>
      <c r="D13706" s="4" t="s">
        <v>6</v>
      </c>
    </row>
    <row r="13707" spans="1:3">
      <c r="A13707" t="n">
        <v>116453</v>
      </c>
      <c r="B13707" s="9" t="n">
        <v>2</v>
      </c>
      <c r="C13707" s="7" t="n">
        <v>11</v>
      </c>
      <c r="D13707" s="7" t="s">
        <v>714</v>
      </c>
    </row>
    <row r="13708" spans="1:3">
      <c r="A13708" t="s">
        <v>4</v>
      </c>
      <c r="B13708" s="4" t="s">
        <v>5</v>
      </c>
      <c r="C13708" s="4" t="s">
        <v>10</v>
      </c>
    </row>
    <row r="13709" spans="1:3">
      <c r="A13709" t="n">
        <v>116462</v>
      </c>
      <c r="B13709" s="25" t="n">
        <v>16</v>
      </c>
      <c r="C13709" s="7" t="n">
        <v>0</v>
      </c>
    </row>
    <row r="13710" spans="1:3">
      <c r="A13710" t="s">
        <v>4</v>
      </c>
      <c r="B13710" s="4" t="s">
        <v>5</v>
      </c>
      <c r="C13710" s="4" t="s">
        <v>9</v>
      </c>
    </row>
    <row r="13711" spans="1:3">
      <c r="A13711" t="n">
        <v>116465</v>
      </c>
      <c r="B13711" s="53" t="n">
        <v>15</v>
      </c>
      <c r="C13711" s="7" t="n">
        <v>2048</v>
      </c>
    </row>
    <row r="13712" spans="1:3">
      <c r="A13712" t="s">
        <v>4</v>
      </c>
      <c r="B13712" s="4" t="s">
        <v>5</v>
      </c>
      <c r="C13712" s="4" t="s">
        <v>13</v>
      </c>
      <c r="D13712" s="4" t="s">
        <v>6</v>
      </c>
    </row>
    <row r="13713" spans="1:6">
      <c r="A13713" t="n">
        <v>116470</v>
      </c>
      <c r="B13713" s="9" t="n">
        <v>2</v>
      </c>
      <c r="C13713" s="7" t="n">
        <v>10</v>
      </c>
      <c r="D13713" s="7" t="s">
        <v>63</v>
      </c>
    </row>
    <row r="13714" spans="1:6">
      <c r="A13714" t="s">
        <v>4</v>
      </c>
      <c r="B13714" s="4" t="s">
        <v>5</v>
      </c>
      <c r="C13714" s="4" t="s">
        <v>10</v>
      </c>
    </row>
    <row r="13715" spans="1:6">
      <c r="A13715" t="n">
        <v>116488</v>
      </c>
      <c r="B13715" s="25" t="n">
        <v>16</v>
      </c>
      <c r="C13715" s="7" t="n">
        <v>0</v>
      </c>
    </row>
    <row r="13716" spans="1:6">
      <c r="A13716" t="s">
        <v>4</v>
      </c>
      <c r="B13716" s="4" t="s">
        <v>5</v>
      </c>
      <c r="C13716" s="4" t="s">
        <v>13</v>
      </c>
      <c r="D13716" s="4" t="s">
        <v>6</v>
      </c>
    </row>
    <row r="13717" spans="1:6">
      <c r="A13717" t="n">
        <v>116491</v>
      </c>
      <c r="B13717" s="9" t="n">
        <v>2</v>
      </c>
      <c r="C13717" s="7" t="n">
        <v>10</v>
      </c>
      <c r="D13717" s="7" t="s">
        <v>64</v>
      </c>
    </row>
    <row r="13718" spans="1:6">
      <c r="A13718" t="s">
        <v>4</v>
      </c>
      <c r="B13718" s="4" t="s">
        <v>5</v>
      </c>
      <c r="C13718" s="4" t="s">
        <v>10</v>
      </c>
    </row>
    <row r="13719" spans="1:6">
      <c r="A13719" t="n">
        <v>116510</v>
      </c>
      <c r="B13719" s="25" t="n">
        <v>16</v>
      </c>
      <c r="C13719" s="7" t="n">
        <v>0</v>
      </c>
    </row>
    <row r="13720" spans="1:6">
      <c r="A13720" t="s">
        <v>4</v>
      </c>
      <c r="B13720" s="4" t="s">
        <v>5</v>
      </c>
      <c r="C13720" s="4" t="s">
        <v>13</v>
      </c>
      <c r="D13720" s="4" t="s">
        <v>6</v>
      </c>
    </row>
    <row r="13721" spans="1:6">
      <c r="A13721" t="n">
        <v>116513</v>
      </c>
      <c r="B13721" s="76" t="n">
        <v>4</v>
      </c>
      <c r="C13721" s="7" t="n">
        <v>11</v>
      </c>
      <c r="D13721" s="7" t="s">
        <v>1049</v>
      </c>
    </row>
    <row r="13722" spans="1:6">
      <c r="A13722" t="s">
        <v>4</v>
      </c>
      <c r="B13722" s="4" t="s">
        <v>5</v>
      </c>
    </row>
    <row r="13723" spans="1:6">
      <c r="A13723" t="n">
        <v>116531</v>
      </c>
      <c r="B13723" s="5" t="n">
        <v>1</v>
      </c>
    </row>
    <row r="13724" spans="1:6" s="3" customFormat="1" customHeight="0">
      <c r="A13724" s="3" t="s">
        <v>2</v>
      </c>
      <c r="B13724" s="3" t="s">
        <v>1050</v>
      </c>
    </row>
    <row r="13725" spans="1:6">
      <c r="A13725" t="s">
        <v>4</v>
      </c>
      <c r="B13725" s="4" t="s">
        <v>5</v>
      </c>
      <c r="C13725" s="4" t="s">
        <v>13</v>
      </c>
      <c r="D13725" s="4" t="s">
        <v>13</v>
      </c>
      <c r="E13725" s="4" t="s">
        <v>13</v>
      </c>
      <c r="F13725" s="4" t="s">
        <v>13</v>
      </c>
    </row>
    <row r="13726" spans="1:6">
      <c r="A13726" t="n">
        <v>116532</v>
      </c>
      <c r="B13726" s="11" t="n">
        <v>14</v>
      </c>
      <c r="C13726" s="7" t="n">
        <v>2</v>
      </c>
      <c r="D13726" s="7" t="n">
        <v>0</v>
      </c>
      <c r="E13726" s="7" t="n">
        <v>0</v>
      </c>
      <c r="F13726" s="7" t="n">
        <v>0</v>
      </c>
    </row>
    <row r="13727" spans="1:6">
      <c r="A13727" t="s">
        <v>4</v>
      </c>
      <c r="B13727" s="4" t="s">
        <v>5</v>
      </c>
      <c r="C13727" s="4" t="s">
        <v>13</v>
      </c>
      <c r="D13727" s="54" t="s">
        <v>225</v>
      </c>
      <c r="E13727" s="4" t="s">
        <v>5</v>
      </c>
      <c r="F13727" s="4" t="s">
        <v>13</v>
      </c>
      <c r="G13727" s="4" t="s">
        <v>10</v>
      </c>
      <c r="H13727" s="54" t="s">
        <v>226</v>
      </c>
      <c r="I13727" s="4" t="s">
        <v>13</v>
      </c>
      <c r="J13727" s="4" t="s">
        <v>9</v>
      </c>
      <c r="K13727" s="4" t="s">
        <v>13</v>
      </c>
      <c r="L13727" s="4" t="s">
        <v>13</v>
      </c>
      <c r="M13727" s="54" t="s">
        <v>225</v>
      </c>
      <c r="N13727" s="4" t="s">
        <v>5</v>
      </c>
      <c r="O13727" s="4" t="s">
        <v>13</v>
      </c>
      <c r="P13727" s="4" t="s">
        <v>10</v>
      </c>
      <c r="Q13727" s="54" t="s">
        <v>226</v>
      </c>
      <c r="R13727" s="4" t="s">
        <v>13</v>
      </c>
      <c r="S13727" s="4" t="s">
        <v>9</v>
      </c>
      <c r="T13727" s="4" t="s">
        <v>13</v>
      </c>
      <c r="U13727" s="4" t="s">
        <v>13</v>
      </c>
      <c r="V13727" s="4" t="s">
        <v>13</v>
      </c>
      <c r="W13727" s="4" t="s">
        <v>29</v>
      </c>
    </row>
    <row r="13728" spans="1:6">
      <c r="A13728" t="n">
        <v>116537</v>
      </c>
      <c r="B13728" s="14" t="n">
        <v>5</v>
      </c>
      <c r="C13728" s="7" t="n">
        <v>28</v>
      </c>
      <c r="D13728" s="54" t="s">
        <v>3</v>
      </c>
      <c r="E13728" s="10" t="n">
        <v>162</v>
      </c>
      <c r="F13728" s="7" t="n">
        <v>3</v>
      </c>
      <c r="G13728" s="7" t="n">
        <v>33299</v>
      </c>
      <c r="H13728" s="54" t="s">
        <v>3</v>
      </c>
      <c r="I13728" s="7" t="n">
        <v>0</v>
      </c>
      <c r="J13728" s="7" t="n">
        <v>1</v>
      </c>
      <c r="K13728" s="7" t="n">
        <v>2</v>
      </c>
      <c r="L13728" s="7" t="n">
        <v>28</v>
      </c>
      <c r="M13728" s="54" t="s">
        <v>3</v>
      </c>
      <c r="N13728" s="10" t="n">
        <v>162</v>
      </c>
      <c r="O13728" s="7" t="n">
        <v>3</v>
      </c>
      <c r="P13728" s="7" t="n">
        <v>33299</v>
      </c>
      <c r="Q13728" s="54" t="s">
        <v>3</v>
      </c>
      <c r="R13728" s="7" t="n">
        <v>0</v>
      </c>
      <c r="S13728" s="7" t="n">
        <v>2</v>
      </c>
      <c r="T13728" s="7" t="n">
        <v>2</v>
      </c>
      <c r="U13728" s="7" t="n">
        <v>11</v>
      </c>
      <c r="V13728" s="7" t="n">
        <v>1</v>
      </c>
      <c r="W13728" s="15" t="n">
        <f t="normal" ca="1">A13732</f>
        <v>0</v>
      </c>
    </row>
    <row r="13729" spans="1:23">
      <c r="A13729" t="s">
        <v>4</v>
      </c>
      <c r="B13729" s="4" t="s">
        <v>5</v>
      </c>
      <c r="C13729" s="4" t="s">
        <v>13</v>
      </c>
      <c r="D13729" s="4" t="s">
        <v>10</v>
      </c>
      <c r="E13729" s="4" t="s">
        <v>30</v>
      </c>
    </row>
    <row r="13730" spans="1:23">
      <c r="A13730" t="n">
        <v>116566</v>
      </c>
      <c r="B13730" s="27" t="n">
        <v>58</v>
      </c>
      <c r="C13730" s="7" t="n">
        <v>0</v>
      </c>
      <c r="D13730" s="7" t="n">
        <v>0</v>
      </c>
      <c r="E13730" s="7" t="n">
        <v>1</v>
      </c>
    </row>
    <row r="13731" spans="1:23">
      <c r="A13731" t="s">
        <v>4</v>
      </c>
      <c r="B13731" s="4" t="s">
        <v>5</v>
      </c>
      <c r="C13731" s="4" t="s">
        <v>13</v>
      </c>
      <c r="D13731" s="54" t="s">
        <v>225</v>
      </c>
      <c r="E13731" s="4" t="s">
        <v>5</v>
      </c>
      <c r="F13731" s="4" t="s">
        <v>13</v>
      </c>
      <c r="G13731" s="4" t="s">
        <v>10</v>
      </c>
      <c r="H13731" s="54" t="s">
        <v>226</v>
      </c>
      <c r="I13731" s="4" t="s">
        <v>13</v>
      </c>
      <c r="J13731" s="4" t="s">
        <v>9</v>
      </c>
      <c r="K13731" s="4" t="s">
        <v>13</v>
      </c>
      <c r="L13731" s="4" t="s">
        <v>13</v>
      </c>
      <c r="M13731" s="54" t="s">
        <v>225</v>
      </c>
      <c r="N13731" s="4" t="s">
        <v>5</v>
      </c>
      <c r="O13731" s="4" t="s">
        <v>13</v>
      </c>
      <c r="P13731" s="4" t="s">
        <v>10</v>
      </c>
      <c r="Q13731" s="54" t="s">
        <v>226</v>
      </c>
      <c r="R13731" s="4" t="s">
        <v>13</v>
      </c>
      <c r="S13731" s="4" t="s">
        <v>9</v>
      </c>
      <c r="T13731" s="4" t="s">
        <v>13</v>
      </c>
      <c r="U13731" s="4" t="s">
        <v>13</v>
      </c>
      <c r="V13731" s="4" t="s">
        <v>13</v>
      </c>
      <c r="W13731" s="4" t="s">
        <v>29</v>
      </c>
    </row>
    <row r="13732" spans="1:23">
      <c r="A13732" t="n">
        <v>116574</v>
      </c>
      <c r="B13732" s="14" t="n">
        <v>5</v>
      </c>
      <c r="C13732" s="7" t="n">
        <v>28</v>
      </c>
      <c r="D13732" s="54" t="s">
        <v>3</v>
      </c>
      <c r="E13732" s="10" t="n">
        <v>162</v>
      </c>
      <c r="F13732" s="7" t="n">
        <v>3</v>
      </c>
      <c r="G13732" s="7" t="n">
        <v>33299</v>
      </c>
      <c r="H13732" s="54" t="s">
        <v>3</v>
      </c>
      <c r="I13732" s="7" t="n">
        <v>0</v>
      </c>
      <c r="J13732" s="7" t="n">
        <v>1</v>
      </c>
      <c r="K13732" s="7" t="n">
        <v>3</v>
      </c>
      <c r="L13732" s="7" t="n">
        <v>28</v>
      </c>
      <c r="M13732" s="54" t="s">
        <v>3</v>
      </c>
      <c r="N13732" s="10" t="n">
        <v>162</v>
      </c>
      <c r="O13732" s="7" t="n">
        <v>3</v>
      </c>
      <c r="P13732" s="7" t="n">
        <v>33299</v>
      </c>
      <c r="Q13732" s="54" t="s">
        <v>3</v>
      </c>
      <c r="R13732" s="7" t="n">
        <v>0</v>
      </c>
      <c r="S13732" s="7" t="n">
        <v>2</v>
      </c>
      <c r="T13732" s="7" t="n">
        <v>3</v>
      </c>
      <c r="U13732" s="7" t="n">
        <v>9</v>
      </c>
      <c r="V13732" s="7" t="n">
        <v>1</v>
      </c>
      <c r="W13732" s="15" t="n">
        <f t="normal" ca="1">A13742</f>
        <v>0</v>
      </c>
    </row>
    <row r="13733" spans="1:23">
      <c r="A13733" t="s">
        <v>4</v>
      </c>
      <c r="B13733" s="4" t="s">
        <v>5</v>
      </c>
      <c r="C13733" s="4" t="s">
        <v>13</v>
      </c>
      <c r="D13733" s="54" t="s">
        <v>225</v>
      </c>
      <c r="E13733" s="4" t="s">
        <v>5</v>
      </c>
      <c r="F13733" s="4" t="s">
        <v>10</v>
      </c>
      <c r="G13733" s="4" t="s">
        <v>13</v>
      </c>
      <c r="H13733" s="4" t="s">
        <v>13</v>
      </c>
      <c r="I13733" s="4" t="s">
        <v>6</v>
      </c>
      <c r="J13733" s="54" t="s">
        <v>226</v>
      </c>
      <c r="K13733" s="4" t="s">
        <v>13</v>
      </c>
      <c r="L13733" s="4" t="s">
        <v>13</v>
      </c>
      <c r="M13733" s="54" t="s">
        <v>225</v>
      </c>
      <c r="N13733" s="4" t="s">
        <v>5</v>
      </c>
      <c r="O13733" s="4" t="s">
        <v>13</v>
      </c>
      <c r="P13733" s="54" t="s">
        <v>226</v>
      </c>
      <c r="Q13733" s="4" t="s">
        <v>13</v>
      </c>
      <c r="R13733" s="4" t="s">
        <v>9</v>
      </c>
      <c r="S13733" s="4" t="s">
        <v>13</v>
      </c>
      <c r="T13733" s="4" t="s">
        <v>13</v>
      </c>
      <c r="U13733" s="4" t="s">
        <v>13</v>
      </c>
      <c r="V13733" s="54" t="s">
        <v>225</v>
      </c>
      <c r="W13733" s="4" t="s">
        <v>5</v>
      </c>
      <c r="X13733" s="4" t="s">
        <v>13</v>
      </c>
      <c r="Y13733" s="54" t="s">
        <v>226</v>
      </c>
      <c r="Z13733" s="4" t="s">
        <v>13</v>
      </c>
      <c r="AA13733" s="4" t="s">
        <v>9</v>
      </c>
      <c r="AB13733" s="4" t="s">
        <v>13</v>
      </c>
      <c r="AC13733" s="4" t="s">
        <v>13</v>
      </c>
      <c r="AD13733" s="4" t="s">
        <v>13</v>
      </c>
      <c r="AE13733" s="4" t="s">
        <v>29</v>
      </c>
    </row>
    <row r="13734" spans="1:23">
      <c r="A13734" t="n">
        <v>116603</v>
      </c>
      <c r="B13734" s="14" t="n">
        <v>5</v>
      </c>
      <c r="C13734" s="7" t="n">
        <v>28</v>
      </c>
      <c r="D13734" s="54" t="s">
        <v>3</v>
      </c>
      <c r="E13734" s="39" t="n">
        <v>47</v>
      </c>
      <c r="F13734" s="7" t="n">
        <v>61456</v>
      </c>
      <c r="G13734" s="7" t="n">
        <v>2</v>
      </c>
      <c r="H13734" s="7" t="n">
        <v>0</v>
      </c>
      <c r="I13734" s="7" t="s">
        <v>227</v>
      </c>
      <c r="J13734" s="54" t="s">
        <v>3</v>
      </c>
      <c r="K13734" s="7" t="n">
        <v>8</v>
      </c>
      <c r="L13734" s="7" t="n">
        <v>28</v>
      </c>
      <c r="M13734" s="54" t="s">
        <v>3</v>
      </c>
      <c r="N13734" s="48" t="n">
        <v>74</v>
      </c>
      <c r="O13734" s="7" t="n">
        <v>65</v>
      </c>
      <c r="P13734" s="54" t="s">
        <v>3</v>
      </c>
      <c r="Q13734" s="7" t="n">
        <v>0</v>
      </c>
      <c r="R13734" s="7" t="n">
        <v>1</v>
      </c>
      <c r="S13734" s="7" t="n">
        <v>3</v>
      </c>
      <c r="T13734" s="7" t="n">
        <v>9</v>
      </c>
      <c r="U13734" s="7" t="n">
        <v>28</v>
      </c>
      <c r="V13734" s="54" t="s">
        <v>3</v>
      </c>
      <c r="W13734" s="48" t="n">
        <v>74</v>
      </c>
      <c r="X13734" s="7" t="n">
        <v>65</v>
      </c>
      <c r="Y13734" s="54" t="s">
        <v>3</v>
      </c>
      <c r="Z13734" s="7" t="n">
        <v>0</v>
      </c>
      <c r="AA13734" s="7" t="n">
        <v>2</v>
      </c>
      <c r="AB13734" s="7" t="n">
        <v>3</v>
      </c>
      <c r="AC13734" s="7" t="n">
        <v>9</v>
      </c>
      <c r="AD13734" s="7" t="n">
        <v>1</v>
      </c>
      <c r="AE13734" s="15" t="n">
        <f t="normal" ca="1">A13738</f>
        <v>0</v>
      </c>
    </row>
    <row r="13735" spans="1:23">
      <c r="A13735" t="s">
        <v>4</v>
      </c>
      <c r="B13735" s="4" t="s">
        <v>5</v>
      </c>
      <c r="C13735" s="4" t="s">
        <v>10</v>
      </c>
      <c r="D13735" s="4" t="s">
        <v>13</v>
      </c>
      <c r="E13735" s="4" t="s">
        <v>13</v>
      </c>
      <c r="F13735" s="4" t="s">
        <v>6</v>
      </c>
    </row>
    <row r="13736" spans="1:23">
      <c r="A13736" t="n">
        <v>116651</v>
      </c>
      <c r="B13736" s="39" t="n">
        <v>47</v>
      </c>
      <c r="C13736" s="7" t="n">
        <v>61456</v>
      </c>
      <c r="D13736" s="7" t="n">
        <v>0</v>
      </c>
      <c r="E13736" s="7" t="n">
        <v>0</v>
      </c>
      <c r="F13736" s="7" t="s">
        <v>103</v>
      </c>
    </row>
    <row r="13737" spans="1:23">
      <c r="A13737" t="s">
        <v>4</v>
      </c>
      <c r="B13737" s="4" t="s">
        <v>5</v>
      </c>
      <c r="C13737" s="4" t="s">
        <v>13</v>
      </c>
      <c r="D13737" s="4" t="s">
        <v>10</v>
      </c>
      <c r="E13737" s="4" t="s">
        <v>30</v>
      </c>
    </row>
    <row r="13738" spans="1:23">
      <c r="A13738" t="n">
        <v>116664</v>
      </c>
      <c r="B13738" s="27" t="n">
        <v>58</v>
      </c>
      <c r="C13738" s="7" t="n">
        <v>0</v>
      </c>
      <c r="D13738" s="7" t="n">
        <v>300</v>
      </c>
      <c r="E13738" s="7" t="n">
        <v>1</v>
      </c>
    </row>
    <row r="13739" spans="1:23">
      <c r="A13739" t="s">
        <v>4</v>
      </c>
      <c r="B13739" s="4" t="s">
        <v>5</v>
      </c>
      <c r="C13739" s="4" t="s">
        <v>13</v>
      </c>
      <c r="D13739" s="4" t="s">
        <v>10</v>
      </c>
    </row>
    <row r="13740" spans="1:23">
      <c r="A13740" t="n">
        <v>116672</v>
      </c>
      <c r="B13740" s="27" t="n">
        <v>58</v>
      </c>
      <c r="C13740" s="7" t="n">
        <v>255</v>
      </c>
      <c r="D13740" s="7" t="n">
        <v>0</v>
      </c>
    </row>
    <row r="13741" spans="1:23">
      <c r="A13741" t="s">
        <v>4</v>
      </c>
      <c r="B13741" s="4" t="s">
        <v>5</v>
      </c>
      <c r="C13741" s="4" t="s">
        <v>13</v>
      </c>
      <c r="D13741" s="4" t="s">
        <v>13</v>
      </c>
      <c r="E13741" s="4" t="s">
        <v>13</v>
      </c>
      <c r="F13741" s="4" t="s">
        <v>13</v>
      </c>
    </row>
    <row r="13742" spans="1:23">
      <c r="A13742" t="n">
        <v>116676</v>
      </c>
      <c r="B13742" s="11" t="n">
        <v>14</v>
      </c>
      <c r="C13742" s="7" t="n">
        <v>0</v>
      </c>
      <c r="D13742" s="7" t="n">
        <v>0</v>
      </c>
      <c r="E13742" s="7" t="n">
        <v>0</v>
      </c>
      <c r="F13742" s="7" t="n">
        <v>64</v>
      </c>
    </row>
    <row r="13743" spans="1:23">
      <c r="A13743" t="s">
        <v>4</v>
      </c>
      <c r="B13743" s="4" t="s">
        <v>5</v>
      </c>
      <c r="C13743" s="4" t="s">
        <v>13</v>
      </c>
      <c r="D13743" s="4" t="s">
        <v>10</v>
      </c>
    </row>
    <row r="13744" spans="1:23">
      <c r="A13744" t="n">
        <v>116681</v>
      </c>
      <c r="B13744" s="23" t="n">
        <v>22</v>
      </c>
      <c r="C13744" s="7" t="n">
        <v>0</v>
      </c>
      <c r="D13744" s="7" t="n">
        <v>33299</v>
      </c>
    </row>
    <row r="13745" spans="1:31">
      <c r="A13745" t="s">
        <v>4</v>
      </c>
      <c r="B13745" s="4" t="s">
        <v>5</v>
      </c>
      <c r="C13745" s="4" t="s">
        <v>13</v>
      </c>
      <c r="D13745" s="4" t="s">
        <v>10</v>
      </c>
    </row>
    <row r="13746" spans="1:31">
      <c r="A13746" t="n">
        <v>116685</v>
      </c>
      <c r="B13746" s="27" t="n">
        <v>58</v>
      </c>
      <c r="C13746" s="7" t="n">
        <v>5</v>
      </c>
      <c r="D13746" s="7" t="n">
        <v>300</v>
      </c>
    </row>
    <row r="13747" spans="1:31">
      <c r="A13747" t="s">
        <v>4</v>
      </c>
      <c r="B13747" s="4" t="s">
        <v>5</v>
      </c>
      <c r="C13747" s="4" t="s">
        <v>30</v>
      </c>
      <c r="D13747" s="4" t="s">
        <v>10</v>
      </c>
    </row>
    <row r="13748" spans="1:31">
      <c r="A13748" t="n">
        <v>116689</v>
      </c>
      <c r="B13748" s="49" t="n">
        <v>103</v>
      </c>
      <c r="C13748" s="7" t="n">
        <v>0</v>
      </c>
      <c r="D13748" s="7" t="n">
        <v>300</v>
      </c>
    </row>
    <row r="13749" spans="1:31">
      <c r="A13749" t="s">
        <v>4</v>
      </c>
      <c r="B13749" s="4" t="s">
        <v>5</v>
      </c>
      <c r="C13749" s="4" t="s">
        <v>13</v>
      </c>
    </row>
    <row r="13750" spans="1:31">
      <c r="A13750" t="n">
        <v>116696</v>
      </c>
      <c r="B13750" s="50" t="n">
        <v>64</v>
      </c>
      <c r="C13750" s="7" t="n">
        <v>7</v>
      </c>
    </row>
    <row r="13751" spans="1:31">
      <c r="A13751" t="s">
        <v>4</v>
      </c>
      <c r="B13751" s="4" t="s">
        <v>5</v>
      </c>
      <c r="C13751" s="4" t="s">
        <v>13</v>
      </c>
      <c r="D13751" s="4" t="s">
        <v>10</v>
      </c>
    </row>
    <row r="13752" spans="1:31">
      <c r="A13752" t="n">
        <v>116698</v>
      </c>
      <c r="B13752" s="55" t="n">
        <v>72</v>
      </c>
      <c r="C13752" s="7" t="n">
        <v>5</v>
      </c>
      <c r="D13752" s="7" t="n">
        <v>0</v>
      </c>
    </row>
    <row r="13753" spans="1:31">
      <c r="A13753" t="s">
        <v>4</v>
      </c>
      <c r="B13753" s="4" t="s">
        <v>5</v>
      </c>
      <c r="C13753" s="4" t="s">
        <v>13</v>
      </c>
      <c r="D13753" s="54" t="s">
        <v>225</v>
      </c>
      <c r="E13753" s="4" t="s">
        <v>5</v>
      </c>
      <c r="F13753" s="4" t="s">
        <v>13</v>
      </c>
      <c r="G13753" s="4" t="s">
        <v>10</v>
      </c>
      <c r="H13753" s="54" t="s">
        <v>226</v>
      </c>
      <c r="I13753" s="4" t="s">
        <v>13</v>
      </c>
      <c r="J13753" s="4" t="s">
        <v>9</v>
      </c>
      <c r="K13753" s="4" t="s">
        <v>13</v>
      </c>
      <c r="L13753" s="4" t="s">
        <v>13</v>
      </c>
      <c r="M13753" s="4" t="s">
        <v>29</v>
      </c>
    </row>
    <row r="13754" spans="1:31">
      <c r="A13754" t="n">
        <v>116702</v>
      </c>
      <c r="B13754" s="14" t="n">
        <v>5</v>
      </c>
      <c r="C13754" s="7" t="n">
        <v>28</v>
      </c>
      <c r="D13754" s="54" t="s">
        <v>3</v>
      </c>
      <c r="E13754" s="10" t="n">
        <v>162</v>
      </c>
      <c r="F13754" s="7" t="n">
        <v>4</v>
      </c>
      <c r="G13754" s="7" t="n">
        <v>33299</v>
      </c>
      <c r="H13754" s="54" t="s">
        <v>3</v>
      </c>
      <c r="I13754" s="7" t="n">
        <v>0</v>
      </c>
      <c r="J13754" s="7" t="n">
        <v>1</v>
      </c>
      <c r="K13754" s="7" t="n">
        <v>2</v>
      </c>
      <c r="L13754" s="7" t="n">
        <v>1</v>
      </c>
      <c r="M13754" s="15" t="n">
        <f t="normal" ca="1">A13760</f>
        <v>0</v>
      </c>
    </row>
    <row r="13755" spans="1:31">
      <c r="A13755" t="s">
        <v>4</v>
      </c>
      <c r="B13755" s="4" t="s">
        <v>5</v>
      </c>
      <c r="C13755" s="4" t="s">
        <v>13</v>
      </c>
      <c r="D13755" s="4" t="s">
        <v>6</v>
      </c>
    </row>
    <row r="13756" spans="1:31">
      <c r="A13756" t="n">
        <v>116719</v>
      </c>
      <c r="B13756" s="9" t="n">
        <v>2</v>
      </c>
      <c r="C13756" s="7" t="n">
        <v>10</v>
      </c>
      <c r="D13756" s="7" t="s">
        <v>228</v>
      </c>
    </row>
    <row r="13757" spans="1:31">
      <c r="A13757" t="s">
        <v>4</v>
      </c>
      <c r="B13757" s="4" t="s">
        <v>5</v>
      </c>
      <c r="C13757" s="4" t="s">
        <v>10</v>
      </c>
    </row>
    <row r="13758" spans="1:31">
      <c r="A13758" t="n">
        <v>116736</v>
      </c>
      <c r="B13758" s="25" t="n">
        <v>16</v>
      </c>
      <c r="C13758" s="7" t="n">
        <v>0</v>
      </c>
    </row>
    <row r="13759" spans="1:31">
      <c r="A13759" t="s">
        <v>4</v>
      </c>
      <c r="B13759" s="4" t="s">
        <v>5</v>
      </c>
      <c r="C13759" s="4" t="s">
        <v>10</v>
      </c>
      <c r="D13759" s="4" t="s">
        <v>13</v>
      </c>
      <c r="E13759" s="4" t="s">
        <v>13</v>
      </c>
      <c r="F13759" s="4" t="s">
        <v>6</v>
      </c>
    </row>
    <row r="13760" spans="1:31">
      <c r="A13760" t="n">
        <v>116739</v>
      </c>
      <c r="B13760" s="47" t="n">
        <v>20</v>
      </c>
      <c r="C13760" s="7" t="n">
        <v>0</v>
      </c>
      <c r="D13760" s="7" t="n">
        <v>3</v>
      </c>
      <c r="E13760" s="7" t="n">
        <v>10</v>
      </c>
      <c r="F13760" s="7" t="s">
        <v>266</v>
      </c>
    </row>
    <row r="13761" spans="1:13">
      <c r="A13761" t="s">
        <v>4</v>
      </c>
      <c r="B13761" s="4" t="s">
        <v>5</v>
      </c>
      <c r="C13761" s="4" t="s">
        <v>10</v>
      </c>
    </row>
    <row r="13762" spans="1:13">
      <c r="A13762" t="n">
        <v>116757</v>
      </c>
      <c r="B13762" s="25" t="n">
        <v>16</v>
      </c>
      <c r="C13762" s="7" t="n">
        <v>0</v>
      </c>
    </row>
    <row r="13763" spans="1:13">
      <c r="A13763" t="s">
        <v>4</v>
      </c>
      <c r="B13763" s="4" t="s">
        <v>5</v>
      </c>
      <c r="C13763" s="4" t="s">
        <v>10</v>
      </c>
      <c r="D13763" s="4" t="s">
        <v>30</v>
      </c>
      <c r="E13763" s="4" t="s">
        <v>30</v>
      </c>
      <c r="F13763" s="4" t="s">
        <v>30</v>
      </c>
      <c r="G13763" s="4" t="s">
        <v>30</v>
      </c>
    </row>
    <row r="13764" spans="1:13">
      <c r="A13764" t="n">
        <v>116760</v>
      </c>
      <c r="B13764" s="38" t="n">
        <v>46</v>
      </c>
      <c r="C13764" s="7" t="n">
        <v>61456</v>
      </c>
      <c r="D13764" s="7" t="n">
        <v>-4.6100001335144</v>
      </c>
      <c r="E13764" s="7" t="n">
        <v>0</v>
      </c>
      <c r="F13764" s="7" t="n">
        <v>7.3899998664856</v>
      </c>
      <c r="G13764" s="7" t="n">
        <v>45</v>
      </c>
    </row>
    <row r="13765" spans="1:13">
      <c r="A13765" t="s">
        <v>4</v>
      </c>
      <c r="B13765" s="4" t="s">
        <v>5</v>
      </c>
      <c r="C13765" s="4" t="s">
        <v>10</v>
      </c>
      <c r="D13765" s="4" t="s">
        <v>13</v>
      </c>
      <c r="E13765" s="4" t="s">
        <v>6</v>
      </c>
      <c r="F13765" s="4" t="s">
        <v>30</v>
      </c>
      <c r="G13765" s="4" t="s">
        <v>30</v>
      </c>
      <c r="H13765" s="4" t="s">
        <v>30</v>
      </c>
    </row>
    <row r="13766" spans="1:13">
      <c r="A13766" t="n">
        <v>116779</v>
      </c>
      <c r="B13766" s="40" t="n">
        <v>48</v>
      </c>
      <c r="C13766" s="7" t="n">
        <v>0</v>
      </c>
      <c r="D13766" s="7" t="n">
        <v>0</v>
      </c>
      <c r="E13766" s="7" t="s">
        <v>1051</v>
      </c>
      <c r="F13766" s="7" t="n">
        <v>-1</v>
      </c>
      <c r="G13766" s="7" t="n">
        <v>1</v>
      </c>
      <c r="H13766" s="7" t="n">
        <v>0</v>
      </c>
    </row>
    <row r="13767" spans="1:13">
      <c r="A13767" t="s">
        <v>4</v>
      </c>
      <c r="B13767" s="4" t="s">
        <v>5</v>
      </c>
      <c r="C13767" s="4" t="s">
        <v>13</v>
      </c>
    </row>
    <row r="13768" spans="1:13">
      <c r="A13768" t="n">
        <v>116804</v>
      </c>
      <c r="B13768" s="59" t="n">
        <v>45</v>
      </c>
      <c r="C13768" s="7" t="n">
        <v>0</v>
      </c>
    </row>
    <row r="13769" spans="1:13">
      <c r="A13769" t="s">
        <v>4</v>
      </c>
      <c r="B13769" s="4" t="s">
        <v>5</v>
      </c>
      <c r="C13769" s="4" t="s">
        <v>13</v>
      </c>
      <c r="D13769" s="4" t="s">
        <v>13</v>
      </c>
      <c r="E13769" s="4" t="s">
        <v>30</v>
      </c>
      <c r="F13769" s="4" t="s">
        <v>30</v>
      </c>
      <c r="G13769" s="4" t="s">
        <v>30</v>
      </c>
      <c r="H13769" s="4" t="s">
        <v>10</v>
      </c>
    </row>
    <row r="13770" spans="1:13">
      <c r="A13770" t="n">
        <v>116806</v>
      </c>
      <c r="B13770" s="59" t="n">
        <v>45</v>
      </c>
      <c r="C13770" s="7" t="n">
        <v>2</v>
      </c>
      <c r="D13770" s="7" t="n">
        <v>3</v>
      </c>
      <c r="E13770" s="7" t="n">
        <v>-1.01999998092651</v>
      </c>
      <c r="F13770" s="7" t="n">
        <v>1.53999996185303</v>
      </c>
      <c r="G13770" s="7" t="n">
        <v>6.82999992370605</v>
      </c>
      <c r="H13770" s="7" t="n">
        <v>0</v>
      </c>
    </row>
    <row r="13771" spans="1:13">
      <c r="A13771" t="s">
        <v>4</v>
      </c>
      <c r="B13771" s="4" t="s">
        <v>5</v>
      </c>
      <c r="C13771" s="4" t="s">
        <v>13</v>
      </c>
      <c r="D13771" s="4" t="s">
        <v>13</v>
      </c>
      <c r="E13771" s="4" t="s">
        <v>30</v>
      </c>
      <c r="F13771" s="4" t="s">
        <v>30</v>
      </c>
      <c r="G13771" s="4" t="s">
        <v>30</v>
      </c>
      <c r="H13771" s="4" t="s">
        <v>10</v>
      </c>
      <c r="I13771" s="4" t="s">
        <v>13</v>
      </c>
    </row>
    <row r="13772" spans="1:13">
      <c r="A13772" t="n">
        <v>116823</v>
      </c>
      <c r="B13772" s="59" t="n">
        <v>45</v>
      </c>
      <c r="C13772" s="7" t="n">
        <v>4</v>
      </c>
      <c r="D13772" s="7" t="n">
        <v>3</v>
      </c>
      <c r="E13772" s="7" t="n">
        <v>1.75</v>
      </c>
      <c r="F13772" s="7" t="n">
        <v>212.660003662109</v>
      </c>
      <c r="G13772" s="7" t="n">
        <v>0</v>
      </c>
      <c r="H13772" s="7" t="n">
        <v>0</v>
      </c>
      <c r="I13772" s="7" t="n">
        <v>0</v>
      </c>
    </row>
    <row r="13773" spans="1:13">
      <c r="A13773" t="s">
        <v>4</v>
      </c>
      <c r="B13773" s="4" t="s">
        <v>5</v>
      </c>
      <c r="C13773" s="4" t="s">
        <v>13</v>
      </c>
      <c r="D13773" s="4" t="s">
        <v>13</v>
      </c>
      <c r="E13773" s="4" t="s">
        <v>30</v>
      </c>
      <c r="F13773" s="4" t="s">
        <v>10</v>
      </c>
    </row>
    <row r="13774" spans="1:13">
      <c r="A13774" t="n">
        <v>116841</v>
      </c>
      <c r="B13774" s="59" t="n">
        <v>45</v>
      </c>
      <c r="C13774" s="7" t="n">
        <v>5</v>
      </c>
      <c r="D13774" s="7" t="n">
        <v>3</v>
      </c>
      <c r="E13774" s="7" t="n">
        <v>3</v>
      </c>
      <c r="F13774" s="7" t="n">
        <v>0</v>
      </c>
    </row>
    <row r="13775" spans="1:13">
      <c r="A13775" t="s">
        <v>4</v>
      </c>
      <c r="B13775" s="4" t="s">
        <v>5</v>
      </c>
      <c r="C13775" s="4" t="s">
        <v>13</v>
      </c>
      <c r="D13775" s="4" t="s">
        <v>13</v>
      </c>
      <c r="E13775" s="4" t="s">
        <v>30</v>
      </c>
      <c r="F13775" s="4" t="s">
        <v>10</v>
      </c>
    </row>
    <row r="13776" spans="1:13">
      <c r="A13776" t="n">
        <v>116850</v>
      </c>
      <c r="B13776" s="59" t="n">
        <v>45</v>
      </c>
      <c r="C13776" s="7" t="n">
        <v>11</v>
      </c>
      <c r="D13776" s="7" t="n">
        <v>3</v>
      </c>
      <c r="E13776" s="7" t="n">
        <v>34</v>
      </c>
      <c r="F13776" s="7" t="n">
        <v>0</v>
      </c>
    </row>
    <row r="13777" spans="1:9">
      <c r="A13777" t="s">
        <v>4</v>
      </c>
      <c r="B13777" s="4" t="s">
        <v>5</v>
      </c>
      <c r="C13777" s="4" t="s">
        <v>13</v>
      </c>
      <c r="D13777" s="4" t="s">
        <v>13</v>
      </c>
      <c r="E13777" s="4" t="s">
        <v>30</v>
      </c>
      <c r="F13777" s="4" t="s">
        <v>30</v>
      </c>
      <c r="G13777" s="4" t="s">
        <v>30</v>
      </c>
      <c r="H13777" s="4" t="s">
        <v>10</v>
      </c>
    </row>
    <row r="13778" spans="1:9">
      <c r="A13778" t="n">
        <v>116859</v>
      </c>
      <c r="B13778" s="59" t="n">
        <v>45</v>
      </c>
      <c r="C13778" s="7" t="n">
        <v>2</v>
      </c>
      <c r="D13778" s="7" t="n">
        <v>3</v>
      </c>
      <c r="E13778" s="7" t="n">
        <v>-1.50999999046326</v>
      </c>
      <c r="F13778" s="7" t="n">
        <v>1.53999996185303</v>
      </c>
      <c r="G13778" s="7" t="n">
        <v>16.5</v>
      </c>
      <c r="H13778" s="7" t="n">
        <v>6000</v>
      </c>
    </row>
    <row r="13779" spans="1:9">
      <c r="A13779" t="s">
        <v>4</v>
      </c>
      <c r="B13779" s="4" t="s">
        <v>5</v>
      </c>
      <c r="C13779" s="4" t="s">
        <v>13</v>
      </c>
      <c r="D13779" s="4" t="s">
        <v>13</v>
      </c>
      <c r="E13779" s="4" t="s">
        <v>30</v>
      </c>
      <c r="F13779" s="4" t="s">
        <v>30</v>
      </c>
      <c r="G13779" s="4" t="s">
        <v>30</v>
      </c>
      <c r="H13779" s="4" t="s">
        <v>10</v>
      </c>
      <c r="I13779" s="4" t="s">
        <v>13</v>
      </c>
    </row>
    <row r="13780" spans="1:9">
      <c r="A13780" t="n">
        <v>116876</v>
      </c>
      <c r="B13780" s="59" t="n">
        <v>45</v>
      </c>
      <c r="C13780" s="7" t="n">
        <v>4</v>
      </c>
      <c r="D13780" s="7" t="n">
        <v>3</v>
      </c>
      <c r="E13780" s="7" t="n">
        <v>1.75</v>
      </c>
      <c r="F13780" s="7" t="n">
        <v>195.029998779297</v>
      </c>
      <c r="G13780" s="7" t="n">
        <v>0</v>
      </c>
      <c r="H13780" s="7" t="n">
        <v>6000</v>
      </c>
      <c r="I13780" s="7" t="n">
        <v>0</v>
      </c>
    </row>
    <row r="13781" spans="1:9">
      <c r="A13781" t="s">
        <v>4</v>
      </c>
      <c r="B13781" s="4" t="s">
        <v>5</v>
      </c>
      <c r="C13781" s="4" t="s">
        <v>13</v>
      </c>
      <c r="D13781" s="4" t="s">
        <v>10</v>
      </c>
      <c r="E13781" s="4" t="s">
        <v>30</v>
      </c>
    </row>
    <row r="13782" spans="1:9">
      <c r="A13782" t="n">
        <v>116894</v>
      </c>
      <c r="B13782" s="27" t="n">
        <v>58</v>
      </c>
      <c r="C13782" s="7" t="n">
        <v>100</v>
      </c>
      <c r="D13782" s="7" t="n">
        <v>1000</v>
      </c>
      <c r="E13782" s="7" t="n">
        <v>1</v>
      </c>
    </row>
    <row r="13783" spans="1:9">
      <c r="A13783" t="s">
        <v>4</v>
      </c>
      <c r="B13783" s="4" t="s">
        <v>5</v>
      </c>
      <c r="C13783" s="4" t="s">
        <v>13</v>
      </c>
      <c r="D13783" s="4" t="s">
        <v>10</v>
      </c>
    </row>
    <row r="13784" spans="1:9">
      <c r="A13784" t="n">
        <v>116902</v>
      </c>
      <c r="B13784" s="27" t="n">
        <v>58</v>
      </c>
      <c r="C13784" s="7" t="n">
        <v>255</v>
      </c>
      <c r="D13784" s="7" t="n">
        <v>0</v>
      </c>
    </row>
    <row r="13785" spans="1:9">
      <c r="A13785" t="s">
        <v>4</v>
      </c>
      <c r="B13785" s="4" t="s">
        <v>5</v>
      </c>
      <c r="C13785" s="4" t="s">
        <v>13</v>
      </c>
      <c r="D13785" s="4" t="s">
        <v>10</v>
      </c>
    </row>
    <row r="13786" spans="1:9">
      <c r="A13786" t="n">
        <v>116906</v>
      </c>
      <c r="B13786" s="59" t="n">
        <v>45</v>
      </c>
      <c r="C13786" s="7" t="n">
        <v>7</v>
      </c>
      <c r="D13786" s="7" t="n">
        <v>255</v>
      </c>
    </row>
    <row r="13787" spans="1:9">
      <c r="A13787" t="s">
        <v>4</v>
      </c>
      <c r="B13787" s="4" t="s">
        <v>5</v>
      </c>
      <c r="C13787" s="4" t="s">
        <v>13</v>
      </c>
      <c r="D13787" s="4" t="s">
        <v>10</v>
      </c>
      <c r="E13787" s="4" t="s">
        <v>30</v>
      </c>
    </row>
    <row r="13788" spans="1:9">
      <c r="A13788" t="n">
        <v>116910</v>
      </c>
      <c r="B13788" s="27" t="n">
        <v>58</v>
      </c>
      <c r="C13788" s="7" t="n">
        <v>101</v>
      </c>
      <c r="D13788" s="7" t="n">
        <v>500</v>
      </c>
      <c r="E13788" s="7" t="n">
        <v>1</v>
      </c>
    </row>
    <row r="13789" spans="1:9">
      <c r="A13789" t="s">
        <v>4</v>
      </c>
      <c r="B13789" s="4" t="s">
        <v>5</v>
      </c>
      <c r="C13789" s="4" t="s">
        <v>13</v>
      </c>
      <c r="D13789" s="4" t="s">
        <v>10</v>
      </c>
    </row>
    <row r="13790" spans="1:9">
      <c r="A13790" t="n">
        <v>116918</v>
      </c>
      <c r="B13790" s="27" t="n">
        <v>58</v>
      </c>
      <c r="C13790" s="7" t="n">
        <v>254</v>
      </c>
      <c r="D13790" s="7" t="n">
        <v>0</v>
      </c>
    </row>
    <row r="13791" spans="1:9">
      <c r="A13791" t="s">
        <v>4</v>
      </c>
      <c r="B13791" s="4" t="s">
        <v>5</v>
      </c>
      <c r="C13791" s="4" t="s">
        <v>13</v>
      </c>
      <c r="D13791" s="4" t="s">
        <v>13</v>
      </c>
      <c r="E13791" s="4" t="s">
        <v>30</v>
      </c>
      <c r="F13791" s="4" t="s">
        <v>30</v>
      </c>
      <c r="G13791" s="4" t="s">
        <v>30</v>
      </c>
      <c r="H13791" s="4" t="s">
        <v>10</v>
      </c>
    </row>
    <row r="13792" spans="1:9">
      <c r="A13792" t="n">
        <v>116922</v>
      </c>
      <c r="B13792" s="59" t="n">
        <v>45</v>
      </c>
      <c r="C13792" s="7" t="n">
        <v>2</v>
      </c>
      <c r="D13792" s="7" t="n">
        <v>3</v>
      </c>
      <c r="E13792" s="7" t="n">
        <v>-0.860000014305115</v>
      </c>
      <c r="F13792" s="7" t="n">
        <v>1.53999996185303</v>
      </c>
      <c r="G13792" s="7" t="n">
        <v>9.68000030517578</v>
      </c>
      <c r="H13792" s="7" t="n">
        <v>0</v>
      </c>
    </row>
    <row r="13793" spans="1:9">
      <c r="A13793" t="s">
        <v>4</v>
      </c>
      <c r="B13793" s="4" t="s">
        <v>5</v>
      </c>
      <c r="C13793" s="4" t="s">
        <v>13</v>
      </c>
      <c r="D13793" s="4" t="s">
        <v>13</v>
      </c>
      <c r="E13793" s="4" t="s">
        <v>30</v>
      </c>
      <c r="F13793" s="4" t="s">
        <v>30</v>
      </c>
      <c r="G13793" s="4" t="s">
        <v>30</v>
      </c>
      <c r="H13793" s="4" t="s">
        <v>10</v>
      </c>
      <c r="I13793" s="4" t="s">
        <v>13</v>
      </c>
    </row>
    <row r="13794" spans="1:9">
      <c r="A13794" t="n">
        <v>116939</v>
      </c>
      <c r="B13794" s="59" t="n">
        <v>45</v>
      </c>
      <c r="C13794" s="7" t="n">
        <v>4</v>
      </c>
      <c r="D13794" s="7" t="n">
        <v>3</v>
      </c>
      <c r="E13794" s="7" t="n">
        <v>3.25</v>
      </c>
      <c r="F13794" s="7" t="n">
        <v>344.040008544922</v>
      </c>
      <c r="G13794" s="7" t="n">
        <v>0</v>
      </c>
      <c r="H13794" s="7" t="n">
        <v>0</v>
      </c>
      <c r="I13794" s="7" t="n">
        <v>0</v>
      </c>
    </row>
    <row r="13795" spans="1:9">
      <c r="A13795" t="s">
        <v>4</v>
      </c>
      <c r="B13795" s="4" t="s">
        <v>5</v>
      </c>
      <c r="C13795" s="4" t="s">
        <v>13</v>
      </c>
      <c r="D13795" s="4" t="s">
        <v>13</v>
      </c>
      <c r="E13795" s="4" t="s">
        <v>30</v>
      </c>
      <c r="F13795" s="4" t="s">
        <v>10</v>
      </c>
    </row>
    <row r="13796" spans="1:9">
      <c r="A13796" t="n">
        <v>116957</v>
      </c>
      <c r="B13796" s="59" t="n">
        <v>45</v>
      </c>
      <c r="C13796" s="7" t="n">
        <v>5</v>
      </c>
      <c r="D13796" s="7" t="n">
        <v>3</v>
      </c>
      <c r="E13796" s="7" t="n">
        <v>3</v>
      </c>
      <c r="F13796" s="7" t="n">
        <v>0</v>
      </c>
    </row>
    <row r="13797" spans="1:9">
      <c r="A13797" t="s">
        <v>4</v>
      </c>
      <c r="B13797" s="4" t="s">
        <v>5</v>
      </c>
      <c r="C13797" s="4" t="s">
        <v>13</v>
      </c>
      <c r="D13797" s="4" t="s">
        <v>13</v>
      </c>
      <c r="E13797" s="4" t="s">
        <v>30</v>
      </c>
      <c r="F13797" s="4" t="s">
        <v>10</v>
      </c>
    </row>
    <row r="13798" spans="1:9">
      <c r="A13798" t="n">
        <v>116966</v>
      </c>
      <c r="B13798" s="59" t="n">
        <v>45</v>
      </c>
      <c r="C13798" s="7" t="n">
        <v>11</v>
      </c>
      <c r="D13798" s="7" t="n">
        <v>3</v>
      </c>
      <c r="E13798" s="7" t="n">
        <v>34</v>
      </c>
      <c r="F13798" s="7" t="n">
        <v>0</v>
      </c>
    </row>
    <row r="13799" spans="1:9">
      <c r="A13799" t="s">
        <v>4</v>
      </c>
      <c r="B13799" s="4" t="s">
        <v>5</v>
      </c>
      <c r="C13799" s="4" t="s">
        <v>13</v>
      </c>
      <c r="D13799" s="4" t="s">
        <v>13</v>
      </c>
      <c r="E13799" s="4" t="s">
        <v>30</v>
      </c>
      <c r="F13799" s="4" t="s">
        <v>30</v>
      </c>
      <c r="G13799" s="4" t="s">
        <v>30</v>
      </c>
      <c r="H13799" s="4" t="s">
        <v>10</v>
      </c>
    </row>
    <row r="13800" spans="1:9">
      <c r="A13800" t="n">
        <v>116975</v>
      </c>
      <c r="B13800" s="59" t="n">
        <v>45</v>
      </c>
      <c r="C13800" s="7" t="n">
        <v>2</v>
      </c>
      <c r="D13800" s="7" t="n">
        <v>3</v>
      </c>
      <c r="E13800" s="7" t="n">
        <v>-0.0500000007450581</v>
      </c>
      <c r="F13800" s="7" t="n">
        <v>1.53999996185303</v>
      </c>
      <c r="G13800" s="7" t="n">
        <v>-2.41000008583069</v>
      </c>
      <c r="H13800" s="7" t="n">
        <v>6000</v>
      </c>
    </row>
    <row r="13801" spans="1:9">
      <c r="A13801" t="s">
        <v>4</v>
      </c>
      <c r="B13801" s="4" t="s">
        <v>5</v>
      </c>
      <c r="C13801" s="4" t="s">
        <v>13</v>
      </c>
      <c r="D13801" s="4" t="s">
        <v>13</v>
      </c>
      <c r="E13801" s="4" t="s">
        <v>30</v>
      </c>
      <c r="F13801" s="4" t="s">
        <v>30</v>
      </c>
      <c r="G13801" s="4" t="s">
        <v>30</v>
      </c>
      <c r="H13801" s="4" t="s">
        <v>10</v>
      </c>
      <c r="I13801" s="4" t="s">
        <v>13</v>
      </c>
    </row>
    <row r="13802" spans="1:9">
      <c r="A13802" t="n">
        <v>116992</v>
      </c>
      <c r="B13802" s="59" t="n">
        <v>45</v>
      </c>
      <c r="C13802" s="7" t="n">
        <v>4</v>
      </c>
      <c r="D13802" s="7" t="n">
        <v>3</v>
      </c>
      <c r="E13802" s="7" t="n">
        <v>2.75</v>
      </c>
      <c r="F13802" s="7" t="n">
        <v>359.929992675781</v>
      </c>
      <c r="G13802" s="7" t="n">
        <v>0</v>
      </c>
      <c r="H13802" s="7" t="n">
        <v>6000</v>
      </c>
      <c r="I13802" s="7" t="n">
        <v>0</v>
      </c>
    </row>
    <row r="13803" spans="1:9">
      <c r="A13803" t="s">
        <v>4</v>
      </c>
      <c r="B13803" s="4" t="s">
        <v>5</v>
      </c>
      <c r="C13803" s="4" t="s">
        <v>13</v>
      </c>
      <c r="D13803" s="4" t="s">
        <v>10</v>
      </c>
    </row>
    <row r="13804" spans="1:9">
      <c r="A13804" t="n">
        <v>117010</v>
      </c>
      <c r="B13804" s="27" t="n">
        <v>58</v>
      </c>
      <c r="C13804" s="7" t="n">
        <v>255</v>
      </c>
      <c r="D13804" s="7" t="n">
        <v>0</v>
      </c>
    </row>
    <row r="13805" spans="1:9">
      <c r="A13805" t="s">
        <v>4</v>
      </c>
      <c r="B13805" s="4" t="s">
        <v>5</v>
      </c>
      <c r="C13805" s="4" t="s">
        <v>13</v>
      </c>
      <c r="D13805" s="4" t="s">
        <v>10</v>
      </c>
    </row>
    <row r="13806" spans="1:9">
      <c r="A13806" t="n">
        <v>117014</v>
      </c>
      <c r="B13806" s="59" t="n">
        <v>45</v>
      </c>
      <c r="C13806" s="7" t="n">
        <v>7</v>
      </c>
      <c r="D13806" s="7" t="n">
        <v>255</v>
      </c>
    </row>
    <row r="13807" spans="1:9">
      <c r="A13807" t="s">
        <v>4</v>
      </c>
      <c r="B13807" s="4" t="s">
        <v>5</v>
      </c>
      <c r="C13807" s="4" t="s">
        <v>10</v>
      </c>
    </row>
    <row r="13808" spans="1:9">
      <c r="A13808" t="n">
        <v>117018</v>
      </c>
      <c r="B13808" s="25" t="n">
        <v>16</v>
      </c>
      <c r="C13808" s="7" t="n">
        <v>500</v>
      </c>
    </row>
    <row r="13809" spans="1:9">
      <c r="A13809" t="s">
        <v>4</v>
      </c>
      <c r="B13809" s="4" t="s">
        <v>5</v>
      </c>
      <c r="C13809" s="4" t="s">
        <v>13</v>
      </c>
      <c r="D13809" s="4" t="s">
        <v>10</v>
      </c>
      <c r="E13809" s="4" t="s">
        <v>30</v>
      </c>
    </row>
    <row r="13810" spans="1:9">
      <c r="A13810" t="n">
        <v>117021</v>
      </c>
      <c r="B13810" s="27" t="n">
        <v>58</v>
      </c>
      <c r="C13810" s="7" t="n">
        <v>101</v>
      </c>
      <c r="D13810" s="7" t="n">
        <v>500</v>
      </c>
      <c r="E13810" s="7" t="n">
        <v>1</v>
      </c>
    </row>
    <row r="13811" spans="1:9">
      <c r="A13811" t="s">
        <v>4</v>
      </c>
      <c r="B13811" s="4" t="s">
        <v>5</v>
      </c>
      <c r="C13811" s="4" t="s">
        <v>13</v>
      </c>
      <c r="D13811" s="4" t="s">
        <v>10</v>
      </c>
    </row>
    <row r="13812" spans="1:9">
      <c r="A13812" t="n">
        <v>117029</v>
      </c>
      <c r="B13812" s="27" t="n">
        <v>58</v>
      </c>
      <c r="C13812" s="7" t="n">
        <v>254</v>
      </c>
      <c r="D13812" s="7" t="n">
        <v>0</v>
      </c>
    </row>
    <row r="13813" spans="1:9">
      <c r="A13813" t="s">
        <v>4</v>
      </c>
      <c r="B13813" s="4" t="s">
        <v>5</v>
      </c>
      <c r="C13813" s="4" t="s">
        <v>13</v>
      </c>
      <c r="D13813" s="4" t="s">
        <v>13</v>
      </c>
      <c r="E13813" s="4" t="s">
        <v>30</v>
      </c>
      <c r="F13813" s="4" t="s">
        <v>30</v>
      </c>
      <c r="G13813" s="4" t="s">
        <v>30</v>
      </c>
      <c r="H13813" s="4" t="s">
        <v>10</v>
      </c>
    </row>
    <row r="13814" spans="1:9">
      <c r="A13814" t="n">
        <v>117033</v>
      </c>
      <c r="B13814" s="59" t="n">
        <v>45</v>
      </c>
      <c r="C13814" s="7" t="n">
        <v>2</v>
      </c>
      <c r="D13814" s="7" t="n">
        <v>3</v>
      </c>
      <c r="E13814" s="7" t="n">
        <v>-4.65000009536743</v>
      </c>
      <c r="F13814" s="7" t="n">
        <v>1.20000004768372</v>
      </c>
      <c r="G13814" s="7" t="n">
        <v>7.28999996185303</v>
      </c>
      <c r="H13814" s="7" t="n">
        <v>0</v>
      </c>
    </row>
    <row r="13815" spans="1:9">
      <c r="A13815" t="s">
        <v>4</v>
      </c>
      <c r="B13815" s="4" t="s">
        <v>5</v>
      </c>
      <c r="C13815" s="4" t="s">
        <v>13</v>
      </c>
      <c r="D13815" s="4" t="s">
        <v>13</v>
      </c>
      <c r="E13815" s="4" t="s">
        <v>30</v>
      </c>
      <c r="F13815" s="4" t="s">
        <v>30</v>
      </c>
      <c r="G13815" s="4" t="s">
        <v>30</v>
      </c>
      <c r="H13815" s="4" t="s">
        <v>10</v>
      </c>
      <c r="I13815" s="4" t="s">
        <v>13</v>
      </c>
    </row>
    <row r="13816" spans="1:9">
      <c r="A13816" t="n">
        <v>117050</v>
      </c>
      <c r="B13816" s="59" t="n">
        <v>45</v>
      </c>
      <c r="C13816" s="7" t="n">
        <v>4</v>
      </c>
      <c r="D13816" s="7" t="n">
        <v>3</v>
      </c>
      <c r="E13816" s="7" t="n">
        <v>7</v>
      </c>
      <c r="F13816" s="7" t="n">
        <v>19.1900005340576</v>
      </c>
      <c r="G13816" s="7" t="n">
        <v>0</v>
      </c>
      <c r="H13816" s="7" t="n">
        <v>0</v>
      </c>
      <c r="I13816" s="7" t="n">
        <v>0</v>
      </c>
    </row>
    <row r="13817" spans="1:9">
      <c r="A13817" t="s">
        <v>4</v>
      </c>
      <c r="B13817" s="4" t="s">
        <v>5</v>
      </c>
      <c r="C13817" s="4" t="s">
        <v>13</v>
      </c>
      <c r="D13817" s="4" t="s">
        <v>13</v>
      </c>
      <c r="E13817" s="4" t="s">
        <v>30</v>
      </c>
      <c r="F13817" s="4" t="s">
        <v>10</v>
      </c>
    </row>
    <row r="13818" spans="1:9">
      <c r="A13818" t="n">
        <v>117068</v>
      </c>
      <c r="B13818" s="59" t="n">
        <v>45</v>
      </c>
      <c r="C13818" s="7" t="n">
        <v>5</v>
      </c>
      <c r="D13818" s="7" t="n">
        <v>3</v>
      </c>
      <c r="E13818" s="7" t="n">
        <v>3</v>
      </c>
      <c r="F13818" s="7" t="n">
        <v>0</v>
      </c>
    </row>
    <row r="13819" spans="1:9">
      <c r="A13819" t="s">
        <v>4</v>
      </c>
      <c r="B13819" s="4" t="s">
        <v>5</v>
      </c>
      <c r="C13819" s="4" t="s">
        <v>13</v>
      </c>
      <c r="D13819" s="4" t="s">
        <v>13</v>
      </c>
      <c r="E13819" s="4" t="s">
        <v>30</v>
      </c>
      <c r="F13819" s="4" t="s">
        <v>10</v>
      </c>
    </row>
    <row r="13820" spans="1:9">
      <c r="A13820" t="n">
        <v>117077</v>
      </c>
      <c r="B13820" s="59" t="n">
        <v>45</v>
      </c>
      <c r="C13820" s="7" t="n">
        <v>11</v>
      </c>
      <c r="D13820" s="7" t="n">
        <v>3</v>
      </c>
      <c r="E13820" s="7" t="n">
        <v>34</v>
      </c>
      <c r="F13820" s="7" t="n">
        <v>0</v>
      </c>
    </row>
    <row r="13821" spans="1:9">
      <c r="A13821" t="s">
        <v>4</v>
      </c>
      <c r="B13821" s="4" t="s">
        <v>5</v>
      </c>
      <c r="C13821" s="4" t="s">
        <v>13</v>
      </c>
      <c r="D13821" s="4" t="s">
        <v>10</v>
      </c>
    </row>
    <row r="13822" spans="1:9">
      <c r="A13822" t="n">
        <v>117086</v>
      </c>
      <c r="B13822" s="27" t="n">
        <v>58</v>
      </c>
      <c r="C13822" s="7" t="n">
        <v>255</v>
      </c>
      <c r="D13822" s="7" t="n">
        <v>0</v>
      </c>
    </row>
    <row r="13823" spans="1:9">
      <c r="A13823" t="s">
        <v>4</v>
      </c>
      <c r="B13823" s="4" t="s">
        <v>5</v>
      </c>
      <c r="C13823" s="4" t="s">
        <v>10</v>
      </c>
    </row>
    <row r="13824" spans="1:9">
      <c r="A13824" t="n">
        <v>117090</v>
      </c>
      <c r="B13824" s="25" t="n">
        <v>16</v>
      </c>
      <c r="C13824" s="7" t="n">
        <v>1000</v>
      </c>
    </row>
    <row r="13825" spans="1:9">
      <c r="A13825" t="s">
        <v>4</v>
      </c>
      <c r="B13825" s="4" t="s">
        <v>5</v>
      </c>
      <c r="C13825" s="4" t="s">
        <v>13</v>
      </c>
      <c r="D13825" s="4" t="s">
        <v>10</v>
      </c>
      <c r="E13825" s="4" t="s">
        <v>6</v>
      </c>
    </row>
    <row r="13826" spans="1:9">
      <c r="A13826" t="n">
        <v>117093</v>
      </c>
      <c r="B13826" s="51" t="n">
        <v>51</v>
      </c>
      <c r="C13826" s="7" t="n">
        <v>4</v>
      </c>
      <c r="D13826" s="7" t="n">
        <v>0</v>
      </c>
      <c r="E13826" s="7" t="s">
        <v>677</v>
      </c>
    </row>
    <row r="13827" spans="1:9">
      <c r="A13827" t="s">
        <v>4</v>
      </c>
      <c r="B13827" s="4" t="s">
        <v>5</v>
      </c>
      <c r="C13827" s="4" t="s">
        <v>10</v>
      </c>
    </row>
    <row r="13828" spans="1:9">
      <c r="A13828" t="n">
        <v>117106</v>
      </c>
      <c r="B13828" s="25" t="n">
        <v>16</v>
      </c>
      <c r="C13828" s="7" t="n">
        <v>0</v>
      </c>
    </row>
    <row r="13829" spans="1:9">
      <c r="A13829" t="s">
        <v>4</v>
      </c>
      <c r="B13829" s="4" t="s">
        <v>5</v>
      </c>
      <c r="C13829" s="4" t="s">
        <v>10</v>
      </c>
      <c r="D13829" s="4" t="s">
        <v>66</v>
      </c>
      <c r="E13829" s="4" t="s">
        <v>13</v>
      </c>
      <c r="F13829" s="4" t="s">
        <v>13</v>
      </c>
    </row>
    <row r="13830" spans="1:9">
      <c r="A13830" t="n">
        <v>117109</v>
      </c>
      <c r="B13830" s="52" t="n">
        <v>26</v>
      </c>
      <c r="C13830" s="7" t="n">
        <v>0</v>
      </c>
      <c r="D13830" s="7" t="s">
        <v>1052</v>
      </c>
      <c r="E13830" s="7" t="n">
        <v>2</v>
      </c>
      <c r="F13830" s="7" t="n">
        <v>0</v>
      </c>
    </row>
    <row r="13831" spans="1:9">
      <c r="A13831" t="s">
        <v>4</v>
      </c>
      <c r="B13831" s="4" t="s">
        <v>5</v>
      </c>
    </row>
    <row r="13832" spans="1:9">
      <c r="A13832" t="n">
        <v>117274</v>
      </c>
      <c r="B13832" s="32" t="n">
        <v>28</v>
      </c>
    </row>
    <row r="13833" spans="1:9">
      <c r="A13833" t="s">
        <v>4</v>
      </c>
      <c r="B13833" s="4" t="s">
        <v>5</v>
      </c>
      <c r="C13833" s="4" t="s">
        <v>10</v>
      </c>
    </row>
    <row r="13834" spans="1:9">
      <c r="A13834" t="n">
        <v>117275</v>
      </c>
      <c r="B13834" s="25" t="n">
        <v>16</v>
      </c>
      <c r="C13834" s="7" t="n">
        <v>500</v>
      </c>
    </row>
    <row r="13835" spans="1:9">
      <c r="A13835" t="s">
        <v>4</v>
      </c>
      <c r="B13835" s="4" t="s">
        <v>5</v>
      </c>
      <c r="C13835" s="4" t="s">
        <v>13</v>
      </c>
      <c r="D13835" s="4" t="s">
        <v>10</v>
      </c>
      <c r="E13835" s="4" t="s">
        <v>30</v>
      </c>
    </row>
    <row r="13836" spans="1:9">
      <c r="A13836" t="n">
        <v>117278</v>
      </c>
      <c r="B13836" s="27" t="n">
        <v>58</v>
      </c>
      <c r="C13836" s="7" t="n">
        <v>0</v>
      </c>
      <c r="D13836" s="7" t="n">
        <v>300</v>
      </c>
      <c r="E13836" s="7" t="n">
        <v>0.300000011920929</v>
      </c>
    </row>
    <row r="13837" spans="1:9">
      <c r="A13837" t="s">
        <v>4</v>
      </c>
      <c r="B13837" s="4" t="s">
        <v>5</v>
      </c>
      <c r="C13837" s="4" t="s">
        <v>13</v>
      </c>
      <c r="D13837" s="4" t="s">
        <v>10</v>
      </c>
    </row>
    <row r="13838" spans="1:9">
      <c r="A13838" t="n">
        <v>117286</v>
      </c>
      <c r="B13838" s="27" t="n">
        <v>58</v>
      </c>
      <c r="C13838" s="7" t="n">
        <v>255</v>
      </c>
      <c r="D13838" s="7" t="n">
        <v>0</v>
      </c>
    </row>
    <row r="13839" spans="1:9">
      <c r="A13839" t="s">
        <v>4</v>
      </c>
      <c r="B13839" s="4" t="s">
        <v>5</v>
      </c>
      <c r="C13839" s="4" t="s">
        <v>13</v>
      </c>
      <c r="D13839" s="4" t="s">
        <v>10</v>
      </c>
      <c r="E13839" s="4" t="s">
        <v>30</v>
      </c>
      <c r="F13839" s="4" t="s">
        <v>10</v>
      </c>
      <c r="G13839" s="4" t="s">
        <v>9</v>
      </c>
      <c r="H13839" s="4" t="s">
        <v>9</v>
      </c>
      <c r="I13839" s="4" t="s">
        <v>10</v>
      </c>
      <c r="J13839" s="4" t="s">
        <v>10</v>
      </c>
      <c r="K13839" s="4" t="s">
        <v>9</v>
      </c>
      <c r="L13839" s="4" t="s">
        <v>9</v>
      </c>
      <c r="M13839" s="4" t="s">
        <v>9</v>
      </c>
      <c r="N13839" s="4" t="s">
        <v>9</v>
      </c>
      <c r="O13839" s="4" t="s">
        <v>6</v>
      </c>
    </row>
    <row r="13840" spans="1:9">
      <c r="A13840" t="n">
        <v>117290</v>
      </c>
      <c r="B13840" s="19" t="n">
        <v>50</v>
      </c>
      <c r="C13840" s="7" t="n">
        <v>0</v>
      </c>
      <c r="D13840" s="7" t="n">
        <v>12105</v>
      </c>
      <c r="E13840" s="7" t="n">
        <v>1</v>
      </c>
      <c r="F13840" s="7" t="n">
        <v>0</v>
      </c>
      <c r="G13840" s="7" t="n">
        <v>0</v>
      </c>
      <c r="H13840" s="7" t="n">
        <v>0</v>
      </c>
      <c r="I13840" s="7" t="n">
        <v>0</v>
      </c>
      <c r="J13840" s="7" t="n">
        <v>65533</v>
      </c>
      <c r="K13840" s="7" t="n">
        <v>0</v>
      </c>
      <c r="L13840" s="7" t="n">
        <v>0</v>
      </c>
      <c r="M13840" s="7" t="n">
        <v>0</v>
      </c>
      <c r="N13840" s="7" t="n">
        <v>0</v>
      </c>
      <c r="O13840" s="7" t="s">
        <v>12</v>
      </c>
    </row>
    <row r="13841" spans="1:15">
      <c r="A13841" t="s">
        <v>4</v>
      </c>
      <c r="B13841" s="4" t="s">
        <v>5</v>
      </c>
      <c r="C13841" s="4" t="s">
        <v>13</v>
      </c>
      <c r="D13841" s="4" t="s">
        <v>10</v>
      </c>
      <c r="E13841" s="4" t="s">
        <v>10</v>
      </c>
      <c r="F13841" s="4" t="s">
        <v>10</v>
      </c>
      <c r="G13841" s="4" t="s">
        <v>10</v>
      </c>
      <c r="H13841" s="4" t="s">
        <v>13</v>
      </c>
    </row>
    <row r="13842" spans="1:15">
      <c r="A13842" t="n">
        <v>117329</v>
      </c>
      <c r="B13842" s="30" t="n">
        <v>25</v>
      </c>
      <c r="C13842" s="7" t="n">
        <v>5</v>
      </c>
      <c r="D13842" s="7" t="n">
        <v>65535</v>
      </c>
      <c r="E13842" s="7" t="n">
        <v>65535</v>
      </c>
      <c r="F13842" s="7" t="n">
        <v>65535</v>
      </c>
      <c r="G13842" s="7" t="n">
        <v>65535</v>
      </c>
      <c r="H13842" s="7" t="n">
        <v>0</v>
      </c>
    </row>
    <row r="13843" spans="1:15">
      <c r="A13843" t="s">
        <v>4</v>
      </c>
      <c r="B13843" s="4" t="s">
        <v>5</v>
      </c>
      <c r="C13843" s="4" t="s">
        <v>10</v>
      </c>
      <c r="D13843" s="4" t="s">
        <v>13</v>
      </c>
      <c r="E13843" s="4" t="s">
        <v>66</v>
      </c>
      <c r="F13843" s="4" t="s">
        <v>13</v>
      </c>
      <c r="G13843" s="4" t="s">
        <v>13</v>
      </c>
    </row>
    <row r="13844" spans="1:15">
      <c r="A13844" t="n">
        <v>117340</v>
      </c>
      <c r="B13844" s="31" t="n">
        <v>24</v>
      </c>
      <c r="C13844" s="7" t="n">
        <v>65533</v>
      </c>
      <c r="D13844" s="7" t="n">
        <v>11</v>
      </c>
      <c r="E13844" s="7" t="s">
        <v>1053</v>
      </c>
      <c r="F13844" s="7" t="n">
        <v>2</v>
      </c>
      <c r="G13844" s="7" t="n">
        <v>0</v>
      </c>
    </row>
    <row r="13845" spans="1:15">
      <c r="A13845" t="s">
        <v>4</v>
      </c>
      <c r="B13845" s="4" t="s">
        <v>5</v>
      </c>
    </row>
    <row r="13846" spans="1:15">
      <c r="A13846" t="n">
        <v>117381</v>
      </c>
      <c r="B13846" s="32" t="n">
        <v>28</v>
      </c>
    </row>
    <row r="13847" spans="1:15">
      <c r="A13847" t="s">
        <v>4</v>
      </c>
      <c r="B13847" s="4" t="s">
        <v>5</v>
      </c>
      <c r="C13847" s="4" t="s">
        <v>13</v>
      </c>
    </row>
    <row r="13848" spans="1:15">
      <c r="A13848" t="n">
        <v>117382</v>
      </c>
      <c r="B13848" s="33" t="n">
        <v>27</v>
      </c>
      <c r="C13848" s="7" t="n">
        <v>0</v>
      </c>
    </row>
    <row r="13849" spans="1:15">
      <c r="A13849" t="s">
        <v>4</v>
      </c>
      <c r="B13849" s="4" t="s">
        <v>5</v>
      </c>
      <c r="C13849" s="4" t="s">
        <v>13</v>
      </c>
    </row>
    <row r="13850" spans="1:15">
      <c r="A13850" t="n">
        <v>117384</v>
      </c>
      <c r="B13850" s="33" t="n">
        <v>27</v>
      </c>
      <c r="C13850" s="7" t="n">
        <v>1</v>
      </c>
    </row>
    <row r="13851" spans="1:15">
      <c r="A13851" t="s">
        <v>4</v>
      </c>
      <c r="B13851" s="4" t="s">
        <v>5</v>
      </c>
      <c r="C13851" s="4" t="s">
        <v>13</v>
      </c>
      <c r="D13851" s="4" t="s">
        <v>10</v>
      </c>
      <c r="E13851" s="4" t="s">
        <v>10</v>
      </c>
      <c r="F13851" s="4" t="s">
        <v>10</v>
      </c>
      <c r="G13851" s="4" t="s">
        <v>10</v>
      </c>
      <c r="H13851" s="4" t="s">
        <v>13</v>
      </c>
    </row>
    <row r="13852" spans="1:15">
      <c r="A13852" t="n">
        <v>117386</v>
      </c>
      <c r="B13852" s="30" t="n">
        <v>25</v>
      </c>
      <c r="C13852" s="7" t="n">
        <v>5</v>
      </c>
      <c r="D13852" s="7" t="n">
        <v>65535</v>
      </c>
      <c r="E13852" s="7" t="n">
        <v>500</v>
      </c>
      <c r="F13852" s="7" t="n">
        <v>800</v>
      </c>
      <c r="G13852" s="7" t="n">
        <v>140</v>
      </c>
      <c r="H13852" s="7" t="n">
        <v>0</v>
      </c>
    </row>
    <row r="13853" spans="1:15">
      <c r="A13853" t="s">
        <v>4</v>
      </c>
      <c r="B13853" s="4" t="s">
        <v>5</v>
      </c>
      <c r="C13853" s="4" t="s">
        <v>10</v>
      </c>
      <c r="D13853" s="4" t="s">
        <v>13</v>
      </c>
      <c r="E13853" s="4" t="s">
        <v>66</v>
      </c>
      <c r="F13853" s="4" t="s">
        <v>13</v>
      </c>
      <c r="G13853" s="4" t="s">
        <v>13</v>
      </c>
    </row>
    <row r="13854" spans="1:15">
      <c r="A13854" t="n">
        <v>117397</v>
      </c>
      <c r="B13854" s="31" t="n">
        <v>24</v>
      </c>
      <c r="C13854" s="7" t="n">
        <v>65533</v>
      </c>
      <c r="D13854" s="7" t="n">
        <v>11</v>
      </c>
      <c r="E13854" s="7" t="s">
        <v>1054</v>
      </c>
      <c r="F13854" s="7" t="n">
        <v>2</v>
      </c>
      <c r="G13854" s="7" t="n">
        <v>0</v>
      </c>
    </row>
    <row r="13855" spans="1:15">
      <c r="A13855" t="s">
        <v>4</v>
      </c>
      <c r="B13855" s="4" t="s">
        <v>5</v>
      </c>
    </row>
    <row r="13856" spans="1:15">
      <c r="A13856" t="n">
        <v>117515</v>
      </c>
      <c r="B13856" s="32" t="n">
        <v>28</v>
      </c>
    </row>
    <row r="13857" spans="1:8">
      <c r="A13857" t="s">
        <v>4</v>
      </c>
      <c r="B13857" s="4" t="s">
        <v>5</v>
      </c>
      <c r="C13857" s="4" t="s">
        <v>13</v>
      </c>
    </row>
    <row r="13858" spans="1:8">
      <c r="A13858" t="n">
        <v>117516</v>
      </c>
      <c r="B13858" s="33" t="n">
        <v>27</v>
      </c>
      <c r="C13858" s="7" t="n">
        <v>0</v>
      </c>
    </row>
    <row r="13859" spans="1:8">
      <c r="A13859" t="s">
        <v>4</v>
      </c>
      <c r="B13859" s="4" t="s">
        <v>5</v>
      </c>
      <c r="C13859" s="4" t="s">
        <v>13</v>
      </c>
    </row>
    <row r="13860" spans="1:8">
      <c r="A13860" t="n">
        <v>117518</v>
      </c>
      <c r="B13860" s="33" t="n">
        <v>27</v>
      </c>
      <c r="C13860" s="7" t="n">
        <v>1</v>
      </c>
    </row>
    <row r="13861" spans="1:8">
      <c r="A13861" t="s">
        <v>4</v>
      </c>
      <c r="B13861" s="4" t="s">
        <v>5</v>
      </c>
      <c r="C13861" s="4" t="s">
        <v>13</v>
      </c>
      <c r="D13861" s="4" t="s">
        <v>10</v>
      </c>
      <c r="E13861" s="4" t="s">
        <v>10</v>
      </c>
      <c r="F13861" s="4" t="s">
        <v>10</v>
      </c>
      <c r="G13861" s="4" t="s">
        <v>10</v>
      </c>
      <c r="H13861" s="4" t="s">
        <v>13</v>
      </c>
    </row>
    <row r="13862" spans="1:8">
      <c r="A13862" t="n">
        <v>117520</v>
      </c>
      <c r="B13862" s="30" t="n">
        <v>25</v>
      </c>
      <c r="C13862" s="7" t="n">
        <v>5</v>
      </c>
      <c r="D13862" s="7" t="n">
        <v>65535</v>
      </c>
      <c r="E13862" s="7" t="n">
        <v>65535</v>
      </c>
      <c r="F13862" s="7" t="n">
        <v>65535</v>
      </c>
      <c r="G13862" s="7" t="n">
        <v>65535</v>
      </c>
      <c r="H13862" s="7" t="n">
        <v>0</v>
      </c>
    </row>
    <row r="13863" spans="1:8">
      <c r="A13863" t="s">
        <v>4</v>
      </c>
      <c r="B13863" s="4" t="s">
        <v>5</v>
      </c>
      <c r="C13863" s="4" t="s">
        <v>13</v>
      </c>
      <c r="D13863" s="4" t="s">
        <v>10</v>
      </c>
      <c r="E13863" s="4" t="s">
        <v>30</v>
      </c>
    </row>
    <row r="13864" spans="1:8">
      <c r="A13864" t="n">
        <v>117531</v>
      </c>
      <c r="B13864" s="27" t="n">
        <v>58</v>
      </c>
      <c r="C13864" s="7" t="n">
        <v>100</v>
      </c>
      <c r="D13864" s="7" t="n">
        <v>300</v>
      </c>
      <c r="E13864" s="7" t="n">
        <v>0.300000011920929</v>
      </c>
    </row>
    <row r="13865" spans="1:8">
      <c r="A13865" t="s">
        <v>4</v>
      </c>
      <c r="B13865" s="4" t="s">
        <v>5</v>
      </c>
      <c r="C13865" s="4" t="s">
        <v>13</v>
      </c>
      <c r="D13865" s="4" t="s">
        <v>10</v>
      </c>
    </row>
    <row r="13866" spans="1:8">
      <c r="A13866" t="n">
        <v>117539</v>
      </c>
      <c r="B13866" s="27" t="n">
        <v>58</v>
      </c>
      <c r="C13866" s="7" t="n">
        <v>255</v>
      </c>
      <c r="D13866" s="7" t="n">
        <v>0</v>
      </c>
    </row>
    <row r="13867" spans="1:8">
      <c r="A13867" t="s">
        <v>4</v>
      </c>
      <c r="B13867" s="4" t="s">
        <v>5</v>
      </c>
      <c r="C13867" s="4" t="s">
        <v>10</v>
      </c>
    </row>
    <row r="13868" spans="1:8">
      <c r="A13868" t="n">
        <v>117543</v>
      </c>
      <c r="B13868" s="25" t="n">
        <v>16</v>
      </c>
      <c r="C13868" s="7" t="n">
        <v>500</v>
      </c>
    </row>
    <row r="13869" spans="1:8">
      <c r="A13869" t="s">
        <v>4</v>
      </c>
      <c r="B13869" s="4" t="s">
        <v>5</v>
      </c>
      <c r="C13869" s="4" t="s">
        <v>13</v>
      </c>
      <c r="D13869" s="4" t="s">
        <v>10</v>
      </c>
      <c r="E13869" s="4" t="s">
        <v>30</v>
      </c>
    </row>
    <row r="13870" spans="1:8">
      <c r="A13870" t="n">
        <v>117546</v>
      </c>
      <c r="B13870" s="27" t="n">
        <v>58</v>
      </c>
      <c r="C13870" s="7" t="n">
        <v>101</v>
      </c>
      <c r="D13870" s="7" t="n">
        <v>500</v>
      </c>
      <c r="E13870" s="7" t="n">
        <v>1</v>
      </c>
    </row>
    <row r="13871" spans="1:8">
      <c r="A13871" t="s">
        <v>4</v>
      </c>
      <c r="B13871" s="4" t="s">
        <v>5</v>
      </c>
      <c r="C13871" s="4" t="s">
        <v>13</v>
      </c>
      <c r="D13871" s="4" t="s">
        <v>10</v>
      </c>
    </row>
    <row r="13872" spans="1:8">
      <c r="A13872" t="n">
        <v>117554</v>
      </c>
      <c r="B13872" s="27" t="n">
        <v>58</v>
      </c>
      <c r="C13872" s="7" t="n">
        <v>254</v>
      </c>
      <c r="D13872" s="7" t="n">
        <v>0</v>
      </c>
    </row>
    <row r="13873" spans="1:8">
      <c r="A13873" t="s">
        <v>4</v>
      </c>
      <c r="B13873" s="4" t="s">
        <v>5</v>
      </c>
      <c r="C13873" s="4" t="s">
        <v>13</v>
      </c>
      <c r="D13873" s="4" t="s">
        <v>13</v>
      </c>
      <c r="E13873" s="4" t="s">
        <v>30</v>
      </c>
      <c r="F13873" s="4" t="s">
        <v>30</v>
      </c>
      <c r="G13873" s="4" t="s">
        <v>30</v>
      </c>
      <c r="H13873" s="4" t="s">
        <v>10</v>
      </c>
    </row>
    <row r="13874" spans="1:8">
      <c r="A13874" t="n">
        <v>117558</v>
      </c>
      <c r="B13874" s="59" t="n">
        <v>45</v>
      </c>
      <c r="C13874" s="7" t="n">
        <v>2</v>
      </c>
      <c r="D13874" s="7" t="n">
        <v>3</v>
      </c>
      <c r="E13874" s="7" t="n">
        <v>-0.579999983310699</v>
      </c>
      <c r="F13874" s="7" t="n">
        <v>1.5</v>
      </c>
      <c r="G13874" s="7" t="n">
        <v>30.9099998474121</v>
      </c>
      <c r="H13874" s="7" t="n">
        <v>0</v>
      </c>
    </row>
    <row r="13875" spans="1:8">
      <c r="A13875" t="s">
        <v>4</v>
      </c>
      <c r="B13875" s="4" t="s">
        <v>5</v>
      </c>
      <c r="C13875" s="4" t="s">
        <v>13</v>
      </c>
      <c r="D13875" s="4" t="s">
        <v>13</v>
      </c>
      <c r="E13875" s="4" t="s">
        <v>30</v>
      </c>
      <c r="F13875" s="4" t="s">
        <v>30</v>
      </c>
      <c r="G13875" s="4" t="s">
        <v>30</v>
      </c>
      <c r="H13875" s="4" t="s">
        <v>10</v>
      </c>
      <c r="I13875" s="4" t="s">
        <v>13</v>
      </c>
    </row>
    <row r="13876" spans="1:8">
      <c r="A13876" t="n">
        <v>117575</v>
      </c>
      <c r="B13876" s="59" t="n">
        <v>45</v>
      </c>
      <c r="C13876" s="7" t="n">
        <v>4</v>
      </c>
      <c r="D13876" s="7" t="n">
        <v>3</v>
      </c>
      <c r="E13876" s="7" t="n">
        <v>3.75</v>
      </c>
      <c r="F13876" s="7" t="n">
        <v>124.940002441406</v>
      </c>
      <c r="G13876" s="7" t="n">
        <v>0</v>
      </c>
      <c r="H13876" s="7" t="n">
        <v>0</v>
      </c>
      <c r="I13876" s="7" t="n">
        <v>0</v>
      </c>
    </row>
    <row r="13877" spans="1:8">
      <c r="A13877" t="s">
        <v>4</v>
      </c>
      <c r="B13877" s="4" t="s">
        <v>5</v>
      </c>
      <c r="C13877" s="4" t="s">
        <v>13</v>
      </c>
      <c r="D13877" s="4" t="s">
        <v>13</v>
      </c>
      <c r="E13877" s="4" t="s">
        <v>30</v>
      </c>
      <c r="F13877" s="4" t="s">
        <v>10</v>
      </c>
    </row>
    <row r="13878" spans="1:8">
      <c r="A13878" t="n">
        <v>117593</v>
      </c>
      <c r="B13878" s="59" t="n">
        <v>45</v>
      </c>
      <c r="C13878" s="7" t="n">
        <v>5</v>
      </c>
      <c r="D13878" s="7" t="n">
        <v>3</v>
      </c>
      <c r="E13878" s="7" t="n">
        <v>4.69999980926514</v>
      </c>
      <c r="F13878" s="7" t="n">
        <v>0</v>
      </c>
    </row>
    <row r="13879" spans="1:8">
      <c r="A13879" t="s">
        <v>4</v>
      </c>
      <c r="B13879" s="4" t="s">
        <v>5</v>
      </c>
      <c r="C13879" s="4" t="s">
        <v>13</v>
      </c>
      <c r="D13879" s="4" t="s">
        <v>13</v>
      </c>
      <c r="E13879" s="4" t="s">
        <v>30</v>
      </c>
      <c r="F13879" s="4" t="s">
        <v>10</v>
      </c>
    </row>
    <row r="13880" spans="1:8">
      <c r="A13880" t="n">
        <v>117602</v>
      </c>
      <c r="B13880" s="59" t="n">
        <v>45</v>
      </c>
      <c r="C13880" s="7" t="n">
        <v>11</v>
      </c>
      <c r="D13880" s="7" t="n">
        <v>3</v>
      </c>
      <c r="E13880" s="7" t="n">
        <v>34</v>
      </c>
      <c r="F13880" s="7" t="n">
        <v>0</v>
      </c>
    </row>
    <row r="13881" spans="1:8">
      <c r="A13881" t="s">
        <v>4</v>
      </c>
      <c r="B13881" s="4" t="s">
        <v>5</v>
      </c>
      <c r="C13881" s="4" t="s">
        <v>13</v>
      </c>
      <c r="D13881" s="4" t="s">
        <v>13</v>
      </c>
      <c r="E13881" s="4" t="s">
        <v>30</v>
      </c>
      <c r="F13881" s="4" t="s">
        <v>30</v>
      </c>
      <c r="G13881" s="4" t="s">
        <v>30</v>
      </c>
      <c r="H13881" s="4" t="s">
        <v>10</v>
      </c>
      <c r="I13881" s="4" t="s">
        <v>13</v>
      </c>
    </row>
    <row r="13882" spans="1:8">
      <c r="A13882" t="n">
        <v>117611</v>
      </c>
      <c r="B13882" s="59" t="n">
        <v>45</v>
      </c>
      <c r="C13882" s="7" t="n">
        <v>4</v>
      </c>
      <c r="D13882" s="7" t="n">
        <v>3</v>
      </c>
      <c r="E13882" s="7" t="n">
        <v>3.75</v>
      </c>
      <c r="F13882" s="7" t="n">
        <v>60</v>
      </c>
      <c r="G13882" s="7" t="n">
        <v>0</v>
      </c>
      <c r="H13882" s="7" t="n">
        <v>25000</v>
      </c>
      <c r="I13882" s="7" t="n">
        <v>0</v>
      </c>
    </row>
    <row r="13883" spans="1:8">
      <c r="A13883" t="s">
        <v>4</v>
      </c>
      <c r="B13883" s="4" t="s">
        <v>5</v>
      </c>
      <c r="C13883" s="4" t="s">
        <v>13</v>
      </c>
      <c r="D13883" s="4" t="s">
        <v>10</v>
      </c>
    </row>
    <row r="13884" spans="1:8">
      <c r="A13884" t="n">
        <v>117629</v>
      </c>
      <c r="B13884" s="27" t="n">
        <v>58</v>
      </c>
      <c r="C13884" s="7" t="n">
        <v>255</v>
      </c>
      <c r="D13884" s="7" t="n">
        <v>0</v>
      </c>
    </row>
    <row r="13885" spans="1:8">
      <c r="A13885" t="s">
        <v>4</v>
      </c>
      <c r="B13885" s="4" t="s">
        <v>5</v>
      </c>
      <c r="C13885" s="4" t="s">
        <v>10</v>
      </c>
    </row>
    <row r="13886" spans="1:8">
      <c r="A13886" t="n">
        <v>117633</v>
      </c>
      <c r="B13886" s="25" t="n">
        <v>16</v>
      </c>
      <c r="C13886" s="7" t="n">
        <v>1000</v>
      </c>
    </row>
    <row r="13887" spans="1:8">
      <c r="A13887" t="s">
        <v>4</v>
      </c>
      <c r="B13887" s="4" t="s">
        <v>5</v>
      </c>
      <c r="C13887" s="4" t="s">
        <v>13</v>
      </c>
      <c r="D13887" s="4" t="s">
        <v>10</v>
      </c>
      <c r="E13887" s="4" t="s">
        <v>30</v>
      </c>
    </row>
    <row r="13888" spans="1:8">
      <c r="A13888" t="n">
        <v>117636</v>
      </c>
      <c r="B13888" s="27" t="n">
        <v>58</v>
      </c>
      <c r="C13888" s="7" t="n">
        <v>0</v>
      </c>
      <c r="D13888" s="7" t="n">
        <v>300</v>
      </c>
      <c r="E13888" s="7" t="n">
        <v>0.300000011920929</v>
      </c>
    </row>
    <row r="13889" spans="1:9">
      <c r="A13889" t="s">
        <v>4</v>
      </c>
      <c r="B13889" s="4" t="s">
        <v>5</v>
      </c>
      <c r="C13889" s="4" t="s">
        <v>13</v>
      </c>
      <c r="D13889" s="4" t="s">
        <v>10</v>
      </c>
    </row>
    <row r="13890" spans="1:9">
      <c r="A13890" t="n">
        <v>117644</v>
      </c>
      <c r="B13890" s="27" t="n">
        <v>58</v>
      </c>
      <c r="C13890" s="7" t="n">
        <v>255</v>
      </c>
      <c r="D13890" s="7" t="n">
        <v>0</v>
      </c>
    </row>
    <row r="13891" spans="1:9">
      <c r="A13891" t="s">
        <v>4</v>
      </c>
      <c r="B13891" s="4" t="s">
        <v>5</v>
      </c>
      <c r="C13891" s="4" t="s">
        <v>13</v>
      </c>
      <c r="D13891" s="4" t="s">
        <v>10</v>
      </c>
      <c r="E13891" s="4" t="s">
        <v>10</v>
      </c>
      <c r="F13891" s="4" t="s">
        <v>10</v>
      </c>
      <c r="G13891" s="4" t="s">
        <v>10</v>
      </c>
      <c r="H13891" s="4" t="s">
        <v>13</v>
      </c>
    </row>
    <row r="13892" spans="1:9">
      <c r="A13892" t="n">
        <v>117648</v>
      </c>
      <c r="B13892" s="30" t="n">
        <v>25</v>
      </c>
      <c r="C13892" s="7" t="n">
        <v>5</v>
      </c>
      <c r="D13892" s="7" t="n">
        <v>65535</v>
      </c>
      <c r="E13892" s="7" t="n">
        <v>500</v>
      </c>
      <c r="F13892" s="7" t="n">
        <v>800</v>
      </c>
      <c r="G13892" s="7" t="n">
        <v>140</v>
      </c>
      <c r="H13892" s="7" t="n">
        <v>0</v>
      </c>
    </row>
    <row r="13893" spans="1:9">
      <c r="A13893" t="s">
        <v>4</v>
      </c>
      <c r="B13893" s="4" t="s">
        <v>5</v>
      </c>
      <c r="C13893" s="4" t="s">
        <v>10</v>
      </c>
      <c r="D13893" s="4" t="s">
        <v>13</v>
      </c>
      <c r="E13893" s="4" t="s">
        <v>66</v>
      </c>
      <c r="F13893" s="4" t="s">
        <v>13</v>
      </c>
      <c r="G13893" s="4" t="s">
        <v>13</v>
      </c>
    </row>
    <row r="13894" spans="1:9">
      <c r="A13894" t="n">
        <v>117659</v>
      </c>
      <c r="B13894" s="31" t="n">
        <v>24</v>
      </c>
      <c r="C13894" s="7" t="n">
        <v>65533</v>
      </c>
      <c r="D13894" s="7" t="n">
        <v>11</v>
      </c>
      <c r="E13894" s="7" t="s">
        <v>1055</v>
      </c>
      <c r="F13894" s="7" t="n">
        <v>2</v>
      </c>
      <c r="G13894" s="7" t="n">
        <v>0</v>
      </c>
    </row>
    <row r="13895" spans="1:9">
      <c r="A13895" t="s">
        <v>4</v>
      </c>
      <c r="B13895" s="4" t="s">
        <v>5</v>
      </c>
    </row>
    <row r="13896" spans="1:9">
      <c r="A13896" t="n">
        <v>117819</v>
      </c>
      <c r="B13896" s="32" t="n">
        <v>28</v>
      </c>
    </row>
    <row r="13897" spans="1:9">
      <c r="A13897" t="s">
        <v>4</v>
      </c>
      <c r="B13897" s="4" t="s">
        <v>5</v>
      </c>
      <c r="C13897" s="4" t="s">
        <v>13</v>
      </c>
    </row>
    <row r="13898" spans="1:9">
      <c r="A13898" t="n">
        <v>117820</v>
      </c>
      <c r="B13898" s="33" t="n">
        <v>27</v>
      </c>
      <c r="C13898" s="7" t="n">
        <v>0</v>
      </c>
    </row>
    <row r="13899" spans="1:9">
      <c r="A13899" t="s">
        <v>4</v>
      </c>
      <c r="B13899" s="4" t="s">
        <v>5</v>
      </c>
      <c r="C13899" s="4" t="s">
        <v>13</v>
      </c>
    </row>
    <row r="13900" spans="1:9">
      <c r="A13900" t="n">
        <v>117822</v>
      </c>
      <c r="B13900" s="33" t="n">
        <v>27</v>
      </c>
      <c r="C13900" s="7" t="n">
        <v>1</v>
      </c>
    </row>
    <row r="13901" spans="1:9">
      <c r="A13901" t="s">
        <v>4</v>
      </c>
      <c r="B13901" s="4" t="s">
        <v>5</v>
      </c>
      <c r="C13901" s="4" t="s">
        <v>13</v>
      </c>
      <c r="D13901" s="4" t="s">
        <v>10</v>
      </c>
      <c r="E13901" s="4" t="s">
        <v>10</v>
      </c>
      <c r="F13901" s="4" t="s">
        <v>10</v>
      </c>
      <c r="G13901" s="4" t="s">
        <v>10</v>
      </c>
      <c r="H13901" s="4" t="s">
        <v>13</v>
      </c>
    </row>
    <row r="13902" spans="1:9">
      <c r="A13902" t="n">
        <v>117824</v>
      </c>
      <c r="B13902" s="30" t="n">
        <v>25</v>
      </c>
      <c r="C13902" s="7" t="n">
        <v>5</v>
      </c>
      <c r="D13902" s="7" t="n">
        <v>65535</v>
      </c>
      <c r="E13902" s="7" t="n">
        <v>65535</v>
      </c>
      <c r="F13902" s="7" t="n">
        <v>65535</v>
      </c>
      <c r="G13902" s="7" t="n">
        <v>65535</v>
      </c>
      <c r="H13902" s="7" t="n">
        <v>0</v>
      </c>
    </row>
    <row r="13903" spans="1:9">
      <c r="A13903" t="s">
        <v>4</v>
      </c>
      <c r="B13903" s="4" t="s">
        <v>5</v>
      </c>
      <c r="C13903" s="4" t="s">
        <v>13</v>
      </c>
      <c r="D13903" s="4" t="s">
        <v>10</v>
      </c>
      <c r="E13903" s="4" t="s">
        <v>30</v>
      </c>
    </row>
    <row r="13904" spans="1:9">
      <c r="A13904" t="n">
        <v>117835</v>
      </c>
      <c r="B13904" s="27" t="n">
        <v>58</v>
      </c>
      <c r="C13904" s="7" t="n">
        <v>100</v>
      </c>
      <c r="D13904" s="7" t="n">
        <v>300</v>
      </c>
      <c r="E13904" s="7" t="n">
        <v>0.300000011920929</v>
      </c>
    </row>
    <row r="13905" spans="1:8">
      <c r="A13905" t="s">
        <v>4</v>
      </c>
      <c r="B13905" s="4" t="s">
        <v>5</v>
      </c>
      <c r="C13905" s="4" t="s">
        <v>13</v>
      </c>
      <c r="D13905" s="4" t="s">
        <v>10</v>
      </c>
    </row>
    <row r="13906" spans="1:8">
      <c r="A13906" t="n">
        <v>117843</v>
      </c>
      <c r="B13906" s="27" t="n">
        <v>58</v>
      </c>
      <c r="C13906" s="7" t="n">
        <v>255</v>
      </c>
      <c r="D13906" s="7" t="n">
        <v>0</v>
      </c>
    </row>
    <row r="13907" spans="1:8">
      <c r="A13907" t="s">
        <v>4</v>
      </c>
      <c r="B13907" s="4" t="s">
        <v>5</v>
      </c>
      <c r="C13907" s="4" t="s">
        <v>10</v>
      </c>
    </row>
    <row r="13908" spans="1:8">
      <c r="A13908" t="n">
        <v>117847</v>
      </c>
      <c r="B13908" s="25" t="n">
        <v>16</v>
      </c>
      <c r="C13908" s="7" t="n">
        <v>500</v>
      </c>
    </row>
    <row r="13909" spans="1:8">
      <c r="A13909" t="s">
        <v>4</v>
      </c>
      <c r="B13909" s="4" t="s">
        <v>5</v>
      </c>
      <c r="C13909" s="4" t="s">
        <v>13</v>
      </c>
      <c r="D13909" s="4" t="s">
        <v>10</v>
      </c>
      <c r="E13909" s="4" t="s">
        <v>30</v>
      </c>
    </row>
    <row r="13910" spans="1:8">
      <c r="A13910" t="n">
        <v>117850</v>
      </c>
      <c r="B13910" s="27" t="n">
        <v>58</v>
      </c>
      <c r="C13910" s="7" t="n">
        <v>101</v>
      </c>
      <c r="D13910" s="7" t="n">
        <v>500</v>
      </c>
      <c r="E13910" s="7" t="n">
        <v>1</v>
      </c>
    </row>
    <row r="13911" spans="1:8">
      <c r="A13911" t="s">
        <v>4</v>
      </c>
      <c r="B13911" s="4" t="s">
        <v>5</v>
      </c>
      <c r="C13911" s="4" t="s">
        <v>13</v>
      </c>
      <c r="D13911" s="4" t="s">
        <v>10</v>
      </c>
    </row>
    <row r="13912" spans="1:8">
      <c r="A13912" t="n">
        <v>117858</v>
      </c>
      <c r="B13912" s="27" t="n">
        <v>58</v>
      </c>
      <c r="C13912" s="7" t="n">
        <v>254</v>
      </c>
      <c r="D13912" s="7" t="n">
        <v>0</v>
      </c>
    </row>
    <row r="13913" spans="1:8">
      <c r="A13913" t="s">
        <v>4</v>
      </c>
      <c r="B13913" s="4" t="s">
        <v>5</v>
      </c>
      <c r="C13913" s="4" t="s">
        <v>13</v>
      </c>
      <c r="D13913" s="4" t="s">
        <v>13</v>
      </c>
      <c r="E13913" s="4" t="s">
        <v>30</v>
      </c>
      <c r="F13913" s="4" t="s">
        <v>30</v>
      </c>
      <c r="G13913" s="4" t="s">
        <v>30</v>
      </c>
      <c r="H13913" s="4" t="s">
        <v>10</v>
      </c>
    </row>
    <row r="13914" spans="1:8">
      <c r="A13914" t="n">
        <v>117862</v>
      </c>
      <c r="B13914" s="59" t="n">
        <v>45</v>
      </c>
      <c r="C13914" s="7" t="n">
        <v>2</v>
      </c>
      <c r="D13914" s="7" t="n">
        <v>3</v>
      </c>
      <c r="E13914" s="7" t="n">
        <v>0.0700000002980232</v>
      </c>
      <c r="F13914" s="7" t="n">
        <v>1.53999996185303</v>
      </c>
      <c r="G13914" s="7" t="n">
        <v>-11.5200004577637</v>
      </c>
      <c r="H13914" s="7" t="n">
        <v>0</v>
      </c>
    </row>
    <row r="13915" spans="1:8">
      <c r="A13915" t="s">
        <v>4</v>
      </c>
      <c r="B13915" s="4" t="s">
        <v>5</v>
      </c>
      <c r="C13915" s="4" t="s">
        <v>13</v>
      </c>
      <c r="D13915" s="4" t="s">
        <v>13</v>
      </c>
      <c r="E13915" s="4" t="s">
        <v>30</v>
      </c>
      <c r="F13915" s="4" t="s">
        <v>30</v>
      </c>
      <c r="G13915" s="4" t="s">
        <v>30</v>
      </c>
      <c r="H13915" s="4" t="s">
        <v>10</v>
      </c>
      <c r="I13915" s="4" t="s">
        <v>13</v>
      </c>
    </row>
    <row r="13916" spans="1:8">
      <c r="A13916" t="n">
        <v>117879</v>
      </c>
      <c r="B13916" s="59" t="n">
        <v>45</v>
      </c>
      <c r="C13916" s="7" t="n">
        <v>4</v>
      </c>
      <c r="D13916" s="7" t="n">
        <v>3</v>
      </c>
      <c r="E13916" s="7" t="n">
        <v>1.48000001907349</v>
      </c>
      <c r="F13916" s="7" t="n">
        <v>352.779998779297</v>
      </c>
      <c r="G13916" s="7" t="n">
        <v>0</v>
      </c>
      <c r="H13916" s="7" t="n">
        <v>0</v>
      </c>
      <c r="I13916" s="7" t="n">
        <v>0</v>
      </c>
    </row>
    <row r="13917" spans="1:8">
      <c r="A13917" t="s">
        <v>4</v>
      </c>
      <c r="B13917" s="4" t="s">
        <v>5</v>
      </c>
      <c r="C13917" s="4" t="s">
        <v>13</v>
      </c>
      <c r="D13917" s="4" t="s">
        <v>13</v>
      </c>
      <c r="E13917" s="4" t="s">
        <v>30</v>
      </c>
      <c r="F13917" s="4" t="s">
        <v>10</v>
      </c>
    </row>
    <row r="13918" spans="1:8">
      <c r="A13918" t="n">
        <v>117897</v>
      </c>
      <c r="B13918" s="59" t="n">
        <v>45</v>
      </c>
      <c r="C13918" s="7" t="n">
        <v>5</v>
      </c>
      <c r="D13918" s="7" t="n">
        <v>3</v>
      </c>
      <c r="E13918" s="7" t="n">
        <v>13.6999998092651</v>
      </c>
      <c r="F13918" s="7" t="n">
        <v>0</v>
      </c>
    </row>
    <row r="13919" spans="1:8">
      <c r="A13919" t="s">
        <v>4</v>
      </c>
      <c r="B13919" s="4" t="s">
        <v>5</v>
      </c>
      <c r="C13919" s="4" t="s">
        <v>13</v>
      </c>
      <c r="D13919" s="4" t="s">
        <v>13</v>
      </c>
      <c r="E13919" s="4" t="s">
        <v>30</v>
      </c>
      <c r="F13919" s="4" t="s">
        <v>10</v>
      </c>
    </row>
    <row r="13920" spans="1:8">
      <c r="A13920" t="n">
        <v>117906</v>
      </c>
      <c r="B13920" s="59" t="n">
        <v>45</v>
      </c>
      <c r="C13920" s="7" t="n">
        <v>11</v>
      </c>
      <c r="D13920" s="7" t="n">
        <v>3</v>
      </c>
      <c r="E13920" s="7" t="n">
        <v>34</v>
      </c>
      <c r="F13920" s="7" t="n">
        <v>0</v>
      </c>
    </row>
    <row r="13921" spans="1:9">
      <c r="A13921" t="s">
        <v>4</v>
      </c>
      <c r="B13921" s="4" t="s">
        <v>5</v>
      </c>
      <c r="C13921" s="4" t="s">
        <v>13</v>
      </c>
      <c r="D13921" s="4" t="s">
        <v>13</v>
      </c>
      <c r="E13921" s="4" t="s">
        <v>30</v>
      </c>
      <c r="F13921" s="4" t="s">
        <v>30</v>
      </c>
      <c r="G13921" s="4" t="s">
        <v>30</v>
      </c>
      <c r="H13921" s="4" t="s">
        <v>10</v>
      </c>
      <c r="I13921" s="4" t="s">
        <v>13</v>
      </c>
    </row>
    <row r="13922" spans="1:9">
      <c r="A13922" t="n">
        <v>117915</v>
      </c>
      <c r="B13922" s="59" t="n">
        <v>45</v>
      </c>
      <c r="C13922" s="7" t="n">
        <v>4</v>
      </c>
      <c r="D13922" s="7" t="n">
        <v>3</v>
      </c>
      <c r="E13922" s="7" t="n">
        <v>1.48000001907349</v>
      </c>
      <c r="F13922" s="7" t="n">
        <v>367.390014648438</v>
      </c>
      <c r="G13922" s="7" t="n">
        <v>0</v>
      </c>
      <c r="H13922" s="7" t="n">
        <v>25000</v>
      </c>
      <c r="I13922" s="7" t="n">
        <v>0</v>
      </c>
    </row>
    <row r="13923" spans="1:9">
      <c r="A13923" t="s">
        <v>4</v>
      </c>
      <c r="B13923" s="4" t="s">
        <v>5</v>
      </c>
      <c r="C13923" s="4" t="s">
        <v>13</v>
      </c>
      <c r="D13923" s="4" t="s">
        <v>13</v>
      </c>
      <c r="E13923" s="4" t="s">
        <v>30</v>
      </c>
      <c r="F13923" s="4" t="s">
        <v>10</v>
      </c>
    </row>
    <row r="13924" spans="1:9">
      <c r="A13924" t="n">
        <v>117933</v>
      </c>
      <c r="B13924" s="59" t="n">
        <v>45</v>
      </c>
      <c r="C13924" s="7" t="n">
        <v>5</v>
      </c>
      <c r="D13924" s="7" t="n">
        <v>3</v>
      </c>
      <c r="E13924" s="7" t="n">
        <v>12.6999998092651</v>
      </c>
      <c r="F13924" s="7" t="n">
        <v>25000</v>
      </c>
    </row>
    <row r="13925" spans="1:9">
      <c r="A13925" t="s">
        <v>4</v>
      </c>
      <c r="B13925" s="4" t="s">
        <v>5</v>
      </c>
      <c r="C13925" s="4" t="s">
        <v>13</v>
      </c>
      <c r="D13925" s="4" t="s">
        <v>10</v>
      </c>
    </row>
    <row r="13926" spans="1:9">
      <c r="A13926" t="n">
        <v>117942</v>
      </c>
      <c r="B13926" s="27" t="n">
        <v>58</v>
      </c>
      <c r="C13926" s="7" t="n">
        <v>255</v>
      </c>
      <c r="D13926" s="7" t="n">
        <v>0</v>
      </c>
    </row>
    <row r="13927" spans="1:9">
      <c r="A13927" t="s">
        <v>4</v>
      </c>
      <c r="B13927" s="4" t="s">
        <v>5</v>
      </c>
      <c r="C13927" s="4" t="s">
        <v>10</v>
      </c>
    </row>
    <row r="13928" spans="1:9">
      <c r="A13928" t="n">
        <v>117946</v>
      </c>
      <c r="B13928" s="25" t="n">
        <v>16</v>
      </c>
      <c r="C13928" s="7" t="n">
        <v>1000</v>
      </c>
    </row>
    <row r="13929" spans="1:9">
      <c r="A13929" t="s">
        <v>4</v>
      </c>
      <c r="B13929" s="4" t="s">
        <v>5</v>
      </c>
      <c r="C13929" s="4" t="s">
        <v>13</v>
      </c>
      <c r="D13929" s="4" t="s">
        <v>10</v>
      </c>
      <c r="E13929" s="4" t="s">
        <v>30</v>
      </c>
    </row>
    <row r="13930" spans="1:9">
      <c r="A13930" t="n">
        <v>117949</v>
      </c>
      <c r="B13930" s="27" t="n">
        <v>58</v>
      </c>
      <c r="C13930" s="7" t="n">
        <v>0</v>
      </c>
      <c r="D13930" s="7" t="n">
        <v>300</v>
      </c>
      <c r="E13930" s="7" t="n">
        <v>0.300000011920929</v>
      </c>
    </row>
    <row r="13931" spans="1:9">
      <c r="A13931" t="s">
        <v>4</v>
      </c>
      <c r="B13931" s="4" t="s">
        <v>5</v>
      </c>
      <c r="C13931" s="4" t="s">
        <v>13</v>
      </c>
      <c r="D13931" s="4" t="s">
        <v>10</v>
      </c>
    </row>
    <row r="13932" spans="1:9">
      <c r="A13932" t="n">
        <v>117957</v>
      </c>
      <c r="B13932" s="27" t="n">
        <v>58</v>
      </c>
      <c r="C13932" s="7" t="n">
        <v>255</v>
      </c>
      <c r="D13932" s="7" t="n">
        <v>0</v>
      </c>
    </row>
    <row r="13933" spans="1:9">
      <c r="A13933" t="s">
        <v>4</v>
      </c>
      <c r="B13933" s="4" t="s">
        <v>5</v>
      </c>
      <c r="C13933" s="4" t="s">
        <v>13</v>
      </c>
      <c r="D13933" s="4" t="s">
        <v>10</v>
      </c>
      <c r="E13933" s="4" t="s">
        <v>10</v>
      </c>
      <c r="F13933" s="4" t="s">
        <v>10</v>
      </c>
      <c r="G13933" s="4" t="s">
        <v>10</v>
      </c>
      <c r="H13933" s="4" t="s">
        <v>13</v>
      </c>
    </row>
    <row r="13934" spans="1:9">
      <c r="A13934" t="n">
        <v>117961</v>
      </c>
      <c r="B13934" s="30" t="n">
        <v>25</v>
      </c>
      <c r="C13934" s="7" t="n">
        <v>5</v>
      </c>
      <c r="D13934" s="7" t="n">
        <v>65535</v>
      </c>
      <c r="E13934" s="7" t="n">
        <v>500</v>
      </c>
      <c r="F13934" s="7" t="n">
        <v>800</v>
      </c>
      <c r="G13934" s="7" t="n">
        <v>140</v>
      </c>
      <c r="H13934" s="7" t="n">
        <v>0</v>
      </c>
    </row>
    <row r="13935" spans="1:9">
      <c r="A13935" t="s">
        <v>4</v>
      </c>
      <c r="B13935" s="4" t="s">
        <v>5</v>
      </c>
      <c r="C13935" s="4" t="s">
        <v>10</v>
      </c>
      <c r="D13935" s="4" t="s">
        <v>13</v>
      </c>
      <c r="E13935" s="4" t="s">
        <v>66</v>
      </c>
      <c r="F13935" s="4" t="s">
        <v>13</v>
      </c>
      <c r="G13935" s="4" t="s">
        <v>13</v>
      </c>
      <c r="H13935" s="4" t="s">
        <v>13</v>
      </c>
      <c r="I13935" s="4" t="s">
        <v>66</v>
      </c>
      <c r="J13935" s="4" t="s">
        <v>13</v>
      </c>
      <c r="K13935" s="4" t="s">
        <v>13</v>
      </c>
    </row>
    <row r="13936" spans="1:9">
      <c r="A13936" t="n">
        <v>117972</v>
      </c>
      <c r="B13936" s="31" t="n">
        <v>24</v>
      </c>
      <c r="C13936" s="7" t="n">
        <v>65533</v>
      </c>
      <c r="D13936" s="7" t="n">
        <v>11</v>
      </c>
      <c r="E13936" s="7" t="s">
        <v>1056</v>
      </c>
      <c r="F13936" s="7" t="n">
        <v>2</v>
      </c>
      <c r="G13936" s="7" t="n">
        <v>3</v>
      </c>
      <c r="H13936" s="7" t="n">
        <v>11</v>
      </c>
      <c r="I13936" s="7" t="s">
        <v>1057</v>
      </c>
      <c r="J13936" s="7" t="n">
        <v>2</v>
      </c>
      <c r="K13936" s="7" t="n">
        <v>0</v>
      </c>
    </row>
    <row r="13937" spans="1:11">
      <c r="A13937" t="s">
        <v>4</v>
      </c>
      <c r="B13937" s="4" t="s">
        <v>5</v>
      </c>
    </row>
    <row r="13938" spans="1:11">
      <c r="A13938" t="n">
        <v>118227</v>
      </c>
      <c r="B13938" s="32" t="n">
        <v>28</v>
      </c>
    </row>
    <row r="13939" spans="1:11">
      <c r="A13939" t="s">
        <v>4</v>
      </c>
      <c r="B13939" s="4" t="s">
        <v>5</v>
      </c>
      <c r="C13939" s="4" t="s">
        <v>13</v>
      </c>
    </row>
    <row r="13940" spans="1:11">
      <c r="A13940" t="n">
        <v>118228</v>
      </c>
      <c r="B13940" s="33" t="n">
        <v>27</v>
      </c>
      <c r="C13940" s="7" t="n">
        <v>0</v>
      </c>
    </row>
    <row r="13941" spans="1:11">
      <c r="A13941" t="s">
        <v>4</v>
      </c>
      <c r="B13941" s="4" t="s">
        <v>5</v>
      </c>
      <c r="C13941" s="4" t="s">
        <v>13</v>
      </c>
    </row>
    <row r="13942" spans="1:11">
      <c r="A13942" t="n">
        <v>118230</v>
      </c>
      <c r="B13942" s="33" t="n">
        <v>27</v>
      </c>
      <c r="C13942" s="7" t="n">
        <v>1</v>
      </c>
    </row>
    <row r="13943" spans="1:11">
      <c r="A13943" t="s">
        <v>4</v>
      </c>
      <c r="B13943" s="4" t="s">
        <v>5</v>
      </c>
      <c r="C13943" s="4" t="s">
        <v>13</v>
      </c>
      <c r="D13943" s="4" t="s">
        <v>10</v>
      </c>
      <c r="E13943" s="4" t="s">
        <v>10</v>
      </c>
      <c r="F13943" s="4" t="s">
        <v>10</v>
      </c>
      <c r="G13943" s="4" t="s">
        <v>10</v>
      </c>
      <c r="H13943" s="4" t="s">
        <v>13</v>
      </c>
    </row>
    <row r="13944" spans="1:11">
      <c r="A13944" t="n">
        <v>118232</v>
      </c>
      <c r="B13944" s="30" t="n">
        <v>25</v>
      </c>
      <c r="C13944" s="7" t="n">
        <v>5</v>
      </c>
      <c r="D13944" s="7" t="n">
        <v>65535</v>
      </c>
      <c r="E13944" s="7" t="n">
        <v>65535</v>
      </c>
      <c r="F13944" s="7" t="n">
        <v>65535</v>
      </c>
      <c r="G13944" s="7" t="n">
        <v>65535</v>
      </c>
      <c r="H13944" s="7" t="n">
        <v>0</v>
      </c>
    </row>
    <row r="13945" spans="1:11">
      <c r="A13945" t="s">
        <v>4</v>
      </c>
      <c r="B13945" s="4" t="s">
        <v>5</v>
      </c>
      <c r="C13945" s="4" t="s">
        <v>13</v>
      </c>
      <c r="D13945" s="4" t="s">
        <v>10</v>
      </c>
      <c r="E13945" s="4" t="s">
        <v>30</v>
      </c>
    </row>
    <row r="13946" spans="1:11">
      <c r="A13946" t="n">
        <v>118243</v>
      </c>
      <c r="B13946" s="27" t="n">
        <v>58</v>
      </c>
      <c r="C13946" s="7" t="n">
        <v>100</v>
      </c>
      <c r="D13946" s="7" t="n">
        <v>300</v>
      </c>
      <c r="E13946" s="7" t="n">
        <v>0.300000011920929</v>
      </c>
    </row>
    <row r="13947" spans="1:11">
      <c r="A13947" t="s">
        <v>4</v>
      </c>
      <c r="B13947" s="4" t="s">
        <v>5</v>
      </c>
      <c r="C13947" s="4" t="s">
        <v>13</v>
      </c>
      <c r="D13947" s="4" t="s">
        <v>10</v>
      </c>
    </row>
    <row r="13948" spans="1:11">
      <c r="A13948" t="n">
        <v>118251</v>
      </c>
      <c r="B13948" s="27" t="n">
        <v>58</v>
      </c>
      <c r="C13948" s="7" t="n">
        <v>255</v>
      </c>
      <c r="D13948" s="7" t="n">
        <v>0</v>
      </c>
    </row>
    <row r="13949" spans="1:11">
      <c r="A13949" t="s">
        <v>4</v>
      </c>
      <c r="B13949" s="4" t="s">
        <v>5</v>
      </c>
      <c r="C13949" s="4" t="s">
        <v>13</v>
      </c>
      <c r="D13949" s="4" t="s">
        <v>10</v>
      </c>
      <c r="E13949" s="4" t="s">
        <v>30</v>
      </c>
    </row>
    <row r="13950" spans="1:11">
      <c r="A13950" t="n">
        <v>118255</v>
      </c>
      <c r="B13950" s="27" t="n">
        <v>58</v>
      </c>
      <c r="C13950" s="7" t="n">
        <v>0</v>
      </c>
      <c r="D13950" s="7" t="n">
        <v>1000</v>
      </c>
      <c r="E13950" s="7" t="n">
        <v>1</v>
      </c>
    </row>
    <row r="13951" spans="1:11">
      <c r="A13951" t="s">
        <v>4</v>
      </c>
      <c r="B13951" s="4" t="s">
        <v>5</v>
      </c>
      <c r="C13951" s="4" t="s">
        <v>13</v>
      </c>
      <c r="D13951" s="4" t="s">
        <v>10</v>
      </c>
    </row>
    <row r="13952" spans="1:11">
      <c r="A13952" t="n">
        <v>118263</v>
      </c>
      <c r="B13952" s="27" t="n">
        <v>58</v>
      </c>
      <c r="C13952" s="7" t="n">
        <v>255</v>
      </c>
      <c r="D13952" s="7" t="n">
        <v>0</v>
      </c>
    </row>
    <row r="13953" spans="1:8">
      <c r="A13953" t="s">
        <v>4</v>
      </c>
      <c r="B13953" s="4" t="s">
        <v>5</v>
      </c>
      <c r="C13953" s="4" t="s">
        <v>13</v>
      </c>
    </row>
    <row r="13954" spans="1:8">
      <c r="A13954" t="n">
        <v>118267</v>
      </c>
      <c r="B13954" s="65" t="n">
        <v>78</v>
      </c>
      <c r="C13954" s="7" t="n">
        <v>255</v>
      </c>
    </row>
    <row r="13955" spans="1:8">
      <c r="A13955" t="s">
        <v>4</v>
      </c>
      <c r="B13955" s="4" t="s">
        <v>5</v>
      </c>
      <c r="C13955" s="4" t="s">
        <v>10</v>
      </c>
    </row>
    <row r="13956" spans="1:8">
      <c r="A13956" t="n">
        <v>118269</v>
      </c>
      <c r="B13956" s="8" t="n">
        <v>12</v>
      </c>
      <c r="C13956" s="7" t="n">
        <v>9600</v>
      </c>
    </row>
    <row r="13957" spans="1:8">
      <c r="A13957" t="s">
        <v>4</v>
      </c>
      <c r="B13957" s="4" t="s">
        <v>5</v>
      </c>
      <c r="C13957" s="4" t="s">
        <v>10</v>
      </c>
      <c r="D13957" s="4" t="s">
        <v>30</v>
      </c>
      <c r="E13957" s="4" t="s">
        <v>30</v>
      </c>
      <c r="F13957" s="4" t="s">
        <v>30</v>
      </c>
      <c r="G13957" s="4" t="s">
        <v>30</v>
      </c>
    </row>
    <row r="13958" spans="1:8">
      <c r="A13958" t="n">
        <v>118272</v>
      </c>
      <c r="B13958" s="38" t="n">
        <v>46</v>
      </c>
      <c r="C13958" s="7" t="n">
        <v>61456</v>
      </c>
      <c r="D13958" s="7" t="n">
        <v>-4.6100001335144</v>
      </c>
      <c r="E13958" s="7" t="n">
        <v>0</v>
      </c>
      <c r="F13958" s="7" t="n">
        <v>7.3899998664856</v>
      </c>
      <c r="G13958" s="7" t="n">
        <v>45</v>
      </c>
    </row>
    <row r="13959" spans="1:8">
      <c r="A13959" t="s">
        <v>4</v>
      </c>
      <c r="B13959" s="4" t="s">
        <v>5</v>
      </c>
      <c r="C13959" s="4" t="s">
        <v>10</v>
      </c>
      <c r="D13959" s="4" t="s">
        <v>30</v>
      </c>
      <c r="E13959" s="4" t="s">
        <v>30</v>
      </c>
      <c r="F13959" s="4" t="s">
        <v>30</v>
      </c>
      <c r="G13959" s="4" t="s">
        <v>30</v>
      </c>
    </row>
    <row r="13960" spans="1:8">
      <c r="A13960" t="n">
        <v>118291</v>
      </c>
      <c r="B13960" s="38" t="n">
        <v>46</v>
      </c>
      <c r="C13960" s="7" t="n">
        <v>61457</v>
      </c>
      <c r="D13960" s="7" t="n">
        <v>-4.6100001335144</v>
      </c>
      <c r="E13960" s="7" t="n">
        <v>0</v>
      </c>
      <c r="F13960" s="7" t="n">
        <v>7.3899998664856</v>
      </c>
      <c r="G13960" s="7" t="n">
        <v>45</v>
      </c>
    </row>
    <row r="13961" spans="1:8">
      <c r="A13961" t="s">
        <v>4</v>
      </c>
      <c r="B13961" s="4" t="s">
        <v>5</v>
      </c>
      <c r="C13961" s="4" t="s">
        <v>13</v>
      </c>
      <c r="D13961" s="4" t="s">
        <v>13</v>
      </c>
      <c r="E13961" s="4" t="s">
        <v>30</v>
      </c>
      <c r="F13961" s="4" t="s">
        <v>30</v>
      </c>
      <c r="G13961" s="4" t="s">
        <v>30</v>
      </c>
      <c r="H13961" s="4" t="s">
        <v>10</v>
      </c>
      <c r="I13961" s="4" t="s">
        <v>13</v>
      </c>
    </row>
    <row r="13962" spans="1:8">
      <c r="A13962" t="n">
        <v>118310</v>
      </c>
      <c r="B13962" s="59" t="n">
        <v>45</v>
      </c>
      <c r="C13962" s="7" t="n">
        <v>4</v>
      </c>
      <c r="D13962" s="7" t="n">
        <v>3</v>
      </c>
      <c r="E13962" s="7" t="n">
        <v>0</v>
      </c>
      <c r="F13962" s="7" t="n">
        <v>21.8600006103516</v>
      </c>
      <c r="G13962" s="7" t="n">
        <v>0</v>
      </c>
      <c r="H13962" s="7" t="n">
        <v>0</v>
      </c>
      <c r="I13962" s="7" t="n">
        <v>0</v>
      </c>
    </row>
    <row r="13963" spans="1:8">
      <c r="A13963" t="s">
        <v>4</v>
      </c>
      <c r="B13963" s="4" t="s">
        <v>5</v>
      </c>
      <c r="C13963" s="4" t="s">
        <v>13</v>
      </c>
      <c r="D13963" s="4" t="s">
        <v>10</v>
      </c>
      <c r="E13963" s="4" t="s">
        <v>13</v>
      </c>
      <c r="F13963" s="4" t="s">
        <v>10</v>
      </c>
      <c r="G13963" s="4" t="s">
        <v>13</v>
      </c>
      <c r="H13963" s="4" t="s">
        <v>13</v>
      </c>
      <c r="I13963" s="4" t="s">
        <v>10</v>
      </c>
      <c r="J13963" s="4" t="s">
        <v>13</v>
      </c>
      <c r="K13963" s="4" t="s">
        <v>13</v>
      </c>
      <c r="L13963" s="4" t="s">
        <v>10</v>
      </c>
      <c r="M13963" s="4" t="s">
        <v>13</v>
      </c>
      <c r="N13963" s="4" t="s">
        <v>13</v>
      </c>
      <c r="O13963" s="4" t="s">
        <v>10</v>
      </c>
      <c r="P13963" s="4" t="s">
        <v>13</v>
      </c>
      <c r="Q13963" s="4" t="s">
        <v>13</v>
      </c>
      <c r="R13963" s="4" t="s">
        <v>10</v>
      </c>
      <c r="S13963" s="4" t="s">
        <v>13</v>
      </c>
      <c r="T13963" s="4" t="s">
        <v>13</v>
      </c>
      <c r="U13963" s="4" t="s">
        <v>10</v>
      </c>
      <c r="V13963" s="4" t="s">
        <v>13</v>
      </c>
      <c r="W13963" s="4" t="s">
        <v>13</v>
      </c>
      <c r="X13963" s="4" t="s">
        <v>10</v>
      </c>
      <c r="Y13963" s="4" t="s">
        <v>13</v>
      </c>
      <c r="Z13963" s="4" t="s">
        <v>13</v>
      </c>
      <c r="AA13963" s="4" t="s">
        <v>13</v>
      </c>
      <c r="AB13963" s="4" t="s">
        <v>29</v>
      </c>
    </row>
    <row r="13964" spans="1:8">
      <c r="A13964" t="n">
        <v>118328</v>
      </c>
      <c r="B13964" s="14" t="n">
        <v>5</v>
      </c>
      <c r="C13964" s="7" t="n">
        <v>30</v>
      </c>
      <c r="D13964" s="7" t="n">
        <v>9600</v>
      </c>
      <c r="E13964" s="7" t="n">
        <v>30</v>
      </c>
      <c r="F13964" s="7" t="n">
        <v>9601</v>
      </c>
      <c r="G13964" s="7" t="n">
        <v>9</v>
      </c>
      <c r="H13964" s="7" t="n">
        <v>30</v>
      </c>
      <c r="I13964" s="7" t="n">
        <v>9602</v>
      </c>
      <c r="J13964" s="7" t="n">
        <v>9</v>
      </c>
      <c r="K13964" s="7" t="n">
        <v>30</v>
      </c>
      <c r="L13964" s="7" t="n">
        <v>9603</v>
      </c>
      <c r="M13964" s="7" t="n">
        <v>9</v>
      </c>
      <c r="N13964" s="7" t="n">
        <v>30</v>
      </c>
      <c r="O13964" s="7" t="n">
        <v>9604</v>
      </c>
      <c r="P13964" s="7" t="n">
        <v>9</v>
      </c>
      <c r="Q13964" s="7" t="n">
        <v>30</v>
      </c>
      <c r="R13964" s="7" t="n">
        <v>9605</v>
      </c>
      <c r="S13964" s="7" t="n">
        <v>9</v>
      </c>
      <c r="T13964" s="7" t="n">
        <v>30</v>
      </c>
      <c r="U13964" s="7" t="n">
        <v>10397</v>
      </c>
      <c r="V13964" s="7" t="n">
        <v>9</v>
      </c>
      <c r="W13964" s="7" t="n">
        <v>30</v>
      </c>
      <c r="X13964" s="7" t="n">
        <v>9606</v>
      </c>
      <c r="Y13964" s="7" t="n">
        <v>8</v>
      </c>
      <c r="Z13964" s="7" t="n">
        <v>9</v>
      </c>
      <c r="AA13964" s="7" t="n">
        <v>1</v>
      </c>
      <c r="AB13964" s="15" t="n">
        <f t="normal" ca="1">A13972</f>
        <v>0</v>
      </c>
    </row>
    <row r="13965" spans="1:8">
      <c r="A13965" t="s">
        <v>4</v>
      </c>
      <c r="B13965" s="4" t="s">
        <v>5</v>
      </c>
      <c r="C13965" s="4" t="s">
        <v>10</v>
      </c>
      <c r="D13965" s="4" t="s">
        <v>13</v>
      </c>
      <c r="E13965" s="4" t="s">
        <v>10</v>
      </c>
    </row>
    <row r="13966" spans="1:8">
      <c r="A13966" t="n">
        <v>118366</v>
      </c>
      <c r="B13966" s="70" t="n">
        <v>104</v>
      </c>
      <c r="C13966" s="7" t="n">
        <v>115</v>
      </c>
      <c r="D13966" s="7" t="n">
        <v>1</v>
      </c>
      <c r="E13966" s="7" t="n">
        <v>1</v>
      </c>
    </row>
    <row r="13967" spans="1:8">
      <c r="A13967" t="s">
        <v>4</v>
      </c>
      <c r="B13967" s="4" t="s">
        <v>5</v>
      </c>
    </row>
    <row r="13968" spans="1:8">
      <c r="A13968" t="n">
        <v>118372</v>
      </c>
      <c r="B13968" s="5" t="n">
        <v>1</v>
      </c>
    </row>
    <row r="13969" spans="1:28">
      <c r="A13969" t="s">
        <v>4</v>
      </c>
      <c r="B13969" s="4" t="s">
        <v>5</v>
      </c>
      <c r="C13969" s="4" t="s">
        <v>10</v>
      </c>
    </row>
    <row r="13970" spans="1:28">
      <c r="A13970" t="n">
        <v>118373</v>
      </c>
      <c r="B13970" s="8" t="n">
        <v>12</v>
      </c>
      <c r="C13970" s="7" t="n">
        <v>9606</v>
      </c>
    </row>
    <row r="13971" spans="1:28">
      <c r="A13971" t="s">
        <v>4</v>
      </c>
      <c r="B13971" s="4" t="s">
        <v>5</v>
      </c>
      <c r="C13971" s="4" t="s">
        <v>13</v>
      </c>
      <c r="D13971" s="4" t="s">
        <v>6</v>
      </c>
    </row>
    <row r="13972" spans="1:28">
      <c r="A13972" t="n">
        <v>118376</v>
      </c>
      <c r="B13972" s="9" t="n">
        <v>2</v>
      </c>
      <c r="C13972" s="7" t="n">
        <v>10</v>
      </c>
      <c r="D13972" s="7" t="s">
        <v>713</v>
      </c>
    </row>
    <row r="13973" spans="1:28">
      <c r="A13973" t="s">
        <v>4</v>
      </c>
      <c r="B13973" s="4" t="s">
        <v>5</v>
      </c>
      <c r="C13973" s="4" t="s">
        <v>10</v>
      </c>
    </row>
    <row r="13974" spans="1:28">
      <c r="A13974" t="n">
        <v>118391</v>
      </c>
      <c r="B13974" s="25" t="n">
        <v>16</v>
      </c>
      <c r="C13974" s="7" t="n">
        <v>0</v>
      </c>
    </row>
    <row r="13975" spans="1:28">
      <c r="A13975" t="s">
        <v>4</v>
      </c>
      <c r="B13975" s="4" t="s">
        <v>5</v>
      </c>
      <c r="C13975" s="4" t="s">
        <v>13</v>
      </c>
      <c r="D13975" s="4" t="s">
        <v>10</v>
      </c>
    </row>
    <row r="13976" spans="1:28">
      <c r="A13976" t="n">
        <v>118394</v>
      </c>
      <c r="B13976" s="27" t="n">
        <v>58</v>
      </c>
      <c r="C13976" s="7" t="n">
        <v>105</v>
      </c>
      <c r="D13976" s="7" t="n">
        <v>300</v>
      </c>
    </row>
    <row r="13977" spans="1:28">
      <c r="A13977" t="s">
        <v>4</v>
      </c>
      <c r="B13977" s="4" t="s">
        <v>5</v>
      </c>
      <c r="C13977" s="4" t="s">
        <v>30</v>
      </c>
      <c r="D13977" s="4" t="s">
        <v>10</v>
      </c>
    </row>
    <row r="13978" spans="1:28">
      <c r="A13978" t="n">
        <v>118398</v>
      </c>
      <c r="B13978" s="49" t="n">
        <v>103</v>
      </c>
      <c r="C13978" s="7" t="n">
        <v>1</v>
      </c>
      <c r="D13978" s="7" t="n">
        <v>300</v>
      </c>
    </row>
    <row r="13979" spans="1:28">
      <c r="A13979" t="s">
        <v>4</v>
      </c>
      <c r="B13979" s="4" t="s">
        <v>5</v>
      </c>
      <c r="C13979" s="4" t="s">
        <v>13</v>
      </c>
      <c r="D13979" s="4" t="s">
        <v>10</v>
      </c>
    </row>
    <row r="13980" spans="1:28">
      <c r="A13980" t="n">
        <v>118405</v>
      </c>
      <c r="B13980" s="55" t="n">
        <v>72</v>
      </c>
      <c r="C13980" s="7" t="n">
        <v>4</v>
      </c>
      <c r="D13980" s="7" t="n">
        <v>0</v>
      </c>
    </row>
    <row r="13981" spans="1:28">
      <c r="A13981" t="s">
        <v>4</v>
      </c>
      <c r="B13981" s="4" t="s">
        <v>5</v>
      </c>
      <c r="C13981" s="4" t="s">
        <v>9</v>
      </c>
    </row>
    <row r="13982" spans="1:28">
      <c r="A13982" t="n">
        <v>118409</v>
      </c>
      <c r="B13982" s="53" t="n">
        <v>15</v>
      </c>
      <c r="C13982" s="7" t="n">
        <v>1073741824</v>
      </c>
    </row>
    <row r="13983" spans="1:28">
      <c r="A13983" t="s">
        <v>4</v>
      </c>
      <c r="B13983" s="4" t="s">
        <v>5</v>
      </c>
      <c r="C13983" s="4" t="s">
        <v>13</v>
      </c>
    </row>
    <row r="13984" spans="1:28">
      <c r="A13984" t="n">
        <v>118414</v>
      </c>
      <c r="B13984" s="50" t="n">
        <v>64</v>
      </c>
      <c r="C13984" s="7" t="n">
        <v>3</v>
      </c>
    </row>
    <row r="13985" spans="1:4">
      <c r="A13985" t="s">
        <v>4</v>
      </c>
      <c r="B13985" s="4" t="s">
        <v>5</v>
      </c>
      <c r="C13985" s="4" t="s">
        <v>13</v>
      </c>
    </row>
    <row r="13986" spans="1:4">
      <c r="A13986" t="n">
        <v>118416</v>
      </c>
      <c r="B13986" s="48" t="n">
        <v>74</v>
      </c>
      <c r="C13986" s="7" t="n">
        <v>67</v>
      </c>
    </row>
    <row r="13987" spans="1:4">
      <c r="A13987" t="s">
        <v>4</v>
      </c>
      <c r="B13987" s="4" t="s">
        <v>5</v>
      </c>
      <c r="C13987" s="4" t="s">
        <v>13</v>
      </c>
      <c r="D13987" s="4" t="s">
        <v>13</v>
      </c>
      <c r="E13987" s="4" t="s">
        <v>10</v>
      </c>
    </row>
    <row r="13988" spans="1:4">
      <c r="A13988" t="n">
        <v>118418</v>
      </c>
      <c r="B13988" s="59" t="n">
        <v>45</v>
      </c>
      <c r="C13988" s="7" t="n">
        <v>8</v>
      </c>
      <c r="D13988" s="7" t="n">
        <v>1</v>
      </c>
      <c r="E13988" s="7" t="n">
        <v>0</v>
      </c>
    </row>
    <row r="13989" spans="1:4">
      <c r="A13989" t="s">
        <v>4</v>
      </c>
      <c r="B13989" s="4" t="s">
        <v>5</v>
      </c>
      <c r="C13989" s="4" t="s">
        <v>10</v>
      </c>
    </row>
    <row r="13990" spans="1:4">
      <c r="A13990" t="n">
        <v>118423</v>
      </c>
      <c r="B13990" s="16" t="n">
        <v>13</v>
      </c>
      <c r="C13990" s="7" t="n">
        <v>6409</v>
      </c>
    </row>
    <row r="13991" spans="1:4">
      <c r="A13991" t="s">
        <v>4</v>
      </c>
      <c r="B13991" s="4" t="s">
        <v>5</v>
      </c>
      <c r="C13991" s="4" t="s">
        <v>10</v>
      </c>
    </row>
    <row r="13992" spans="1:4">
      <c r="A13992" t="n">
        <v>118426</v>
      </c>
      <c r="B13992" s="16" t="n">
        <v>13</v>
      </c>
      <c r="C13992" s="7" t="n">
        <v>6408</v>
      </c>
    </row>
    <row r="13993" spans="1:4">
      <c r="A13993" t="s">
        <v>4</v>
      </c>
      <c r="B13993" s="4" t="s">
        <v>5</v>
      </c>
      <c r="C13993" s="4" t="s">
        <v>10</v>
      </c>
    </row>
    <row r="13994" spans="1:4">
      <c r="A13994" t="n">
        <v>118429</v>
      </c>
      <c r="B13994" s="8" t="n">
        <v>12</v>
      </c>
      <c r="C13994" s="7" t="n">
        <v>6464</v>
      </c>
    </row>
    <row r="13995" spans="1:4">
      <c r="A13995" t="s">
        <v>4</v>
      </c>
      <c r="B13995" s="4" t="s">
        <v>5</v>
      </c>
      <c r="C13995" s="4" t="s">
        <v>10</v>
      </c>
    </row>
    <row r="13996" spans="1:4">
      <c r="A13996" t="n">
        <v>118432</v>
      </c>
      <c r="B13996" s="16" t="n">
        <v>13</v>
      </c>
      <c r="C13996" s="7" t="n">
        <v>6465</v>
      </c>
    </row>
    <row r="13997" spans="1:4">
      <c r="A13997" t="s">
        <v>4</v>
      </c>
      <c r="B13997" s="4" t="s">
        <v>5</v>
      </c>
      <c r="C13997" s="4" t="s">
        <v>10</v>
      </c>
    </row>
    <row r="13998" spans="1:4">
      <c r="A13998" t="n">
        <v>118435</v>
      </c>
      <c r="B13998" s="16" t="n">
        <v>13</v>
      </c>
      <c r="C13998" s="7" t="n">
        <v>6466</v>
      </c>
    </row>
    <row r="13999" spans="1:4">
      <c r="A13999" t="s">
        <v>4</v>
      </c>
      <c r="B13999" s="4" t="s">
        <v>5</v>
      </c>
      <c r="C13999" s="4" t="s">
        <v>10</v>
      </c>
    </row>
    <row r="14000" spans="1:4">
      <c r="A14000" t="n">
        <v>118438</v>
      </c>
      <c r="B14000" s="16" t="n">
        <v>13</v>
      </c>
      <c r="C14000" s="7" t="n">
        <v>6467</v>
      </c>
    </row>
    <row r="14001" spans="1:5">
      <c r="A14001" t="s">
        <v>4</v>
      </c>
      <c r="B14001" s="4" t="s">
        <v>5</v>
      </c>
      <c r="C14001" s="4" t="s">
        <v>10</v>
      </c>
    </row>
    <row r="14002" spans="1:5">
      <c r="A14002" t="n">
        <v>118441</v>
      </c>
      <c r="B14002" s="16" t="n">
        <v>13</v>
      </c>
      <c r="C14002" s="7" t="n">
        <v>6468</v>
      </c>
    </row>
    <row r="14003" spans="1:5">
      <c r="A14003" t="s">
        <v>4</v>
      </c>
      <c r="B14003" s="4" t="s">
        <v>5</v>
      </c>
      <c r="C14003" s="4" t="s">
        <v>10</v>
      </c>
    </row>
    <row r="14004" spans="1:5">
      <c r="A14004" t="n">
        <v>118444</v>
      </c>
      <c r="B14004" s="16" t="n">
        <v>13</v>
      </c>
      <c r="C14004" s="7" t="n">
        <v>6469</v>
      </c>
    </row>
    <row r="14005" spans="1:5">
      <c r="A14005" t="s">
        <v>4</v>
      </c>
      <c r="B14005" s="4" t="s">
        <v>5</v>
      </c>
      <c r="C14005" s="4" t="s">
        <v>10</v>
      </c>
    </row>
    <row r="14006" spans="1:5">
      <c r="A14006" t="n">
        <v>118447</v>
      </c>
      <c r="B14006" s="16" t="n">
        <v>13</v>
      </c>
      <c r="C14006" s="7" t="n">
        <v>6470</v>
      </c>
    </row>
    <row r="14007" spans="1:5">
      <c r="A14007" t="s">
        <v>4</v>
      </c>
      <c r="B14007" s="4" t="s">
        <v>5</v>
      </c>
      <c r="C14007" s="4" t="s">
        <v>10</v>
      </c>
    </row>
    <row r="14008" spans="1:5">
      <c r="A14008" t="n">
        <v>118450</v>
      </c>
      <c r="B14008" s="16" t="n">
        <v>13</v>
      </c>
      <c r="C14008" s="7" t="n">
        <v>6471</v>
      </c>
    </row>
    <row r="14009" spans="1:5">
      <c r="A14009" t="s">
        <v>4</v>
      </c>
      <c r="B14009" s="4" t="s">
        <v>5</v>
      </c>
      <c r="C14009" s="4" t="s">
        <v>13</v>
      </c>
    </row>
    <row r="14010" spans="1:5">
      <c r="A14010" t="n">
        <v>118453</v>
      </c>
      <c r="B14010" s="48" t="n">
        <v>74</v>
      </c>
      <c r="C14010" s="7" t="n">
        <v>18</v>
      </c>
    </row>
    <row r="14011" spans="1:5">
      <c r="A14011" t="s">
        <v>4</v>
      </c>
      <c r="B14011" s="4" t="s">
        <v>5</v>
      </c>
      <c r="C14011" s="4" t="s">
        <v>13</v>
      </c>
    </row>
    <row r="14012" spans="1:5">
      <c r="A14012" t="n">
        <v>118455</v>
      </c>
      <c r="B14012" s="48" t="n">
        <v>74</v>
      </c>
      <c r="C14012" s="7" t="n">
        <v>45</v>
      </c>
    </row>
    <row r="14013" spans="1:5">
      <c r="A14013" t="s">
        <v>4</v>
      </c>
      <c r="B14013" s="4" t="s">
        <v>5</v>
      </c>
      <c r="C14013" s="4" t="s">
        <v>10</v>
      </c>
    </row>
    <row r="14014" spans="1:5">
      <c r="A14014" t="n">
        <v>118457</v>
      </c>
      <c r="B14014" s="25" t="n">
        <v>16</v>
      </c>
      <c r="C14014" s="7" t="n">
        <v>0</v>
      </c>
    </row>
    <row r="14015" spans="1:5">
      <c r="A14015" t="s">
        <v>4</v>
      </c>
      <c r="B14015" s="4" t="s">
        <v>5</v>
      </c>
      <c r="C14015" s="4" t="s">
        <v>13</v>
      </c>
      <c r="D14015" s="4" t="s">
        <v>13</v>
      </c>
      <c r="E14015" s="4" t="s">
        <v>13</v>
      </c>
      <c r="F14015" s="4" t="s">
        <v>13</v>
      </c>
    </row>
    <row r="14016" spans="1:5">
      <c r="A14016" t="n">
        <v>118460</v>
      </c>
      <c r="B14016" s="11" t="n">
        <v>14</v>
      </c>
      <c r="C14016" s="7" t="n">
        <v>0</v>
      </c>
      <c r="D14016" s="7" t="n">
        <v>8</v>
      </c>
      <c r="E14016" s="7" t="n">
        <v>0</v>
      </c>
      <c r="F14016" s="7" t="n">
        <v>0</v>
      </c>
    </row>
    <row r="14017" spans="1:6">
      <c r="A14017" t="s">
        <v>4</v>
      </c>
      <c r="B14017" s="4" t="s">
        <v>5</v>
      </c>
      <c r="C14017" s="4" t="s">
        <v>13</v>
      </c>
      <c r="D14017" s="4" t="s">
        <v>6</v>
      </c>
    </row>
    <row r="14018" spans="1:6">
      <c r="A14018" t="n">
        <v>118465</v>
      </c>
      <c r="B14018" s="9" t="n">
        <v>2</v>
      </c>
      <c r="C14018" s="7" t="n">
        <v>11</v>
      </c>
      <c r="D14018" s="7" t="s">
        <v>31</v>
      </c>
    </row>
    <row r="14019" spans="1:6">
      <c r="A14019" t="s">
        <v>4</v>
      </c>
      <c r="B14019" s="4" t="s">
        <v>5</v>
      </c>
      <c r="C14019" s="4" t="s">
        <v>10</v>
      </c>
    </row>
    <row r="14020" spans="1:6">
      <c r="A14020" t="n">
        <v>118479</v>
      </c>
      <c r="B14020" s="25" t="n">
        <v>16</v>
      </c>
      <c r="C14020" s="7" t="n">
        <v>0</v>
      </c>
    </row>
    <row r="14021" spans="1:6">
      <c r="A14021" t="s">
        <v>4</v>
      </c>
      <c r="B14021" s="4" t="s">
        <v>5</v>
      </c>
      <c r="C14021" s="4" t="s">
        <v>13</v>
      </c>
      <c r="D14021" s="4" t="s">
        <v>6</v>
      </c>
    </row>
    <row r="14022" spans="1:6">
      <c r="A14022" t="n">
        <v>118482</v>
      </c>
      <c r="B14022" s="9" t="n">
        <v>2</v>
      </c>
      <c r="C14022" s="7" t="n">
        <v>11</v>
      </c>
      <c r="D14022" s="7" t="s">
        <v>714</v>
      </c>
    </row>
    <row r="14023" spans="1:6">
      <c r="A14023" t="s">
        <v>4</v>
      </c>
      <c r="B14023" s="4" t="s">
        <v>5</v>
      </c>
      <c r="C14023" s="4" t="s">
        <v>10</v>
      </c>
    </row>
    <row r="14024" spans="1:6">
      <c r="A14024" t="n">
        <v>118491</v>
      </c>
      <c r="B14024" s="25" t="n">
        <v>16</v>
      </c>
      <c r="C14024" s="7" t="n">
        <v>0</v>
      </c>
    </row>
    <row r="14025" spans="1:6">
      <c r="A14025" t="s">
        <v>4</v>
      </c>
      <c r="B14025" s="4" t="s">
        <v>5</v>
      </c>
      <c r="C14025" s="4" t="s">
        <v>9</v>
      </c>
    </row>
    <row r="14026" spans="1:6">
      <c r="A14026" t="n">
        <v>118494</v>
      </c>
      <c r="B14026" s="53" t="n">
        <v>15</v>
      </c>
      <c r="C14026" s="7" t="n">
        <v>2048</v>
      </c>
    </row>
    <row r="14027" spans="1:6">
      <c r="A14027" t="s">
        <v>4</v>
      </c>
      <c r="B14027" s="4" t="s">
        <v>5</v>
      </c>
      <c r="C14027" s="4" t="s">
        <v>13</v>
      </c>
      <c r="D14027" s="4" t="s">
        <v>6</v>
      </c>
    </row>
    <row r="14028" spans="1:6">
      <c r="A14028" t="n">
        <v>118499</v>
      </c>
      <c r="B14028" s="9" t="n">
        <v>2</v>
      </c>
      <c r="C14028" s="7" t="n">
        <v>10</v>
      </c>
      <c r="D14028" s="7" t="s">
        <v>63</v>
      </c>
    </row>
    <row r="14029" spans="1:6">
      <c r="A14029" t="s">
        <v>4</v>
      </c>
      <c r="B14029" s="4" t="s">
        <v>5</v>
      </c>
      <c r="C14029" s="4" t="s">
        <v>10</v>
      </c>
    </row>
    <row r="14030" spans="1:6">
      <c r="A14030" t="n">
        <v>118517</v>
      </c>
      <c r="B14030" s="25" t="n">
        <v>16</v>
      </c>
      <c r="C14030" s="7" t="n">
        <v>0</v>
      </c>
    </row>
    <row r="14031" spans="1:6">
      <c r="A14031" t="s">
        <v>4</v>
      </c>
      <c r="B14031" s="4" t="s">
        <v>5</v>
      </c>
      <c r="C14031" s="4" t="s">
        <v>13</v>
      </c>
      <c r="D14031" s="4" t="s">
        <v>6</v>
      </c>
    </row>
    <row r="14032" spans="1:6">
      <c r="A14032" t="n">
        <v>118520</v>
      </c>
      <c r="B14032" s="9" t="n">
        <v>2</v>
      </c>
      <c r="C14032" s="7" t="n">
        <v>10</v>
      </c>
      <c r="D14032" s="7" t="s">
        <v>64</v>
      </c>
    </row>
    <row r="14033" spans="1:4">
      <c r="A14033" t="s">
        <v>4</v>
      </c>
      <c r="B14033" s="4" t="s">
        <v>5</v>
      </c>
      <c r="C14033" s="4" t="s">
        <v>10</v>
      </c>
    </row>
    <row r="14034" spans="1:4">
      <c r="A14034" t="n">
        <v>118539</v>
      </c>
      <c r="B14034" s="25" t="n">
        <v>16</v>
      </c>
      <c r="C14034" s="7" t="n">
        <v>0</v>
      </c>
    </row>
    <row r="14035" spans="1:4">
      <c r="A14035" t="s">
        <v>4</v>
      </c>
      <c r="B14035" s="4" t="s">
        <v>5</v>
      </c>
      <c r="C14035" s="4" t="s">
        <v>13</v>
      </c>
      <c r="D14035" s="4" t="s">
        <v>6</v>
      </c>
    </row>
    <row r="14036" spans="1:4">
      <c r="A14036" t="n">
        <v>118542</v>
      </c>
      <c r="B14036" s="76" t="n">
        <v>4</v>
      </c>
      <c r="C14036" s="7" t="n">
        <v>11</v>
      </c>
      <c r="D14036" s="7" t="s">
        <v>1049</v>
      </c>
    </row>
    <row r="14037" spans="1:4">
      <c r="A14037" t="s">
        <v>4</v>
      </c>
      <c r="B14037" s="4" t="s">
        <v>5</v>
      </c>
    </row>
    <row r="14038" spans="1:4">
      <c r="A14038" t="n">
        <v>118560</v>
      </c>
      <c r="B14038" s="5" t="n">
        <v>1</v>
      </c>
    </row>
    <row r="14039" spans="1:4" s="3" customFormat="1" customHeight="0">
      <c r="A14039" s="3" t="s">
        <v>2</v>
      </c>
      <c r="B14039" s="3" t="s">
        <v>1058</v>
      </c>
    </row>
    <row r="14040" spans="1:4">
      <c r="A14040" t="s">
        <v>4</v>
      </c>
      <c r="B14040" s="4" t="s">
        <v>5</v>
      </c>
      <c r="C14040" s="4" t="s">
        <v>13</v>
      </c>
      <c r="D14040" s="4" t="s">
        <v>10</v>
      </c>
      <c r="E14040" s="4" t="s">
        <v>30</v>
      </c>
    </row>
    <row r="14041" spans="1:4">
      <c r="A14041" t="n">
        <v>118564</v>
      </c>
      <c r="B14041" s="27" t="n">
        <v>58</v>
      </c>
      <c r="C14041" s="7" t="n">
        <v>100</v>
      </c>
      <c r="D14041" s="7" t="n">
        <v>1000</v>
      </c>
      <c r="E14041" s="7" t="n">
        <v>1</v>
      </c>
    </row>
    <row r="14042" spans="1:4">
      <c r="A14042" t="s">
        <v>4</v>
      </c>
      <c r="B14042" s="4" t="s">
        <v>5</v>
      </c>
      <c r="C14042" s="4" t="s">
        <v>13</v>
      </c>
      <c r="D14042" s="4" t="s">
        <v>10</v>
      </c>
    </row>
    <row r="14043" spans="1:4">
      <c r="A14043" t="n">
        <v>118572</v>
      </c>
      <c r="B14043" s="27" t="n">
        <v>58</v>
      </c>
      <c r="C14043" s="7" t="n">
        <v>255</v>
      </c>
      <c r="D14043" s="7" t="n">
        <v>0</v>
      </c>
    </row>
    <row r="14044" spans="1:4">
      <c r="A14044" t="s">
        <v>4</v>
      </c>
      <c r="B14044" s="4" t="s">
        <v>5</v>
      </c>
      <c r="C14044" s="4" t="s">
        <v>13</v>
      </c>
      <c r="D14044" s="4" t="s">
        <v>10</v>
      </c>
      <c r="E14044" s="4" t="s">
        <v>13</v>
      </c>
      <c r="F14044" s="4" t="s">
        <v>29</v>
      </c>
    </row>
    <row r="14045" spans="1:4">
      <c r="A14045" t="n">
        <v>118576</v>
      </c>
      <c r="B14045" s="14" t="n">
        <v>5</v>
      </c>
      <c r="C14045" s="7" t="n">
        <v>30</v>
      </c>
      <c r="D14045" s="7" t="n">
        <v>9606</v>
      </c>
      <c r="E14045" s="7" t="n">
        <v>1</v>
      </c>
      <c r="F14045" s="15" t="n">
        <f t="normal" ca="1">A14069</f>
        <v>0</v>
      </c>
    </row>
    <row r="14046" spans="1:4">
      <c r="A14046" t="s">
        <v>4</v>
      </c>
      <c r="B14046" s="4" t="s">
        <v>5</v>
      </c>
      <c r="C14046" s="4" t="s">
        <v>13</v>
      </c>
      <c r="D14046" s="4" t="s">
        <v>10</v>
      </c>
      <c r="E14046" s="4" t="s">
        <v>30</v>
      </c>
    </row>
    <row r="14047" spans="1:4">
      <c r="A14047" t="n">
        <v>118585</v>
      </c>
      <c r="B14047" s="27" t="n">
        <v>58</v>
      </c>
      <c r="C14047" s="7" t="n">
        <v>0</v>
      </c>
      <c r="D14047" s="7" t="n">
        <v>300</v>
      </c>
      <c r="E14047" s="7" t="n">
        <v>0.300000011920929</v>
      </c>
    </row>
    <row r="14048" spans="1:4">
      <c r="A14048" t="s">
        <v>4</v>
      </c>
      <c r="B14048" s="4" t="s">
        <v>5</v>
      </c>
      <c r="C14048" s="4" t="s">
        <v>13</v>
      </c>
      <c r="D14048" s="4" t="s">
        <v>10</v>
      </c>
    </row>
    <row r="14049" spans="1:6">
      <c r="A14049" t="n">
        <v>118593</v>
      </c>
      <c r="B14049" s="27" t="n">
        <v>58</v>
      </c>
      <c r="C14049" s="7" t="n">
        <v>255</v>
      </c>
      <c r="D14049" s="7" t="n">
        <v>0</v>
      </c>
    </row>
    <row r="14050" spans="1:6">
      <c r="A14050" t="s">
        <v>4</v>
      </c>
      <c r="B14050" s="4" t="s">
        <v>5</v>
      </c>
      <c r="C14050" s="4" t="s">
        <v>10</v>
      </c>
    </row>
    <row r="14051" spans="1:6">
      <c r="A14051" t="n">
        <v>118597</v>
      </c>
      <c r="B14051" s="25" t="n">
        <v>16</v>
      </c>
      <c r="C14051" s="7" t="n">
        <v>500</v>
      </c>
    </row>
    <row r="14052" spans="1:6">
      <c r="A14052" t="s">
        <v>4</v>
      </c>
      <c r="B14052" s="4" t="s">
        <v>5</v>
      </c>
      <c r="C14052" s="4" t="s">
        <v>13</v>
      </c>
      <c r="D14052" s="4" t="s">
        <v>10</v>
      </c>
      <c r="E14052" s="4" t="s">
        <v>30</v>
      </c>
      <c r="F14052" s="4" t="s">
        <v>10</v>
      </c>
      <c r="G14052" s="4" t="s">
        <v>9</v>
      </c>
      <c r="H14052" s="4" t="s">
        <v>9</v>
      </c>
      <c r="I14052" s="4" t="s">
        <v>10</v>
      </c>
      <c r="J14052" s="4" t="s">
        <v>10</v>
      </c>
      <c r="K14052" s="4" t="s">
        <v>9</v>
      </c>
      <c r="L14052" s="4" t="s">
        <v>9</v>
      </c>
      <c r="M14052" s="4" t="s">
        <v>9</v>
      </c>
      <c r="N14052" s="4" t="s">
        <v>9</v>
      </c>
      <c r="O14052" s="4" t="s">
        <v>6</v>
      </c>
    </row>
    <row r="14053" spans="1:6">
      <c r="A14053" t="n">
        <v>118600</v>
      </c>
      <c r="B14053" s="19" t="n">
        <v>50</v>
      </c>
      <c r="C14053" s="7" t="n">
        <v>0</v>
      </c>
      <c r="D14053" s="7" t="n">
        <v>12105</v>
      </c>
      <c r="E14053" s="7" t="n">
        <v>1</v>
      </c>
      <c r="F14053" s="7" t="n">
        <v>0</v>
      </c>
      <c r="G14053" s="7" t="n">
        <v>0</v>
      </c>
      <c r="H14053" s="7" t="n">
        <v>0</v>
      </c>
      <c r="I14053" s="7" t="n">
        <v>0</v>
      </c>
      <c r="J14053" s="7" t="n">
        <v>65533</v>
      </c>
      <c r="K14053" s="7" t="n">
        <v>0</v>
      </c>
      <c r="L14053" s="7" t="n">
        <v>0</v>
      </c>
      <c r="M14053" s="7" t="n">
        <v>0</v>
      </c>
      <c r="N14053" s="7" t="n">
        <v>0</v>
      </c>
      <c r="O14053" s="7" t="s">
        <v>12</v>
      </c>
    </row>
    <row r="14054" spans="1:6">
      <c r="A14054" t="s">
        <v>4</v>
      </c>
      <c r="B14054" s="4" t="s">
        <v>5</v>
      </c>
      <c r="C14054" s="4" t="s">
        <v>13</v>
      </c>
      <c r="D14054" s="4" t="s">
        <v>10</v>
      </c>
      <c r="E14054" s="4" t="s">
        <v>10</v>
      </c>
      <c r="F14054" s="4" t="s">
        <v>10</v>
      </c>
      <c r="G14054" s="4" t="s">
        <v>10</v>
      </c>
      <c r="H14054" s="4" t="s">
        <v>13</v>
      </c>
    </row>
    <row r="14055" spans="1:6">
      <c r="A14055" t="n">
        <v>118639</v>
      </c>
      <c r="B14055" s="30" t="n">
        <v>25</v>
      </c>
      <c r="C14055" s="7" t="n">
        <v>5</v>
      </c>
      <c r="D14055" s="7" t="n">
        <v>65535</v>
      </c>
      <c r="E14055" s="7" t="n">
        <v>65535</v>
      </c>
      <c r="F14055" s="7" t="n">
        <v>65535</v>
      </c>
      <c r="G14055" s="7" t="n">
        <v>65535</v>
      </c>
      <c r="H14055" s="7" t="n">
        <v>0</v>
      </c>
    </row>
    <row r="14056" spans="1:6">
      <c r="A14056" t="s">
        <v>4</v>
      </c>
      <c r="B14056" s="4" t="s">
        <v>5</v>
      </c>
      <c r="C14056" s="4" t="s">
        <v>10</v>
      </c>
      <c r="D14056" s="4" t="s">
        <v>13</v>
      </c>
      <c r="E14056" s="4" t="s">
        <v>66</v>
      </c>
      <c r="F14056" s="4" t="s">
        <v>13</v>
      </c>
      <c r="G14056" s="4" t="s">
        <v>13</v>
      </c>
    </row>
    <row r="14057" spans="1:6">
      <c r="A14057" t="n">
        <v>118650</v>
      </c>
      <c r="B14057" s="31" t="n">
        <v>24</v>
      </c>
      <c r="C14057" s="7" t="n">
        <v>65533</v>
      </c>
      <c r="D14057" s="7" t="n">
        <v>11</v>
      </c>
      <c r="E14057" s="7" t="s">
        <v>1059</v>
      </c>
      <c r="F14057" s="7" t="n">
        <v>2</v>
      </c>
      <c r="G14057" s="7" t="n">
        <v>0</v>
      </c>
    </row>
    <row r="14058" spans="1:6">
      <c r="A14058" t="s">
        <v>4</v>
      </c>
      <c r="B14058" s="4" t="s">
        <v>5</v>
      </c>
    </row>
    <row r="14059" spans="1:6">
      <c r="A14059" t="n">
        <v>118730</v>
      </c>
      <c r="B14059" s="32" t="n">
        <v>28</v>
      </c>
    </row>
    <row r="14060" spans="1:6">
      <c r="A14060" t="s">
        <v>4</v>
      </c>
      <c r="B14060" s="4" t="s">
        <v>5</v>
      </c>
      <c r="C14060" s="4" t="s">
        <v>13</v>
      </c>
    </row>
    <row r="14061" spans="1:6">
      <c r="A14061" t="n">
        <v>118731</v>
      </c>
      <c r="B14061" s="33" t="n">
        <v>27</v>
      </c>
      <c r="C14061" s="7" t="n">
        <v>0</v>
      </c>
    </row>
    <row r="14062" spans="1:6">
      <c r="A14062" t="s">
        <v>4</v>
      </c>
      <c r="B14062" s="4" t="s">
        <v>5</v>
      </c>
      <c r="C14062" s="4" t="s">
        <v>10</v>
      </c>
    </row>
    <row r="14063" spans="1:6">
      <c r="A14063" t="n">
        <v>118733</v>
      </c>
      <c r="B14063" s="25" t="n">
        <v>16</v>
      </c>
      <c r="C14063" s="7" t="n">
        <v>500</v>
      </c>
    </row>
    <row r="14064" spans="1:6">
      <c r="A14064" t="s">
        <v>4</v>
      </c>
      <c r="B14064" s="4" t="s">
        <v>5</v>
      </c>
      <c r="C14064" s="4" t="s">
        <v>13</v>
      </c>
      <c r="D14064" s="4" t="s">
        <v>10</v>
      </c>
      <c r="E14064" s="4" t="s">
        <v>30</v>
      </c>
    </row>
    <row r="14065" spans="1:15">
      <c r="A14065" t="n">
        <v>118736</v>
      </c>
      <c r="B14065" s="27" t="n">
        <v>58</v>
      </c>
      <c r="C14065" s="7" t="n">
        <v>100</v>
      </c>
      <c r="D14065" s="7" t="n">
        <v>300</v>
      </c>
      <c r="E14065" s="7" t="n">
        <v>0.300000011920929</v>
      </c>
    </row>
    <row r="14066" spans="1:15">
      <c r="A14066" t="s">
        <v>4</v>
      </c>
      <c r="B14066" s="4" t="s">
        <v>5</v>
      </c>
      <c r="C14066" s="4" t="s">
        <v>13</v>
      </c>
      <c r="D14066" s="4" t="s">
        <v>10</v>
      </c>
    </row>
    <row r="14067" spans="1:15">
      <c r="A14067" t="n">
        <v>118744</v>
      </c>
      <c r="B14067" s="27" t="n">
        <v>58</v>
      </c>
      <c r="C14067" s="7" t="n">
        <v>255</v>
      </c>
      <c r="D14067" s="7" t="n">
        <v>0</v>
      </c>
    </row>
    <row r="14068" spans="1:15">
      <c r="A14068" t="s">
        <v>4</v>
      </c>
      <c r="B14068" s="4" t="s">
        <v>5</v>
      </c>
      <c r="C14068" s="4" t="s">
        <v>13</v>
      </c>
    </row>
    <row r="14069" spans="1:15">
      <c r="A14069" t="n">
        <v>118748</v>
      </c>
      <c r="B14069" s="29" t="n">
        <v>23</v>
      </c>
      <c r="C14069" s="7" t="n">
        <v>0</v>
      </c>
    </row>
    <row r="14070" spans="1:15">
      <c r="A14070" t="s">
        <v>4</v>
      </c>
      <c r="B14070" s="4" t="s">
        <v>5</v>
      </c>
    </row>
    <row r="14071" spans="1:15">
      <c r="A14071" t="n">
        <v>118750</v>
      </c>
      <c r="B14071" s="5" t="n">
        <v>1</v>
      </c>
    </row>
    <row r="14072" spans="1:15" s="3" customFormat="1" customHeight="0">
      <c r="A14072" s="3" t="s">
        <v>2</v>
      </c>
      <c r="B14072" s="3" t="s">
        <v>1060</v>
      </c>
    </row>
    <row r="14073" spans="1:15">
      <c r="A14073" t="s">
        <v>4</v>
      </c>
      <c r="B14073" s="4" t="s">
        <v>5</v>
      </c>
      <c r="C14073" s="4" t="s">
        <v>10</v>
      </c>
      <c r="D14073" s="4" t="s">
        <v>10</v>
      </c>
      <c r="E14073" s="4" t="s">
        <v>9</v>
      </c>
      <c r="F14073" s="4" t="s">
        <v>6</v>
      </c>
      <c r="G14073" s="4" t="s">
        <v>8</v>
      </c>
      <c r="H14073" s="4" t="s">
        <v>10</v>
      </c>
      <c r="I14073" s="4" t="s">
        <v>10</v>
      </c>
      <c r="J14073" s="4" t="s">
        <v>9</v>
      </c>
      <c r="K14073" s="4" t="s">
        <v>6</v>
      </c>
      <c r="L14073" s="4" t="s">
        <v>8</v>
      </c>
      <c r="M14073" s="4" t="s">
        <v>10</v>
      </c>
      <c r="N14073" s="4" t="s">
        <v>10</v>
      </c>
      <c r="O14073" s="4" t="s">
        <v>9</v>
      </c>
      <c r="P14073" s="4" t="s">
        <v>6</v>
      </c>
      <c r="Q14073" s="4" t="s">
        <v>8</v>
      </c>
    </row>
    <row r="14074" spans="1:15">
      <c r="A14074" t="n">
        <v>118752</v>
      </c>
      <c r="B14074" s="77" t="n">
        <v>257</v>
      </c>
      <c r="C14074" s="7" t="n">
        <v>4</v>
      </c>
      <c r="D14074" s="7" t="n">
        <v>65533</v>
      </c>
      <c r="E14074" s="7" t="n">
        <v>13215</v>
      </c>
      <c r="F14074" s="7" t="s">
        <v>12</v>
      </c>
      <c r="G14074" s="7" t="n">
        <f t="normal" ca="1">32-LENB(INDIRECT(ADDRESS(14074,6)))</f>
        <v>0</v>
      </c>
      <c r="H14074" s="7" t="n">
        <v>4</v>
      </c>
      <c r="I14074" s="7" t="n">
        <v>65533</v>
      </c>
      <c r="J14074" s="7" t="n">
        <v>4461</v>
      </c>
      <c r="K14074" s="7" t="s">
        <v>12</v>
      </c>
      <c r="L14074" s="7" t="n">
        <f t="normal" ca="1">32-LENB(INDIRECT(ADDRESS(14074,11)))</f>
        <v>0</v>
      </c>
      <c r="M14074" s="7" t="n">
        <v>0</v>
      </c>
      <c r="N14074" s="7" t="n">
        <v>65533</v>
      </c>
      <c r="O14074" s="7" t="n">
        <v>0</v>
      </c>
      <c r="P14074" s="7" t="s">
        <v>12</v>
      </c>
      <c r="Q14074" s="7" t="n">
        <f t="normal" ca="1">32-LENB(INDIRECT(ADDRESS(14074,16)))</f>
        <v>0</v>
      </c>
    </row>
    <row r="14075" spans="1:15">
      <c r="A14075" t="s">
        <v>4</v>
      </c>
      <c r="B14075" s="4" t="s">
        <v>5</v>
      </c>
    </row>
    <row r="14076" spans="1:15">
      <c r="A14076" t="n">
        <v>118872</v>
      </c>
      <c r="B14076" s="5" t="n">
        <v>1</v>
      </c>
    </row>
    <row r="14077" spans="1:15" s="3" customFormat="1" customHeight="0">
      <c r="A14077" s="3" t="s">
        <v>2</v>
      </c>
      <c r="B14077" s="3" t="s">
        <v>1061</v>
      </c>
    </row>
    <row r="14078" spans="1:15">
      <c r="A14078" t="s">
        <v>4</v>
      </c>
      <c r="B14078" s="4" t="s">
        <v>5</v>
      </c>
      <c r="C14078" s="4" t="s">
        <v>10</v>
      </c>
      <c r="D14078" s="4" t="s">
        <v>10</v>
      </c>
      <c r="E14078" s="4" t="s">
        <v>9</v>
      </c>
      <c r="F14078" s="4" t="s">
        <v>6</v>
      </c>
      <c r="G14078" s="4" t="s">
        <v>8</v>
      </c>
      <c r="H14078" s="4" t="s">
        <v>10</v>
      </c>
      <c r="I14078" s="4" t="s">
        <v>10</v>
      </c>
      <c r="J14078" s="4" t="s">
        <v>9</v>
      </c>
      <c r="K14078" s="4" t="s">
        <v>6</v>
      </c>
      <c r="L14078" s="4" t="s">
        <v>8</v>
      </c>
    </row>
    <row r="14079" spans="1:15">
      <c r="A14079" t="n">
        <v>118880</v>
      </c>
      <c r="B14079" s="77" t="n">
        <v>257</v>
      </c>
      <c r="C14079" s="7" t="n">
        <v>4</v>
      </c>
      <c r="D14079" s="7" t="n">
        <v>65533</v>
      </c>
      <c r="E14079" s="7" t="n">
        <v>2070</v>
      </c>
      <c r="F14079" s="7" t="s">
        <v>12</v>
      </c>
      <c r="G14079" s="7" t="n">
        <f t="normal" ca="1">32-LENB(INDIRECT(ADDRESS(14079,6)))</f>
        <v>0</v>
      </c>
      <c r="H14079" s="7" t="n">
        <v>0</v>
      </c>
      <c r="I14079" s="7" t="n">
        <v>65533</v>
      </c>
      <c r="J14079" s="7" t="n">
        <v>0</v>
      </c>
      <c r="K14079" s="7" t="s">
        <v>12</v>
      </c>
      <c r="L14079" s="7" t="n">
        <f t="normal" ca="1">32-LENB(INDIRECT(ADDRESS(14079,11)))</f>
        <v>0</v>
      </c>
    </row>
    <row r="14080" spans="1:15">
      <c r="A14080" t="s">
        <v>4</v>
      </c>
      <c r="B14080" s="4" t="s">
        <v>5</v>
      </c>
    </row>
    <row r="14081" spans="1:17">
      <c r="A14081" t="n">
        <v>118960</v>
      </c>
      <c r="B14081" s="5" t="n">
        <v>1</v>
      </c>
    </row>
    <row r="14082" spans="1:17" s="3" customFormat="1" customHeight="0">
      <c r="A14082" s="3" t="s">
        <v>2</v>
      </c>
      <c r="B14082" s="3" t="s">
        <v>1062</v>
      </c>
    </row>
    <row r="14083" spans="1:17">
      <c r="A14083" t="s">
        <v>4</v>
      </c>
      <c r="B14083" s="4" t="s">
        <v>5</v>
      </c>
      <c r="C14083" s="4" t="s">
        <v>10</v>
      </c>
      <c r="D14083" s="4" t="s">
        <v>10</v>
      </c>
      <c r="E14083" s="4" t="s">
        <v>9</v>
      </c>
      <c r="F14083" s="4" t="s">
        <v>6</v>
      </c>
      <c r="G14083" s="4" t="s">
        <v>8</v>
      </c>
      <c r="H14083" s="4" t="s">
        <v>10</v>
      </c>
      <c r="I14083" s="4" t="s">
        <v>10</v>
      </c>
      <c r="J14083" s="4" t="s">
        <v>9</v>
      </c>
      <c r="K14083" s="4" t="s">
        <v>6</v>
      </c>
      <c r="L14083" s="4" t="s">
        <v>8</v>
      </c>
    </row>
    <row r="14084" spans="1:17">
      <c r="A14084" t="n">
        <v>118976</v>
      </c>
      <c r="B14084" s="77" t="n">
        <v>257</v>
      </c>
      <c r="C14084" s="7" t="n">
        <v>4</v>
      </c>
      <c r="D14084" s="7" t="n">
        <v>65533</v>
      </c>
      <c r="E14084" s="7" t="n">
        <v>2070</v>
      </c>
      <c r="F14084" s="7" t="s">
        <v>12</v>
      </c>
      <c r="G14084" s="7" t="n">
        <f t="normal" ca="1">32-LENB(INDIRECT(ADDRESS(14084,6)))</f>
        <v>0</v>
      </c>
      <c r="H14084" s="7" t="n">
        <v>0</v>
      </c>
      <c r="I14084" s="7" t="n">
        <v>65533</v>
      </c>
      <c r="J14084" s="7" t="n">
        <v>0</v>
      </c>
      <c r="K14084" s="7" t="s">
        <v>12</v>
      </c>
      <c r="L14084" s="7" t="n">
        <f t="normal" ca="1">32-LENB(INDIRECT(ADDRESS(14084,11)))</f>
        <v>0</v>
      </c>
    </row>
    <row r="14085" spans="1:17">
      <c r="A14085" t="s">
        <v>4</v>
      </c>
      <c r="B14085" s="4" t="s">
        <v>5</v>
      </c>
    </row>
    <row r="14086" spans="1:17">
      <c r="A14086" t="n">
        <v>119056</v>
      </c>
      <c r="B14086" s="5" t="n">
        <v>1</v>
      </c>
    </row>
    <row r="14087" spans="1:17" s="3" customFormat="1" customHeight="0">
      <c r="A14087" s="3" t="s">
        <v>2</v>
      </c>
      <c r="B14087" s="3" t="s">
        <v>1063</v>
      </c>
    </row>
    <row r="14088" spans="1:17">
      <c r="A14088" t="s">
        <v>4</v>
      </c>
      <c r="B14088" s="4" t="s">
        <v>5</v>
      </c>
      <c r="C14088" s="4" t="s">
        <v>10</v>
      </c>
      <c r="D14088" s="4" t="s">
        <v>10</v>
      </c>
      <c r="E14088" s="4" t="s">
        <v>9</v>
      </c>
      <c r="F14088" s="4" t="s">
        <v>6</v>
      </c>
      <c r="G14088" s="4" t="s">
        <v>8</v>
      </c>
      <c r="H14088" s="4" t="s">
        <v>10</v>
      </c>
      <c r="I14088" s="4" t="s">
        <v>10</v>
      </c>
      <c r="J14088" s="4" t="s">
        <v>9</v>
      </c>
      <c r="K14088" s="4" t="s">
        <v>6</v>
      </c>
      <c r="L14088" s="4" t="s">
        <v>8</v>
      </c>
    </row>
    <row r="14089" spans="1:17">
      <c r="A14089" t="n">
        <v>119072</v>
      </c>
      <c r="B14089" s="77" t="n">
        <v>257</v>
      </c>
      <c r="C14089" s="7" t="n">
        <v>4</v>
      </c>
      <c r="D14089" s="7" t="n">
        <v>65533</v>
      </c>
      <c r="E14089" s="7" t="n">
        <v>2070</v>
      </c>
      <c r="F14089" s="7" t="s">
        <v>12</v>
      </c>
      <c r="G14089" s="7" t="n">
        <f t="normal" ca="1">32-LENB(INDIRECT(ADDRESS(14089,6)))</f>
        <v>0</v>
      </c>
      <c r="H14089" s="7" t="n">
        <v>0</v>
      </c>
      <c r="I14089" s="7" t="n">
        <v>65533</v>
      </c>
      <c r="J14089" s="7" t="n">
        <v>0</v>
      </c>
      <c r="K14089" s="7" t="s">
        <v>12</v>
      </c>
      <c r="L14089" s="7" t="n">
        <f t="normal" ca="1">32-LENB(INDIRECT(ADDRESS(14089,11)))</f>
        <v>0</v>
      </c>
    </row>
    <row r="14090" spans="1:17">
      <c r="A14090" t="s">
        <v>4</v>
      </c>
      <c r="B14090" s="4" t="s">
        <v>5</v>
      </c>
    </row>
    <row r="14091" spans="1:17">
      <c r="A14091" t="n">
        <v>119152</v>
      </c>
      <c r="B14091" s="5" t="n">
        <v>1</v>
      </c>
    </row>
    <row r="14092" spans="1:17" s="3" customFormat="1" customHeight="0">
      <c r="A14092" s="3" t="s">
        <v>2</v>
      </c>
      <c r="B14092" s="3" t="s">
        <v>1064</v>
      </c>
    </row>
    <row r="14093" spans="1:17">
      <c r="A14093" t="s">
        <v>4</v>
      </c>
      <c r="B14093" s="4" t="s">
        <v>5</v>
      </c>
      <c r="C14093" s="4" t="s">
        <v>10</v>
      </c>
      <c r="D14093" s="4" t="s">
        <v>10</v>
      </c>
      <c r="E14093" s="4" t="s">
        <v>9</v>
      </c>
      <c r="F14093" s="4" t="s">
        <v>6</v>
      </c>
      <c r="G14093" s="4" t="s">
        <v>8</v>
      </c>
      <c r="H14093" s="4" t="s">
        <v>10</v>
      </c>
      <c r="I14093" s="4" t="s">
        <v>10</v>
      </c>
      <c r="J14093" s="4" t="s">
        <v>9</v>
      </c>
      <c r="K14093" s="4" t="s">
        <v>6</v>
      </c>
      <c r="L14093" s="4" t="s">
        <v>8</v>
      </c>
      <c r="M14093" s="4" t="s">
        <v>10</v>
      </c>
      <c r="N14093" s="4" t="s">
        <v>10</v>
      </c>
      <c r="O14093" s="4" t="s">
        <v>9</v>
      </c>
      <c r="P14093" s="4" t="s">
        <v>6</v>
      </c>
      <c r="Q14093" s="4" t="s">
        <v>8</v>
      </c>
      <c r="R14093" s="4" t="s">
        <v>10</v>
      </c>
      <c r="S14093" s="4" t="s">
        <v>10</v>
      </c>
      <c r="T14093" s="4" t="s">
        <v>9</v>
      </c>
      <c r="U14093" s="4" t="s">
        <v>6</v>
      </c>
      <c r="V14093" s="4" t="s">
        <v>8</v>
      </c>
      <c r="W14093" s="4" t="s">
        <v>10</v>
      </c>
      <c r="X14093" s="4" t="s">
        <v>10</v>
      </c>
      <c r="Y14093" s="4" t="s">
        <v>9</v>
      </c>
      <c r="Z14093" s="4" t="s">
        <v>6</v>
      </c>
      <c r="AA14093" s="4" t="s">
        <v>8</v>
      </c>
      <c r="AB14093" s="4" t="s">
        <v>10</v>
      </c>
      <c r="AC14093" s="4" t="s">
        <v>10</v>
      </c>
      <c r="AD14093" s="4" t="s">
        <v>9</v>
      </c>
      <c r="AE14093" s="4" t="s">
        <v>6</v>
      </c>
      <c r="AF14093" s="4" t="s">
        <v>8</v>
      </c>
      <c r="AG14093" s="4" t="s">
        <v>10</v>
      </c>
      <c r="AH14093" s="4" t="s">
        <v>10</v>
      </c>
      <c r="AI14093" s="4" t="s">
        <v>9</v>
      </c>
      <c r="AJ14093" s="4" t="s">
        <v>6</v>
      </c>
      <c r="AK14093" s="4" t="s">
        <v>8</v>
      </c>
      <c r="AL14093" s="4" t="s">
        <v>10</v>
      </c>
      <c r="AM14093" s="4" t="s">
        <v>10</v>
      </c>
      <c r="AN14093" s="4" t="s">
        <v>9</v>
      </c>
      <c r="AO14093" s="4" t="s">
        <v>6</v>
      </c>
      <c r="AP14093" s="4" t="s">
        <v>8</v>
      </c>
      <c r="AQ14093" s="4" t="s">
        <v>10</v>
      </c>
      <c r="AR14093" s="4" t="s">
        <v>10</v>
      </c>
      <c r="AS14093" s="4" t="s">
        <v>9</v>
      </c>
      <c r="AT14093" s="4" t="s">
        <v>6</v>
      </c>
      <c r="AU14093" s="4" t="s">
        <v>8</v>
      </c>
      <c r="AV14093" s="4" t="s">
        <v>10</v>
      </c>
      <c r="AW14093" s="4" t="s">
        <v>10</v>
      </c>
      <c r="AX14093" s="4" t="s">
        <v>9</v>
      </c>
      <c r="AY14093" s="4" t="s">
        <v>6</v>
      </c>
      <c r="AZ14093" s="4" t="s">
        <v>8</v>
      </c>
      <c r="BA14093" s="4" t="s">
        <v>10</v>
      </c>
      <c r="BB14093" s="4" t="s">
        <v>10</v>
      </c>
      <c r="BC14093" s="4" t="s">
        <v>9</v>
      </c>
      <c r="BD14093" s="4" t="s">
        <v>6</v>
      </c>
      <c r="BE14093" s="4" t="s">
        <v>8</v>
      </c>
      <c r="BF14093" s="4" t="s">
        <v>10</v>
      </c>
      <c r="BG14093" s="4" t="s">
        <v>10</v>
      </c>
      <c r="BH14093" s="4" t="s">
        <v>9</v>
      </c>
      <c r="BI14093" s="4" t="s">
        <v>6</v>
      </c>
      <c r="BJ14093" s="4" t="s">
        <v>8</v>
      </c>
      <c r="BK14093" s="4" t="s">
        <v>10</v>
      </c>
      <c r="BL14093" s="4" t="s">
        <v>10</v>
      </c>
      <c r="BM14093" s="4" t="s">
        <v>9</v>
      </c>
      <c r="BN14093" s="4" t="s">
        <v>6</v>
      </c>
      <c r="BO14093" s="4" t="s">
        <v>8</v>
      </c>
      <c r="BP14093" s="4" t="s">
        <v>10</v>
      </c>
      <c r="BQ14093" s="4" t="s">
        <v>10</v>
      </c>
      <c r="BR14093" s="4" t="s">
        <v>9</v>
      </c>
      <c r="BS14093" s="4" t="s">
        <v>6</v>
      </c>
      <c r="BT14093" s="4" t="s">
        <v>8</v>
      </c>
      <c r="BU14093" s="4" t="s">
        <v>10</v>
      </c>
      <c r="BV14093" s="4" t="s">
        <v>10</v>
      </c>
      <c r="BW14093" s="4" t="s">
        <v>9</v>
      </c>
      <c r="BX14093" s="4" t="s">
        <v>6</v>
      </c>
      <c r="BY14093" s="4" t="s">
        <v>8</v>
      </c>
      <c r="BZ14093" s="4" t="s">
        <v>10</v>
      </c>
      <c r="CA14093" s="4" t="s">
        <v>10</v>
      </c>
      <c r="CB14093" s="4" t="s">
        <v>9</v>
      </c>
      <c r="CC14093" s="4" t="s">
        <v>6</v>
      </c>
      <c r="CD14093" s="4" t="s">
        <v>8</v>
      </c>
    </row>
    <row r="14094" spans="1:17">
      <c r="A14094" t="n">
        <v>119168</v>
      </c>
      <c r="B14094" s="77" t="n">
        <v>257</v>
      </c>
      <c r="C14094" s="7" t="n">
        <v>3</v>
      </c>
      <c r="D14094" s="7" t="n">
        <v>65533</v>
      </c>
      <c r="E14094" s="7" t="n">
        <v>0</v>
      </c>
      <c r="F14094" s="7" t="s">
        <v>229</v>
      </c>
      <c r="G14094" s="7" t="n">
        <f t="normal" ca="1">32-LENB(INDIRECT(ADDRESS(14094,6)))</f>
        <v>0</v>
      </c>
      <c r="H14094" s="7" t="n">
        <v>3</v>
      </c>
      <c r="I14094" s="7" t="n">
        <v>65533</v>
      </c>
      <c r="J14094" s="7" t="n">
        <v>0</v>
      </c>
      <c r="K14094" s="7" t="s">
        <v>230</v>
      </c>
      <c r="L14094" s="7" t="n">
        <f t="normal" ca="1">32-LENB(INDIRECT(ADDRESS(14094,11)))</f>
        <v>0</v>
      </c>
      <c r="M14094" s="7" t="n">
        <v>4</v>
      </c>
      <c r="N14094" s="7" t="n">
        <v>65533</v>
      </c>
      <c r="O14094" s="7" t="n">
        <v>5043</v>
      </c>
      <c r="P14094" s="7" t="s">
        <v>12</v>
      </c>
      <c r="Q14094" s="7" t="n">
        <f t="normal" ca="1">32-LENB(INDIRECT(ADDRESS(14094,16)))</f>
        <v>0</v>
      </c>
      <c r="R14094" s="7" t="n">
        <v>4</v>
      </c>
      <c r="S14094" s="7" t="n">
        <v>65533</v>
      </c>
      <c r="T14094" s="7" t="n">
        <v>2000</v>
      </c>
      <c r="U14094" s="7" t="s">
        <v>12</v>
      </c>
      <c r="V14094" s="7" t="n">
        <f t="normal" ca="1">32-LENB(INDIRECT(ADDRESS(14094,21)))</f>
        <v>0</v>
      </c>
      <c r="W14094" s="7" t="n">
        <v>4</v>
      </c>
      <c r="X14094" s="7" t="n">
        <v>65533</v>
      </c>
      <c r="Y14094" s="7" t="n">
        <v>2002</v>
      </c>
      <c r="Z14094" s="7" t="s">
        <v>12</v>
      </c>
      <c r="AA14094" s="7" t="n">
        <f t="normal" ca="1">32-LENB(INDIRECT(ADDRESS(14094,26)))</f>
        <v>0</v>
      </c>
      <c r="AB14094" s="7" t="n">
        <v>7</v>
      </c>
      <c r="AC14094" s="7" t="n">
        <v>65533</v>
      </c>
      <c r="AD14094" s="7" t="n">
        <v>33448</v>
      </c>
      <c r="AE14094" s="7" t="s">
        <v>12</v>
      </c>
      <c r="AF14094" s="7" t="n">
        <f t="normal" ca="1">32-LENB(INDIRECT(ADDRESS(14094,31)))</f>
        <v>0</v>
      </c>
      <c r="AG14094" s="7" t="n">
        <v>4</v>
      </c>
      <c r="AH14094" s="7" t="n">
        <v>65533</v>
      </c>
      <c r="AI14094" s="7" t="n">
        <v>2000</v>
      </c>
      <c r="AJ14094" s="7" t="s">
        <v>12</v>
      </c>
      <c r="AK14094" s="7" t="n">
        <f t="normal" ca="1">32-LENB(INDIRECT(ADDRESS(14094,36)))</f>
        <v>0</v>
      </c>
      <c r="AL14094" s="7" t="n">
        <v>7</v>
      </c>
      <c r="AM14094" s="7" t="n">
        <v>65533</v>
      </c>
      <c r="AN14094" s="7" t="n">
        <v>33449</v>
      </c>
      <c r="AO14094" s="7" t="s">
        <v>12</v>
      </c>
      <c r="AP14094" s="7" t="n">
        <f t="normal" ca="1">32-LENB(INDIRECT(ADDRESS(14094,41)))</f>
        <v>0</v>
      </c>
      <c r="AQ14094" s="7" t="n">
        <v>4</v>
      </c>
      <c r="AR14094" s="7" t="n">
        <v>65533</v>
      </c>
      <c r="AS14094" s="7" t="n">
        <v>4360</v>
      </c>
      <c r="AT14094" s="7" t="s">
        <v>12</v>
      </c>
      <c r="AU14094" s="7" t="n">
        <f t="normal" ca="1">32-LENB(INDIRECT(ADDRESS(14094,46)))</f>
        <v>0</v>
      </c>
      <c r="AV14094" s="7" t="n">
        <v>4</v>
      </c>
      <c r="AW14094" s="7" t="n">
        <v>65533</v>
      </c>
      <c r="AX14094" s="7" t="n">
        <v>2098</v>
      </c>
      <c r="AY14094" s="7" t="s">
        <v>12</v>
      </c>
      <c r="AZ14094" s="7" t="n">
        <f t="normal" ca="1">32-LENB(INDIRECT(ADDRESS(14094,51)))</f>
        <v>0</v>
      </c>
      <c r="BA14094" s="7" t="n">
        <v>4</v>
      </c>
      <c r="BB14094" s="7" t="n">
        <v>65533</v>
      </c>
      <c r="BC14094" s="7" t="n">
        <v>2101</v>
      </c>
      <c r="BD14094" s="7" t="s">
        <v>12</v>
      </c>
      <c r="BE14094" s="7" t="n">
        <f t="normal" ca="1">32-LENB(INDIRECT(ADDRESS(14094,56)))</f>
        <v>0</v>
      </c>
      <c r="BF14094" s="7" t="n">
        <v>7</v>
      </c>
      <c r="BG14094" s="7" t="n">
        <v>65533</v>
      </c>
      <c r="BH14094" s="7" t="n">
        <v>33450</v>
      </c>
      <c r="BI14094" s="7" t="s">
        <v>12</v>
      </c>
      <c r="BJ14094" s="7" t="n">
        <f t="normal" ca="1">32-LENB(INDIRECT(ADDRESS(14094,61)))</f>
        <v>0</v>
      </c>
      <c r="BK14094" s="7" t="n">
        <v>7</v>
      </c>
      <c r="BL14094" s="7" t="n">
        <v>65533</v>
      </c>
      <c r="BM14094" s="7" t="n">
        <v>33451</v>
      </c>
      <c r="BN14094" s="7" t="s">
        <v>12</v>
      </c>
      <c r="BO14094" s="7" t="n">
        <f t="normal" ca="1">32-LENB(INDIRECT(ADDRESS(14094,66)))</f>
        <v>0</v>
      </c>
      <c r="BP14094" s="7" t="n">
        <v>4</v>
      </c>
      <c r="BQ14094" s="7" t="n">
        <v>65533</v>
      </c>
      <c r="BR14094" s="7" t="n">
        <v>5312</v>
      </c>
      <c r="BS14094" s="7" t="s">
        <v>12</v>
      </c>
      <c r="BT14094" s="7" t="n">
        <f t="normal" ca="1">32-LENB(INDIRECT(ADDRESS(14094,71)))</f>
        <v>0</v>
      </c>
      <c r="BU14094" s="7" t="n">
        <v>4</v>
      </c>
      <c r="BV14094" s="7" t="n">
        <v>65533</v>
      </c>
      <c r="BW14094" s="7" t="n">
        <v>5313</v>
      </c>
      <c r="BX14094" s="7" t="s">
        <v>12</v>
      </c>
      <c r="BY14094" s="7" t="n">
        <f t="normal" ca="1">32-LENB(INDIRECT(ADDRESS(14094,76)))</f>
        <v>0</v>
      </c>
      <c r="BZ14094" s="7" t="n">
        <v>0</v>
      </c>
      <c r="CA14094" s="7" t="n">
        <v>65533</v>
      </c>
      <c r="CB14094" s="7" t="n">
        <v>0</v>
      </c>
      <c r="CC14094" s="7" t="s">
        <v>12</v>
      </c>
      <c r="CD14094" s="7" t="n">
        <f t="normal" ca="1">32-LENB(INDIRECT(ADDRESS(14094,81)))</f>
        <v>0</v>
      </c>
    </row>
    <row r="14095" spans="1:17">
      <c r="A14095" t="s">
        <v>4</v>
      </c>
      <c r="B14095" s="4" t="s">
        <v>5</v>
      </c>
    </row>
    <row r="14096" spans="1:17">
      <c r="A14096" t="n">
        <v>119808</v>
      </c>
      <c r="B14096" s="5" t="n">
        <v>1</v>
      </c>
    </row>
    <row r="14097" spans="1:82" s="3" customFormat="1" customHeight="0">
      <c r="A14097" s="3" t="s">
        <v>2</v>
      </c>
      <c r="B14097" s="3" t="s">
        <v>1065</v>
      </c>
    </row>
    <row r="14098" spans="1:82">
      <c r="A14098" t="s">
        <v>4</v>
      </c>
      <c r="B14098" s="4" t="s">
        <v>5</v>
      </c>
      <c r="C14098" s="4" t="s">
        <v>10</v>
      </c>
      <c r="D14098" s="4" t="s">
        <v>10</v>
      </c>
      <c r="E14098" s="4" t="s">
        <v>9</v>
      </c>
      <c r="F14098" s="4" t="s">
        <v>6</v>
      </c>
      <c r="G14098" s="4" t="s">
        <v>8</v>
      </c>
      <c r="H14098" s="4" t="s">
        <v>10</v>
      </c>
      <c r="I14098" s="4" t="s">
        <v>10</v>
      </c>
      <c r="J14098" s="4" t="s">
        <v>9</v>
      </c>
      <c r="K14098" s="4" t="s">
        <v>6</v>
      </c>
      <c r="L14098" s="4" t="s">
        <v>8</v>
      </c>
    </row>
    <row r="14099" spans="1:82">
      <c r="A14099" t="n">
        <v>119824</v>
      </c>
      <c r="B14099" s="77" t="n">
        <v>257</v>
      </c>
      <c r="C14099" s="7" t="n">
        <v>4</v>
      </c>
      <c r="D14099" s="7" t="n">
        <v>65533</v>
      </c>
      <c r="E14099" s="7" t="n">
        <v>12105</v>
      </c>
      <c r="F14099" s="7" t="s">
        <v>12</v>
      </c>
      <c r="G14099" s="7" t="n">
        <f t="normal" ca="1">32-LENB(INDIRECT(ADDRESS(14099,6)))</f>
        <v>0</v>
      </c>
      <c r="H14099" s="7" t="n">
        <v>0</v>
      </c>
      <c r="I14099" s="7" t="n">
        <v>65533</v>
      </c>
      <c r="J14099" s="7" t="n">
        <v>0</v>
      </c>
      <c r="K14099" s="7" t="s">
        <v>12</v>
      </c>
      <c r="L14099" s="7" t="n">
        <f t="normal" ca="1">32-LENB(INDIRECT(ADDRESS(14099,11)))</f>
        <v>0</v>
      </c>
    </row>
    <row r="14100" spans="1:82">
      <c r="A14100" t="s">
        <v>4</v>
      </c>
      <c r="B14100" s="4" t="s">
        <v>5</v>
      </c>
    </row>
    <row r="14101" spans="1:82">
      <c r="A14101" t="n">
        <v>119904</v>
      </c>
      <c r="B14101" s="5" t="n">
        <v>1</v>
      </c>
    </row>
    <row r="14102" spans="1:82" s="3" customFormat="1" customHeight="0">
      <c r="A14102" s="3" t="s">
        <v>2</v>
      </c>
      <c r="B14102" s="3" t="s">
        <v>1066</v>
      </c>
    </row>
    <row r="14103" spans="1:82">
      <c r="A14103" t="s">
        <v>4</v>
      </c>
      <c r="B14103" s="4" t="s">
        <v>5</v>
      </c>
      <c r="C14103" s="4" t="s">
        <v>10</v>
      </c>
      <c r="D14103" s="4" t="s">
        <v>10</v>
      </c>
      <c r="E14103" s="4" t="s">
        <v>9</v>
      </c>
      <c r="F14103" s="4" t="s">
        <v>6</v>
      </c>
      <c r="G14103" s="4" t="s">
        <v>8</v>
      </c>
      <c r="H14103" s="4" t="s">
        <v>10</v>
      </c>
      <c r="I14103" s="4" t="s">
        <v>10</v>
      </c>
      <c r="J14103" s="4" t="s">
        <v>9</v>
      </c>
      <c r="K14103" s="4" t="s">
        <v>6</v>
      </c>
      <c r="L14103" s="4" t="s">
        <v>8</v>
      </c>
      <c r="M14103" s="4" t="s">
        <v>10</v>
      </c>
      <c r="N14103" s="4" t="s">
        <v>10</v>
      </c>
      <c r="O14103" s="4" t="s">
        <v>9</v>
      </c>
      <c r="P14103" s="4" t="s">
        <v>6</v>
      </c>
      <c r="Q14103" s="4" t="s">
        <v>8</v>
      </c>
      <c r="R14103" s="4" t="s">
        <v>10</v>
      </c>
      <c r="S14103" s="4" t="s">
        <v>10</v>
      </c>
      <c r="T14103" s="4" t="s">
        <v>9</v>
      </c>
      <c r="U14103" s="4" t="s">
        <v>6</v>
      </c>
      <c r="V14103" s="4" t="s">
        <v>8</v>
      </c>
      <c r="W14103" s="4" t="s">
        <v>10</v>
      </c>
      <c r="X14103" s="4" t="s">
        <v>10</v>
      </c>
      <c r="Y14103" s="4" t="s">
        <v>9</v>
      </c>
      <c r="Z14103" s="4" t="s">
        <v>6</v>
      </c>
      <c r="AA14103" s="4" t="s">
        <v>8</v>
      </c>
      <c r="AB14103" s="4" t="s">
        <v>10</v>
      </c>
      <c r="AC14103" s="4" t="s">
        <v>10</v>
      </c>
      <c r="AD14103" s="4" t="s">
        <v>9</v>
      </c>
      <c r="AE14103" s="4" t="s">
        <v>6</v>
      </c>
      <c r="AF14103" s="4" t="s">
        <v>8</v>
      </c>
      <c r="AG14103" s="4" t="s">
        <v>10</v>
      </c>
      <c r="AH14103" s="4" t="s">
        <v>10</v>
      </c>
      <c r="AI14103" s="4" t="s">
        <v>9</v>
      </c>
      <c r="AJ14103" s="4" t="s">
        <v>6</v>
      </c>
      <c r="AK14103" s="4" t="s">
        <v>8</v>
      </c>
      <c r="AL14103" s="4" t="s">
        <v>10</v>
      </c>
      <c r="AM14103" s="4" t="s">
        <v>10</v>
      </c>
      <c r="AN14103" s="4" t="s">
        <v>9</v>
      </c>
      <c r="AO14103" s="4" t="s">
        <v>6</v>
      </c>
      <c r="AP14103" s="4" t="s">
        <v>8</v>
      </c>
      <c r="AQ14103" s="4" t="s">
        <v>10</v>
      </c>
      <c r="AR14103" s="4" t="s">
        <v>10</v>
      </c>
      <c r="AS14103" s="4" t="s">
        <v>9</v>
      </c>
      <c r="AT14103" s="4" t="s">
        <v>6</v>
      </c>
      <c r="AU14103" s="4" t="s">
        <v>8</v>
      </c>
      <c r="AV14103" s="4" t="s">
        <v>10</v>
      </c>
      <c r="AW14103" s="4" t="s">
        <v>10</v>
      </c>
      <c r="AX14103" s="4" t="s">
        <v>9</v>
      </c>
      <c r="AY14103" s="4" t="s">
        <v>6</v>
      </c>
      <c r="AZ14103" s="4" t="s">
        <v>8</v>
      </c>
    </row>
    <row r="14104" spans="1:82">
      <c r="A14104" t="n">
        <v>119920</v>
      </c>
      <c r="B14104" s="77" t="n">
        <v>257</v>
      </c>
      <c r="C14104" s="7" t="n">
        <v>4</v>
      </c>
      <c r="D14104" s="7" t="n">
        <v>65533</v>
      </c>
      <c r="E14104" s="7" t="n">
        <v>12101</v>
      </c>
      <c r="F14104" s="7" t="s">
        <v>12</v>
      </c>
      <c r="G14104" s="7" t="n">
        <f t="normal" ca="1">32-LENB(INDIRECT(ADDRESS(14104,6)))</f>
        <v>0</v>
      </c>
      <c r="H14104" s="7" t="n">
        <v>4</v>
      </c>
      <c r="I14104" s="7" t="n">
        <v>65533</v>
      </c>
      <c r="J14104" s="7" t="n">
        <v>12101</v>
      </c>
      <c r="K14104" s="7" t="s">
        <v>12</v>
      </c>
      <c r="L14104" s="7" t="n">
        <f t="normal" ca="1">32-LENB(INDIRECT(ADDRESS(14104,11)))</f>
        <v>0</v>
      </c>
      <c r="M14104" s="7" t="n">
        <v>4</v>
      </c>
      <c r="N14104" s="7" t="n">
        <v>65533</v>
      </c>
      <c r="O14104" s="7" t="n">
        <v>12101</v>
      </c>
      <c r="P14104" s="7" t="s">
        <v>12</v>
      </c>
      <c r="Q14104" s="7" t="n">
        <f t="normal" ca="1">32-LENB(INDIRECT(ADDRESS(14104,16)))</f>
        <v>0</v>
      </c>
      <c r="R14104" s="7" t="n">
        <v>4</v>
      </c>
      <c r="S14104" s="7" t="n">
        <v>65533</v>
      </c>
      <c r="T14104" s="7" t="n">
        <v>12010</v>
      </c>
      <c r="U14104" s="7" t="s">
        <v>12</v>
      </c>
      <c r="V14104" s="7" t="n">
        <f t="normal" ca="1">32-LENB(INDIRECT(ADDRESS(14104,21)))</f>
        <v>0</v>
      </c>
      <c r="W14104" s="7" t="n">
        <v>4</v>
      </c>
      <c r="X14104" s="7" t="n">
        <v>65533</v>
      </c>
      <c r="Y14104" s="7" t="n">
        <v>12105</v>
      </c>
      <c r="Z14104" s="7" t="s">
        <v>12</v>
      </c>
      <c r="AA14104" s="7" t="n">
        <f t="normal" ca="1">32-LENB(INDIRECT(ADDRESS(14104,26)))</f>
        <v>0</v>
      </c>
      <c r="AB14104" s="7" t="n">
        <v>4</v>
      </c>
      <c r="AC14104" s="7" t="n">
        <v>65533</v>
      </c>
      <c r="AD14104" s="7" t="n">
        <v>12010</v>
      </c>
      <c r="AE14104" s="7" t="s">
        <v>12</v>
      </c>
      <c r="AF14104" s="7" t="n">
        <f t="normal" ca="1">32-LENB(INDIRECT(ADDRESS(14104,31)))</f>
        <v>0</v>
      </c>
      <c r="AG14104" s="7" t="n">
        <v>4</v>
      </c>
      <c r="AH14104" s="7" t="n">
        <v>65533</v>
      </c>
      <c r="AI14104" s="7" t="n">
        <v>12105</v>
      </c>
      <c r="AJ14104" s="7" t="s">
        <v>12</v>
      </c>
      <c r="AK14104" s="7" t="n">
        <f t="normal" ca="1">32-LENB(INDIRECT(ADDRESS(14104,36)))</f>
        <v>0</v>
      </c>
      <c r="AL14104" s="7" t="n">
        <v>4</v>
      </c>
      <c r="AM14104" s="7" t="n">
        <v>65533</v>
      </c>
      <c r="AN14104" s="7" t="n">
        <v>12010</v>
      </c>
      <c r="AO14104" s="7" t="s">
        <v>12</v>
      </c>
      <c r="AP14104" s="7" t="n">
        <f t="normal" ca="1">32-LENB(INDIRECT(ADDRESS(14104,41)))</f>
        <v>0</v>
      </c>
      <c r="AQ14104" s="7" t="n">
        <v>1</v>
      </c>
      <c r="AR14104" s="7" t="n">
        <v>65533</v>
      </c>
      <c r="AS14104" s="7" t="n">
        <v>11</v>
      </c>
      <c r="AT14104" s="7" t="s">
        <v>752</v>
      </c>
      <c r="AU14104" s="7" t="n">
        <f t="normal" ca="1">32-LENB(INDIRECT(ADDRESS(14104,46)))</f>
        <v>0</v>
      </c>
      <c r="AV14104" s="7" t="n">
        <v>0</v>
      </c>
      <c r="AW14104" s="7" t="n">
        <v>65533</v>
      </c>
      <c r="AX14104" s="7" t="n">
        <v>0</v>
      </c>
      <c r="AY14104" s="7" t="s">
        <v>12</v>
      </c>
      <c r="AZ14104" s="7" t="n">
        <f t="normal" ca="1">32-LENB(INDIRECT(ADDRESS(14104,51)))</f>
        <v>0</v>
      </c>
    </row>
    <row r="14105" spans="1:82">
      <c r="A14105" t="s">
        <v>4</v>
      </c>
      <c r="B14105" s="4" t="s">
        <v>5</v>
      </c>
    </row>
    <row r="14106" spans="1:82">
      <c r="A14106" t="n">
        <v>120320</v>
      </c>
      <c r="B14106" s="5" t="n">
        <v>1</v>
      </c>
    </row>
    <row r="14107" spans="1:82" s="3" customFormat="1" customHeight="0">
      <c r="A14107" s="3" t="s">
        <v>2</v>
      </c>
      <c r="B14107" s="3" t="s">
        <v>1067</v>
      </c>
    </row>
    <row r="14108" spans="1:82">
      <c r="A14108" t="s">
        <v>4</v>
      </c>
      <c r="B14108" s="4" t="s">
        <v>5</v>
      </c>
      <c r="C14108" s="4" t="s">
        <v>10</v>
      </c>
      <c r="D14108" s="4" t="s">
        <v>10</v>
      </c>
      <c r="E14108" s="4" t="s">
        <v>9</v>
      </c>
      <c r="F14108" s="4" t="s">
        <v>6</v>
      </c>
      <c r="G14108" s="4" t="s">
        <v>8</v>
      </c>
      <c r="H14108" s="4" t="s">
        <v>10</v>
      </c>
      <c r="I14108" s="4" t="s">
        <v>10</v>
      </c>
      <c r="J14108" s="4" t="s">
        <v>9</v>
      </c>
      <c r="K14108" s="4" t="s">
        <v>6</v>
      </c>
      <c r="L14108" s="4" t="s">
        <v>8</v>
      </c>
      <c r="M14108" s="4" t="s">
        <v>10</v>
      </c>
      <c r="N14108" s="4" t="s">
        <v>10</v>
      </c>
      <c r="O14108" s="4" t="s">
        <v>9</v>
      </c>
      <c r="P14108" s="4" t="s">
        <v>6</v>
      </c>
      <c r="Q14108" s="4" t="s">
        <v>8</v>
      </c>
      <c r="R14108" s="4" t="s">
        <v>10</v>
      </c>
      <c r="S14108" s="4" t="s">
        <v>10</v>
      </c>
      <c r="T14108" s="4" t="s">
        <v>9</v>
      </c>
      <c r="U14108" s="4" t="s">
        <v>6</v>
      </c>
      <c r="V14108" s="4" t="s">
        <v>8</v>
      </c>
      <c r="W14108" s="4" t="s">
        <v>10</v>
      </c>
      <c r="X14108" s="4" t="s">
        <v>10</v>
      </c>
      <c r="Y14108" s="4" t="s">
        <v>9</v>
      </c>
      <c r="Z14108" s="4" t="s">
        <v>6</v>
      </c>
      <c r="AA14108" s="4" t="s">
        <v>8</v>
      </c>
      <c r="AB14108" s="4" t="s">
        <v>10</v>
      </c>
      <c r="AC14108" s="4" t="s">
        <v>10</v>
      </c>
      <c r="AD14108" s="4" t="s">
        <v>9</v>
      </c>
      <c r="AE14108" s="4" t="s">
        <v>6</v>
      </c>
      <c r="AF14108" s="4" t="s">
        <v>8</v>
      </c>
      <c r="AG14108" s="4" t="s">
        <v>10</v>
      </c>
      <c r="AH14108" s="4" t="s">
        <v>10</v>
      </c>
      <c r="AI14108" s="4" t="s">
        <v>9</v>
      </c>
      <c r="AJ14108" s="4" t="s">
        <v>6</v>
      </c>
      <c r="AK14108" s="4" t="s">
        <v>8</v>
      </c>
    </row>
    <row r="14109" spans="1:82">
      <c r="A14109" t="n">
        <v>120336</v>
      </c>
      <c r="B14109" s="77" t="n">
        <v>257</v>
      </c>
      <c r="C14109" s="7" t="n">
        <v>4</v>
      </c>
      <c r="D14109" s="7" t="n">
        <v>65533</v>
      </c>
      <c r="E14109" s="7" t="n">
        <v>12101</v>
      </c>
      <c r="F14109" s="7" t="s">
        <v>12</v>
      </c>
      <c r="G14109" s="7" t="n">
        <f t="normal" ca="1">32-LENB(INDIRECT(ADDRESS(14109,6)))</f>
        <v>0</v>
      </c>
      <c r="H14109" s="7" t="n">
        <v>4</v>
      </c>
      <c r="I14109" s="7" t="n">
        <v>65533</v>
      </c>
      <c r="J14109" s="7" t="n">
        <v>12101</v>
      </c>
      <c r="K14109" s="7" t="s">
        <v>12</v>
      </c>
      <c r="L14109" s="7" t="n">
        <f t="normal" ca="1">32-LENB(INDIRECT(ADDRESS(14109,11)))</f>
        <v>0</v>
      </c>
      <c r="M14109" s="7" t="n">
        <v>4</v>
      </c>
      <c r="N14109" s="7" t="n">
        <v>65533</v>
      </c>
      <c r="O14109" s="7" t="n">
        <v>12010</v>
      </c>
      <c r="P14109" s="7" t="s">
        <v>12</v>
      </c>
      <c r="Q14109" s="7" t="n">
        <f t="normal" ca="1">32-LENB(INDIRECT(ADDRESS(14109,16)))</f>
        <v>0</v>
      </c>
      <c r="R14109" s="7" t="n">
        <v>4</v>
      </c>
      <c r="S14109" s="7" t="n">
        <v>65533</v>
      </c>
      <c r="T14109" s="7" t="n">
        <v>12105</v>
      </c>
      <c r="U14109" s="7" t="s">
        <v>12</v>
      </c>
      <c r="V14109" s="7" t="n">
        <f t="normal" ca="1">32-LENB(INDIRECT(ADDRESS(14109,21)))</f>
        <v>0</v>
      </c>
      <c r="W14109" s="7" t="n">
        <v>4</v>
      </c>
      <c r="X14109" s="7" t="n">
        <v>65533</v>
      </c>
      <c r="Y14109" s="7" t="n">
        <v>12010</v>
      </c>
      <c r="Z14109" s="7" t="s">
        <v>12</v>
      </c>
      <c r="AA14109" s="7" t="n">
        <f t="normal" ca="1">32-LENB(INDIRECT(ADDRESS(14109,26)))</f>
        <v>0</v>
      </c>
      <c r="AB14109" s="7" t="n">
        <v>1</v>
      </c>
      <c r="AC14109" s="7" t="n">
        <v>65533</v>
      </c>
      <c r="AD14109" s="7" t="n">
        <v>11</v>
      </c>
      <c r="AE14109" s="7" t="s">
        <v>752</v>
      </c>
      <c r="AF14109" s="7" t="n">
        <f t="normal" ca="1">32-LENB(INDIRECT(ADDRESS(14109,31)))</f>
        <v>0</v>
      </c>
      <c r="AG14109" s="7" t="n">
        <v>0</v>
      </c>
      <c r="AH14109" s="7" t="n">
        <v>65533</v>
      </c>
      <c r="AI14109" s="7" t="n">
        <v>0</v>
      </c>
      <c r="AJ14109" s="7" t="s">
        <v>12</v>
      </c>
      <c r="AK14109" s="7" t="n">
        <f t="normal" ca="1">32-LENB(INDIRECT(ADDRESS(14109,36)))</f>
        <v>0</v>
      </c>
    </row>
    <row r="14110" spans="1:82">
      <c r="A14110" t="s">
        <v>4</v>
      </c>
      <c r="B14110" s="4" t="s">
        <v>5</v>
      </c>
    </row>
    <row r="14111" spans="1:82">
      <c r="A14111" t="n">
        <v>120616</v>
      </c>
      <c r="B14111" s="5" t="n">
        <v>1</v>
      </c>
    </row>
    <row r="14112" spans="1:82" s="3" customFormat="1" customHeight="0">
      <c r="A14112" s="3" t="s">
        <v>2</v>
      </c>
      <c r="B14112" s="3" t="s">
        <v>1068</v>
      </c>
    </row>
    <row r="14113" spans="1:52">
      <c r="A14113" t="s">
        <v>4</v>
      </c>
      <c r="B14113" s="4" t="s">
        <v>5</v>
      </c>
      <c r="C14113" s="4" t="s">
        <v>10</v>
      </c>
      <c r="D14113" s="4" t="s">
        <v>10</v>
      </c>
      <c r="E14113" s="4" t="s">
        <v>9</v>
      </c>
      <c r="F14113" s="4" t="s">
        <v>6</v>
      </c>
      <c r="G14113" s="4" t="s">
        <v>8</v>
      </c>
      <c r="H14113" s="4" t="s">
        <v>10</v>
      </c>
      <c r="I14113" s="4" t="s">
        <v>10</v>
      </c>
      <c r="J14113" s="4" t="s">
        <v>9</v>
      </c>
      <c r="K14113" s="4" t="s">
        <v>6</v>
      </c>
      <c r="L14113" s="4" t="s">
        <v>8</v>
      </c>
      <c r="M14113" s="4" t="s">
        <v>10</v>
      </c>
      <c r="N14113" s="4" t="s">
        <v>10</v>
      </c>
      <c r="O14113" s="4" t="s">
        <v>9</v>
      </c>
      <c r="P14113" s="4" t="s">
        <v>6</v>
      </c>
      <c r="Q14113" s="4" t="s">
        <v>8</v>
      </c>
    </row>
    <row r="14114" spans="1:52">
      <c r="A14114" t="n">
        <v>120624</v>
      </c>
      <c r="B14114" s="77" t="n">
        <v>257</v>
      </c>
      <c r="C14114" s="7" t="n">
        <v>4</v>
      </c>
      <c r="D14114" s="7" t="n">
        <v>65533</v>
      </c>
      <c r="E14114" s="7" t="n">
        <v>12010</v>
      </c>
      <c r="F14114" s="7" t="s">
        <v>12</v>
      </c>
      <c r="G14114" s="7" t="n">
        <f t="normal" ca="1">32-LENB(INDIRECT(ADDRESS(14114,6)))</f>
        <v>0</v>
      </c>
      <c r="H14114" s="7" t="n">
        <v>4</v>
      </c>
      <c r="I14114" s="7" t="n">
        <v>65533</v>
      </c>
      <c r="J14114" s="7" t="n">
        <v>12010</v>
      </c>
      <c r="K14114" s="7" t="s">
        <v>12</v>
      </c>
      <c r="L14114" s="7" t="n">
        <f t="normal" ca="1">32-LENB(INDIRECT(ADDRESS(14114,11)))</f>
        <v>0</v>
      </c>
      <c r="M14114" s="7" t="n">
        <v>0</v>
      </c>
      <c r="N14114" s="7" t="n">
        <v>65533</v>
      </c>
      <c r="O14114" s="7" t="n">
        <v>0</v>
      </c>
      <c r="P14114" s="7" t="s">
        <v>12</v>
      </c>
      <c r="Q14114" s="7" t="n">
        <f t="normal" ca="1">32-LENB(INDIRECT(ADDRESS(14114,16)))</f>
        <v>0</v>
      </c>
    </row>
    <row r="14115" spans="1:52">
      <c r="A14115" t="s">
        <v>4</v>
      </c>
      <c r="B14115" s="4" t="s">
        <v>5</v>
      </c>
    </row>
    <row r="14116" spans="1:52">
      <c r="A14116" t="n">
        <v>120744</v>
      </c>
      <c r="B14116" s="5" t="n">
        <v>1</v>
      </c>
    </row>
    <row r="14117" spans="1:52" s="3" customFormat="1" customHeight="0">
      <c r="A14117" s="3" t="s">
        <v>2</v>
      </c>
      <c r="B14117" s="3" t="s">
        <v>1069</v>
      </c>
    </row>
    <row r="14118" spans="1:52">
      <c r="A14118" t="s">
        <v>4</v>
      </c>
      <c r="B14118" s="4" t="s">
        <v>5</v>
      </c>
      <c r="C14118" s="4" t="s">
        <v>10</v>
      </c>
      <c r="D14118" s="4" t="s">
        <v>10</v>
      </c>
      <c r="E14118" s="4" t="s">
        <v>9</v>
      </c>
      <c r="F14118" s="4" t="s">
        <v>6</v>
      </c>
      <c r="G14118" s="4" t="s">
        <v>8</v>
      </c>
      <c r="H14118" s="4" t="s">
        <v>10</v>
      </c>
      <c r="I14118" s="4" t="s">
        <v>10</v>
      </c>
      <c r="J14118" s="4" t="s">
        <v>9</v>
      </c>
      <c r="K14118" s="4" t="s">
        <v>6</v>
      </c>
      <c r="L14118" s="4" t="s">
        <v>8</v>
      </c>
    </row>
    <row r="14119" spans="1:52">
      <c r="A14119" t="n">
        <v>120752</v>
      </c>
      <c r="B14119" s="77" t="n">
        <v>257</v>
      </c>
      <c r="C14119" s="7" t="n">
        <v>4</v>
      </c>
      <c r="D14119" s="7" t="n">
        <v>65533</v>
      </c>
      <c r="E14119" s="7" t="n">
        <v>12105</v>
      </c>
      <c r="F14119" s="7" t="s">
        <v>12</v>
      </c>
      <c r="G14119" s="7" t="n">
        <f t="normal" ca="1">32-LENB(INDIRECT(ADDRESS(14119,6)))</f>
        <v>0</v>
      </c>
      <c r="H14119" s="7" t="n">
        <v>0</v>
      </c>
      <c r="I14119" s="7" t="n">
        <v>65533</v>
      </c>
      <c r="J14119" s="7" t="n">
        <v>0</v>
      </c>
      <c r="K14119" s="7" t="s">
        <v>12</v>
      </c>
      <c r="L14119" s="7" t="n">
        <f t="normal" ca="1">32-LENB(INDIRECT(ADDRESS(14119,11)))</f>
        <v>0</v>
      </c>
    </row>
    <row r="14120" spans="1:52">
      <c r="A14120" t="s">
        <v>4</v>
      </c>
      <c r="B14120" s="4" t="s">
        <v>5</v>
      </c>
    </row>
    <row r="14121" spans="1:52">
      <c r="A14121" t="n">
        <v>120832</v>
      </c>
      <c r="B14121" s="5" t="n">
        <v>1</v>
      </c>
    </row>
    <row r="14122" spans="1:52" s="3" customFormat="1" customHeight="0">
      <c r="A14122" s="3" t="s">
        <v>2</v>
      </c>
      <c r="B14122" s="3" t="s">
        <v>1070</v>
      </c>
    </row>
    <row r="14123" spans="1:52">
      <c r="A14123" t="s">
        <v>4</v>
      </c>
      <c r="B14123" s="4" t="s">
        <v>5</v>
      </c>
      <c r="C14123" s="4" t="s">
        <v>10</v>
      </c>
      <c r="D14123" s="4" t="s">
        <v>10</v>
      </c>
      <c r="E14123" s="4" t="s">
        <v>9</v>
      </c>
      <c r="F14123" s="4" t="s">
        <v>6</v>
      </c>
      <c r="G14123" s="4" t="s">
        <v>8</v>
      </c>
      <c r="H14123" s="4" t="s">
        <v>10</v>
      </c>
      <c r="I14123" s="4" t="s">
        <v>10</v>
      </c>
      <c r="J14123" s="4" t="s">
        <v>9</v>
      </c>
      <c r="K14123" s="4" t="s">
        <v>6</v>
      </c>
      <c r="L14123" s="4" t="s">
        <v>8</v>
      </c>
      <c r="M14123" s="4" t="s">
        <v>10</v>
      </c>
      <c r="N14123" s="4" t="s">
        <v>10</v>
      </c>
      <c r="O14123" s="4" t="s">
        <v>9</v>
      </c>
      <c r="P14123" s="4" t="s">
        <v>6</v>
      </c>
      <c r="Q14123" s="4" t="s">
        <v>8</v>
      </c>
      <c r="R14123" s="4" t="s">
        <v>10</v>
      </c>
      <c r="S14123" s="4" t="s">
        <v>10</v>
      </c>
      <c r="T14123" s="4" t="s">
        <v>9</v>
      </c>
      <c r="U14123" s="4" t="s">
        <v>6</v>
      </c>
      <c r="V14123" s="4" t="s">
        <v>8</v>
      </c>
      <c r="W14123" s="4" t="s">
        <v>10</v>
      </c>
      <c r="X14123" s="4" t="s">
        <v>10</v>
      </c>
      <c r="Y14123" s="4" t="s">
        <v>9</v>
      </c>
      <c r="Z14123" s="4" t="s">
        <v>6</v>
      </c>
      <c r="AA14123" s="4" t="s">
        <v>8</v>
      </c>
      <c r="AB14123" s="4" t="s">
        <v>10</v>
      </c>
      <c r="AC14123" s="4" t="s">
        <v>10</v>
      </c>
      <c r="AD14123" s="4" t="s">
        <v>9</v>
      </c>
      <c r="AE14123" s="4" t="s">
        <v>6</v>
      </c>
      <c r="AF14123" s="4" t="s">
        <v>8</v>
      </c>
      <c r="AG14123" s="4" t="s">
        <v>10</v>
      </c>
      <c r="AH14123" s="4" t="s">
        <v>10</v>
      </c>
      <c r="AI14123" s="4" t="s">
        <v>9</v>
      </c>
      <c r="AJ14123" s="4" t="s">
        <v>6</v>
      </c>
      <c r="AK14123" s="4" t="s">
        <v>8</v>
      </c>
      <c r="AL14123" s="4" t="s">
        <v>10</v>
      </c>
      <c r="AM14123" s="4" t="s">
        <v>10</v>
      </c>
      <c r="AN14123" s="4" t="s">
        <v>9</v>
      </c>
      <c r="AO14123" s="4" t="s">
        <v>6</v>
      </c>
      <c r="AP14123" s="4" t="s">
        <v>8</v>
      </c>
      <c r="AQ14123" s="4" t="s">
        <v>10</v>
      </c>
      <c r="AR14123" s="4" t="s">
        <v>10</v>
      </c>
      <c r="AS14123" s="4" t="s">
        <v>9</v>
      </c>
      <c r="AT14123" s="4" t="s">
        <v>6</v>
      </c>
      <c r="AU14123" s="4" t="s">
        <v>8</v>
      </c>
      <c r="AV14123" s="4" t="s">
        <v>10</v>
      </c>
      <c r="AW14123" s="4" t="s">
        <v>10</v>
      </c>
      <c r="AX14123" s="4" t="s">
        <v>9</v>
      </c>
      <c r="AY14123" s="4" t="s">
        <v>6</v>
      </c>
      <c r="AZ14123" s="4" t="s">
        <v>8</v>
      </c>
    </row>
    <row r="14124" spans="1:52">
      <c r="A14124" t="n">
        <v>120848</v>
      </c>
      <c r="B14124" s="77" t="n">
        <v>257</v>
      </c>
      <c r="C14124" s="7" t="n">
        <v>4</v>
      </c>
      <c r="D14124" s="7" t="n">
        <v>65533</v>
      </c>
      <c r="E14124" s="7" t="n">
        <v>12101</v>
      </c>
      <c r="F14124" s="7" t="s">
        <v>12</v>
      </c>
      <c r="G14124" s="7" t="n">
        <f t="normal" ca="1">32-LENB(INDIRECT(ADDRESS(14124,6)))</f>
        <v>0</v>
      </c>
      <c r="H14124" s="7" t="n">
        <v>4</v>
      </c>
      <c r="I14124" s="7" t="n">
        <v>65533</v>
      </c>
      <c r="J14124" s="7" t="n">
        <v>12101</v>
      </c>
      <c r="K14124" s="7" t="s">
        <v>12</v>
      </c>
      <c r="L14124" s="7" t="n">
        <f t="normal" ca="1">32-LENB(INDIRECT(ADDRESS(14124,11)))</f>
        <v>0</v>
      </c>
      <c r="M14124" s="7" t="n">
        <v>4</v>
      </c>
      <c r="N14124" s="7" t="n">
        <v>65533</v>
      </c>
      <c r="O14124" s="7" t="n">
        <v>12101</v>
      </c>
      <c r="P14124" s="7" t="s">
        <v>12</v>
      </c>
      <c r="Q14124" s="7" t="n">
        <f t="normal" ca="1">32-LENB(INDIRECT(ADDRESS(14124,16)))</f>
        <v>0</v>
      </c>
      <c r="R14124" s="7" t="n">
        <v>4</v>
      </c>
      <c r="S14124" s="7" t="n">
        <v>65533</v>
      </c>
      <c r="T14124" s="7" t="n">
        <v>12010</v>
      </c>
      <c r="U14124" s="7" t="s">
        <v>12</v>
      </c>
      <c r="V14124" s="7" t="n">
        <f t="normal" ca="1">32-LENB(INDIRECT(ADDRESS(14124,21)))</f>
        <v>0</v>
      </c>
      <c r="W14124" s="7" t="n">
        <v>4</v>
      </c>
      <c r="X14124" s="7" t="n">
        <v>65533</v>
      </c>
      <c r="Y14124" s="7" t="n">
        <v>12105</v>
      </c>
      <c r="Z14124" s="7" t="s">
        <v>12</v>
      </c>
      <c r="AA14124" s="7" t="n">
        <f t="normal" ca="1">32-LENB(INDIRECT(ADDRESS(14124,26)))</f>
        <v>0</v>
      </c>
      <c r="AB14124" s="7" t="n">
        <v>4</v>
      </c>
      <c r="AC14124" s="7" t="n">
        <v>65533</v>
      </c>
      <c r="AD14124" s="7" t="n">
        <v>12010</v>
      </c>
      <c r="AE14124" s="7" t="s">
        <v>12</v>
      </c>
      <c r="AF14124" s="7" t="n">
        <f t="normal" ca="1">32-LENB(INDIRECT(ADDRESS(14124,31)))</f>
        <v>0</v>
      </c>
      <c r="AG14124" s="7" t="n">
        <v>4</v>
      </c>
      <c r="AH14124" s="7" t="n">
        <v>65533</v>
      </c>
      <c r="AI14124" s="7" t="n">
        <v>12105</v>
      </c>
      <c r="AJ14124" s="7" t="s">
        <v>12</v>
      </c>
      <c r="AK14124" s="7" t="n">
        <f t="normal" ca="1">32-LENB(INDIRECT(ADDRESS(14124,36)))</f>
        <v>0</v>
      </c>
      <c r="AL14124" s="7" t="n">
        <v>4</v>
      </c>
      <c r="AM14124" s="7" t="n">
        <v>65533</v>
      </c>
      <c r="AN14124" s="7" t="n">
        <v>12010</v>
      </c>
      <c r="AO14124" s="7" t="s">
        <v>12</v>
      </c>
      <c r="AP14124" s="7" t="n">
        <f t="normal" ca="1">32-LENB(INDIRECT(ADDRESS(14124,41)))</f>
        <v>0</v>
      </c>
      <c r="AQ14124" s="7" t="n">
        <v>1</v>
      </c>
      <c r="AR14124" s="7" t="n">
        <v>65533</v>
      </c>
      <c r="AS14124" s="7" t="n">
        <v>11</v>
      </c>
      <c r="AT14124" s="7" t="s">
        <v>862</v>
      </c>
      <c r="AU14124" s="7" t="n">
        <f t="normal" ca="1">32-LENB(INDIRECT(ADDRESS(14124,46)))</f>
        <v>0</v>
      </c>
      <c r="AV14124" s="7" t="n">
        <v>0</v>
      </c>
      <c r="AW14124" s="7" t="n">
        <v>65533</v>
      </c>
      <c r="AX14124" s="7" t="n">
        <v>0</v>
      </c>
      <c r="AY14124" s="7" t="s">
        <v>12</v>
      </c>
      <c r="AZ14124" s="7" t="n">
        <f t="normal" ca="1">32-LENB(INDIRECT(ADDRESS(14124,51)))</f>
        <v>0</v>
      </c>
    </row>
    <row r="14125" spans="1:52">
      <c r="A14125" t="s">
        <v>4</v>
      </c>
      <c r="B14125" s="4" t="s">
        <v>5</v>
      </c>
    </row>
    <row r="14126" spans="1:52">
      <c r="A14126" t="n">
        <v>121248</v>
      </c>
      <c r="B14126" s="5" t="n">
        <v>1</v>
      </c>
    </row>
    <row r="14127" spans="1:52" s="3" customFormat="1" customHeight="0">
      <c r="A14127" s="3" t="s">
        <v>2</v>
      </c>
      <c r="B14127" s="3" t="s">
        <v>1071</v>
      </c>
    </row>
    <row r="14128" spans="1:52">
      <c r="A14128" t="s">
        <v>4</v>
      </c>
      <c r="B14128" s="4" t="s">
        <v>5</v>
      </c>
      <c r="C14128" s="4" t="s">
        <v>10</v>
      </c>
      <c r="D14128" s="4" t="s">
        <v>10</v>
      </c>
      <c r="E14128" s="4" t="s">
        <v>9</v>
      </c>
      <c r="F14128" s="4" t="s">
        <v>6</v>
      </c>
      <c r="G14128" s="4" t="s">
        <v>8</v>
      </c>
      <c r="H14128" s="4" t="s">
        <v>10</v>
      </c>
      <c r="I14128" s="4" t="s">
        <v>10</v>
      </c>
      <c r="J14128" s="4" t="s">
        <v>9</v>
      </c>
      <c r="K14128" s="4" t="s">
        <v>6</v>
      </c>
      <c r="L14128" s="4" t="s">
        <v>8</v>
      </c>
      <c r="M14128" s="4" t="s">
        <v>10</v>
      </c>
      <c r="N14128" s="4" t="s">
        <v>10</v>
      </c>
      <c r="O14128" s="4" t="s">
        <v>9</v>
      </c>
      <c r="P14128" s="4" t="s">
        <v>6</v>
      </c>
      <c r="Q14128" s="4" t="s">
        <v>8</v>
      </c>
      <c r="R14128" s="4" t="s">
        <v>10</v>
      </c>
      <c r="S14128" s="4" t="s">
        <v>10</v>
      </c>
      <c r="T14128" s="4" t="s">
        <v>9</v>
      </c>
      <c r="U14128" s="4" t="s">
        <v>6</v>
      </c>
      <c r="V14128" s="4" t="s">
        <v>8</v>
      </c>
      <c r="W14128" s="4" t="s">
        <v>10</v>
      </c>
      <c r="X14128" s="4" t="s">
        <v>10</v>
      </c>
      <c r="Y14128" s="4" t="s">
        <v>9</v>
      </c>
      <c r="Z14128" s="4" t="s">
        <v>6</v>
      </c>
      <c r="AA14128" s="4" t="s">
        <v>8</v>
      </c>
      <c r="AB14128" s="4" t="s">
        <v>10</v>
      </c>
      <c r="AC14128" s="4" t="s">
        <v>10</v>
      </c>
      <c r="AD14128" s="4" t="s">
        <v>9</v>
      </c>
      <c r="AE14128" s="4" t="s">
        <v>6</v>
      </c>
      <c r="AF14128" s="4" t="s">
        <v>8</v>
      </c>
      <c r="AG14128" s="4" t="s">
        <v>10</v>
      </c>
      <c r="AH14128" s="4" t="s">
        <v>10</v>
      </c>
      <c r="AI14128" s="4" t="s">
        <v>9</v>
      </c>
      <c r="AJ14128" s="4" t="s">
        <v>6</v>
      </c>
      <c r="AK14128" s="4" t="s">
        <v>8</v>
      </c>
    </row>
    <row r="14129" spans="1:52">
      <c r="A14129" t="n">
        <v>121264</v>
      </c>
      <c r="B14129" s="77" t="n">
        <v>257</v>
      </c>
      <c r="C14129" s="7" t="n">
        <v>4</v>
      </c>
      <c r="D14129" s="7" t="n">
        <v>65533</v>
      </c>
      <c r="E14129" s="7" t="n">
        <v>12101</v>
      </c>
      <c r="F14129" s="7" t="s">
        <v>12</v>
      </c>
      <c r="G14129" s="7" t="n">
        <f t="normal" ca="1">32-LENB(INDIRECT(ADDRESS(14129,6)))</f>
        <v>0</v>
      </c>
      <c r="H14129" s="7" t="n">
        <v>4</v>
      </c>
      <c r="I14129" s="7" t="n">
        <v>65533</v>
      </c>
      <c r="J14129" s="7" t="n">
        <v>12101</v>
      </c>
      <c r="K14129" s="7" t="s">
        <v>12</v>
      </c>
      <c r="L14129" s="7" t="n">
        <f t="normal" ca="1">32-LENB(INDIRECT(ADDRESS(14129,11)))</f>
        <v>0</v>
      </c>
      <c r="M14129" s="7" t="n">
        <v>4</v>
      </c>
      <c r="N14129" s="7" t="n">
        <v>65533</v>
      </c>
      <c r="O14129" s="7" t="n">
        <v>12010</v>
      </c>
      <c r="P14129" s="7" t="s">
        <v>12</v>
      </c>
      <c r="Q14129" s="7" t="n">
        <f t="normal" ca="1">32-LENB(INDIRECT(ADDRESS(14129,16)))</f>
        <v>0</v>
      </c>
      <c r="R14129" s="7" t="n">
        <v>4</v>
      </c>
      <c r="S14129" s="7" t="n">
        <v>65533</v>
      </c>
      <c r="T14129" s="7" t="n">
        <v>12105</v>
      </c>
      <c r="U14129" s="7" t="s">
        <v>12</v>
      </c>
      <c r="V14129" s="7" t="n">
        <f t="normal" ca="1">32-LENB(INDIRECT(ADDRESS(14129,21)))</f>
        <v>0</v>
      </c>
      <c r="W14129" s="7" t="n">
        <v>4</v>
      </c>
      <c r="X14129" s="7" t="n">
        <v>65533</v>
      </c>
      <c r="Y14129" s="7" t="n">
        <v>12010</v>
      </c>
      <c r="Z14129" s="7" t="s">
        <v>12</v>
      </c>
      <c r="AA14129" s="7" t="n">
        <f t="normal" ca="1">32-LENB(INDIRECT(ADDRESS(14129,26)))</f>
        <v>0</v>
      </c>
      <c r="AB14129" s="7" t="n">
        <v>1</v>
      </c>
      <c r="AC14129" s="7" t="n">
        <v>65533</v>
      </c>
      <c r="AD14129" s="7" t="n">
        <v>11</v>
      </c>
      <c r="AE14129" s="7" t="s">
        <v>862</v>
      </c>
      <c r="AF14129" s="7" t="n">
        <f t="normal" ca="1">32-LENB(INDIRECT(ADDRESS(14129,31)))</f>
        <v>0</v>
      </c>
      <c r="AG14129" s="7" t="n">
        <v>0</v>
      </c>
      <c r="AH14129" s="7" t="n">
        <v>65533</v>
      </c>
      <c r="AI14129" s="7" t="n">
        <v>0</v>
      </c>
      <c r="AJ14129" s="7" t="s">
        <v>12</v>
      </c>
      <c r="AK14129" s="7" t="n">
        <f t="normal" ca="1">32-LENB(INDIRECT(ADDRESS(14129,36)))</f>
        <v>0</v>
      </c>
    </row>
    <row r="14130" spans="1:52">
      <c r="A14130" t="s">
        <v>4</v>
      </c>
      <c r="B14130" s="4" t="s">
        <v>5</v>
      </c>
    </row>
    <row r="14131" spans="1:52">
      <c r="A14131" t="n">
        <v>121544</v>
      </c>
      <c r="B14131" s="5" t="n">
        <v>1</v>
      </c>
    </row>
    <row r="14132" spans="1:52" s="3" customFormat="1" customHeight="0">
      <c r="A14132" s="3" t="s">
        <v>2</v>
      </c>
      <c r="B14132" s="3" t="s">
        <v>1072</v>
      </c>
    </row>
    <row r="14133" spans="1:52">
      <c r="A14133" t="s">
        <v>4</v>
      </c>
      <c r="B14133" s="4" t="s">
        <v>5</v>
      </c>
      <c r="C14133" s="4" t="s">
        <v>10</v>
      </c>
      <c r="D14133" s="4" t="s">
        <v>10</v>
      </c>
      <c r="E14133" s="4" t="s">
        <v>9</v>
      </c>
      <c r="F14133" s="4" t="s">
        <v>6</v>
      </c>
      <c r="G14133" s="4" t="s">
        <v>8</v>
      </c>
      <c r="H14133" s="4" t="s">
        <v>10</v>
      </c>
      <c r="I14133" s="4" t="s">
        <v>10</v>
      </c>
      <c r="J14133" s="4" t="s">
        <v>9</v>
      </c>
      <c r="K14133" s="4" t="s">
        <v>6</v>
      </c>
      <c r="L14133" s="4" t="s">
        <v>8</v>
      </c>
      <c r="M14133" s="4" t="s">
        <v>10</v>
      </c>
      <c r="N14133" s="4" t="s">
        <v>10</v>
      </c>
      <c r="O14133" s="4" t="s">
        <v>9</v>
      </c>
      <c r="P14133" s="4" t="s">
        <v>6</v>
      </c>
      <c r="Q14133" s="4" t="s">
        <v>8</v>
      </c>
    </row>
    <row r="14134" spans="1:52">
      <c r="A14134" t="n">
        <v>121552</v>
      </c>
      <c r="B14134" s="77" t="n">
        <v>257</v>
      </c>
      <c r="C14134" s="7" t="n">
        <v>4</v>
      </c>
      <c r="D14134" s="7" t="n">
        <v>65533</v>
      </c>
      <c r="E14134" s="7" t="n">
        <v>12010</v>
      </c>
      <c r="F14134" s="7" t="s">
        <v>12</v>
      </c>
      <c r="G14134" s="7" t="n">
        <f t="normal" ca="1">32-LENB(INDIRECT(ADDRESS(14134,6)))</f>
        <v>0</v>
      </c>
      <c r="H14134" s="7" t="n">
        <v>4</v>
      </c>
      <c r="I14134" s="7" t="n">
        <v>65533</v>
      </c>
      <c r="J14134" s="7" t="n">
        <v>12010</v>
      </c>
      <c r="K14134" s="7" t="s">
        <v>12</v>
      </c>
      <c r="L14134" s="7" t="n">
        <f t="normal" ca="1">32-LENB(INDIRECT(ADDRESS(14134,11)))</f>
        <v>0</v>
      </c>
      <c r="M14134" s="7" t="n">
        <v>0</v>
      </c>
      <c r="N14134" s="7" t="n">
        <v>65533</v>
      </c>
      <c r="O14134" s="7" t="n">
        <v>0</v>
      </c>
      <c r="P14134" s="7" t="s">
        <v>12</v>
      </c>
      <c r="Q14134" s="7" t="n">
        <f t="normal" ca="1">32-LENB(INDIRECT(ADDRESS(14134,16)))</f>
        <v>0</v>
      </c>
    </row>
    <row r="14135" spans="1:52">
      <c r="A14135" t="s">
        <v>4</v>
      </c>
      <c r="B14135" s="4" t="s">
        <v>5</v>
      </c>
    </row>
    <row r="14136" spans="1:52">
      <c r="A14136" t="n">
        <v>121672</v>
      </c>
      <c r="B14136" s="5" t="n">
        <v>1</v>
      </c>
    </row>
    <row r="14137" spans="1:52" s="3" customFormat="1" customHeight="0">
      <c r="A14137" s="3" t="s">
        <v>2</v>
      </c>
      <c r="B14137" s="3" t="s">
        <v>1073</v>
      </c>
    </row>
    <row r="14138" spans="1:52">
      <c r="A14138" t="s">
        <v>4</v>
      </c>
      <c r="B14138" s="4" t="s">
        <v>5</v>
      </c>
      <c r="C14138" s="4" t="s">
        <v>10</v>
      </c>
      <c r="D14138" s="4" t="s">
        <v>10</v>
      </c>
      <c r="E14138" s="4" t="s">
        <v>9</v>
      </c>
      <c r="F14138" s="4" t="s">
        <v>6</v>
      </c>
      <c r="G14138" s="4" t="s">
        <v>8</v>
      </c>
      <c r="H14138" s="4" t="s">
        <v>10</v>
      </c>
      <c r="I14138" s="4" t="s">
        <v>10</v>
      </c>
      <c r="J14138" s="4" t="s">
        <v>9</v>
      </c>
      <c r="K14138" s="4" t="s">
        <v>6</v>
      </c>
      <c r="L14138" s="4" t="s">
        <v>8</v>
      </c>
    </row>
    <row r="14139" spans="1:52">
      <c r="A14139" t="n">
        <v>121680</v>
      </c>
      <c r="B14139" s="77" t="n">
        <v>257</v>
      </c>
      <c r="C14139" s="7" t="n">
        <v>4</v>
      </c>
      <c r="D14139" s="7" t="n">
        <v>65533</v>
      </c>
      <c r="E14139" s="7" t="n">
        <v>12105</v>
      </c>
      <c r="F14139" s="7" t="s">
        <v>12</v>
      </c>
      <c r="G14139" s="7" t="n">
        <f t="normal" ca="1">32-LENB(INDIRECT(ADDRESS(14139,6)))</f>
        <v>0</v>
      </c>
      <c r="H14139" s="7" t="n">
        <v>0</v>
      </c>
      <c r="I14139" s="7" t="n">
        <v>65533</v>
      </c>
      <c r="J14139" s="7" t="n">
        <v>0</v>
      </c>
      <c r="K14139" s="7" t="s">
        <v>12</v>
      </c>
      <c r="L14139" s="7" t="n">
        <f t="normal" ca="1">32-LENB(INDIRECT(ADDRESS(14139,11)))</f>
        <v>0</v>
      </c>
    </row>
    <row r="14140" spans="1:52">
      <c r="A14140" t="s">
        <v>4</v>
      </c>
      <c r="B14140" s="4" t="s">
        <v>5</v>
      </c>
    </row>
    <row r="14141" spans="1:52">
      <c r="A14141" t="n">
        <v>121760</v>
      </c>
      <c r="B14141" s="5" t="n">
        <v>1</v>
      </c>
    </row>
    <row r="14142" spans="1:52" s="3" customFormat="1" customHeight="0">
      <c r="A14142" s="3" t="s">
        <v>2</v>
      </c>
      <c r="B14142" s="3" t="s">
        <v>1074</v>
      </c>
    </row>
    <row r="14143" spans="1:52">
      <c r="A14143" t="s">
        <v>4</v>
      </c>
      <c r="B14143" s="4" t="s">
        <v>5</v>
      </c>
      <c r="C14143" s="4" t="s">
        <v>10</v>
      </c>
      <c r="D14143" s="4" t="s">
        <v>10</v>
      </c>
      <c r="E14143" s="4" t="s">
        <v>9</v>
      </c>
      <c r="F14143" s="4" t="s">
        <v>6</v>
      </c>
      <c r="G14143" s="4" t="s">
        <v>8</v>
      </c>
      <c r="H14143" s="4" t="s">
        <v>10</v>
      </c>
      <c r="I14143" s="4" t="s">
        <v>10</v>
      </c>
      <c r="J14143" s="4" t="s">
        <v>9</v>
      </c>
      <c r="K14143" s="4" t="s">
        <v>6</v>
      </c>
      <c r="L14143" s="4" t="s">
        <v>8</v>
      </c>
      <c r="M14143" s="4" t="s">
        <v>10</v>
      </c>
      <c r="N14143" s="4" t="s">
        <v>10</v>
      </c>
      <c r="O14143" s="4" t="s">
        <v>9</v>
      </c>
      <c r="P14143" s="4" t="s">
        <v>6</v>
      </c>
      <c r="Q14143" s="4" t="s">
        <v>8</v>
      </c>
      <c r="R14143" s="4" t="s">
        <v>10</v>
      </c>
      <c r="S14143" s="4" t="s">
        <v>10</v>
      </c>
      <c r="T14143" s="4" t="s">
        <v>9</v>
      </c>
      <c r="U14143" s="4" t="s">
        <v>6</v>
      </c>
      <c r="V14143" s="4" t="s">
        <v>8</v>
      </c>
      <c r="W14143" s="4" t="s">
        <v>10</v>
      </c>
      <c r="X14143" s="4" t="s">
        <v>10</v>
      </c>
      <c r="Y14143" s="4" t="s">
        <v>9</v>
      </c>
      <c r="Z14143" s="4" t="s">
        <v>6</v>
      </c>
      <c r="AA14143" s="4" t="s">
        <v>8</v>
      </c>
      <c r="AB14143" s="4" t="s">
        <v>10</v>
      </c>
      <c r="AC14143" s="4" t="s">
        <v>10</v>
      </c>
      <c r="AD14143" s="4" t="s">
        <v>9</v>
      </c>
      <c r="AE14143" s="4" t="s">
        <v>6</v>
      </c>
      <c r="AF14143" s="4" t="s">
        <v>8</v>
      </c>
      <c r="AG14143" s="4" t="s">
        <v>10</v>
      </c>
      <c r="AH14143" s="4" t="s">
        <v>10</v>
      </c>
      <c r="AI14143" s="4" t="s">
        <v>9</v>
      </c>
      <c r="AJ14143" s="4" t="s">
        <v>6</v>
      </c>
      <c r="AK14143" s="4" t="s">
        <v>8</v>
      </c>
      <c r="AL14143" s="4" t="s">
        <v>10</v>
      </c>
      <c r="AM14143" s="4" t="s">
        <v>10</v>
      </c>
      <c r="AN14143" s="4" t="s">
        <v>9</v>
      </c>
      <c r="AO14143" s="4" t="s">
        <v>6</v>
      </c>
      <c r="AP14143" s="4" t="s">
        <v>8</v>
      </c>
      <c r="AQ14143" s="4" t="s">
        <v>10</v>
      </c>
      <c r="AR14143" s="4" t="s">
        <v>10</v>
      </c>
      <c r="AS14143" s="4" t="s">
        <v>9</v>
      </c>
      <c r="AT14143" s="4" t="s">
        <v>6</v>
      </c>
      <c r="AU14143" s="4" t="s">
        <v>8</v>
      </c>
      <c r="AV14143" s="4" t="s">
        <v>10</v>
      </c>
      <c r="AW14143" s="4" t="s">
        <v>10</v>
      </c>
      <c r="AX14143" s="4" t="s">
        <v>9</v>
      </c>
      <c r="AY14143" s="4" t="s">
        <v>6</v>
      </c>
      <c r="AZ14143" s="4" t="s">
        <v>8</v>
      </c>
    </row>
    <row r="14144" spans="1:52">
      <c r="A14144" t="n">
        <v>121776</v>
      </c>
      <c r="B14144" s="77" t="n">
        <v>257</v>
      </c>
      <c r="C14144" s="7" t="n">
        <v>4</v>
      </c>
      <c r="D14144" s="7" t="n">
        <v>65533</v>
      </c>
      <c r="E14144" s="7" t="n">
        <v>12101</v>
      </c>
      <c r="F14144" s="7" t="s">
        <v>12</v>
      </c>
      <c r="G14144" s="7" t="n">
        <f t="normal" ca="1">32-LENB(INDIRECT(ADDRESS(14144,6)))</f>
        <v>0</v>
      </c>
      <c r="H14144" s="7" t="n">
        <v>4</v>
      </c>
      <c r="I14144" s="7" t="n">
        <v>65533</v>
      </c>
      <c r="J14144" s="7" t="n">
        <v>12101</v>
      </c>
      <c r="K14144" s="7" t="s">
        <v>12</v>
      </c>
      <c r="L14144" s="7" t="n">
        <f t="normal" ca="1">32-LENB(INDIRECT(ADDRESS(14144,11)))</f>
        <v>0</v>
      </c>
      <c r="M14144" s="7" t="n">
        <v>4</v>
      </c>
      <c r="N14144" s="7" t="n">
        <v>65533</v>
      </c>
      <c r="O14144" s="7" t="n">
        <v>12101</v>
      </c>
      <c r="P14144" s="7" t="s">
        <v>12</v>
      </c>
      <c r="Q14144" s="7" t="n">
        <f t="normal" ca="1">32-LENB(INDIRECT(ADDRESS(14144,16)))</f>
        <v>0</v>
      </c>
      <c r="R14144" s="7" t="n">
        <v>4</v>
      </c>
      <c r="S14144" s="7" t="n">
        <v>65533</v>
      </c>
      <c r="T14144" s="7" t="n">
        <v>12010</v>
      </c>
      <c r="U14144" s="7" t="s">
        <v>12</v>
      </c>
      <c r="V14144" s="7" t="n">
        <f t="normal" ca="1">32-LENB(INDIRECT(ADDRESS(14144,21)))</f>
        <v>0</v>
      </c>
      <c r="W14144" s="7" t="n">
        <v>4</v>
      </c>
      <c r="X14144" s="7" t="n">
        <v>65533</v>
      </c>
      <c r="Y14144" s="7" t="n">
        <v>12105</v>
      </c>
      <c r="Z14144" s="7" t="s">
        <v>12</v>
      </c>
      <c r="AA14144" s="7" t="n">
        <f t="normal" ca="1">32-LENB(INDIRECT(ADDRESS(14144,26)))</f>
        <v>0</v>
      </c>
      <c r="AB14144" s="7" t="n">
        <v>4</v>
      </c>
      <c r="AC14144" s="7" t="n">
        <v>65533</v>
      </c>
      <c r="AD14144" s="7" t="n">
        <v>12010</v>
      </c>
      <c r="AE14144" s="7" t="s">
        <v>12</v>
      </c>
      <c r="AF14144" s="7" t="n">
        <f t="normal" ca="1">32-LENB(INDIRECT(ADDRESS(14144,31)))</f>
        <v>0</v>
      </c>
      <c r="AG14144" s="7" t="n">
        <v>4</v>
      </c>
      <c r="AH14144" s="7" t="n">
        <v>65533</v>
      </c>
      <c r="AI14144" s="7" t="n">
        <v>12105</v>
      </c>
      <c r="AJ14144" s="7" t="s">
        <v>12</v>
      </c>
      <c r="AK14144" s="7" t="n">
        <f t="normal" ca="1">32-LENB(INDIRECT(ADDRESS(14144,36)))</f>
        <v>0</v>
      </c>
      <c r="AL14144" s="7" t="n">
        <v>4</v>
      </c>
      <c r="AM14144" s="7" t="n">
        <v>65533</v>
      </c>
      <c r="AN14144" s="7" t="n">
        <v>12010</v>
      </c>
      <c r="AO14144" s="7" t="s">
        <v>12</v>
      </c>
      <c r="AP14144" s="7" t="n">
        <f t="normal" ca="1">32-LENB(INDIRECT(ADDRESS(14144,41)))</f>
        <v>0</v>
      </c>
      <c r="AQ14144" s="7" t="n">
        <v>1</v>
      </c>
      <c r="AR14144" s="7" t="n">
        <v>65533</v>
      </c>
      <c r="AS14144" s="7" t="n">
        <v>11</v>
      </c>
      <c r="AT14144" s="7" t="s">
        <v>966</v>
      </c>
      <c r="AU14144" s="7" t="n">
        <f t="normal" ca="1">32-LENB(INDIRECT(ADDRESS(14144,46)))</f>
        <v>0</v>
      </c>
      <c r="AV14144" s="7" t="n">
        <v>0</v>
      </c>
      <c r="AW14144" s="7" t="n">
        <v>65533</v>
      </c>
      <c r="AX14144" s="7" t="n">
        <v>0</v>
      </c>
      <c r="AY14144" s="7" t="s">
        <v>12</v>
      </c>
      <c r="AZ14144" s="7" t="n">
        <f t="normal" ca="1">32-LENB(INDIRECT(ADDRESS(14144,51)))</f>
        <v>0</v>
      </c>
    </row>
    <row r="14145" spans="1:52">
      <c r="A14145" t="s">
        <v>4</v>
      </c>
      <c r="B14145" s="4" t="s">
        <v>5</v>
      </c>
    </row>
    <row r="14146" spans="1:52">
      <c r="A14146" t="n">
        <v>122176</v>
      </c>
      <c r="B14146" s="5" t="n">
        <v>1</v>
      </c>
    </row>
    <row r="14147" spans="1:52" s="3" customFormat="1" customHeight="0">
      <c r="A14147" s="3" t="s">
        <v>2</v>
      </c>
      <c r="B14147" s="3" t="s">
        <v>1075</v>
      </c>
    </row>
    <row r="14148" spans="1:52">
      <c r="A14148" t="s">
        <v>4</v>
      </c>
      <c r="B14148" s="4" t="s">
        <v>5</v>
      </c>
      <c r="C14148" s="4" t="s">
        <v>10</v>
      </c>
      <c r="D14148" s="4" t="s">
        <v>10</v>
      </c>
      <c r="E14148" s="4" t="s">
        <v>9</v>
      </c>
      <c r="F14148" s="4" t="s">
        <v>6</v>
      </c>
      <c r="G14148" s="4" t="s">
        <v>8</v>
      </c>
      <c r="H14148" s="4" t="s">
        <v>10</v>
      </c>
      <c r="I14148" s="4" t="s">
        <v>10</v>
      </c>
      <c r="J14148" s="4" t="s">
        <v>9</v>
      </c>
      <c r="K14148" s="4" t="s">
        <v>6</v>
      </c>
      <c r="L14148" s="4" t="s">
        <v>8</v>
      </c>
      <c r="M14148" s="4" t="s">
        <v>10</v>
      </c>
      <c r="N14148" s="4" t="s">
        <v>10</v>
      </c>
      <c r="O14148" s="4" t="s">
        <v>9</v>
      </c>
      <c r="P14148" s="4" t="s">
        <v>6</v>
      </c>
      <c r="Q14148" s="4" t="s">
        <v>8</v>
      </c>
      <c r="R14148" s="4" t="s">
        <v>10</v>
      </c>
      <c r="S14148" s="4" t="s">
        <v>10</v>
      </c>
      <c r="T14148" s="4" t="s">
        <v>9</v>
      </c>
      <c r="U14148" s="4" t="s">
        <v>6</v>
      </c>
      <c r="V14148" s="4" t="s">
        <v>8</v>
      </c>
      <c r="W14148" s="4" t="s">
        <v>10</v>
      </c>
      <c r="X14148" s="4" t="s">
        <v>10</v>
      </c>
      <c r="Y14148" s="4" t="s">
        <v>9</v>
      </c>
      <c r="Z14148" s="4" t="s">
        <v>6</v>
      </c>
      <c r="AA14148" s="4" t="s">
        <v>8</v>
      </c>
      <c r="AB14148" s="4" t="s">
        <v>10</v>
      </c>
      <c r="AC14148" s="4" t="s">
        <v>10</v>
      </c>
      <c r="AD14148" s="4" t="s">
        <v>9</v>
      </c>
      <c r="AE14148" s="4" t="s">
        <v>6</v>
      </c>
      <c r="AF14148" s="4" t="s">
        <v>8</v>
      </c>
      <c r="AG14148" s="4" t="s">
        <v>10</v>
      </c>
      <c r="AH14148" s="4" t="s">
        <v>10</v>
      </c>
      <c r="AI14148" s="4" t="s">
        <v>9</v>
      </c>
      <c r="AJ14148" s="4" t="s">
        <v>6</v>
      </c>
      <c r="AK14148" s="4" t="s">
        <v>8</v>
      </c>
    </row>
    <row r="14149" spans="1:52">
      <c r="A14149" t="n">
        <v>122192</v>
      </c>
      <c r="B14149" s="77" t="n">
        <v>257</v>
      </c>
      <c r="C14149" s="7" t="n">
        <v>4</v>
      </c>
      <c r="D14149" s="7" t="n">
        <v>65533</v>
      </c>
      <c r="E14149" s="7" t="n">
        <v>12101</v>
      </c>
      <c r="F14149" s="7" t="s">
        <v>12</v>
      </c>
      <c r="G14149" s="7" t="n">
        <f t="normal" ca="1">32-LENB(INDIRECT(ADDRESS(14149,6)))</f>
        <v>0</v>
      </c>
      <c r="H14149" s="7" t="n">
        <v>4</v>
      </c>
      <c r="I14149" s="7" t="n">
        <v>65533</v>
      </c>
      <c r="J14149" s="7" t="n">
        <v>12101</v>
      </c>
      <c r="K14149" s="7" t="s">
        <v>12</v>
      </c>
      <c r="L14149" s="7" t="n">
        <f t="normal" ca="1">32-LENB(INDIRECT(ADDRESS(14149,11)))</f>
        <v>0</v>
      </c>
      <c r="M14149" s="7" t="n">
        <v>4</v>
      </c>
      <c r="N14149" s="7" t="n">
        <v>65533</v>
      </c>
      <c r="O14149" s="7" t="n">
        <v>12010</v>
      </c>
      <c r="P14149" s="7" t="s">
        <v>12</v>
      </c>
      <c r="Q14149" s="7" t="n">
        <f t="normal" ca="1">32-LENB(INDIRECT(ADDRESS(14149,16)))</f>
        <v>0</v>
      </c>
      <c r="R14149" s="7" t="n">
        <v>4</v>
      </c>
      <c r="S14149" s="7" t="n">
        <v>65533</v>
      </c>
      <c r="T14149" s="7" t="n">
        <v>12105</v>
      </c>
      <c r="U14149" s="7" t="s">
        <v>12</v>
      </c>
      <c r="V14149" s="7" t="n">
        <f t="normal" ca="1">32-LENB(INDIRECT(ADDRESS(14149,21)))</f>
        <v>0</v>
      </c>
      <c r="W14149" s="7" t="n">
        <v>4</v>
      </c>
      <c r="X14149" s="7" t="n">
        <v>65533</v>
      </c>
      <c r="Y14149" s="7" t="n">
        <v>12010</v>
      </c>
      <c r="Z14149" s="7" t="s">
        <v>12</v>
      </c>
      <c r="AA14149" s="7" t="n">
        <f t="normal" ca="1">32-LENB(INDIRECT(ADDRESS(14149,26)))</f>
        <v>0</v>
      </c>
      <c r="AB14149" s="7" t="n">
        <v>1</v>
      </c>
      <c r="AC14149" s="7" t="n">
        <v>65533</v>
      </c>
      <c r="AD14149" s="7" t="n">
        <v>11</v>
      </c>
      <c r="AE14149" s="7" t="s">
        <v>966</v>
      </c>
      <c r="AF14149" s="7" t="n">
        <f t="normal" ca="1">32-LENB(INDIRECT(ADDRESS(14149,31)))</f>
        <v>0</v>
      </c>
      <c r="AG14149" s="7" t="n">
        <v>0</v>
      </c>
      <c r="AH14149" s="7" t="n">
        <v>65533</v>
      </c>
      <c r="AI14149" s="7" t="n">
        <v>0</v>
      </c>
      <c r="AJ14149" s="7" t="s">
        <v>12</v>
      </c>
      <c r="AK14149" s="7" t="n">
        <f t="normal" ca="1">32-LENB(INDIRECT(ADDRESS(14149,36)))</f>
        <v>0</v>
      </c>
    </row>
    <row r="14150" spans="1:52">
      <c r="A14150" t="s">
        <v>4</v>
      </c>
      <c r="B14150" s="4" t="s">
        <v>5</v>
      </c>
    </row>
    <row r="14151" spans="1:52">
      <c r="A14151" t="n">
        <v>122472</v>
      </c>
      <c r="B14151" s="5" t="n">
        <v>1</v>
      </c>
    </row>
    <row r="14152" spans="1:52" s="3" customFormat="1" customHeight="0">
      <c r="A14152" s="3" t="s">
        <v>2</v>
      </c>
      <c r="B14152" s="3" t="s">
        <v>1076</v>
      </c>
    </row>
    <row r="14153" spans="1:52">
      <c r="A14153" t="s">
        <v>4</v>
      </c>
      <c r="B14153" s="4" t="s">
        <v>5</v>
      </c>
      <c r="C14153" s="4" t="s">
        <v>10</v>
      </c>
      <c r="D14153" s="4" t="s">
        <v>10</v>
      </c>
      <c r="E14153" s="4" t="s">
        <v>9</v>
      </c>
      <c r="F14153" s="4" t="s">
        <v>6</v>
      </c>
      <c r="G14153" s="4" t="s">
        <v>8</v>
      </c>
      <c r="H14153" s="4" t="s">
        <v>10</v>
      </c>
      <c r="I14153" s="4" t="s">
        <v>10</v>
      </c>
      <c r="J14153" s="4" t="s">
        <v>9</v>
      </c>
      <c r="K14153" s="4" t="s">
        <v>6</v>
      </c>
      <c r="L14153" s="4" t="s">
        <v>8</v>
      </c>
      <c r="M14153" s="4" t="s">
        <v>10</v>
      </c>
      <c r="N14153" s="4" t="s">
        <v>10</v>
      </c>
      <c r="O14153" s="4" t="s">
        <v>9</v>
      </c>
      <c r="P14153" s="4" t="s">
        <v>6</v>
      </c>
      <c r="Q14153" s="4" t="s">
        <v>8</v>
      </c>
    </row>
    <row r="14154" spans="1:52">
      <c r="A14154" t="n">
        <v>122480</v>
      </c>
      <c r="B14154" s="77" t="n">
        <v>257</v>
      </c>
      <c r="C14154" s="7" t="n">
        <v>4</v>
      </c>
      <c r="D14154" s="7" t="n">
        <v>65533</v>
      </c>
      <c r="E14154" s="7" t="n">
        <v>12010</v>
      </c>
      <c r="F14154" s="7" t="s">
        <v>12</v>
      </c>
      <c r="G14154" s="7" t="n">
        <f t="normal" ca="1">32-LENB(INDIRECT(ADDRESS(14154,6)))</f>
        <v>0</v>
      </c>
      <c r="H14154" s="7" t="n">
        <v>4</v>
      </c>
      <c r="I14154" s="7" t="n">
        <v>65533</v>
      </c>
      <c r="J14154" s="7" t="n">
        <v>12010</v>
      </c>
      <c r="K14154" s="7" t="s">
        <v>12</v>
      </c>
      <c r="L14154" s="7" t="n">
        <f t="normal" ca="1">32-LENB(INDIRECT(ADDRESS(14154,11)))</f>
        <v>0</v>
      </c>
      <c r="M14154" s="7" t="n">
        <v>0</v>
      </c>
      <c r="N14154" s="7" t="n">
        <v>65533</v>
      </c>
      <c r="O14154" s="7" t="n">
        <v>0</v>
      </c>
      <c r="P14154" s="7" t="s">
        <v>12</v>
      </c>
      <c r="Q14154" s="7" t="n">
        <f t="normal" ca="1">32-LENB(INDIRECT(ADDRESS(14154,16)))</f>
        <v>0</v>
      </c>
    </row>
    <row r="14155" spans="1:52">
      <c r="A14155" t="s">
        <v>4</v>
      </c>
      <c r="B14155" s="4" t="s">
        <v>5</v>
      </c>
    </row>
    <row r="14156" spans="1:52">
      <c r="A14156" t="n">
        <v>122600</v>
      </c>
      <c r="B14156" s="5" t="n">
        <v>1</v>
      </c>
    </row>
    <row r="14157" spans="1:52" s="3" customFormat="1" customHeight="0">
      <c r="A14157" s="3" t="s">
        <v>2</v>
      </c>
      <c r="B14157" s="3" t="s">
        <v>1077</v>
      </c>
    </row>
    <row r="14158" spans="1:52">
      <c r="A14158" t="s">
        <v>4</v>
      </c>
      <c r="B14158" s="4" t="s">
        <v>5</v>
      </c>
      <c r="C14158" s="4" t="s">
        <v>10</v>
      </c>
      <c r="D14158" s="4" t="s">
        <v>10</v>
      </c>
      <c r="E14158" s="4" t="s">
        <v>9</v>
      </c>
      <c r="F14158" s="4" t="s">
        <v>6</v>
      </c>
      <c r="G14158" s="4" t="s">
        <v>8</v>
      </c>
      <c r="H14158" s="4" t="s">
        <v>10</v>
      </c>
      <c r="I14158" s="4" t="s">
        <v>10</v>
      </c>
      <c r="J14158" s="4" t="s">
        <v>9</v>
      </c>
      <c r="K14158" s="4" t="s">
        <v>6</v>
      </c>
      <c r="L14158" s="4" t="s">
        <v>8</v>
      </c>
    </row>
    <row r="14159" spans="1:52">
      <c r="A14159" t="n">
        <v>122608</v>
      </c>
      <c r="B14159" s="77" t="n">
        <v>257</v>
      </c>
      <c r="C14159" s="7" t="n">
        <v>4</v>
      </c>
      <c r="D14159" s="7" t="n">
        <v>65533</v>
      </c>
      <c r="E14159" s="7" t="n">
        <v>12105</v>
      </c>
      <c r="F14159" s="7" t="s">
        <v>12</v>
      </c>
      <c r="G14159" s="7" t="n">
        <f t="normal" ca="1">32-LENB(INDIRECT(ADDRESS(14159,6)))</f>
        <v>0</v>
      </c>
      <c r="H14159" s="7" t="n">
        <v>0</v>
      </c>
      <c r="I14159" s="7" t="n">
        <v>65533</v>
      </c>
      <c r="J14159" s="7" t="n">
        <v>0</v>
      </c>
      <c r="K14159" s="7" t="s">
        <v>12</v>
      </c>
      <c r="L14159" s="7" t="n">
        <f t="normal" ca="1">32-LENB(INDIRECT(ADDRESS(14159,11)))</f>
        <v>0</v>
      </c>
    </row>
    <row r="14160" spans="1:52">
      <c r="A14160" t="s">
        <v>4</v>
      </c>
      <c r="B14160" s="4" t="s">
        <v>5</v>
      </c>
    </row>
    <row r="14161" spans="1:12">
      <c r="A14161" t="n">
        <v>122688</v>
      </c>
      <c r="B14161" s="5" t="n">
        <v>1</v>
      </c>
    </row>
    <row r="14162" spans="1:12" s="3" customFormat="1" customHeight="0">
      <c r="A14162" s="3" t="s">
        <v>2</v>
      </c>
      <c r="B14162" s="3" t="s">
        <v>1078</v>
      </c>
    </row>
    <row r="14163" spans="1:12">
      <c r="A14163" t="s">
        <v>4</v>
      </c>
      <c r="B14163" s="4" t="s">
        <v>5</v>
      </c>
      <c r="C14163" s="4" t="s">
        <v>10</v>
      </c>
      <c r="D14163" s="4" t="s">
        <v>10</v>
      </c>
      <c r="E14163" s="4" t="s">
        <v>9</v>
      </c>
      <c r="F14163" s="4" t="s">
        <v>6</v>
      </c>
      <c r="G14163" s="4" t="s">
        <v>8</v>
      </c>
      <c r="H14163" s="4" t="s">
        <v>10</v>
      </c>
      <c r="I14163" s="4" t="s">
        <v>10</v>
      </c>
      <c r="J14163" s="4" t="s">
        <v>9</v>
      </c>
      <c r="K14163" s="4" t="s">
        <v>6</v>
      </c>
      <c r="L14163" s="4" t="s">
        <v>8</v>
      </c>
    </row>
    <row r="14164" spans="1:12">
      <c r="A14164" t="n">
        <v>122704</v>
      </c>
      <c r="B14164" s="77" t="n">
        <v>257</v>
      </c>
      <c r="C14164" s="7" t="n">
        <v>4</v>
      </c>
      <c r="D14164" s="7" t="n">
        <v>65533</v>
      </c>
      <c r="E14164" s="7" t="n">
        <v>12105</v>
      </c>
      <c r="F14164" s="7" t="s">
        <v>12</v>
      </c>
      <c r="G14164" s="7" t="n">
        <f t="normal" ca="1">32-LENB(INDIRECT(ADDRESS(14164,6)))</f>
        <v>0</v>
      </c>
      <c r="H14164" s="7" t="n">
        <v>0</v>
      </c>
      <c r="I14164" s="7" t="n">
        <v>65533</v>
      </c>
      <c r="J14164" s="7" t="n">
        <v>0</v>
      </c>
      <c r="K14164" s="7" t="s">
        <v>12</v>
      </c>
      <c r="L14164" s="7" t="n">
        <f t="normal" ca="1">32-LENB(INDIRECT(ADDRESS(14164,11)))</f>
        <v>0</v>
      </c>
    </row>
    <row r="14165" spans="1:12">
      <c r="A14165" t="s">
        <v>4</v>
      </c>
      <c r="B14165" s="4" t="s">
        <v>5</v>
      </c>
    </row>
    <row r="14166" spans="1:12">
      <c r="A14166" t="n">
        <v>122784</v>
      </c>
      <c r="B14166" s="5" t="n">
        <v>1</v>
      </c>
    </row>
    <row r="14167" spans="1:12" s="3" customFormat="1" customHeight="0">
      <c r="A14167" s="3" t="s">
        <v>2</v>
      </c>
      <c r="B14167" s="3" t="s">
        <v>1079</v>
      </c>
    </row>
    <row r="14168" spans="1:12">
      <c r="A14168" t="s">
        <v>4</v>
      </c>
      <c r="B14168" s="4" t="s">
        <v>5</v>
      </c>
      <c r="C14168" s="4" t="s">
        <v>10</v>
      </c>
      <c r="D14168" s="4" t="s">
        <v>10</v>
      </c>
      <c r="E14168" s="4" t="s">
        <v>9</v>
      </c>
      <c r="F14168" s="4" t="s">
        <v>6</v>
      </c>
      <c r="G14168" s="4" t="s">
        <v>8</v>
      </c>
      <c r="H14168" s="4" t="s">
        <v>10</v>
      </c>
      <c r="I14168" s="4" t="s">
        <v>10</v>
      </c>
      <c r="J14168" s="4" t="s">
        <v>9</v>
      </c>
      <c r="K14168" s="4" t="s">
        <v>6</v>
      </c>
      <c r="L14168" s="4" t="s">
        <v>8</v>
      </c>
    </row>
    <row r="14169" spans="1:12">
      <c r="A14169" t="n">
        <v>122800</v>
      </c>
      <c r="B14169" s="77" t="n">
        <v>257</v>
      </c>
      <c r="C14169" s="7" t="n">
        <v>4</v>
      </c>
      <c r="D14169" s="7" t="n">
        <v>65533</v>
      </c>
      <c r="E14169" s="7" t="n">
        <v>12105</v>
      </c>
      <c r="F14169" s="7" t="s">
        <v>12</v>
      </c>
      <c r="G14169" s="7" t="n">
        <f t="normal" ca="1">32-LENB(INDIRECT(ADDRESS(14169,6)))</f>
        <v>0</v>
      </c>
      <c r="H14169" s="7" t="n">
        <v>0</v>
      </c>
      <c r="I14169" s="7" t="n">
        <v>65533</v>
      </c>
      <c r="J14169" s="7" t="n">
        <v>0</v>
      </c>
      <c r="K14169" s="7" t="s">
        <v>12</v>
      </c>
      <c r="L14169" s="7" t="n">
        <f t="normal" ca="1">32-LENB(INDIRECT(ADDRESS(14169,11)))</f>
        <v>0</v>
      </c>
    </row>
    <row r="14170" spans="1:12">
      <c r="A14170" t="s">
        <v>4</v>
      </c>
      <c r="B14170" s="4" t="s">
        <v>5</v>
      </c>
    </row>
    <row r="14171" spans="1:12">
      <c r="A14171" t="n">
        <v>122880</v>
      </c>
      <c r="B14171" s="5" t="n">
        <v>1</v>
      </c>
    </row>
  </sheetData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Qt Xlsx Library</dc:creator>
  <cp:lastModifiedBy>Qt Xlsx Library</cp:lastModifiedBy>
  <dcterms:created xsi:type="dcterms:W3CDTF">2025-09-06T21:46:17</dcterms:created>
  <dcterms:modified xsi:type="dcterms:W3CDTF">2025-09-06T21:46:17</dcterms:modified>
</cp:coreProperties>
</file>