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calcChain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82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9873FF"/>
      </patternFill>
    </fill>
    <fill>
      <patternFill patternType="solid">
        <fgColor rgb="FF73FFD5"/>
      </patternFill>
    </fill>
    <fill>
      <patternFill patternType="solid">
        <fgColor rgb="FFFF7F73"/>
      </patternFill>
    </fill>
    <fill>
      <patternFill patternType="solid">
        <fgColor rgb="FFFF8F73"/>
      </patternFill>
    </fill>
    <fill>
      <patternFill patternType="solid">
        <fgColor rgb="FFFF9473"/>
      </patternFill>
    </fill>
    <fill>
      <patternFill patternType="solid">
        <fgColor rgb="FF73FFA6"/>
      </patternFill>
    </fill>
    <fill>
      <patternFill patternType="solid">
        <fgColor rgb="FFFFE873"/>
      </patternFill>
    </fill>
    <fill>
      <patternFill patternType="solid">
        <fgColor rgb="FFFF7873"/>
      </patternFill>
    </fill>
    <fill>
      <patternFill patternType="solid">
        <fgColor rgb="FF73FF7C"/>
      </patternFill>
    </fill>
    <fill>
      <patternFill patternType="solid">
        <fgColor rgb="FFE8FF73"/>
      </patternFill>
    </fill>
    <fill>
      <patternFill patternType="solid">
        <fgColor rgb="FFFF7A73"/>
      </patternFill>
    </fill>
    <fill>
      <patternFill patternType="solid">
        <fgColor rgb="FFFF9173"/>
      </patternFill>
    </fill>
    <fill>
      <patternFill patternType="solid">
        <fgColor rgb="FFFFE573"/>
      </patternFill>
    </fill>
    <fill>
      <patternFill patternType="solid">
        <fgColor rgb="FFFFA273"/>
      </patternFill>
    </fill>
    <fill>
      <patternFill patternType="solid">
        <fgColor rgb="FFFF0000"/>
      </patternFill>
    </fill>
    <fill>
      <patternFill patternType="solid">
        <fgColor rgb="FFFFFA73"/>
      </patternFill>
    </fill>
    <fill>
      <patternFill patternType="solid">
        <fgColor rgb="FFFFE173"/>
      </patternFill>
    </fill>
    <fill>
      <patternFill patternType="solid">
        <fgColor rgb="FFDEFF73"/>
      </patternFill>
    </fill>
    <fill>
      <patternFill patternType="solid">
        <fgColor rgb="FFFFA673"/>
      </patternFill>
    </fill>
    <fill>
      <patternFill patternType="solid">
        <fgColor rgb="FF9BFF73"/>
      </patternFill>
    </fill>
    <fill>
      <patternFill patternType="solid">
        <fgColor rgb="FFF6FF73"/>
      </patternFill>
    </fill>
    <fill>
      <patternFill patternType="solid">
        <fgColor rgb="FFE3FF73"/>
      </patternFill>
    </fill>
    <fill>
      <patternFill patternType="solid">
        <fgColor rgb="FFFF9873"/>
      </patternFill>
    </fill>
    <fill>
      <patternFill patternType="solid">
        <fgColor rgb="FFFFCE73"/>
      </patternFill>
    </fill>
    <fill>
      <patternFill patternType="solid">
        <fgColor rgb="FFFF9F73"/>
      </patternFill>
    </fill>
    <fill>
      <patternFill patternType="solid">
        <fgColor rgb="FFFFC773"/>
      </patternFill>
    </fill>
    <fill>
      <patternFill patternType="solid">
        <fgColor rgb="FFFFDE73"/>
      </patternFill>
    </fill>
    <fill>
      <patternFill patternType="solid">
        <fgColor rgb="FFFFD773"/>
      </patternFill>
    </fill>
    <fill>
      <patternFill patternType="solid">
        <fgColor rgb="FFFFE373"/>
      </patternFill>
    </fill>
    <fill>
      <patternFill patternType="solid">
        <fgColor rgb="FF73FF86"/>
      </patternFill>
    </fill>
    <fill>
      <patternFill patternType="solid">
        <fgColor rgb="FFFFDC73"/>
      </patternFill>
    </fill>
    <fill>
      <patternFill patternType="solid">
        <fgColor rgb="FFC7FF73"/>
      </patternFill>
    </fill>
    <fill>
      <patternFill patternType="solid">
        <fgColor rgb="FFFFF373"/>
      </patternFill>
    </fill>
    <fill>
      <patternFill patternType="solid">
        <fgColor rgb="FFFFFF73"/>
      </patternFill>
    </fill>
    <fill>
      <patternFill patternType="solid">
        <fgColor rgb="FFFFF673"/>
      </patternFill>
    </fill>
    <fill>
      <patternFill patternType="solid">
        <fgColor rgb="FFFFEA73"/>
      </patternFill>
    </fill>
    <fill>
      <patternFill patternType="solid">
        <fgColor rgb="FFFFB073"/>
      </patternFill>
    </fill>
    <fill>
      <patternFill patternType="solid">
        <fgColor rgb="FFFFB473"/>
      </patternFill>
    </fill>
    <fill>
      <patternFill patternType="solid">
        <fgColor rgb="FFFFDA73"/>
      </patternFill>
    </fill>
    <fill>
      <patternFill patternType="solid">
        <fgColor rgb="FFFFFD73"/>
      </patternFill>
    </fill>
    <fill>
      <patternFill patternType="solid">
        <fgColor rgb="FFBBFF73"/>
      </patternFill>
    </fill>
    <fill>
      <patternFill patternType="solid">
        <fgColor rgb="FFFDFF73"/>
      </patternFill>
    </fill>
    <fill>
      <patternFill patternType="solid">
        <fgColor rgb="FFFFEC73"/>
      </patternFill>
    </fill>
    <fill>
      <patternFill patternType="solid">
        <fgColor rgb="FFFFAD73"/>
      </patternFill>
    </fill>
    <fill>
      <patternFill patternType="solid">
        <fgColor rgb="FFC2FF73"/>
      </patternFill>
    </fill>
    <fill>
      <patternFill patternType="solid">
        <fgColor rgb="FFFFC273"/>
      </patternFill>
    </fill>
    <fill>
      <patternFill patternType="solid">
        <fgColor rgb="FFA2FF73"/>
      </patternFill>
    </fill>
    <fill>
      <patternFill patternType="solid">
        <fgColor rgb="FFFFF173"/>
      </patternFill>
    </fill>
    <fill>
      <patternFill patternType="solid">
        <fgColor rgb="FFFFEF73"/>
      </patternFill>
    </fill>
    <fill>
      <patternFill patternType="solid">
        <fgColor rgb="FFA6FF73"/>
      </patternFill>
    </fill>
    <fill>
      <patternFill patternType="solid">
        <fgColor rgb="FFF8FF73"/>
      </patternFill>
    </fill>
    <fill>
      <patternFill patternType="solid">
        <fgColor rgb="FFFF9673"/>
      </patternFill>
    </fill>
    <fill>
      <patternFill patternType="solid">
        <fgColor rgb="FFFFC073"/>
      </patternFill>
    </fill>
    <fill>
      <patternFill patternType="solid">
        <fgColor rgb="FFDCFF73"/>
      </patternFill>
    </fill>
    <fill>
      <patternFill patternType="solid">
        <fgColor rgb="FFDAFF73"/>
      </patternFill>
    </fill>
    <fill>
      <patternFill patternType="solid">
        <fgColor rgb="FFFFB773"/>
      </patternFill>
    </fill>
    <fill>
      <patternFill patternType="solid">
        <fgColor rgb="FFB0FF73"/>
      </patternFill>
    </fill>
    <fill>
      <patternFill patternType="solid">
        <fgColor rgb="FFFFBE73"/>
      </patternFill>
    </fill>
    <fill>
      <patternFill patternType="solid">
        <fgColor rgb="FFE5FF73"/>
      </patternFill>
    </fill>
    <fill>
      <patternFill patternType="solid">
        <fgColor rgb="FFFFA473"/>
      </patternFill>
    </fill>
    <fill>
      <patternFill patternType="solid">
        <fgColor rgb="FF73FF8D"/>
      </patternFill>
    </fill>
    <fill>
      <patternFill patternType="solid">
        <fgColor rgb="FFD0FF73"/>
      </patternFill>
    </fill>
    <fill>
      <patternFill patternType="solid">
        <fgColor rgb="FFF1FF73"/>
      </patternFill>
    </fill>
    <fill>
      <patternFill patternType="solid">
        <fgColor rgb="FF7CFF73"/>
      </patternFill>
    </fill>
    <fill>
      <patternFill patternType="solid">
        <fgColor rgb="FFD7FF73"/>
      </patternFill>
    </fill>
    <fill>
      <patternFill patternType="solid">
        <fgColor rgb="FFFF8673"/>
      </patternFill>
    </fill>
    <fill>
      <patternFill patternType="solid">
        <fgColor rgb="FFA9FF73"/>
      </patternFill>
    </fill>
    <fill>
      <patternFill patternType="solid">
        <fgColor rgb="FF73FFC7"/>
      </patternFill>
    </fill>
    <fill>
      <patternFill patternType="solid">
        <fgColor rgb="FFABFF73"/>
      </patternFill>
    </fill>
    <fill>
      <patternFill patternType="solid">
        <fgColor rgb="FFBEFF73"/>
      </patternFill>
    </fill>
    <fill>
      <patternFill patternType="solid">
        <fgColor rgb="FF73FFDC"/>
      </patternFill>
    </fill>
    <fill>
      <patternFill patternType="solid">
        <fgColor rgb="FF73FF94"/>
      </patternFill>
    </fill>
    <fill>
      <patternFill patternType="solid">
        <fgColor rgb="FF73FF9B"/>
      </patternFill>
    </fill>
    <fill>
      <patternFill patternType="solid">
        <fgColor rgb="FFFF9D73"/>
      </patternFill>
    </fill>
    <fill>
      <patternFill patternType="solid">
        <fgColor rgb="FFD5FF73"/>
      </patternFill>
    </fill>
    <fill>
      <patternFill patternType="solid">
        <fgColor rgb="FF9B73FF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5" fillId="0" borderId="2" xfId="0" applyFont="1" applyBorder="1"/>
    <xf numFmtId="0" fontId="0" fillId="9" borderId="2" xfId="0" applyFill="1" applyBorder="1"/>
    <xf numFmtId="0" fontId="0" fillId="10" borderId="2" xfId="0" applyFill="1" applyBorder="1"/>
    <xf numFmtId="0" fontId="0" fillId="11" borderId="2" xfId="0" applyFill="1" applyBorder="1"/>
    <xf numFmtId="0" fontId="0" fillId="12" borderId="2" xfId="0" applyFill="1" applyBorder="1"/>
    <xf numFmtId="0" fontId="0" fillId="13" borderId="2" xfId="0" applyFill="1" applyBorder="1"/>
    <xf numFmtId="0" fontId="0" fillId="14" borderId="2" xfId="0" applyFill="1" applyBorder="1"/>
    <xf numFmtId="0" fontId="0" fillId="15" borderId="2" xfId="0" applyFill="1" applyBorder="1"/>
    <xf numFmtId="0" fontId="0" fillId="16" borderId="2" xfId="0" applyFill="1" applyBorder="1"/>
    <xf numFmtId="0" fontId="0" fillId="17" borderId="2" xfId="0" applyFill="1" applyBorder="1"/>
    <xf numFmtId="0" fontId="0" fillId="18" borderId="2" xfId="0" applyFill="1" applyBorder="1"/>
    <xf numFmtId="0" fontId="0" fillId="19" borderId="2" xfId="0" applyFill="1" applyBorder="1"/>
    <xf numFmtId="0" fontId="0" fillId="20" borderId="0" xfId="0" applyFill="1" applyAlignment="1">
      <alignment horizontal="center" vertical="center" wrapText="1"/>
    </xf>
    <xf numFmtId="0" fontId="0" fillId="21" borderId="2" xfId="0" applyFill="1" applyBorder="1"/>
    <xf numFmtId="0" fontId="0" fillId="22" borderId="2" xfId="0" applyFill="1" applyBorder="1"/>
    <xf numFmtId="0" fontId="0" fillId="23" borderId="2" xfId="0" applyFill="1" applyBorder="1"/>
    <xf numFmtId="0" fontId="0" fillId="24" borderId="2" xfId="0" applyFill="1" applyBorder="1"/>
    <xf numFmtId="0" fontId="0" fillId="25" borderId="2" xfId="0" applyFill="1" applyBorder="1"/>
    <xf numFmtId="0" fontId="0" fillId="26" borderId="2" xfId="0" applyFill="1" applyBorder="1"/>
    <xf numFmtId="0" fontId="0" fillId="27" borderId="2" xfId="0" applyFill="1" applyBorder="1"/>
    <xf numFmtId="0" fontId="0" fillId="28" borderId="2" xfId="0" applyFill="1" applyBorder="1"/>
    <xf numFmtId="0" fontId="0" fillId="29" borderId="2" xfId="0" applyFill="1" applyBorder="1"/>
    <xf numFmtId="0" fontId="0" fillId="30" borderId="2" xfId="0" applyFill="1" applyBorder="1"/>
    <xf numFmtId="0" fontId="0" fillId="31" borderId="2" xfId="0" applyFill="1" applyBorder="1"/>
    <xf numFmtId="0" fontId="0" fillId="32" borderId="2" xfId="0" applyFill="1" applyBorder="1"/>
    <xf numFmtId="0" fontId="0" fillId="33" borderId="2" xfId="0" applyFill="1" applyBorder="1"/>
    <xf numFmtId="0" fontId="0" fillId="34" borderId="2" xfId="0" applyFill="1" applyBorder="1"/>
    <xf numFmtId="0" fontId="0" fillId="35" borderId="2" xfId="0" applyFill="1" applyBorder="1"/>
    <xf numFmtId="0" fontId="0" fillId="36" borderId="2" xfId="0" applyFill="1" applyBorder="1"/>
    <xf numFmtId="0" fontId="0" fillId="37" borderId="2" xfId="0" applyFill="1" applyBorder="1"/>
    <xf numFmtId="0" fontId="0" fillId="38" borderId="2" xfId="0" applyFill="1" applyBorder="1"/>
    <xf numFmtId="0" fontId="0" fillId="39" borderId="2" xfId="0" applyFill="1" applyBorder="1"/>
    <xf numFmtId="0" fontId="0" fillId="40" borderId="2" xfId="0" applyFill="1" applyBorder="1"/>
    <xf numFmtId="0" fontId="0" fillId="41" borderId="2" xfId="0" applyFill="1" applyBorder="1"/>
    <xf numFmtId="0" fontId="0" fillId="42" borderId="2" xfId="0" applyFill="1" applyBorder="1"/>
    <xf numFmtId="0" fontId="0" fillId="43" borderId="2" xfId="0" applyFill="1" applyBorder="1"/>
    <xf numFmtId="0" fontId="0" fillId="44" borderId="2" xfId="0" applyFill="1" applyBorder="1"/>
    <xf numFmtId="0" fontId="0" fillId="45" borderId="2" xfId="0" applyFill="1" applyBorder="1"/>
    <xf numFmtId="0" fontId="0" fillId="46" borderId="2" xfId="0" applyFill="1" applyBorder="1"/>
    <xf numFmtId="0" fontId="0" fillId="47" borderId="2" xfId="0" applyFill="1" applyBorder="1"/>
    <xf numFmtId="0" fontId="0" fillId="48" borderId="2" xfId="0" applyFill="1" applyBorder="1"/>
    <xf numFmtId="0" fontId="0" fillId="49" borderId="2" xfId="0" applyFill="1" applyBorder="1"/>
    <xf numFmtId="0" fontId="0" fillId="50" borderId="2" xfId="0" applyFill="1" applyBorder="1"/>
    <xf numFmtId="0" fontId="0" fillId="51" borderId="2" xfId="0" applyFill="1" applyBorder="1"/>
    <xf numFmtId="0" fontId="0" fillId="52" borderId="2" xfId="0" applyFill="1" applyBorder="1"/>
    <xf numFmtId="0" fontId="0" fillId="53" borderId="2" xfId="0" applyFill="1" applyBorder="1"/>
    <xf numFmtId="0" fontId="0" fillId="54" borderId="2" xfId="0" applyFill="1" applyBorder="1"/>
    <xf numFmtId="0" fontId="0" fillId="55" borderId="2" xfId="0" applyFill="1" applyBorder="1"/>
    <xf numFmtId="0" fontId="0" fillId="56" borderId="2" xfId="0" applyFill="1" applyBorder="1"/>
    <xf numFmtId="0" fontId="0" fillId="57" borderId="2" xfId="0" applyFill="1" applyBorder="1"/>
    <xf numFmtId="0" fontId="0" fillId="58" borderId="2" xfId="0" applyFill="1" applyBorder="1"/>
    <xf numFmtId="0" fontId="0" fillId="59" borderId="2" xfId="0" applyFill="1" applyBorder="1"/>
    <xf numFmtId="0" fontId="0" fillId="60" borderId="2" xfId="0" applyFill="1" applyBorder="1"/>
    <xf numFmtId="0" fontId="0" fillId="61" borderId="2" xfId="0" applyFill="1" applyBorder="1"/>
    <xf numFmtId="0" fontId="0" fillId="62" borderId="2" xfId="0" applyFill="1" applyBorder="1"/>
    <xf numFmtId="0" fontId="0" fillId="63" borderId="2" xfId="0" applyFill="1" applyBorder="1"/>
    <xf numFmtId="0" fontId="0" fillId="64" borderId="2" xfId="0" applyFill="1" applyBorder="1"/>
    <xf numFmtId="0" fontId="0" fillId="65" borderId="2" xfId="0" applyFill="1" applyBorder="1"/>
    <xf numFmtId="0" fontId="0" fillId="66" borderId="2" xfId="0" applyFill="1" applyBorder="1"/>
    <xf numFmtId="0" fontId="0" fillId="67" borderId="2" xfId="0" applyFill="1" applyBorder="1"/>
    <xf numFmtId="0" fontId="0" fillId="68" borderId="2" xfId="0" applyFill="1" applyBorder="1"/>
    <xf numFmtId="0" fontId="0" fillId="69" borderId="2" xfId="0" applyFill="1" applyBorder="1"/>
    <xf numFmtId="0" fontId="0" fillId="70" borderId="2" xfId="0" applyFill="1" applyBorder="1"/>
    <xf numFmtId="0" fontId="0" fillId="71" borderId="2" xfId="0" applyFill="1" applyBorder="1"/>
    <xf numFmtId="0" fontId="0" fillId="72" borderId="2" xfId="0" applyFill="1" applyBorder="1"/>
    <xf numFmtId="0" fontId="0" fillId="73" borderId="2" xfId="0" applyFill="1" applyBorder="1"/>
    <xf numFmtId="0" fontId="0" fillId="74" borderId="2" xfId="0" applyFill="1" applyBorder="1"/>
    <xf numFmtId="0" fontId="0" fillId="75" borderId="2" xfId="0" applyFill="1" applyBorder="1"/>
    <xf numFmtId="0" fontId="0" fillId="76" borderId="2" xfId="0" applyFill="1" applyBorder="1"/>
    <xf numFmtId="0" fontId="0" fillId="77" borderId="2" xfId="0" applyFill="1" applyBorder="1"/>
    <xf numFmtId="0" fontId="0" fillId="78" borderId="2" xfId="0" applyFill="1" applyBorder="1"/>
    <xf numFmtId="0" fontId="0" fillId="79" borderId="2" xfId="0" applyFill="1" applyBorder="1"/>
    <xf numFmtId="0" fontId="0" fillId="80" borderId="2" xfId="0" applyFill="1" applyBorder="1"/>
    <xf numFmtId="0" fontId="0" fillId="81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sharedStrings.xml><?xml version="1.0" encoding="utf-8"?>
<sst xmlns="http://schemas.openxmlformats.org/spreadsheetml/2006/main" count="27053" uniqueCount="471">
  <si>
    <t>CS2</t>
  </si>
  <si>
    <t>e7101</t>
  </si>
  <si>
    <t>FUNCTION</t>
  </si>
  <si>
    <t/>
  </si>
  <si>
    <t>Location</t>
  </si>
  <si>
    <t>OP Code</t>
  </si>
  <si>
    <t>string</t>
  </si>
  <si>
    <t>be7101</t>
  </si>
  <si>
    <t>fill</t>
  </si>
  <si>
    <t>int</t>
  </si>
  <si>
    <t>short</t>
  </si>
  <si>
    <t>npc018</t>
  </si>
  <si>
    <t/>
  </si>
  <si>
    <t>byte</t>
  </si>
  <si>
    <t>bytearray</t>
  </si>
  <si>
    <t>PreInit</t>
  </si>
  <si>
    <t>pointer</t>
  </si>
  <si>
    <t>Init</t>
  </si>
  <si>
    <t>float</t>
  </si>
  <si>
    <t>Init_Replay</t>
  </si>
  <si>
    <t>Init_Replay</t>
  </si>
  <si>
    <t>map</t>
  </si>
  <si>
    <t>flying1</t>
  </si>
  <si>
    <t>Reinit</t>
  </si>
  <si>
    <t>ET_02_08_01_LoadSaveData</t>
  </si>
  <si>
    <t>EV_02_08_00</t>
  </si>
  <si>
    <t>Start</t>
  </si>
  <si>
    <t>End</t>
  </si>
  <si>
    <t>AniFieldAttack</t>
  </si>
  <si>
    <t>AniWait</t>
  </si>
  <si>
    <t>FC_Start_Party</t>
  </si>
  <si>
    <t>event/ev2cr005.eff</t>
  </si>
  <si>
    <t>event/ev2re004.eff</t>
  </si>
  <si>
    <t>event/ev2re011.eff</t>
  </si>
  <si>
    <t>C_NPC012</t>
  </si>
  <si>
    <t>Princess Alfin</t>
  </si>
  <si>
    <t>C_NPC018_C10</t>
  </si>
  <si>
    <t>Crow</t>
  </si>
  <si>
    <t>C_NPC071</t>
  </si>
  <si>
    <t>McBurn</t>
  </si>
  <si>
    <t>O_E71EVT00</t>
  </si>
  <si>
    <t>Bound Divine Knight</t>
  </si>
  <si>
    <t>C_NPC601</t>
  </si>
  <si>
    <t>Ordine</t>
  </si>
  <si>
    <t>FC_chr_entry</t>
  </si>
  <si>
    <t>AniEv7040</t>
  </si>
  <si>
    <t>AniEv7370</t>
  </si>
  <si>
    <t>AniEv7026</t>
  </si>
  <si>
    <t>AniEv7395</t>
  </si>
  <si>
    <t>AniEv3255</t>
  </si>
  <si>
    <t>AniEv3010</t>
  </si>
  <si>
    <t>AniEvAtamakaki</t>
  </si>
  <si>
    <t>AniEvTeKosi</t>
  </si>
  <si>
    <t>AniEvTeburi</t>
  </si>
  <si>
    <t>C_PLY000</t>
  </si>
  <si>
    <t>Rean</t>
  </si>
  <si>
    <t>ChangeHair</t>
  </si>
  <si>
    <t>back2_point</t>
  </si>
  <si>
    <t>AniEv7380</t>
  </si>
  <si>
    <t>door01</t>
  </si>
  <si>
    <t>open1</t>
  </si>
  <si>
    <t>#E[C]#M_A</t>
  </si>
  <si>
    <t>dialog</t>
  </si>
  <si>
    <t>#3K#FThat's the Ashen Knight?</t>
  </si>
  <si>
    <t>2</t>
  </si>
  <si>
    <t>A</t>
  </si>
  <si>
    <t>#b</t>
  </si>
  <si>
    <t>0</t>
  </si>
  <si>
    <t>#E_8#M_8</t>
  </si>
  <si>
    <t>#3K#FIsn't that...?</t>
  </si>
  <si>
    <t>#E_8#M_A</t>
  </si>
  <si>
    <t>#K#0T#FCrow...and...</t>
  </si>
  <si>
    <t>#E_2#M[A]</t>
  </si>
  <si>
    <t xml:space="preserve"> #K#0T#5C#F...</t>
  </si>
  <si>
    <t>wait</t>
  </si>
  <si>
    <t>1</t>
  </si>
  <si>
    <t>WAIT1</t>
  </si>
  <si>
    <t>WAIT</t>
  </si>
  <si>
    <t>AniEvWait</t>
  </si>
  <si>
    <t>#E[A]#M_4</t>
  </si>
  <si>
    <t>#K#0T#FHuh. So that's how it manifests for you.</t>
  </si>
  <si>
    <t>4</t>
  </si>
  <si>
    <t>#E_2#M_0</t>
  </si>
  <si>
    <t>#1K#FYou've finally mastered that power you
got, huh?</t>
  </si>
  <si>
    <t>#E[9]#M_AStill, you're one busy guy, you know that?</t>
  </si>
  <si>
    <t>#E_8#M_0One minute you're down in the dumps,
the next you've got one of the cutest girls
in the country cheerin' you up.</t>
  </si>
  <si>
    <t>#E[D]#M_9</t>
  </si>
  <si>
    <t>#4K#5C#5CHaha... Well, I can't deny it.</t>
  </si>
  <si>
    <t>#E[GGGGGGGGGGGGGGGGGGGGGGGG8]#M_9#5C#5CBut she wasn't the only one.
There was my sister, our classmates...
even you, in a sense.</t>
  </si>
  <si>
    <t>#E[9]#M_0</t>
  </si>
  <si>
    <t>#1PCome on...</t>
  </si>
  <si>
    <t>#E[1]#M_4</t>
  </si>
  <si>
    <t>#1PCan't say I'm not curious to see what
that power of yours can do...</t>
  </si>
  <si>
    <t>#E_E#M_4...but I think you get priority here, right?</t>
  </si>
  <si>
    <t>#E_J#M_0</t>
  </si>
  <si>
    <t>Yeah. Let me have this one.</t>
  </si>
  <si>
    <t>3</t>
  </si>
  <si>
    <t>#E[3]#M_A</t>
  </si>
  <si>
    <t>#5C#1P#5CYour Highness, if you don't mind.</t>
  </si>
  <si>
    <t>#E[9]#M_A</t>
  </si>
  <si>
    <t>#1P...All right.</t>
  </si>
  <si>
    <t>8</t>
  </si>
  <si>
    <t>9</t>
  </si>
  <si>
    <t>#E_2#M_9</t>
  </si>
  <si>
    <t>This is your first time fighting me 
without the mask on, I think.</t>
  </si>
  <si>
    <t>#E[7]#M_9With our Divine Knights, I come out on
top...</t>
  </si>
  <si>
    <t>#E_6#M_9...but let's see who wins when it's just
the two of us.</t>
  </si>
  <si>
    <t>#1K#5C#F#5CSounds good to me.</t>
  </si>
  <si>
    <t>#5C#E[7]#M_0#5CYou managed to win against three of us at
once in the catacombs below Heimdallr...</t>
  </si>
  <si>
    <t>6</t>
  </si>
  <si>
    <t>#E_6#M_0</t>
  </si>
  <si>
    <t>#5C#5S#1P#5C...but it's just you and me now. And this
time, I'll be the victor!</t>
  </si>
  <si>
    <t>#E[3]#M_0</t>
  </si>
  <si>
    <t>#K#0T#FHah. Go ahead and try.</t>
  </si>
  <si>
    <t>7</t>
  </si>
  <si>
    <t>#E[77777M6]#M[0000012]</t>
  </si>
  <si>
    <t>#5C#5S#5COoooooooh!</t>
  </si>
  <si>
    <t>#E[77777M6]#M[AAAAA12]</t>
  </si>
  <si>
    <t>#5SRaaaaaaaaaaah!</t>
  </si>
  <si>
    <t>EV_02_08_01</t>
  </si>
  <si>
    <t>I_VIS105</t>
  </si>
  <si>
    <t>I_SVIS080</t>
  </si>
  <si>
    <t>event/ev2gl000.eff</t>
  </si>
  <si>
    <t>event/ev2lo002.eff</t>
  </si>
  <si>
    <t>event/ev2em005.eff</t>
  </si>
  <si>
    <t>event/ev2em013.eff</t>
  </si>
  <si>
    <t>event/ev2re012.eff</t>
  </si>
  <si>
    <t>event/ev2re006.eff</t>
  </si>
  <si>
    <t>event/ev2re008.eff</t>
  </si>
  <si>
    <t>event/ev2ke000.eff</t>
  </si>
  <si>
    <t>event/ev2kg000.eff</t>
  </si>
  <si>
    <t>event/ev2kg004.eff</t>
  </si>
  <si>
    <t>event/ev2em012.eff</t>
  </si>
  <si>
    <t>event/ev2ri030.eff</t>
  </si>
  <si>
    <t>event/ev2ri031.eff</t>
  </si>
  <si>
    <t>event/ev2ri036.eff</t>
  </si>
  <si>
    <t>event/ev2em011.eff</t>
  </si>
  <si>
    <t>event/ev2em015.eff</t>
  </si>
  <si>
    <t>event/ev2ri019.eff</t>
  </si>
  <si>
    <t>O_E71EVT01</t>
  </si>
  <si>
    <t>Rope</t>
  </si>
  <si>
    <t>C_NPC600</t>
  </si>
  <si>
    <t>Valimar</t>
  </si>
  <si>
    <t>C_NPC023</t>
  </si>
  <si>
    <t>Xeno</t>
  </si>
  <si>
    <t>C_NPC024</t>
  </si>
  <si>
    <t>Leonidas</t>
  </si>
  <si>
    <t>C_NPC073</t>
  </si>
  <si>
    <t>Duvalie</t>
  </si>
  <si>
    <t>C_NPC048</t>
  </si>
  <si>
    <t>Bleublanc</t>
  </si>
  <si>
    <t>C_NPC070</t>
  </si>
  <si>
    <t>Altina</t>
  </si>
  <si>
    <t>C_NPC079</t>
  </si>
  <si>
    <t>Claiomh Solais</t>
  </si>
  <si>
    <t>C_NPC000</t>
  </si>
  <si>
    <t>Instructor Sara</t>
  </si>
  <si>
    <t>C_NPC001</t>
  </si>
  <si>
    <t>Sharon</t>
  </si>
  <si>
    <t>C_NPC009_C10</t>
  </si>
  <si>
    <t>Captain Claire</t>
  </si>
  <si>
    <t>C_NPC050</t>
  </si>
  <si>
    <t>Toval</t>
  </si>
  <si>
    <t>C_NPC029</t>
  </si>
  <si>
    <t>Viscount Arseid</t>
  </si>
  <si>
    <t>C_NPC043</t>
  </si>
  <si>
    <t>Prince Olivert</t>
  </si>
  <si>
    <t>C_NPC052</t>
  </si>
  <si>
    <t>Celine</t>
  </si>
  <si>
    <t>C_PLY005_C10</t>
  </si>
  <si>
    <t>Emma</t>
  </si>
  <si>
    <t>C_PLY001_C10</t>
  </si>
  <si>
    <t>Alisa</t>
  </si>
  <si>
    <t>C_PLY002_C10</t>
  </si>
  <si>
    <t>Elliot</t>
  </si>
  <si>
    <t>C_PLY003_C10</t>
  </si>
  <si>
    <t>Laura</t>
  </si>
  <si>
    <t>C_PLY004_C10</t>
  </si>
  <si>
    <t>Machias</t>
  </si>
  <si>
    <t>C_PLY006_C10</t>
  </si>
  <si>
    <t>Jusis</t>
  </si>
  <si>
    <t>C_PLY007_C10</t>
  </si>
  <si>
    <t>Fie</t>
  </si>
  <si>
    <t>C_PLY008_C10</t>
  </si>
  <si>
    <t>Gaius</t>
  </si>
  <si>
    <t>C_PLY009_C10</t>
  </si>
  <si>
    <t>Millium</t>
  </si>
  <si>
    <t>C_NPC051</t>
  </si>
  <si>
    <t>Airgetlam</t>
  </si>
  <si>
    <t>C_NPC053</t>
  </si>
  <si>
    <t>Grianos</t>
  </si>
  <si>
    <t>C_NPC016_C14</t>
  </si>
  <si>
    <t>Vita Clotilde</t>
  </si>
  <si>
    <t>O_E7000</t>
  </si>
  <si>
    <t>Courageous</t>
  </si>
  <si>
    <t>npccom</t>
  </si>
  <si>
    <t>AniEvDead</t>
  </si>
  <si>
    <t>AniEvDead1</t>
  </si>
  <si>
    <t>AniEv4055</t>
  </si>
  <si>
    <t>AniEvShagami</t>
  </si>
  <si>
    <t>AniEv8055</t>
  </si>
  <si>
    <t>AniEv8060</t>
  </si>
  <si>
    <t>AniEvTeKosiTeburi</t>
  </si>
  <si>
    <t>AniSitWait</t>
  </si>
  <si>
    <t>AniEvk0005</t>
  </si>
  <si>
    <t>AniEvk0023</t>
  </si>
  <si>
    <t>AniEvk0020</t>
  </si>
  <si>
    <t>AniEvk0025</t>
  </si>
  <si>
    <t>AniEvk0050</t>
  </si>
  <si>
    <t>AniEvk0055</t>
  </si>
  <si>
    <t>AniEv2000</t>
  </si>
  <si>
    <t>AniEv2000b</t>
  </si>
  <si>
    <t>AniEvUdegumiF</t>
  </si>
  <si>
    <t>AniEvUdegumi</t>
  </si>
  <si>
    <t>AniEv3010a</t>
  </si>
  <si>
    <t>AniEvSian</t>
  </si>
  <si>
    <t>AniEv3710</t>
  </si>
  <si>
    <t>AniEv3715</t>
  </si>
  <si>
    <t>AniEv3730</t>
  </si>
  <si>
    <t>AniEvYareyare</t>
  </si>
  <si>
    <t>AniEv8205</t>
  </si>
  <si>
    <t>AniEv8490</t>
  </si>
  <si>
    <t>AniEv8495</t>
  </si>
  <si>
    <t>AniEv3182</t>
  </si>
  <si>
    <t>AniEv3183</t>
  </si>
  <si>
    <t>AniEvArts</t>
  </si>
  <si>
    <t>AniEvRyoteAtama</t>
  </si>
  <si>
    <t>AniEvRyoteKosi</t>
  </si>
  <si>
    <t>AniEvRyoteburi</t>
  </si>
  <si>
    <t>AniEvRyoteGyu</t>
  </si>
  <si>
    <t>AniEvOdoroki</t>
  </si>
  <si>
    <t>AniEv3085</t>
  </si>
  <si>
    <t>AniEvCraft01_02_01</t>
  </si>
  <si>
    <t>Rean's Voice</t>
  </si>
  <si>
    <t>Crow's Voice</t>
  </si>
  <si>
    <t>AniEvAttachEquip</t>
  </si>
  <si>
    <t>Null_Ride</t>
  </si>
  <si>
    <t>flying</t>
  </si>
  <si>
    <t>cockpit0</t>
  </si>
  <si>
    <t>cockpit1</t>
  </si>
  <si>
    <t>equ528_c</t>
  </si>
  <si>
    <t>C</t>
  </si>
  <si>
    <t>boton</t>
  </si>
  <si>
    <t>L_arm_point</t>
  </si>
  <si>
    <t>#E[C]#M[8]</t>
  </si>
  <si>
    <t>#2K#F...!</t>
  </si>
  <si>
    <t>#K#0T#F...Huh.</t>
  </si>
  <si>
    <t>stop</t>
  </si>
  <si>
    <t>AniEvBtlWait</t>
  </si>
  <si>
    <t>#E[7]#M_0</t>
  </si>
  <si>
    <t>#2K#FHah. You actually did it.</t>
  </si>
  <si>
    <t>#E_6#M_0I sure wasn't expecting you to beat
me one on one.</t>
  </si>
  <si>
    <t>#E[3]#M_9</t>
  </si>
  <si>
    <t>#3K#5C#5CYou fought pretty well yourself.</t>
  </si>
  <si>
    <t>#E_2#M_9#5C#5CIt couldn't have been easy to last as
long as you did against me like this.</t>
  </si>
  <si>
    <t>#5C#1P#500W#5C...Gah...</t>
  </si>
  <si>
    <t>B</t>
  </si>
  <si>
    <t>#1K#F#0TR-Rean?!</t>
  </si>
  <si>
    <t>AniEvDetachEquip</t>
  </si>
  <si>
    <t>#E[B]#e[6]#M_A</t>
  </si>
  <si>
    <t>#2K#F#500W...Ugh... Why did this have to happen 
now...?</t>
  </si>
  <si>
    <t>#4K#FGuess your luck ran out.</t>
  </si>
  <si>
    <t>Girl's Voice</t>
  </si>
  <si>
    <t>#0THah! We've finally caught up to you!</t>
  </si>
  <si>
    <t>#2K#FWell, aren't you Mr. Popular?</t>
  </si>
  <si>
    <t>#2K#FBut I think you may have been
slightly too reckless this time.</t>
  </si>
  <si>
    <t>#E_0#M[0]</t>
  </si>
  <si>
    <t>#2K#F...</t>
  </si>
  <si>
    <t>#E[3]#M_4</t>
  </si>
  <si>
    <t>#1PThat wasn't a bad fight.</t>
  </si>
  <si>
    <t>#E[L]#M_4Even if you lost, at least you tried,
I guess.</t>
  </si>
  <si>
    <t>#E_E#M[8]</t>
  </si>
  <si>
    <t>#4K#800W...!</t>
  </si>
  <si>
    <t>#E_F#e_F#M_A</t>
  </si>
  <si>
    <t>#3K#F#800WUgh... Your Highness, please move
away from me!</t>
  </si>
  <si>
    <t>#E_E#M_A</t>
  </si>
  <si>
    <t>#4K#FHey, don't be too rough with--</t>
  </si>
  <si>
    <t>#E[O6]#M_A</t>
  </si>
  <si>
    <t>#4K#F#5SLook sharp!</t>
  </si>
  <si>
    <t>NODE_EFFECT01</t>
  </si>
  <si>
    <t>NODE_EFFECT02</t>
  </si>
  <si>
    <t>Th-The Crimson Wings?</t>
  </si>
  <si>
    <t>#E_6#M_A</t>
  </si>
  <si>
    <t>#5S!</t>
  </si>
  <si>
    <t>ET_02_08_01_LandingSARA</t>
  </si>
  <si>
    <t>ET_02_08_01_LandingCLAIRE</t>
  </si>
  <si>
    <t>ET_02_08_01_LandingSHARON</t>
  </si>
  <si>
    <t>ET_02_08_01_LandingTOVAR</t>
  </si>
  <si>
    <t>#E_8#M_0</t>
  </si>
  <si>
    <t>#3K#FOh!</t>
  </si>
  <si>
    <t>#E_8#M_9</t>
  </si>
  <si>
    <t>#3K#FWhat are you all...?</t>
  </si>
  <si>
    <t>#E[4]#e[5]#M_4</t>
  </si>
  <si>
    <t>#2K#FSorry for the wait, Rean!</t>
  </si>
  <si>
    <t>#E_E#M_0</t>
  </si>
  <si>
    <t>#1KHeh. Yo! We're here to save the day.</t>
  </si>
  <si>
    <t>#1K#FYou caught us all off guard back in
Ymir...</t>
  </si>
  <si>
    <t>#E[A]#M_0</t>
  </si>
  <si>
    <t>#2K#F...so this time, we opted to take the
initiative ourselves.</t>
  </si>
  <si>
    <t>#E_4#M_0</t>
  </si>
  <si>
    <t>#2KWe meet again, Severing Chains. And I see
you've brought the Purple Lightning with
you!</t>
  </si>
  <si>
    <t>#E[S]#M_0</t>
  </si>
  <si>
    <t>#2KShe brought more than that. Check out
the Icy Maiden and that big-shot arts
user from the Bracer Guild.</t>
  </si>
  <si>
    <t>#2KWe couldn't ask for a more impressive
group. However...</t>
  </si>
  <si>
    <t>#E_I#M_0</t>
  </si>
  <si>
    <t>#KHere it comes again.</t>
  </si>
  <si>
    <t>#2P</t>
  </si>
  <si>
    <t>Y-Your Lordship!</t>
  </si>
  <si>
    <t>#2PUncle Victor!</t>
  </si>
  <si>
    <t>I_TVIS237</t>
  </si>
  <si>
    <t>#E[1]#M_0</t>
  </si>
  <si>
    <t>#1PIt's good to see you again, Rean.</t>
  </si>
  <si>
    <t>#E_0#M_0And it relieves me to see you're none
the worse for wear, Your Highness.</t>
  </si>
  <si>
    <t>#K#0TUgh... The Radiant Blademaster is here,
too?!</t>
  </si>
  <si>
    <t>#4K#FWell...</t>
  </si>
  <si>
    <t>#E_6#M_4You're strong. Very strong.</t>
  </si>
  <si>
    <t>#1K#FThat's quite the nod coming from the
Blazing Demon himself.</t>
  </si>
  <si>
    <t>#E[3]#M_AI can see now why you're considered
one of the fiercest in Ouroboros...</t>
  </si>
  <si>
    <t>#E_2#M_A...and why some even claim you to be
the Steel Maiden's equal.</t>
  </si>
  <si>
    <t>#E[7]#M_4</t>
  </si>
  <si>
    <t>#4K#FHeheh...</t>
  </si>
  <si>
    <t>#E[A]#M_4Well, I know who I'm gonna be fi--</t>
  </si>
  <si>
    <t>Young Man's Voice</t>
  </si>
  <si>
    <t xml:space="preserve">#2C#0T#2CDon't you go forgetting about us, now! </t>
  </si>
  <si>
    <t>#E[C]#M_0</t>
  </si>
  <si>
    <t>#K#0TYou're all here, too?!</t>
  </si>
  <si>
    <t>#2KAre you okay, Rean?</t>
  </si>
  <si>
    <t>#2PL-Looks like we've landed in the middle
of something pretty crazy...</t>
  </si>
  <si>
    <t>#E_2#M_4</t>
  </si>
  <si>
    <t>#2KAnd not a moment too soon.</t>
  </si>
  <si>
    <t>#4K#FYou came!</t>
  </si>
  <si>
    <t>#1K#FI'm glad to see you're all right.</t>
  </si>
  <si>
    <t>I_TVIS263</t>
  </si>
  <si>
    <t>#2PYou certainly seem to have kept yourself
busy. Enjoying your scandalous elopement
with Rean, are you?</t>
  </si>
  <si>
    <t>#E[R]#M_0</t>
  </si>
  <si>
    <t>#K#F*sniffle* Oh, he gave me the time
of my life.</t>
  </si>
  <si>
    <t>8[autoE8]</t>
  </si>
  <si>
    <t>#1K#FYou guys were having that much 'fun,'
huh?</t>
  </si>
  <si>
    <t>#1K#FAnd with our princess, Rean?</t>
  </si>
  <si>
    <t>#1K#FTo think, we were so worried about you.</t>
  </si>
  <si>
    <t>#K#0T#FYou're not supposed to take it literally!</t>
  </si>
  <si>
    <t>#E[A]#M_A</t>
  </si>
  <si>
    <t>#1K#FSo this is what you threw me out of
Valimar for? Doesn't look very fun.</t>
  </si>
  <si>
    <t>#K#F#0THaha...</t>
  </si>
  <si>
    <t>#K#0T#FCrow...you're here.</t>
  </si>
  <si>
    <t>#K#0T#FIt feels like it's been ages since
we last saw you.</t>
  </si>
  <si>
    <t>#K#0TYou're lookin' spiffy, Crow!</t>
  </si>
  <si>
    <t>I'm hangin' in there.</t>
  </si>
  <si>
    <t>#E_8#M_ASure wasn't expecting all of you to show
up, though... How're we even gonna settle
this?</t>
  </si>
  <si>
    <t>#1K#FThat IS the question, isn't it?</t>
  </si>
  <si>
    <t>#1K#FI'd roughly estimate both sides to
be of equal strength...</t>
  </si>
  <si>
    <t>#1KYeah? So we'd probably just end up
at a stalemate, huh?</t>
  </si>
  <si>
    <t>#K#0T#FWell, that doesn't sound like much fun at
all. What say we just forgo the fighting
and have ourselves a party instead?</t>
  </si>
  <si>
    <t>#2KHahaha! I could never turn down a party!</t>
  </si>
  <si>
    <t>#E[5]#M_0</t>
  </si>
  <si>
    <t>#K#0T#FTeehee. That sounds simply wonderful.</t>
  </si>
  <si>
    <t>#E_4#M_4</t>
  </si>
  <si>
    <t>#2KI'll bring the booze.</t>
  </si>
  <si>
    <t>#E[B]#M_A</t>
  </si>
  <si>
    <t>#2KNo, no, NO! Can't ONE of you take this
a little more seriously?!</t>
  </si>
  <si>
    <t>#2KThis is getting us nowhere.</t>
  </si>
  <si>
    <t>ET_SE_GLIANOS_FLAP</t>
  </si>
  <si>
    <t>#K#0T...!</t>
  </si>
  <si>
    <t>#K#0T#FLook who decided to show up.</t>
  </si>
  <si>
    <t>#K#0T#FGrianos! ...Vita!</t>
  </si>
  <si>
    <t>#6C#1P#6CWelcome aboard the Pantagruel, Emma.</t>
  </si>
  <si>
    <t>#6C#E[3]#M_0#6CYour overall ability as a witch might still
be lacking, but that transportation spell
was exceptional.</t>
  </si>
  <si>
    <t>#E_0#M_0</t>
  </si>
  <si>
    <t>#4K#F#6C#6CI must apologize for the untimely intrusion.</t>
  </si>
  <si>
    <t>#E[1]#M_0#6C#6CAs displeased as a few of you might be by
the idea, I think it best if we let one another
peacefully go our separate ways this time.</t>
  </si>
  <si>
    <t>#E_8#M_0#6C#6CI'll be the one who bears the brunt of
Duke Cayenne's anger.</t>
  </si>
  <si>
    <t>#K#0T...Vita...</t>
  </si>
  <si>
    <t>#1K#0TBah... I can't say I understand why we
should...</t>
  </si>
  <si>
    <t>#1K#0TIt's not our place to question the orders
of our clients.</t>
  </si>
  <si>
    <t>#E_J#M_4</t>
  </si>
  <si>
    <t>#K#0T#FEh, whatever. Gives me something to look
forward to later.</t>
  </si>
  <si>
    <t>#E[2]#M_0</t>
  </si>
  <si>
    <t>#2POkay. See ya, Fie.</t>
  </si>
  <si>
    <t>#2PNext time we meet, it will be as enemies.</t>
  </si>
  <si>
    <t>#K#0T#FYup. I know.</t>
  </si>
  <si>
    <t>#2PAww... I was kinda hoping we'd be able
to talk some more.</t>
  </si>
  <si>
    <t>#2PЖ＂пэгк</t>
  </si>
  <si>
    <t>#1PI expect we will have multiple
opportunities to do so in the
near future.</t>
  </si>
  <si>
    <t>#2P#3C#3CЯ＂йкжг</t>
  </si>
  <si>
    <t>#2PWell, catch you later, Phantom Thief.</t>
  </si>
  <si>
    <t>#2POr not.</t>
  </si>
  <si>
    <t>#E[A]#M_AYou do know that no one likes your
stupid pranks, right?</t>
  </si>
  <si>
    <t>#K#0T#FTut tut! There's no need to be so harsh!</t>
  </si>
  <si>
    <t>#E_2#M_0It's a shame we couldn't resume our
debate on the nature of beauty this time,
my most worthy rival.</t>
  </si>
  <si>
    <t>#2K#FI could wax eloquent about beauty till I'm
old and gray, but honestly, I think it's
about time we settled things between us.</t>
  </si>
  <si>
    <t>#E_2#M_A</t>
  </si>
  <si>
    <t>#1PNext time we meet, Radiant Blademaster
and his daughter, it will be to battle!</t>
  </si>
  <si>
    <t>#K#0T#FWell, I certainly have no objection to
that.</t>
  </si>
  <si>
    <t>#E[1]#M_A</t>
  </si>
  <si>
    <t>#2PYou seem to bear some manner of ill will
against my household. I don't know your
reasons...</t>
  </si>
  <si>
    <t>#E_2#M_A...but should we be granted the opportunity,
I would gladly settle things with you in battle.</t>
  </si>
  <si>
    <t>#E[B]#M_0</t>
  </si>
  <si>
    <t>Y-Yes, well...l-let's not be too hasty!
I can wait...</t>
  </si>
  <si>
    <t>Guess that wraps things up for now.</t>
  </si>
  <si>
    <t>You've definitely grown, but you've still got
plenty of room for improvement--especially
when it comes to piloting Valimar.</t>
  </si>
  <si>
    <t>So unless you're up for another beatdown,
I suggest you get to work on fixing that.</t>
  </si>
  <si>
    <t>Yeah. I know.</t>
  </si>
  <si>
    <t>Oh, and just to confirm...</t>
  </si>
  <si>
    <t>...YOU were the one who told Toval
where I was, right?</t>
  </si>
  <si>
    <t>...</t>
  </si>
  <si>
    <t>#0T#8C#8CTwo days ago, I got a call outta nowhere
on my ARCUS.</t>
  </si>
  <si>
    <t>#8C#8CThey gave me this crazy amount of detail
on exactly where to find you, then they just
hung up. Didn't even say who they were.</t>
  </si>
  <si>
    <t>#2POh, now that you mention it, he does have
the same voice as that mystery caller!</t>
  </si>
  <si>
    <t>#E[1]#M_0I did think he sounded familiar...
That must've been because I'd heard it
during your concert at the festival.</t>
  </si>
  <si>
    <t>#0T#K#F#6C#6CDamn. Looks like the jig is up.</t>
  </si>
  <si>
    <t>#2K#FYou really did that...?</t>
  </si>
  <si>
    <t>#2K#F#0TOh, Crow... There's no shame in admitting
that you care, you know.</t>
  </si>
  <si>
    <t>And if I might be so bold as to offer a word
of advice:</t>
  </si>
  <si>
    <t>Get Valimar a better sword. One like yours.</t>
  </si>
  <si>
    <t>If you think you're such hot stuff you
can beat me without your Eight Leaves
training, you're in for a world of hurt.</t>
  </si>
  <si>
    <t>#0T...!</t>
  </si>
  <si>
    <t>Divine Knight's Voice</t>
  </si>
  <si>
    <t>#0TCorrect choice of armaments is indeed
paramount.</t>
  </si>
  <si>
    <t>Selecting one the Awakener is well suited to
will increase combat efficiency exponentially.</t>
  </si>
  <si>
    <t>I can't pretend to know much about this
kind of thing...</t>
  </si>
  <si>
    <t>#1PHe's right. Eastern blades like my tachi
are the heart and soul of the Eight
Leaves One Blade style's swordsmanship.</t>
  </si>
  <si>
    <t>#E_0#M_9</t>
  </si>
  <si>
    <t>#1PAll right. I'll take your advice.</t>
  </si>
  <si>
    <t>#E[3]#M_0And when I've got myself one,
I'll finally take everything back.</t>
  </si>
  <si>
    <t>#E[3]#M_9The academy, Elise...</t>
  </si>
  <si>
    <t>#1P#5S...and even you, Crow.</t>
  </si>
  <si>
    <t>#E[C]#M[A]</t>
  </si>
  <si>
    <t>#0T#5S...!</t>
  </si>
  <si>
    <t>Hah. If that's how you want it.</t>
  </si>
  <si>
    <t>#5S#2PI'd like to see you try!</t>
  </si>
  <si>
    <t>AniEvk0051</t>
  </si>
  <si>
    <t>NODE_R_WING0</t>
  </si>
  <si>
    <t>NODE_L_WING0</t>
  </si>
  <si>
    <t>ET_02_08_01_ev2em006</t>
  </si>
  <si>
    <t>ET_02_08_01_JumpSARA</t>
  </si>
  <si>
    <t>ET_02_08_01_JumpSHARON</t>
  </si>
  <si>
    <t>ET_02_08_01_JumpCLAIRE</t>
  </si>
  <si>
    <t>ET_02_08_01_JumpARSEID</t>
  </si>
  <si>
    <t>ET_02_08_01_JumpTOVAR</t>
  </si>
  <si>
    <t>NODE_CENTER</t>
  </si>
  <si>
    <t>ET_02_08_01_Landing2</t>
  </si>
  <si>
    <t>#1C#0T#1CCourageous, full speed ahead!</t>
  </si>
  <si>
    <t>#1C#0T#1CCommence retreat from this airspace!</t>
  </si>
  <si>
    <t>sky_daylight</t>
  </si>
  <si>
    <t>ship</t>
  </si>
  <si>
    <t>Ashen Knight</t>
  </si>
  <si>
    <t>Azure Knight</t>
  </si>
  <si>
    <t>current</t>
  </si>
  <si>
    <t>ET_02_08_01_LandingSARA</t>
  </si>
  <si>
    <t>ET_02_08_01_LandingCLAIRE</t>
  </si>
  <si>
    <t>ET_02_08_01_LandingSHARON</t>
  </si>
  <si>
    <t>ET_02_08_01_LandingTOVAR</t>
  </si>
  <si>
    <t>ET_02_08_01_JumpSARA</t>
  </si>
  <si>
    <t>ET_02_08_01_JumpCLAIRE</t>
  </si>
  <si>
    <t>ET_02_08_01_JumpSHARON</t>
  </si>
  <si>
    <t>ET_02_08_01_JumpTOVAR</t>
  </si>
  <si>
    <t>ET_02_08_01_JumpARSEID</t>
  </si>
  <si>
    <t>ET_02_08_01_ev2em006</t>
  </si>
  <si>
    <t>ET_02_08_01_Landing2</t>
  </si>
  <si>
    <t>ET_02_08_01_LoadSaveData</t>
  </si>
  <si>
    <t>ET_SE_GLIANOS_FLAP</t>
  </si>
  <si>
    <t>_EV_02_08_00</t>
  </si>
  <si>
    <t>_EV_02_08_01</t>
  </si>
  <si>
    <t>_ET_02_08_01_LandingSARA</t>
  </si>
  <si>
    <t>_ET_02_08_01_LandingCLAIRE</t>
  </si>
  <si>
    <t>_ET_02_08_01_LandingSHARON</t>
  </si>
  <si>
    <t>_ET_02_08_01_LandingTOVAR</t>
  </si>
  <si>
    <t>_ET_02_08_01_JumpCLAIRE</t>
  </si>
  <si>
    <t>_ET_02_08_01_JumpSHARON</t>
  </si>
  <si>
    <t>_ET_02_08_01_Landing2</t>
  </si>
  <si>
    <t>_ET_SE_GLIANOS_FLAP</t>
  </si>
</sst>
</file>

<file path=xl/styles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82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9873FF"/>
      </patternFill>
    </fill>
    <fill>
      <patternFill patternType="solid">
        <fgColor rgb="FF73FFD5"/>
      </patternFill>
    </fill>
    <fill>
      <patternFill patternType="solid">
        <fgColor rgb="FFFF7F73"/>
      </patternFill>
    </fill>
    <fill>
      <patternFill patternType="solid">
        <fgColor rgb="FFFF8F73"/>
      </patternFill>
    </fill>
    <fill>
      <patternFill patternType="solid">
        <fgColor rgb="FFFF9473"/>
      </patternFill>
    </fill>
    <fill>
      <patternFill patternType="solid">
        <fgColor rgb="FF73FFA6"/>
      </patternFill>
    </fill>
    <fill>
      <patternFill patternType="solid">
        <fgColor rgb="FFFFE873"/>
      </patternFill>
    </fill>
    <fill>
      <patternFill patternType="solid">
        <fgColor rgb="FFFF7873"/>
      </patternFill>
    </fill>
    <fill>
      <patternFill patternType="solid">
        <fgColor rgb="FF73FF7C"/>
      </patternFill>
    </fill>
    <fill>
      <patternFill patternType="solid">
        <fgColor rgb="FFE8FF73"/>
      </patternFill>
    </fill>
    <fill>
      <patternFill patternType="solid">
        <fgColor rgb="FFFF7A73"/>
      </patternFill>
    </fill>
    <fill>
      <patternFill patternType="solid">
        <fgColor rgb="FFFF9173"/>
      </patternFill>
    </fill>
    <fill>
      <patternFill patternType="solid">
        <fgColor rgb="FFFFE573"/>
      </patternFill>
    </fill>
    <fill>
      <patternFill patternType="solid">
        <fgColor rgb="FFFFA273"/>
      </patternFill>
    </fill>
    <fill>
      <patternFill patternType="solid">
        <fgColor rgb="FFFF0000"/>
      </patternFill>
    </fill>
    <fill>
      <patternFill patternType="solid">
        <fgColor rgb="FFFFFA73"/>
      </patternFill>
    </fill>
    <fill>
      <patternFill patternType="solid">
        <fgColor rgb="FFFFE173"/>
      </patternFill>
    </fill>
    <fill>
      <patternFill patternType="solid">
        <fgColor rgb="FFDEFF73"/>
      </patternFill>
    </fill>
    <fill>
      <patternFill patternType="solid">
        <fgColor rgb="FFFFA673"/>
      </patternFill>
    </fill>
    <fill>
      <patternFill patternType="solid">
        <fgColor rgb="FF9BFF73"/>
      </patternFill>
    </fill>
    <fill>
      <patternFill patternType="solid">
        <fgColor rgb="FFF6FF73"/>
      </patternFill>
    </fill>
    <fill>
      <patternFill patternType="solid">
        <fgColor rgb="FFE3FF73"/>
      </patternFill>
    </fill>
    <fill>
      <patternFill patternType="solid">
        <fgColor rgb="FFFF9873"/>
      </patternFill>
    </fill>
    <fill>
      <patternFill patternType="solid">
        <fgColor rgb="FFFFCE73"/>
      </patternFill>
    </fill>
    <fill>
      <patternFill patternType="solid">
        <fgColor rgb="FFFF9F73"/>
      </patternFill>
    </fill>
    <fill>
      <patternFill patternType="solid">
        <fgColor rgb="FFFFC773"/>
      </patternFill>
    </fill>
    <fill>
      <patternFill patternType="solid">
        <fgColor rgb="FFFFDE73"/>
      </patternFill>
    </fill>
    <fill>
      <patternFill patternType="solid">
        <fgColor rgb="FFFFD773"/>
      </patternFill>
    </fill>
    <fill>
      <patternFill patternType="solid">
        <fgColor rgb="FFFFE373"/>
      </patternFill>
    </fill>
    <fill>
      <patternFill patternType="solid">
        <fgColor rgb="FF73FF86"/>
      </patternFill>
    </fill>
    <fill>
      <patternFill patternType="solid">
        <fgColor rgb="FFFFDC73"/>
      </patternFill>
    </fill>
    <fill>
      <patternFill patternType="solid">
        <fgColor rgb="FFC7FF73"/>
      </patternFill>
    </fill>
    <fill>
      <patternFill patternType="solid">
        <fgColor rgb="FFFFF373"/>
      </patternFill>
    </fill>
    <fill>
      <patternFill patternType="solid">
        <fgColor rgb="FFFFFF73"/>
      </patternFill>
    </fill>
    <fill>
      <patternFill patternType="solid">
        <fgColor rgb="FFFFF673"/>
      </patternFill>
    </fill>
    <fill>
      <patternFill patternType="solid">
        <fgColor rgb="FFFFEA73"/>
      </patternFill>
    </fill>
    <fill>
      <patternFill patternType="solid">
        <fgColor rgb="FFFFB073"/>
      </patternFill>
    </fill>
    <fill>
      <patternFill patternType="solid">
        <fgColor rgb="FFFFB473"/>
      </patternFill>
    </fill>
    <fill>
      <patternFill patternType="solid">
        <fgColor rgb="FFFFDA73"/>
      </patternFill>
    </fill>
    <fill>
      <patternFill patternType="solid">
        <fgColor rgb="FFFFFD73"/>
      </patternFill>
    </fill>
    <fill>
      <patternFill patternType="solid">
        <fgColor rgb="FFBBFF73"/>
      </patternFill>
    </fill>
    <fill>
      <patternFill patternType="solid">
        <fgColor rgb="FFFDFF73"/>
      </patternFill>
    </fill>
    <fill>
      <patternFill patternType="solid">
        <fgColor rgb="FFFFEC73"/>
      </patternFill>
    </fill>
    <fill>
      <patternFill patternType="solid">
        <fgColor rgb="FFFFAD73"/>
      </patternFill>
    </fill>
    <fill>
      <patternFill patternType="solid">
        <fgColor rgb="FFC2FF73"/>
      </patternFill>
    </fill>
    <fill>
      <patternFill patternType="solid">
        <fgColor rgb="FFFFC273"/>
      </patternFill>
    </fill>
    <fill>
      <patternFill patternType="solid">
        <fgColor rgb="FFA2FF73"/>
      </patternFill>
    </fill>
    <fill>
      <patternFill patternType="solid">
        <fgColor rgb="FFFFF173"/>
      </patternFill>
    </fill>
    <fill>
      <patternFill patternType="solid">
        <fgColor rgb="FFFFEF73"/>
      </patternFill>
    </fill>
    <fill>
      <patternFill patternType="solid">
        <fgColor rgb="FFA6FF73"/>
      </patternFill>
    </fill>
    <fill>
      <patternFill patternType="solid">
        <fgColor rgb="FFF8FF73"/>
      </patternFill>
    </fill>
    <fill>
      <patternFill patternType="solid">
        <fgColor rgb="FFFF9673"/>
      </patternFill>
    </fill>
    <fill>
      <patternFill patternType="solid">
        <fgColor rgb="FFFFC073"/>
      </patternFill>
    </fill>
    <fill>
      <patternFill patternType="solid">
        <fgColor rgb="FFDCFF73"/>
      </patternFill>
    </fill>
    <fill>
      <patternFill patternType="solid">
        <fgColor rgb="FFDAFF73"/>
      </patternFill>
    </fill>
    <fill>
      <patternFill patternType="solid">
        <fgColor rgb="FFFFB773"/>
      </patternFill>
    </fill>
    <fill>
      <patternFill patternType="solid">
        <fgColor rgb="FFB0FF73"/>
      </patternFill>
    </fill>
    <fill>
      <patternFill patternType="solid">
        <fgColor rgb="FFFFBE73"/>
      </patternFill>
    </fill>
    <fill>
      <patternFill patternType="solid">
        <fgColor rgb="FFE5FF73"/>
      </patternFill>
    </fill>
    <fill>
      <patternFill patternType="solid">
        <fgColor rgb="FFFFA473"/>
      </patternFill>
    </fill>
    <fill>
      <patternFill patternType="solid">
        <fgColor rgb="FF73FF8D"/>
      </patternFill>
    </fill>
    <fill>
      <patternFill patternType="solid">
        <fgColor rgb="FFD0FF73"/>
      </patternFill>
    </fill>
    <fill>
      <patternFill patternType="solid">
        <fgColor rgb="FFF1FF73"/>
      </patternFill>
    </fill>
    <fill>
      <patternFill patternType="solid">
        <fgColor rgb="FF7CFF73"/>
      </patternFill>
    </fill>
    <fill>
      <patternFill patternType="solid">
        <fgColor rgb="FFD7FF73"/>
      </patternFill>
    </fill>
    <fill>
      <patternFill patternType="solid">
        <fgColor rgb="FFFF8673"/>
      </patternFill>
    </fill>
    <fill>
      <patternFill patternType="solid">
        <fgColor rgb="FFA9FF73"/>
      </patternFill>
    </fill>
    <fill>
      <patternFill patternType="solid">
        <fgColor rgb="FF73FFC7"/>
      </patternFill>
    </fill>
    <fill>
      <patternFill patternType="solid">
        <fgColor rgb="FFABFF73"/>
      </patternFill>
    </fill>
    <fill>
      <patternFill patternType="solid">
        <fgColor rgb="FFBEFF73"/>
      </patternFill>
    </fill>
    <fill>
      <patternFill patternType="solid">
        <fgColor rgb="FF73FFDC"/>
      </patternFill>
    </fill>
    <fill>
      <patternFill patternType="solid">
        <fgColor rgb="FF73FF94"/>
      </patternFill>
    </fill>
    <fill>
      <patternFill patternType="solid">
        <fgColor rgb="FF73FF9B"/>
      </patternFill>
    </fill>
    <fill>
      <patternFill patternType="solid">
        <fgColor rgb="FFFF9D73"/>
      </patternFill>
    </fill>
    <fill>
      <patternFill patternType="solid">
        <fgColor rgb="FFD5FF73"/>
      </patternFill>
    </fill>
    <fill>
      <patternFill patternType="solid">
        <fgColor rgb="FF9B73FF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5" fillId="0" borderId="2" xfId="0" applyFont="1" applyBorder="1"/>
    <xf numFmtId="0" fontId="0" fillId="9" borderId="2" xfId="0" applyFill="1" applyBorder="1"/>
    <xf numFmtId="0" fontId="0" fillId="10" borderId="2" xfId="0" applyFill="1" applyBorder="1"/>
    <xf numFmtId="0" fontId="0" fillId="11" borderId="2" xfId="0" applyFill="1" applyBorder="1"/>
    <xf numFmtId="0" fontId="0" fillId="12" borderId="2" xfId="0" applyFill="1" applyBorder="1"/>
    <xf numFmtId="0" fontId="0" fillId="13" borderId="2" xfId="0" applyFill="1" applyBorder="1"/>
    <xf numFmtId="0" fontId="0" fillId="14" borderId="2" xfId="0" applyFill="1" applyBorder="1"/>
    <xf numFmtId="0" fontId="0" fillId="15" borderId="2" xfId="0" applyFill="1" applyBorder="1"/>
    <xf numFmtId="0" fontId="0" fillId="16" borderId="2" xfId="0" applyFill="1" applyBorder="1"/>
    <xf numFmtId="0" fontId="0" fillId="17" borderId="2" xfId="0" applyFill="1" applyBorder="1"/>
    <xf numFmtId="0" fontId="0" fillId="18" borderId="2" xfId="0" applyFill="1" applyBorder="1"/>
    <xf numFmtId="0" fontId="0" fillId="19" borderId="2" xfId="0" applyFill="1" applyBorder="1"/>
    <xf numFmtId="0" fontId="0" fillId="20" borderId="0" xfId="0" applyFill="1" applyAlignment="1">
      <alignment horizontal="center" vertical="center" wrapText="1"/>
    </xf>
    <xf numFmtId="0" fontId="0" fillId="21" borderId="2" xfId="0" applyFill="1" applyBorder="1"/>
    <xf numFmtId="0" fontId="0" fillId="22" borderId="2" xfId="0" applyFill="1" applyBorder="1"/>
    <xf numFmtId="0" fontId="0" fillId="23" borderId="2" xfId="0" applyFill="1" applyBorder="1"/>
    <xf numFmtId="0" fontId="0" fillId="24" borderId="2" xfId="0" applyFill="1" applyBorder="1"/>
    <xf numFmtId="0" fontId="0" fillId="25" borderId="2" xfId="0" applyFill="1" applyBorder="1"/>
    <xf numFmtId="0" fontId="0" fillId="26" borderId="2" xfId="0" applyFill="1" applyBorder="1"/>
    <xf numFmtId="0" fontId="0" fillId="27" borderId="2" xfId="0" applyFill="1" applyBorder="1"/>
    <xf numFmtId="0" fontId="0" fillId="28" borderId="2" xfId="0" applyFill="1" applyBorder="1"/>
    <xf numFmtId="0" fontId="0" fillId="29" borderId="2" xfId="0" applyFill="1" applyBorder="1"/>
    <xf numFmtId="0" fontId="0" fillId="30" borderId="2" xfId="0" applyFill="1" applyBorder="1"/>
    <xf numFmtId="0" fontId="0" fillId="31" borderId="2" xfId="0" applyFill="1" applyBorder="1"/>
    <xf numFmtId="0" fontId="0" fillId="32" borderId="2" xfId="0" applyFill="1" applyBorder="1"/>
    <xf numFmtId="0" fontId="0" fillId="33" borderId="2" xfId="0" applyFill="1" applyBorder="1"/>
    <xf numFmtId="0" fontId="0" fillId="34" borderId="2" xfId="0" applyFill="1" applyBorder="1"/>
    <xf numFmtId="0" fontId="0" fillId="35" borderId="2" xfId="0" applyFill="1" applyBorder="1"/>
    <xf numFmtId="0" fontId="0" fillId="36" borderId="2" xfId="0" applyFill="1" applyBorder="1"/>
    <xf numFmtId="0" fontId="0" fillId="37" borderId="2" xfId="0" applyFill="1" applyBorder="1"/>
    <xf numFmtId="0" fontId="0" fillId="38" borderId="2" xfId="0" applyFill="1" applyBorder="1"/>
    <xf numFmtId="0" fontId="0" fillId="39" borderId="2" xfId="0" applyFill="1" applyBorder="1"/>
    <xf numFmtId="0" fontId="0" fillId="40" borderId="2" xfId="0" applyFill="1" applyBorder="1"/>
    <xf numFmtId="0" fontId="0" fillId="41" borderId="2" xfId="0" applyFill="1" applyBorder="1"/>
    <xf numFmtId="0" fontId="0" fillId="42" borderId="2" xfId="0" applyFill="1" applyBorder="1"/>
    <xf numFmtId="0" fontId="0" fillId="43" borderId="2" xfId="0" applyFill="1" applyBorder="1"/>
    <xf numFmtId="0" fontId="0" fillId="44" borderId="2" xfId="0" applyFill="1" applyBorder="1"/>
    <xf numFmtId="0" fontId="0" fillId="45" borderId="2" xfId="0" applyFill="1" applyBorder="1"/>
    <xf numFmtId="0" fontId="0" fillId="46" borderId="2" xfId="0" applyFill="1" applyBorder="1"/>
    <xf numFmtId="0" fontId="0" fillId="47" borderId="2" xfId="0" applyFill="1" applyBorder="1"/>
    <xf numFmtId="0" fontId="0" fillId="48" borderId="2" xfId="0" applyFill="1" applyBorder="1"/>
    <xf numFmtId="0" fontId="0" fillId="49" borderId="2" xfId="0" applyFill="1" applyBorder="1"/>
    <xf numFmtId="0" fontId="0" fillId="50" borderId="2" xfId="0" applyFill="1" applyBorder="1"/>
    <xf numFmtId="0" fontId="0" fillId="51" borderId="2" xfId="0" applyFill="1" applyBorder="1"/>
    <xf numFmtId="0" fontId="0" fillId="52" borderId="2" xfId="0" applyFill="1" applyBorder="1"/>
    <xf numFmtId="0" fontId="0" fillId="53" borderId="2" xfId="0" applyFill="1" applyBorder="1"/>
    <xf numFmtId="0" fontId="0" fillId="54" borderId="2" xfId="0" applyFill="1" applyBorder="1"/>
    <xf numFmtId="0" fontId="0" fillId="55" borderId="2" xfId="0" applyFill="1" applyBorder="1"/>
    <xf numFmtId="0" fontId="0" fillId="56" borderId="2" xfId="0" applyFill="1" applyBorder="1"/>
    <xf numFmtId="0" fontId="0" fillId="57" borderId="2" xfId="0" applyFill="1" applyBorder="1"/>
    <xf numFmtId="0" fontId="0" fillId="58" borderId="2" xfId="0" applyFill="1" applyBorder="1"/>
    <xf numFmtId="0" fontId="0" fillId="59" borderId="2" xfId="0" applyFill="1" applyBorder="1"/>
    <xf numFmtId="0" fontId="0" fillId="60" borderId="2" xfId="0" applyFill="1" applyBorder="1"/>
    <xf numFmtId="0" fontId="0" fillId="61" borderId="2" xfId="0" applyFill="1" applyBorder="1"/>
    <xf numFmtId="0" fontId="0" fillId="62" borderId="2" xfId="0" applyFill="1" applyBorder="1"/>
    <xf numFmtId="0" fontId="0" fillId="63" borderId="2" xfId="0" applyFill="1" applyBorder="1"/>
    <xf numFmtId="0" fontId="0" fillId="64" borderId="2" xfId="0" applyFill="1" applyBorder="1"/>
    <xf numFmtId="0" fontId="0" fillId="65" borderId="2" xfId="0" applyFill="1" applyBorder="1"/>
    <xf numFmtId="0" fontId="0" fillId="66" borderId="2" xfId="0" applyFill="1" applyBorder="1"/>
    <xf numFmtId="0" fontId="0" fillId="67" borderId="2" xfId="0" applyFill="1" applyBorder="1"/>
    <xf numFmtId="0" fontId="0" fillId="68" borderId="2" xfId="0" applyFill="1" applyBorder="1"/>
    <xf numFmtId="0" fontId="0" fillId="69" borderId="2" xfId="0" applyFill="1" applyBorder="1"/>
    <xf numFmtId="0" fontId="0" fillId="70" borderId="2" xfId="0" applyFill="1" applyBorder="1"/>
    <xf numFmtId="0" fontId="0" fillId="71" borderId="2" xfId="0" applyFill="1" applyBorder="1"/>
    <xf numFmtId="0" fontId="0" fillId="72" borderId="2" xfId="0" applyFill="1" applyBorder="1"/>
    <xf numFmtId="0" fontId="0" fillId="73" borderId="2" xfId="0" applyFill="1" applyBorder="1"/>
    <xf numFmtId="0" fontId="0" fillId="74" borderId="2" xfId="0" applyFill="1" applyBorder="1"/>
    <xf numFmtId="0" fontId="0" fillId="75" borderId="2" xfId="0" applyFill="1" applyBorder="1"/>
    <xf numFmtId="0" fontId="0" fillId="76" borderId="2" xfId="0" applyFill="1" applyBorder="1"/>
    <xf numFmtId="0" fontId="0" fillId="77" borderId="2" xfId="0" applyFill="1" applyBorder="1"/>
    <xf numFmtId="0" fontId="0" fillId="78" borderId="2" xfId="0" applyFill="1" applyBorder="1"/>
    <xf numFmtId="0" fontId="0" fillId="79" borderId="2" xfId="0" applyFill="1" applyBorder="1"/>
    <xf numFmtId="0" fontId="0" fillId="80" borderId="2" xfId="0" applyFill="1" applyBorder="1"/>
    <xf numFmtId="0" fontId="0" fillId="81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NG7194"/>
  <sheetViews>
    <sheetView showRuler="0" workbookViewId="0"/>
  </sheetViews>
  <sheetFormatPr defaultRowHeight="15"/>
  <sheetData>
    <row r="1" s="1" customFormat="1" customHeight="0">
      <c r="A1" s="1" t="s">
        <v>0</v>
      </c>
    </row>
    <row r="2" s="1" customFormat="1" customHeight="0">
      <c r="A2" s="2" t="s">
        <v>1</v>
      </c>
    </row>
    <row r="3" s="1" customFormat="1" customHeight="0"/>
    <row r="4" s="3" customFormat="1" customHeight="0">
      <c r="A4" s="3" t="s">
        <v>2</v>
      </c>
      <c r="B4" s="3" t="s">
        <v>3</v>
      </c>
    </row>
    <row r="5">
      <c r="A5" t="s">
        <v>4</v>
      </c>
      <c r="B5" s="4" t="s">
        <v>5</v>
      </c>
    </row>
    <row r="6">
      <c r="A6" t="n">
        <v>804</v>
      </c>
      <c r="B6" s="5" t="n">
        <v>1</v>
      </c>
    </row>
    <row r="7" s="3" customFormat="1" customHeight="0">
      <c r="A7" s="3" t="s">
        <v>2</v>
      </c>
      <c r="B7" s="3" t="s">
        <v>3</v>
      </c>
    </row>
    <row r="8">
      <c r="A8" t="s">
        <v>4</v>
      </c>
      <c r="B8" s="4" t="s">
        <v>5</v>
      </c>
      <c r="C8" s="4" t="s">
        <v>6</v>
      </c>
      <c r="D8" s="4" t="s">
        <v>8</v>
      </c>
      <c r="E8" s="4" t="s">
        <v>9</v>
      </c>
      <c r="F8" s="4" t="s">
        <v>10</v>
      </c>
      <c r="G8" s="4" t="s">
        <v>10</v>
      </c>
      <c r="H8" s="4" t="s">
        <v>10</v>
      </c>
      <c r="I8" s="4" t="s">
        <v>10</v>
      </c>
      <c r="J8" s="4" t="s">
        <v>10</v>
      </c>
      <c r="K8" s="4" t="s">
        <v>10</v>
      </c>
      <c r="L8" s="4" t="s">
        <v>9</v>
      </c>
      <c r="M8" s="4" t="s">
        <v>6</v>
      </c>
      <c r="N8" s="4" t="s">
        <v>8</v>
      </c>
      <c r="O8" s="4" t="s">
        <v>6</v>
      </c>
      <c r="P8" s="4" t="s">
        <v>8</v>
      </c>
      <c r="Q8" s="4" t="s">
        <v>6</v>
      </c>
      <c r="R8" s="4" t="s">
        <v>8</v>
      </c>
      <c r="S8" s="4" t="s">
        <v>6</v>
      </c>
      <c r="T8" s="4" t="s">
        <v>8</v>
      </c>
      <c r="U8" s="4" t="s">
        <v>6</v>
      </c>
      <c r="V8" s="4" t="s">
        <v>8</v>
      </c>
      <c r="W8" s="4" t="s">
        <v>6</v>
      </c>
      <c r="X8" s="4" t="s">
        <v>8</v>
      </c>
      <c r="Y8" s="4" t="s">
        <v>6</v>
      </c>
      <c r="Z8" s="4" t="s">
        <v>8</v>
      </c>
      <c r="AA8" s="4" t="s">
        <v>6</v>
      </c>
      <c r="AB8" s="4" t="s">
        <v>8</v>
      </c>
      <c r="AC8" s="4" t="s">
        <v>13</v>
      </c>
      <c r="AD8" s="4" t="s">
        <v>13</v>
      </c>
      <c r="AE8" s="4" t="s">
        <v>13</v>
      </c>
      <c r="AF8" s="4" t="s">
        <v>13</v>
      </c>
      <c r="AG8" s="4" t="s">
        <v>13</v>
      </c>
      <c r="AH8" s="4" t="s">
        <v>13</v>
      </c>
      <c r="AI8" s="4" t="s">
        <v>13</v>
      </c>
      <c r="AJ8" s="4" t="s">
        <v>13</v>
      </c>
      <c r="AK8" s="4" t="s">
        <v>14</v>
      </c>
      <c r="AL8" s="4" t="s">
        <v>14</v>
      </c>
      <c r="AM8" s="4" t="s">
        <v>14</v>
      </c>
      <c r="AN8" s="4" t="s">
        <v>14</v>
      </c>
      <c r="AO8" s="4" t="s">
        <v>14</v>
      </c>
      <c r="AP8" s="4" t="s">
        <v>14</v>
      </c>
      <c r="AQ8" s="4" t="s">
        <v>14</v>
      </c>
      <c r="AR8" s="4" t="s">
        <v>14</v>
      </c>
      <c r="AS8" s="4" t="s">
        <v>14</v>
      </c>
      <c r="AT8" s="4" t="s">
        <v>14</v>
      </c>
      <c r="AU8" s="4" t="s">
        <v>14</v>
      </c>
      <c r="AV8" s="4" t="s">
        <v>14</v>
      </c>
      <c r="AW8" s="4" t="s">
        <v>14</v>
      </c>
      <c r="AX8" s="4" t="s">
        <v>14</v>
      </c>
      <c r="AY8" s="4" t="s">
        <v>14</v>
      </c>
      <c r="AZ8" s="4" t="s">
        <v>14</v>
      </c>
      <c r="BA8" s="4" t="s">
        <v>14</v>
      </c>
      <c r="BB8" s="4" t="s">
        <v>14</v>
      </c>
      <c r="BC8" s="4" t="s">
        <v>14</v>
      </c>
      <c r="BD8" s="4" t="s">
        <v>14</v>
      </c>
      <c r="BE8" s="4" t="s">
        <v>14</v>
      </c>
      <c r="BF8" s="4" t="s">
        <v>14</v>
      </c>
      <c r="BG8" s="4" t="s">
        <v>14</v>
      </c>
      <c r="BH8" s="4" t="s">
        <v>14</v>
      </c>
      <c r="BI8" s="4" t="s">
        <v>14</v>
      </c>
      <c r="BJ8" s="4" t="s">
        <v>14</v>
      </c>
      <c r="BK8" s="4" t="s">
        <v>14</v>
      </c>
      <c r="BL8" s="4" t="s">
        <v>14</v>
      </c>
      <c r="BM8" s="4" t="s">
        <v>14</v>
      </c>
      <c r="BN8" s="4" t="s">
        <v>14</v>
      </c>
      <c r="BO8" s="4" t="s">
        <v>14</v>
      </c>
      <c r="BP8" s="4" t="s">
        <v>14</v>
      </c>
      <c r="BQ8" s="4" t="s">
        <v>14</v>
      </c>
      <c r="BR8" s="4" t="s">
        <v>14</v>
      </c>
      <c r="BS8" s="4" t="s">
        <v>14</v>
      </c>
      <c r="BT8" s="4" t="s">
        <v>14</v>
      </c>
    </row>
    <row r="9">
      <c r="A9" t="n">
        <v>808</v>
      </c>
      <c r="B9" s="6" t="n">
        <v>256</v>
      </c>
      <c r="C9" s="7" t="s">
        <v>7</v>
      </c>
      <c r="D9" s="7" t="n">
        <f t="normal" ca="1">16-LENB(INDIRECT(ADDRESS(9,3)))</f>
        <v>0</v>
      </c>
      <c r="E9" s="7" t="n">
        <v>196911</v>
      </c>
      <c r="F9" s="7" t="n">
        <v>428</v>
      </c>
      <c r="G9" s="7" t="n">
        <v>428</v>
      </c>
      <c r="H9" s="7" t="n">
        <v>0</v>
      </c>
      <c r="I9" s="7" t="n">
        <v>0</v>
      </c>
      <c r="J9" s="7" t="n">
        <v>3</v>
      </c>
      <c r="K9" s="7" t="n">
        <v>0</v>
      </c>
      <c r="L9" s="7" t="n">
        <v>0</v>
      </c>
      <c r="M9" s="7" t="s">
        <v>11</v>
      </c>
      <c r="N9" s="7" t="n">
        <f t="normal" ca="1">16-LENB(INDIRECT(ADDRESS(9,13)))</f>
        <v>0</v>
      </c>
      <c r="O9" s="7" t="s">
        <v>12</v>
      </c>
      <c r="P9" s="7" t="n">
        <f t="normal" ca="1">16-LENB(INDIRECT(ADDRESS(9,15)))</f>
        <v>0</v>
      </c>
      <c r="Q9" s="7" t="s">
        <v>12</v>
      </c>
      <c r="R9" s="7" t="n">
        <f t="normal" ca="1">16-LENB(INDIRECT(ADDRESS(9,17)))</f>
        <v>0</v>
      </c>
      <c r="S9" s="7" t="s">
        <v>12</v>
      </c>
      <c r="T9" s="7" t="n">
        <f t="normal" ca="1">16-LENB(INDIRECT(ADDRESS(9,19)))</f>
        <v>0</v>
      </c>
      <c r="U9" s="7" t="s">
        <v>12</v>
      </c>
      <c r="V9" s="7" t="n">
        <f t="normal" ca="1">16-LENB(INDIRECT(ADDRESS(9,21)))</f>
        <v>0</v>
      </c>
      <c r="W9" s="7" t="s">
        <v>12</v>
      </c>
      <c r="X9" s="7" t="n">
        <f t="normal" ca="1">16-LENB(INDIRECT(ADDRESS(9,23)))</f>
        <v>0</v>
      </c>
      <c r="Y9" s="7" t="s">
        <v>12</v>
      </c>
      <c r="Z9" s="7" t="n">
        <f t="normal" ca="1">16-LENB(INDIRECT(ADDRESS(9,25)))</f>
        <v>0</v>
      </c>
      <c r="AA9" s="7" t="s">
        <v>12</v>
      </c>
      <c r="AB9" s="7" t="n">
        <f t="normal" ca="1">16-LENB(INDIRECT(ADDRESS(9,27)))</f>
        <v>0</v>
      </c>
      <c r="AC9" s="7" t="n">
        <v>100</v>
      </c>
      <c r="AD9" s="7" t="n">
        <v>0</v>
      </c>
      <c r="AE9" s="7" t="n">
        <v>0</v>
      </c>
      <c r="AF9" s="7" t="n">
        <v>0</v>
      </c>
      <c r="AG9" s="7" t="n">
        <v>0</v>
      </c>
      <c r="AH9" s="7" t="n">
        <v>0</v>
      </c>
      <c r="AI9" s="7" t="n">
        <v>0</v>
      </c>
      <c r="AJ9" s="7" t="n">
        <v>0</v>
      </c>
      <c r="AK9" s="7" t="n">
        <v>0</v>
      </c>
      <c r="AL9" s="7" t="n">
        <v>0</v>
      </c>
      <c r="AM9" s="7" t="n">
        <v>0</v>
      </c>
      <c r="AN9" s="7" t="n">
        <v>0</v>
      </c>
      <c r="AO9" s="7" t="n">
        <v>0</v>
      </c>
      <c r="AP9" s="7" t="n">
        <v>0</v>
      </c>
      <c r="AQ9" s="7" t="n">
        <v>0</v>
      </c>
      <c r="AR9" s="7" t="n">
        <v>0</v>
      </c>
      <c r="AS9" s="7" t="n">
        <v>255</v>
      </c>
      <c r="AT9" s="7" t="n">
        <v>255</v>
      </c>
      <c r="AU9" s="7" t="n">
        <v>255</v>
      </c>
      <c r="AV9" s="7" t="n">
        <v>255</v>
      </c>
      <c r="AW9" s="7" t="n">
        <v>0</v>
      </c>
      <c r="AX9" s="7" t="n">
        <v>0</v>
      </c>
      <c r="AY9" s="7" t="n">
        <v>0</v>
      </c>
      <c r="AZ9" s="7" t="n">
        <v>0</v>
      </c>
      <c r="BA9" s="7" t="n">
        <v>0</v>
      </c>
      <c r="BB9" s="7" t="n">
        <v>0</v>
      </c>
      <c r="BC9" s="7" t="n">
        <v>0</v>
      </c>
      <c r="BD9" s="7" t="n">
        <v>0</v>
      </c>
      <c r="BE9" s="7" t="n">
        <v>0</v>
      </c>
      <c r="BF9" s="7" t="n">
        <v>0</v>
      </c>
      <c r="BG9" s="7" t="n">
        <v>0</v>
      </c>
      <c r="BH9" s="7" t="n">
        <v>0</v>
      </c>
      <c r="BI9" s="7" t="n">
        <v>0</v>
      </c>
      <c r="BJ9" s="7" t="n">
        <v>0</v>
      </c>
      <c r="BK9" s="7" t="n">
        <v>0</v>
      </c>
      <c r="BL9" s="7" t="n">
        <v>0</v>
      </c>
      <c r="BM9" s="7" t="n">
        <v>0</v>
      </c>
      <c r="BN9" s="7" t="n">
        <v>0</v>
      </c>
      <c r="BO9" s="7" t="n">
        <v>0</v>
      </c>
      <c r="BP9" s="7" t="n">
        <v>0</v>
      </c>
      <c r="BQ9" s="7" t="n">
        <v>0</v>
      </c>
      <c r="BR9" s="7" t="n">
        <v>0</v>
      </c>
      <c r="BS9" s="7" t="n">
        <v>0</v>
      </c>
      <c r="BT9" s="7" t="n">
        <v>0</v>
      </c>
    </row>
    <row r="10">
      <c r="A10" t="s">
        <v>4</v>
      </c>
      <c r="B10" s="4" t="s">
        <v>5</v>
      </c>
    </row>
    <row r="11">
      <c r="A11" t="n">
        <v>1016</v>
      </c>
      <c r="B11" s="5" t="n">
        <v>1</v>
      </c>
    </row>
    <row r="12" s="3" customFormat="1" customHeight="0">
      <c r="A12" s="3" t="s">
        <v>2</v>
      </c>
      <c r="B12" s="3" t="s">
        <v>15</v>
      </c>
    </row>
    <row r="13">
      <c r="A13" t="s">
        <v>4</v>
      </c>
      <c r="B13" s="4" t="s">
        <v>5</v>
      </c>
      <c r="C13" s="4" t="s">
        <v>13</v>
      </c>
      <c r="D13" s="4" t="s">
        <v>13</v>
      </c>
    </row>
    <row r="14">
      <c r="A14" t="n">
        <v>1020</v>
      </c>
      <c r="B14" s="8" t="n">
        <v>162</v>
      </c>
      <c r="C14" s="7" t="n">
        <v>0</v>
      </c>
      <c r="D14" s="7" t="n">
        <v>0</v>
      </c>
    </row>
    <row r="15">
      <c r="A15" t="s">
        <v>4</v>
      </c>
      <c r="B15" s="4" t="s">
        <v>5</v>
      </c>
      <c r="C15" s="4" t="s">
        <v>13</v>
      </c>
      <c r="D15" s="4" t="s">
        <v>10</v>
      </c>
      <c r="E15" s="4" t="s">
        <v>13</v>
      </c>
      <c r="F15" s="4" t="s">
        <v>16</v>
      </c>
    </row>
    <row r="16">
      <c r="A16" t="n">
        <v>1023</v>
      </c>
      <c r="B16" s="9" t="n">
        <v>5</v>
      </c>
      <c r="C16" s="7" t="n">
        <v>30</v>
      </c>
      <c r="D16" s="7" t="n">
        <v>6527</v>
      </c>
      <c r="E16" s="7" t="n">
        <v>1</v>
      </c>
      <c r="F16" s="10" t="n">
        <f t="normal" ca="1">A24</f>
        <v>0</v>
      </c>
    </row>
    <row r="17" spans="1:72">
      <c r="A17" t="s">
        <v>4</v>
      </c>
      <c r="B17" s="4" t="s">
        <v>5</v>
      </c>
      <c r="C17" s="4" t="s">
        <v>10</v>
      </c>
    </row>
    <row r="18" spans="1:72">
      <c r="A18" t="n">
        <v>1032</v>
      </c>
      <c r="B18" s="11" t="n">
        <v>12</v>
      </c>
      <c r="C18" s="7" t="n">
        <v>6405</v>
      </c>
    </row>
    <row r="19" spans="1:72">
      <c r="A19" t="s">
        <v>4</v>
      </c>
      <c r="B19" s="4" t="s">
        <v>5</v>
      </c>
      <c r="C19" s="4" t="s">
        <v>10</v>
      </c>
    </row>
    <row r="20" spans="1:72">
      <c r="A20" t="n">
        <v>1035</v>
      </c>
      <c r="B20" s="11" t="n">
        <v>12</v>
      </c>
      <c r="C20" s="7" t="n">
        <v>6408</v>
      </c>
    </row>
    <row r="21" spans="1:72">
      <c r="A21" t="s">
        <v>4</v>
      </c>
      <c r="B21" s="4" t="s">
        <v>5</v>
      </c>
      <c r="C21" s="4" t="s">
        <v>10</v>
      </c>
    </row>
    <row r="22" spans="1:72">
      <c r="A22" t="n">
        <v>1038</v>
      </c>
      <c r="B22" s="11" t="n">
        <v>12</v>
      </c>
      <c r="C22" s="7" t="n">
        <v>6409</v>
      </c>
    </row>
    <row r="23" spans="1:72">
      <c r="A23" t="s">
        <v>4</v>
      </c>
      <c r="B23" s="4" t="s">
        <v>5</v>
      </c>
    </row>
    <row r="24" spans="1:72">
      <c r="A24" t="n">
        <v>1041</v>
      </c>
      <c r="B24" s="5" t="n">
        <v>1</v>
      </c>
    </row>
    <row r="25" spans="1:72" s="3" customFormat="1" customHeight="0">
      <c r="A25" s="3" t="s">
        <v>2</v>
      </c>
      <c r="B25" s="3" t="s">
        <v>17</v>
      </c>
    </row>
    <row r="26" spans="1:72">
      <c r="A26" t="s">
        <v>4</v>
      </c>
      <c r="B26" s="4" t="s">
        <v>5</v>
      </c>
      <c r="C26" s="4" t="s">
        <v>13</v>
      </c>
      <c r="D26" s="4" t="s">
        <v>13</v>
      </c>
      <c r="E26" s="4" t="s">
        <v>13</v>
      </c>
      <c r="F26" s="4" t="s">
        <v>13</v>
      </c>
    </row>
    <row r="27" spans="1:72">
      <c r="A27" t="n">
        <v>1044</v>
      </c>
      <c r="B27" s="12" t="n">
        <v>14</v>
      </c>
      <c r="C27" s="7" t="n">
        <v>8</v>
      </c>
      <c r="D27" s="7" t="n">
        <v>0</v>
      </c>
      <c r="E27" s="7" t="n">
        <v>0</v>
      </c>
      <c r="F27" s="7" t="n">
        <v>0</v>
      </c>
    </row>
    <row r="28" spans="1:72">
      <c r="A28" t="s">
        <v>4</v>
      </c>
      <c r="B28" s="4" t="s">
        <v>5</v>
      </c>
      <c r="C28" s="4" t="s">
        <v>10</v>
      </c>
      <c r="D28" s="4" t="s">
        <v>18</v>
      </c>
    </row>
    <row r="29" spans="1:72">
      <c r="A29" t="n">
        <v>1049</v>
      </c>
      <c r="B29" s="13" t="n">
        <v>142</v>
      </c>
      <c r="C29" s="7" t="n">
        <v>2</v>
      </c>
      <c r="D29" s="7" t="n">
        <v>0.0299999993294477</v>
      </c>
    </row>
    <row r="30" spans="1:72">
      <c r="A30" t="s">
        <v>4</v>
      </c>
      <c r="B30" s="4" t="s">
        <v>5</v>
      </c>
      <c r="C30" s="4" t="s">
        <v>13</v>
      </c>
      <c r="D30" s="4" t="s">
        <v>10</v>
      </c>
      <c r="E30" s="4" t="s">
        <v>18</v>
      </c>
      <c r="F30" s="4" t="s">
        <v>10</v>
      </c>
      <c r="G30" s="4" t="s">
        <v>9</v>
      </c>
      <c r="H30" s="4" t="s">
        <v>9</v>
      </c>
      <c r="I30" s="4" t="s">
        <v>10</v>
      </c>
      <c r="J30" s="4" t="s">
        <v>10</v>
      </c>
      <c r="K30" s="4" t="s">
        <v>9</v>
      </c>
      <c r="L30" s="4" t="s">
        <v>9</v>
      </c>
      <c r="M30" s="4" t="s">
        <v>9</v>
      </c>
      <c r="N30" s="4" t="s">
        <v>9</v>
      </c>
      <c r="O30" s="4" t="s">
        <v>6</v>
      </c>
    </row>
    <row r="31" spans="1:72">
      <c r="A31" t="n">
        <v>1056</v>
      </c>
      <c r="B31" s="14" t="n">
        <v>50</v>
      </c>
      <c r="C31" s="7" t="n">
        <v>0</v>
      </c>
      <c r="D31" s="7" t="n">
        <v>8060</v>
      </c>
      <c r="E31" s="7" t="n">
        <v>0.600000023841858</v>
      </c>
      <c r="F31" s="7" t="n">
        <v>1000</v>
      </c>
      <c r="G31" s="7" t="n">
        <v>0</v>
      </c>
      <c r="H31" s="7" t="n">
        <v>0</v>
      </c>
      <c r="I31" s="7" t="n">
        <v>0</v>
      </c>
      <c r="J31" s="7" t="n">
        <v>65533</v>
      </c>
      <c r="K31" s="7" t="n">
        <v>0</v>
      </c>
      <c r="L31" s="7" t="n">
        <v>0</v>
      </c>
      <c r="M31" s="7" t="n">
        <v>0</v>
      </c>
      <c r="N31" s="7" t="n">
        <v>0</v>
      </c>
      <c r="O31" s="7" t="s">
        <v>12</v>
      </c>
    </row>
    <row r="32" spans="1:72">
      <c r="A32" t="s">
        <v>4</v>
      </c>
      <c r="B32" s="4" t="s">
        <v>5</v>
      </c>
      <c r="C32" s="4" t="s">
        <v>13</v>
      </c>
      <c r="D32" s="4" t="s">
        <v>10</v>
      </c>
      <c r="E32" s="4" t="s">
        <v>18</v>
      </c>
      <c r="F32" s="4" t="s">
        <v>10</v>
      </c>
      <c r="G32" s="4" t="s">
        <v>9</v>
      </c>
      <c r="H32" s="4" t="s">
        <v>9</v>
      </c>
      <c r="I32" s="4" t="s">
        <v>10</v>
      </c>
      <c r="J32" s="4" t="s">
        <v>10</v>
      </c>
      <c r="K32" s="4" t="s">
        <v>9</v>
      </c>
      <c r="L32" s="4" t="s">
        <v>9</v>
      </c>
      <c r="M32" s="4" t="s">
        <v>9</v>
      </c>
      <c r="N32" s="4" t="s">
        <v>9</v>
      </c>
      <c r="O32" s="4" t="s">
        <v>6</v>
      </c>
    </row>
    <row r="33" spans="1:15">
      <c r="A33" t="n">
        <v>1095</v>
      </c>
      <c r="B33" s="14" t="n">
        <v>50</v>
      </c>
      <c r="C33" s="7" t="n">
        <v>0</v>
      </c>
      <c r="D33" s="7" t="n">
        <v>5043</v>
      </c>
      <c r="E33" s="7" t="n">
        <v>0.200000002980232</v>
      </c>
      <c r="F33" s="7" t="n">
        <v>1000</v>
      </c>
      <c r="G33" s="7" t="n">
        <v>0</v>
      </c>
      <c r="H33" s="7" t="n">
        <v>-1061158912</v>
      </c>
      <c r="I33" s="7" t="n">
        <v>0</v>
      </c>
      <c r="J33" s="7" t="n">
        <v>65533</v>
      </c>
      <c r="K33" s="7" t="n">
        <v>0</v>
      </c>
      <c r="L33" s="7" t="n">
        <v>0</v>
      </c>
      <c r="M33" s="7" t="n">
        <v>0</v>
      </c>
      <c r="N33" s="7" t="n">
        <v>0</v>
      </c>
      <c r="O33" s="7" t="s">
        <v>12</v>
      </c>
    </row>
    <row r="34" spans="1:15">
      <c r="A34" t="s">
        <v>4</v>
      </c>
      <c r="B34" s="4" t="s">
        <v>5</v>
      </c>
      <c r="C34" s="4" t="s">
        <v>13</v>
      </c>
      <c r="D34" s="4" t="s">
        <v>6</v>
      </c>
    </row>
    <row r="35" spans="1:15">
      <c r="A35" t="n">
        <v>1134</v>
      </c>
      <c r="B35" s="15" t="n">
        <v>2</v>
      </c>
      <c r="C35" s="7" t="n">
        <v>11</v>
      </c>
      <c r="D35" s="7" t="s">
        <v>19</v>
      </c>
    </row>
    <row r="36" spans="1:15">
      <c r="A36" t="s">
        <v>4</v>
      </c>
      <c r="B36" s="4" t="s">
        <v>5</v>
      </c>
      <c r="C36" s="4" t="s">
        <v>13</v>
      </c>
      <c r="D36" s="4" t="s">
        <v>10</v>
      </c>
      <c r="E36" s="4" t="s">
        <v>10</v>
      </c>
      <c r="F36" s="4" t="s">
        <v>10</v>
      </c>
      <c r="G36" s="4" t="s">
        <v>10</v>
      </c>
      <c r="H36" s="4" t="s">
        <v>10</v>
      </c>
      <c r="I36" s="4" t="s">
        <v>10</v>
      </c>
      <c r="J36" s="4" t="s">
        <v>9</v>
      </c>
      <c r="K36" s="4" t="s">
        <v>9</v>
      </c>
      <c r="L36" s="4" t="s">
        <v>9</v>
      </c>
      <c r="M36" s="4" t="s">
        <v>6</v>
      </c>
    </row>
    <row r="37" spans="1:15">
      <c r="A37" t="n">
        <v>1148</v>
      </c>
      <c r="B37" s="16" t="n">
        <v>124</v>
      </c>
      <c r="C37" s="7" t="n">
        <v>255</v>
      </c>
      <c r="D37" s="7" t="n">
        <v>0</v>
      </c>
      <c r="E37" s="7" t="n">
        <v>0</v>
      </c>
      <c r="F37" s="7" t="n">
        <v>0</v>
      </c>
      <c r="G37" s="7" t="n">
        <v>0</v>
      </c>
      <c r="H37" s="7" t="n">
        <v>0</v>
      </c>
      <c r="I37" s="7" t="n">
        <v>65535</v>
      </c>
      <c r="J37" s="7" t="n">
        <v>0</v>
      </c>
      <c r="K37" s="7" t="n">
        <v>0</v>
      </c>
      <c r="L37" s="7" t="n">
        <v>0</v>
      </c>
      <c r="M37" s="7" t="s">
        <v>12</v>
      </c>
    </row>
    <row r="38" spans="1:15">
      <c r="A38" t="s">
        <v>4</v>
      </c>
      <c r="B38" s="4" t="s">
        <v>5</v>
      </c>
    </row>
    <row r="39" spans="1:15">
      <c r="A39" t="n">
        <v>1175</v>
      </c>
      <c r="B39" s="5" t="n">
        <v>1</v>
      </c>
    </row>
    <row r="40" spans="1:15" s="3" customFormat="1" customHeight="0">
      <c r="A40" s="3" t="s">
        <v>2</v>
      </c>
      <c r="B40" s="3" t="s">
        <v>20</v>
      </c>
    </row>
    <row r="41" spans="1:15">
      <c r="A41" t="s">
        <v>4</v>
      </c>
      <c r="B41" s="4" t="s">
        <v>5</v>
      </c>
      <c r="C41" s="4" t="s">
        <v>6</v>
      </c>
      <c r="D41" s="4" t="s">
        <v>6</v>
      </c>
    </row>
    <row r="42" spans="1:15">
      <c r="A42" t="n">
        <v>1176</v>
      </c>
      <c r="B42" s="17" t="n">
        <v>70</v>
      </c>
      <c r="C42" s="7" t="s">
        <v>21</v>
      </c>
      <c r="D42" s="7" t="s">
        <v>22</v>
      </c>
    </row>
    <row r="43" spans="1:15">
      <c r="A43" t="s">
        <v>4</v>
      </c>
      <c r="B43" s="4" t="s">
        <v>5</v>
      </c>
      <c r="C43" s="4" t="s">
        <v>13</v>
      </c>
      <c r="D43" s="4" t="s">
        <v>13</v>
      </c>
      <c r="E43" s="4" t="s">
        <v>13</v>
      </c>
      <c r="F43" s="4" t="s">
        <v>9</v>
      </c>
      <c r="G43" s="4" t="s">
        <v>13</v>
      </c>
      <c r="H43" s="4" t="s">
        <v>13</v>
      </c>
      <c r="I43" s="4" t="s">
        <v>16</v>
      </c>
    </row>
    <row r="44" spans="1:15">
      <c r="A44" t="n">
        <v>1189</v>
      </c>
      <c r="B44" s="9" t="n">
        <v>5</v>
      </c>
      <c r="C44" s="7" t="n">
        <v>35</v>
      </c>
      <c r="D44" s="7" t="n">
        <v>3</v>
      </c>
      <c r="E44" s="7" t="n">
        <v>0</v>
      </c>
      <c r="F44" s="7" t="n">
        <v>0</v>
      </c>
      <c r="G44" s="7" t="n">
        <v>2</v>
      </c>
      <c r="H44" s="7" t="n">
        <v>1</v>
      </c>
      <c r="I44" s="10" t="n">
        <f t="normal" ca="1">A48</f>
        <v>0</v>
      </c>
    </row>
    <row r="45" spans="1:15">
      <c r="A45" t="s">
        <v>4</v>
      </c>
      <c r="B45" s="4" t="s">
        <v>5</v>
      </c>
      <c r="C45" s="4" t="s">
        <v>16</v>
      </c>
    </row>
    <row r="46" spans="1:15">
      <c r="A46" t="n">
        <v>1203</v>
      </c>
      <c r="B46" s="18" t="n">
        <v>3</v>
      </c>
      <c r="C46" s="10" t="n">
        <f t="normal" ca="1">A70</f>
        <v>0</v>
      </c>
    </row>
    <row r="47" spans="1:15">
      <c r="A47" t="s">
        <v>4</v>
      </c>
      <c r="B47" s="4" t="s">
        <v>5</v>
      </c>
      <c r="C47" s="4" t="s">
        <v>13</v>
      </c>
      <c r="D47" s="4" t="s">
        <v>13</v>
      </c>
      <c r="E47" s="4" t="s">
        <v>13</v>
      </c>
      <c r="F47" s="4" t="s">
        <v>9</v>
      </c>
      <c r="G47" s="4" t="s">
        <v>13</v>
      </c>
      <c r="H47" s="4" t="s">
        <v>13</v>
      </c>
      <c r="I47" s="4" t="s">
        <v>16</v>
      </c>
    </row>
    <row r="48" spans="1:15">
      <c r="A48" t="n">
        <v>1208</v>
      </c>
      <c r="B48" s="9" t="n">
        <v>5</v>
      </c>
      <c r="C48" s="7" t="n">
        <v>35</v>
      </c>
      <c r="D48" s="7" t="n">
        <v>3</v>
      </c>
      <c r="E48" s="7" t="n">
        <v>0</v>
      </c>
      <c r="F48" s="7" t="n">
        <v>1</v>
      </c>
      <c r="G48" s="7" t="n">
        <v>2</v>
      </c>
      <c r="H48" s="7" t="n">
        <v>1</v>
      </c>
      <c r="I48" s="10" t="n">
        <f t="normal" ca="1">A52</f>
        <v>0</v>
      </c>
    </row>
    <row r="49" spans="1:15">
      <c r="A49" t="s">
        <v>4</v>
      </c>
      <c r="B49" s="4" t="s">
        <v>5</v>
      </c>
      <c r="C49" s="4" t="s">
        <v>16</v>
      </c>
    </row>
    <row r="50" spans="1:15">
      <c r="A50" t="n">
        <v>1222</v>
      </c>
      <c r="B50" s="18" t="n">
        <v>3</v>
      </c>
      <c r="C50" s="10" t="n">
        <f t="normal" ca="1">A70</f>
        <v>0</v>
      </c>
    </row>
    <row r="51" spans="1:15">
      <c r="A51" t="s">
        <v>4</v>
      </c>
      <c r="B51" s="4" t="s">
        <v>5</v>
      </c>
      <c r="C51" s="4" t="s">
        <v>13</v>
      </c>
      <c r="D51" s="4" t="s">
        <v>13</v>
      </c>
      <c r="E51" s="4" t="s">
        <v>13</v>
      </c>
      <c r="F51" s="4" t="s">
        <v>9</v>
      </c>
      <c r="G51" s="4" t="s">
        <v>13</v>
      </c>
      <c r="H51" s="4" t="s">
        <v>13</v>
      </c>
      <c r="I51" s="4" t="s">
        <v>16</v>
      </c>
    </row>
    <row r="52" spans="1:15">
      <c r="A52" t="n">
        <v>1227</v>
      </c>
      <c r="B52" s="9" t="n">
        <v>5</v>
      </c>
      <c r="C52" s="7" t="n">
        <v>35</v>
      </c>
      <c r="D52" s="7" t="n">
        <v>3</v>
      </c>
      <c r="E52" s="7" t="n">
        <v>0</v>
      </c>
      <c r="F52" s="7" t="n">
        <v>2</v>
      </c>
      <c r="G52" s="7" t="n">
        <v>2</v>
      </c>
      <c r="H52" s="7" t="n">
        <v>1</v>
      </c>
      <c r="I52" s="10" t="n">
        <f t="normal" ca="1">A56</f>
        <v>0</v>
      </c>
    </row>
    <row r="53" spans="1:15">
      <c r="A53" t="s">
        <v>4</v>
      </c>
      <c r="B53" s="4" t="s">
        <v>5</v>
      </c>
      <c r="C53" s="4" t="s">
        <v>16</v>
      </c>
    </row>
    <row r="54" spans="1:15">
      <c r="A54" t="n">
        <v>1241</v>
      </c>
      <c r="B54" s="18" t="n">
        <v>3</v>
      </c>
      <c r="C54" s="10" t="n">
        <f t="normal" ca="1">A70</f>
        <v>0</v>
      </c>
    </row>
    <row r="55" spans="1:15">
      <c r="A55" t="s">
        <v>4</v>
      </c>
      <c r="B55" s="4" t="s">
        <v>5</v>
      </c>
      <c r="C55" s="4" t="s">
        <v>13</v>
      </c>
      <c r="D55" s="4" t="s">
        <v>13</v>
      </c>
      <c r="E55" s="4" t="s">
        <v>13</v>
      </c>
      <c r="F55" s="4" t="s">
        <v>9</v>
      </c>
      <c r="G55" s="4" t="s">
        <v>13</v>
      </c>
      <c r="H55" s="4" t="s">
        <v>13</v>
      </c>
      <c r="I55" s="4" t="s">
        <v>16</v>
      </c>
    </row>
    <row r="56" spans="1:15">
      <c r="A56" t="n">
        <v>1246</v>
      </c>
      <c r="B56" s="9" t="n">
        <v>5</v>
      </c>
      <c r="C56" s="7" t="n">
        <v>35</v>
      </c>
      <c r="D56" s="7" t="n">
        <v>3</v>
      </c>
      <c r="E56" s="7" t="n">
        <v>0</v>
      </c>
      <c r="F56" s="7" t="n">
        <v>3</v>
      </c>
      <c r="G56" s="7" t="n">
        <v>2</v>
      </c>
      <c r="H56" s="7" t="n">
        <v>1</v>
      </c>
      <c r="I56" s="10" t="n">
        <f t="normal" ca="1">A60</f>
        <v>0</v>
      </c>
    </row>
    <row r="57" spans="1:15">
      <c r="A57" t="s">
        <v>4</v>
      </c>
      <c r="B57" s="4" t="s">
        <v>5</v>
      </c>
      <c r="C57" s="4" t="s">
        <v>16</v>
      </c>
    </row>
    <row r="58" spans="1:15">
      <c r="A58" t="n">
        <v>1260</v>
      </c>
      <c r="B58" s="18" t="n">
        <v>3</v>
      </c>
      <c r="C58" s="10" t="n">
        <f t="normal" ca="1">A70</f>
        <v>0</v>
      </c>
    </row>
    <row r="59" spans="1:15">
      <c r="A59" t="s">
        <v>4</v>
      </c>
      <c r="B59" s="4" t="s">
        <v>5</v>
      </c>
      <c r="C59" s="4" t="s">
        <v>13</v>
      </c>
      <c r="D59" s="4" t="s">
        <v>13</v>
      </c>
      <c r="E59" s="4" t="s">
        <v>13</v>
      </c>
      <c r="F59" s="4" t="s">
        <v>9</v>
      </c>
      <c r="G59" s="4" t="s">
        <v>13</v>
      </c>
      <c r="H59" s="4" t="s">
        <v>13</v>
      </c>
      <c r="I59" s="4" t="s">
        <v>16</v>
      </c>
    </row>
    <row r="60" spans="1:15">
      <c r="A60" t="n">
        <v>1265</v>
      </c>
      <c r="B60" s="9" t="n">
        <v>5</v>
      </c>
      <c r="C60" s="7" t="n">
        <v>35</v>
      </c>
      <c r="D60" s="7" t="n">
        <v>3</v>
      </c>
      <c r="E60" s="7" t="n">
        <v>0</v>
      </c>
      <c r="F60" s="7" t="n">
        <v>4</v>
      </c>
      <c r="G60" s="7" t="n">
        <v>2</v>
      </c>
      <c r="H60" s="7" t="n">
        <v>1</v>
      </c>
      <c r="I60" s="10" t="n">
        <f t="normal" ca="1">A64</f>
        <v>0</v>
      </c>
    </row>
    <row r="61" spans="1:15">
      <c r="A61" t="s">
        <v>4</v>
      </c>
      <c r="B61" s="4" t="s">
        <v>5</v>
      </c>
      <c r="C61" s="4" t="s">
        <v>16</v>
      </c>
    </row>
    <row r="62" spans="1:15">
      <c r="A62" t="n">
        <v>1279</v>
      </c>
      <c r="B62" s="18" t="n">
        <v>3</v>
      </c>
      <c r="C62" s="10" t="n">
        <f t="normal" ca="1">A70</f>
        <v>0</v>
      </c>
    </row>
    <row r="63" spans="1:15">
      <c r="A63" t="s">
        <v>4</v>
      </c>
      <c r="B63" s="4" t="s">
        <v>5</v>
      </c>
      <c r="C63" s="4" t="s">
        <v>13</v>
      </c>
      <c r="D63" s="4" t="s">
        <v>13</v>
      </c>
      <c r="E63" s="4" t="s">
        <v>13</v>
      </c>
      <c r="F63" s="4" t="s">
        <v>9</v>
      </c>
      <c r="G63" s="4" t="s">
        <v>13</v>
      </c>
      <c r="H63" s="4" t="s">
        <v>13</v>
      </c>
      <c r="I63" s="4" t="s">
        <v>16</v>
      </c>
    </row>
    <row r="64" spans="1:15">
      <c r="A64" t="n">
        <v>1284</v>
      </c>
      <c r="B64" s="9" t="n">
        <v>5</v>
      </c>
      <c r="C64" s="7" t="n">
        <v>35</v>
      </c>
      <c r="D64" s="7" t="n">
        <v>3</v>
      </c>
      <c r="E64" s="7" t="n">
        <v>0</v>
      </c>
      <c r="F64" s="7" t="n">
        <v>5</v>
      </c>
      <c r="G64" s="7" t="n">
        <v>2</v>
      </c>
      <c r="H64" s="7" t="n">
        <v>1</v>
      </c>
      <c r="I64" s="10" t="n">
        <f t="normal" ca="1">A68</f>
        <v>0</v>
      </c>
    </row>
    <row r="65" spans="1:9">
      <c r="A65" t="s">
        <v>4</v>
      </c>
      <c r="B65" s="4" t="s">
        <v>5</v>
      </c>
      <c r="C65" s="4" t="s">
        <v>16</v>
      </c>
    </row>
    <row r="66" spans="1:9">
      <c r="A66" t="n">
        <v>1298</v>
      </c>
      <c r="B66" s="18" t="n">
        <v>3</v>
      </c>
      <c r="C66" s="10" t="n">
        <f t="normal" ca="1">A70</f>
        <v>0</v>
      </c>
    </row>
    <row r="67" spans="1:9">
      <c r="A67" t="s">
        <v>4</v>
      </c>
      <c r="B67" s="4" t="s">
        <v>5</v>
      </c>
      <c r="C67" s="4" t="s">
        <v>13</v>
      </c>
      <c r="D67" s="4" t="s">
        <v>13</v>
      </c>
      <c r="E67" s="4" t="s">
        <v>13</v>
      </c>
      <c r="F67" s="4" t="s">
        <v>9</v>
      </c>
      <c r="G67" s="4" t="s">
        <v>13</v>
      </c>
      <c r="H67" s="4" t="s">
        <v>13</v>
      </c>
      <c r="I67" s="4" t="s">
        <v>16</v>
      </c>
    </row>
    <row r="68" spans="1:9">
      <c r="A68" t="n">
        <v>1303</v>
      </c>
      <c r="B68" s="9" t="n">
        <v>5</v>
      </c>
      <c r="C68" s="7" t="n">
        <v>35</v>
      </c>
      <c r="D68" s="7" t="n">
        <v>3</v>
      </c>
      <c r="E68" s="7" t="n">
        <v>0</v>
      </c>
      <c r="F68" s="7" t="n">
        <v>6</v>
      </c>
      <c r="G68" s="7" t="n">
        <v>2</v>
      </c>
      <c r="H68" s="7" t="n">
        <v>1</v>
      </c>
      <c r="I68" s="10" t="n">
        <f t="normal" ca="1">A70</f>
        <v>0</v>
      </c>
    </row>
    <row r="69" spans="1:9">
      <c r="A69" t="s">
        <v>4</v>
      </c>
      <c r="B69" s="4" t="s">
        <v>5</v>
      </c>
    </row>
    <row r="70" spans="1:9">
      <c r="A70" t="n">
        <v>1317</v>
      </c>
      <c r="B70" s="5" t="n">
        <v>1</v>
      </c>
    </row>
    <row r="71" spans="1:9" s="3" customFormat="1" customHeight="0">
      <c r="A71" s="3" t="s">
        <v>2</v>
      </c>
      <c r="B71" s="3" t="s">
        <v>23</v>
      </c>
    </row>
    <row r="72" spans="1:9">
      <c r="A72" t="s">
        <v>4</v>
      </c>
      <c r="B72" s="4" t="s">
        <v>5</v>
      </c>
      <c r="C72" s="4" t="s">
        <v>13</v>
      </c>
      <c r="D72" s="4" t="s">
        <v>10</v>
      </c>
      <c r="E72" s="4" t="s">
        <v>13</v>
      </c>
      <c r="F72" s="4" t="s">
        <v>16</v>
      </c>
    </row>
    <row r="73" spans="1:9">
      <c r="A73" t="n">
        <v>1320</v>
      </c>
      <c r="B73" s="9" t="n">
        <v>5</v>
      </c>
      <c r="C73" s="7" t="n">
        <v>30</v>
      </c>
      <c r="D73" s="7" t="n">
        <v>6527</v>
      </c>
      <c r="E73" s="7" t="n">
        <v>1</v>
      </c>
      <c r="F73" s="10" t="n">
        <f t="normal" ca="1">A87</f>
        <v>0</v>
      </c>
    </row>
    <row r="74" spans="1:9">
      <c r="A74" t="s">
        <v>4</v>
      </c>
      <c r="B74" s="4" t="s">
        <v>5</v>
      </c>
      <c r="C74" s="4" t="s">
        <v>10</v>
      </c>
    </row>
    <row r="75" spans="1:9">
      <c r="A75" t="n">
        <v>1329</v>
      </c>
      <c r="B75" s="19" t="n">
        <v>13</v>
      </c>
      <c r="C75" s="7" t="n">
        <v>6527</v>
      </c>
    </row>
    <row r="76" spans="1:9">
      <c r="A76" t="s">
        <v>4</v>
      </c>
      <c r="B76" s="4" t="s">
        <v>5</v>
      </c>
      <c r="C76" s="4" t="s">
        <v>13</v>
      </c>
      <c r="D76" s="4" t="s">
        <v>10</v>
      </c>
      <c r="E76" s="4" t="s">
        <v>18</v>
      </c>
      <c r="F76" s="4" t="s">
        <v>10</v>
      </c>
      <c r="G76" s="4" t="s">
        <v>18</v>
      </c>
      <c r="H76" s="4" t="s">
        <v>13</v>
      </c>
    </row>
    <row r="77" spans="1:9">
      <c r="A77" t="n">
        <v>1332</v>
      </c>
      <c r="B77" s="20" t="n">
        <v>49</v>
      </c>
      <c r="C77" s="7" t="n">
        <v>4</v>
      </c>
      <c r="D77" s="7" t="n">
        <v>2</v>
      </c>
      <c r="E77" s="7" t="n">
        <v>1</v>
      </c>
      <c r="F77" s="7" t="n">
        <v>0</v>
      </c>
      <c r="G77" s="7" t="n">
        <v>0</v>
      </c>
      <c r="H77" s="7" t="n">
        <v>0</v>
      </c>
    </row>
    <row r="78" spans="1:9">
      <c r="A78" t="s">
        <v>4</v>
      </c>
      <c r="B78" s="4" t="s">
        <v>5</v>
      </c>
      <c r="C78" s="4" t="s">
        <v>13</v>
      </c>
      <c r="D78" s="4" t="s">
        <v>10</v>
      </c>
      <c r="E78" s="4" t="s">
        <v>10</v>
      </c>
    </row>
    <row r="79" spans="1:9">
      <c r="A79" t="n">
        <v>1347</v>
      </c>
      <c r="B79" s="14" t="n">
        <v>50</v>
      </c>
      <c r="C79" s="7" t="n">
        <v>1</v>
      </c>
      <c r="D79" s="7" t="n">
        <v>8060</v>
      </c>
      <c r="E79" s="7" t="n">
        <v>0</v>
      </c>
    </row>
    <row r="80" spans="1:9">
      <c r="A80" t="s">
        <v>4</v>
      </c>
      <c r="B80" s="4" t="s">
        <v>5</v>
      </c>
      <c r="C80" s="4" t="s">
        <v>13</v>
      </c>
      <c r="D80" s="4" t="s">
        <v>10</v>
      </c>
      <c r="E80" s="4" t="s">
        <v>10</v>
      </c>
    </row>
    <row r="81" spans="1:9">
      <c r="A81" t="n">
        <v>1353</v>
      </c>
      <c r="B81" s="14" t="n">
        <v>50</v>
      </c>
      <c r="C81" s="7" t="n">
        <v>1</v>
      </c>
      <c r="D81" s="7" t="n">
        <v>5043</v>
      </c>
      <c r="E81" s="7" t="n">
        <v>0</v>
      </c>
    </row>
    <row r="82" spans="1:9">
      <c r="A82" t="s">
        <v>4</v>
      </c>
      <c r="B82" s="4" t="s">
        <v>5</v>
      </c>
      <c r="C82" s="4" t="s">
        <v>10</v>
      </c>
      <c r="D82" s="4" t="s">
        <v>13</v>
      </c>
      <c r="E82" s="4" t="s">
        <v>13</v>
      </c>
      <c r="F82" s="4" t="s">
        <v>6</v>
      </c>
    </row>
    <row r="83" spans="1:9">
      <c r="A83" t="n">
        <v>1359</v>
      </c>
      <c r="B83" s="21" t="n">
        <v>20</v>
      </c>
      <c r="C83" s="7" t="n">
        <v>65533</v>
      </c>
      <c r="D83" s="7" t="n">
        <v>0</v>
      </c>
      <c r="E83" s="7" t="n">
        <v>11</v>
      </c>
      <c r="F83" s="7" t="s">
        <v>24</v>
      </c>
    </row>
    <row r="84" spans="1:9">
      <c r="A84" t="s">
        <v>4</v>
      </c>
      <c r="B84" s="4" t="s">
        <v>5</v>
      </c>
      <c r="C84" s="4" t="s">
        <v>16</v>
      </c>
    </row>
    <row r="85" spans="1:9">
      <c r="A85" t="n">
        <v>1389</v>
      </c>
      <c r="B85" s="18" t="n">
        <v>3</v>
      </c>
      <c r="C85" s="10" t="n">
        <f t="normal" ca="1">A89</f>
        <v>0</v>
      </c>
    </row>
    <row r="86" spans="1:9">
      <c r="A86" t="s">
        <v>4</v>
      </c>
      <c r="B86" s="4" t="s">
        <v>5</v>
      </c>
      <c r="C86" s="4" t="s">
        <v>13</v>
      </c>
      <c r="D86" s="4" t="s">
        <v>13</v>
      </c>
    </row>
    <row r="87" spans="1:9">
      <c r="A87" t="n">
        <v>1394</v>
      </c>
      <c r="B87" s="8" t="n">
        <v>162</v>
      </c>
      <c r="C87" s="7" t="n">
        <v>0</v>
      </c>
      <c r="D87" s="7" t="n">
        <v>1</v>
      </c>
    </row>
    <row r="88" spans="1:9">
      <c r="A88" t="s">
        <v>4</v>
      </c>
      <c r="B88" s="4" t="s">
        <v>5</v>
      </c>
    </row>
    <row r="89" spans="1:9">
      <c r="A89" t="n">
        <v>1397</v>
      </c>
      <c r="B89" s="5" t="n">
        <v>1</v>
      </c>
    </row>
    <row r="90" spans="1:9" s="3" customFormat="1" customHeight="0">
      <c r="A90" s="3" t="s">
        <v>2</v>
      </c>
      <c r="B90" s="3" t="s">
        <v>25</v>
      </c>
    </row>
    <row r="91" spans="1:9">
      <c r="A91" t="s">
        <v>4</v>
      </c>
      <c r="B91" s="4" t="s">
        <v>5</v>
      </c>
      <c r="C91" s="4" t="s">
        <v>13</v>
      </c>
      <c r="D91" s="4" t="s">
        <v>13</v>
      </c>
      <c r="E91" s="4" t="s">
        <v>13</v>
      </c>
      <c r="F91" s="4" t="s">
        <v>13</v>
      </c>
    </row>
    <row r="92" spans="1:9">
      <c r="A92" t="n">
        <v>1400</v>
      </c>
      <c r="B92" s="12" t="n">
        <v>14</v>
      </c>
      <c r="C92" s="7" t="n">
        <v>2</v>
      </c>
      <c r="D92" s="7" t="n">
        <v>0</v>
      </c>
      <c r="E92" s="7" t="n">
        <v>0</v>
      </c>
      <c r="F92" s="7" t="n">
        <v>0</v>
      </c>
    </row>
    <row r="93" spans="1:9">
      <c r="A93" t="s">
        <v>4</v>
      </c>
      <c r="B93" s="4" t="s">
        <v>5</v>
      </c>
      <c r="C93" s="4" t="s">
        <v>13</v>
      </c>
      <c r="D93" s="22" t="s">
        <v>26</v>
      </c>
      <c r="E93" s="4" t="s">
        <v>5</v>
      </c>
      <c r="F93" s="4" t="s">
        <v>13</v>
      </c>
      <c r="G93" s="4" t="s">
        <v>10</v>
      </c>
      <c r="H93" s="22" t="s">
        <v>27</v>
      </c>
      <c r="I93" s="4" t="s">
        <v>13</v>
      </c>
      <c r="J93" s="4" t="s">
        <v>9</v>
      </c>
      <c r="K93" s="4" t="s">
        <v>13</v>
      </c>
      <c r="L93" s="4" t="s">
        <v>13</v>
      </c>
      <c r="M93" s="22" t="s">
        <v>26</v>
      </c>
      <c r="N93" s="4" t="s">
        <v>5</v>
      </c>
      <c r="O93" s="4" t="s">
        <v>13</v>
      </c>
      <c r="P93" s="4" t="s">
        <v>10</v>
      </c>
      <c r="Q93" s="22" t="s">
        <v>27</v>
      </c>
      <c r="R93" s="4" t="s">
        <v>13</v>
      </c>
      <c r="S93" s="4" t="s">
        <v>9</v>
      </c>
      <c r="T93" s="4" t="s">
        <v>13</v>
      </c>
      <c r="U93" s="4" t="s">
        <v>13</v>
      </c>
      <c r="V93" s="4" t="s">
        <v>13</v>
      </c>
      <c r="W93" s="4" t="s">
        <v>16</v>
      </c>
    </row>
    <row r="94" spans="1:9">
      <c r="A94" t="n">
        <v>1405</v>
      </c>
      <c r="B94" s="9" t="n">
        <v>5</v>
      </c>
      <c r="C94" s="7" t="n">
        <v>28</v>
      </c>
      <c r="D94" s="22" t="s">
        <v>3</v>
      </c>
      <c r="E94" s="8" t="n">
        <v>162</v>
      </c>
      <c r="F94" s="7" t="n">
        <v>3</v>
      </c>
      <c r="G94" s="7" t="n">
        <v>8212</v>
      </c>
      <c r="H94" s="22" t="s">
        <v>3</v>
      </c>
      <c r="I94" s="7" t="n">
        <v>0</v>
      </c>
      <c r="J94" s="7" t="n">
        <v>1</v>
      </c>
      <c r="K94" s="7" t="n">
        <v>2</v>
      </c>
      <c r="L94" s="7" t="n">
        <v>28</v>
      </c>
      <c r="M94" s="22" t="s">
        <v>3</v>
      </c>
      <c r="N94" s="8" t="n">
        <v>162</v>
      </c>
      <c r="O94" s="7" t="n">
        <v>3</v>
      </c>
      <c r="P94" s="7" t="n">
        <v>8212</v>
      </c>
      <c r="Q94" s="22" t="s">
        <v>3</v>
      </c>
      <c r="R94" s="7" t="n">
        <v>0</v>
      </c>
      <c r="S94" s="7" t="n">
        <v>2</v>
      </c>
      <c r="T94" s="7" t="n">
        <v>2</v>
      </c>
      <c r="U94" s="7" t="n">
        <v>11</v>
      </c>
      <c r="V94" s="7" t="n">
        <v>1</v>
      </c>
      <c r="W94" s="10" t="n">
        <f t="normal" ca="1">A98</f>
        <v>0</v>
      </c>
    </row>
    <row r="95" spans="1:9">
      <c r="A95" t="s">
        <v>4</v>
      </c>
      <c r="B95" s="4" t="s">
        <v>5</v>
      </c>
      <c r="C95" s="4" t="s">
        <v>13</v>
      </c>
      <c r="D95" s="4" t="s">
        <v>10</v>
      </c>
      <c r="E95" s="4" t="s">
        <v>18</v>
      </c>
    </row>
    <row r="96" spans="1:9">
      <c r="A96" t="n">
        <v>1434</v>
      </c>
      <c r="B96" s="23" t="n">
        <v>58</v>
      </c>
      <c r="C96" s="7" t="n">
        <v>0</v>
      </c>
      <c r="D96" s="7" t="n">
        <v>0</v>
      </c>
      <c r="E96" s="7" t="n">
        <v>1</v>
      </c>
    </row>
    <row r="97" spans="1:23">
      <c r="A97" t="s">
        <v>4</v>
      </c>
      <c r="B97" s="4" t="s">
        <v>5</v>
      </c>
      <c r="C97" s="4" t="s">
        <v>13</v>
      </c>
      <c r="D97" s="22" t="s">
        <v>26</v>
      </c>
      <c r="E97" s="4" t="s">
        <v>5</v>
      </c>
      <c r="F97" s="4" t="s">
        <v>13</v>
      </c>
      <c r="G97" s="4" t="s">
        <v>10</v>
      </c>
      <c r="H97" s="22" t="s">
        <v>27</v>
      </c>
      <c r="I97" s="4" t="s">
        <v>13</v>
      </c>
      <c r="J97" s="4" t="s">
        <v>9</v>
      </c>
      <c r="K97" s="4" t="s">
        <v>13</v>
      </c>
      <c r="L97" s="4" t="s">
        <v>13</v>
      </c>
      <c r="M97" s="22" t="s">
        <v>26</v>
      </c>
      <c r="N97" s="4" t="s">
        <v>5</v>
      </c>
      <c r="O97" s="4" t="s">
        <v>13</v>
      </c>
      <c r="P97" s="4" t="s">
        <v>10</v>
      </c>
      <c r="Q97" s="22" t="s">
        <v>27</v>
      </c>
      <c r="R97" s="4" t="s">
        <v>13</v>
      </c>
      <c r="S97" s="4" t="s">
        <v>9</v>
      </c>
      <c r="T97" s="4" t="s">
        <v>13</v>
      </c>
      <c r="U97" s="4" t="s">
        <v>13</v>
      </c>
      <c r="V97" s="4" t="s">
        <v>13</v>
      </c>
      <c r="W97" s="4" t="s">
        <v>16</v>
      </c>
    </row>
    <row r="98" spans="1:23">
      <c r="A98" t="n">
        <v>1442</v>
      </c>
      <c r="B98" s="9" t="n">
        <v>5</v>
      </c>
      <c r="C98" s="7" t="n">
        <v>28</v>
      </c>
      <c r="D98" s="22" t="s">
        <v>3</v>
      </c>
      <c r="E98" s="8" t="n">
        <v>162</v>
      </c>
      <c r="F98" s="7" t="n">
        <v>3</v>
      </c>
      <c r="G98" s="7" t="n">
        <v>8212</v>
      </c>
      <c r="H98" s="22" t="s">
        <v>3</v>
      </c>
      <c r="I98" s="7" t="n">
        <v>0</v>
      </c>
      <c r="J98" s="7" t="n">
        <v>1</v>
      </c>
      <c r="K98" s="7" t="n">
        <v>3</v>
      </c>
      <c r="L98" s="7" t="n">
        <v>28</v>
      </c>
      <c r="M98" s="22" t="s">
        <v>3</v>
      </c>
      <c r="N98" s="8" t="n">
        <v>162</v>
      </c>
      <c r="O98" s="7" t="n">
        <v>3</v>
      </c>
      <c r="P98" s="7" t="n">
        <v>8212</v>
      </c>
      <c r="Q98" s="22" t="s">
        <v>3</v>
      </c>
      <c r="R98" s="7" t="n">
        <v>0</v>
      </c>
      <c r="S98" s="7" t="n">
        <v>2</v>
      </c>
      <c r="T98" s="7" t="n">
        <v>3</v>
      </c>
      <c r="U98" s="7" t="n">
        <v>9</v>
      </c>
      <c r="V98" s="7" t="n">
        <v>1</v>
      </c>
      <c r="W98" s="10" t="n">
        <f t="normal" ca="1">A108</f>
        <v>0</v>
      </c>
    </row>
    <row r="99" spans="1:23">
      <c r="A99" t="s">
        <v>4</v>
      </c>
      <c r="B99" s="4" t="s">
        <v>5</v>
      </c>
      <c r="C99" s="4" t="s">
        <v>13</v>
      </c>
      <c r="D99" s="22" t="s">
        <v>26</v>
      </c>
      <c r="E99" s="4" t="s">
        <v>5</v>
      </c>
      <c r="F99" s="4" t="s">
        <v>10</v>
      </c>
      <c r="G99" s="4" t="s">
        <v>13</v>
      </c>
      <c r="H99" s="4" t="s">
        <v>13</v>
      </c>
      <c r="I99" s="4" t="s">
        <v>6</v>
      </c>
      <c r="J99" s="22" t="s">
        <v>27</v>
      </c>
      <c r="K99" s="4" t="s">
        <v>13</v>
      </c>
      <c r="L99" s="4" t="s">
        <v>13</v>
      </c>
      <c r="M99" s="22" t="s">
        <v>26</v>
      </c>
      <c r="N99" s="4" t="s">
        <v>5</v>
      </c>
      <c r="O99" s="4" t="s">
        <v>13</v>
      </c>
      <c r="P99" s="22" t="s">
        <v>27</v>
      </c>
      <c r="Q99" s="4" t="s">
        <v>13</v>
      </c>
      <c r="R99" s="4" t="s">
        <v>9</v>
      </c>
      <c r="S99" s="4" t="s">
        <v>13</v>
      </c>
      <c r="T99" s="4" t="s">
        <v>13</v>
      </c>
      <c r="U99" s="4" t="s">
        <v>13</v>
      </c>
      <c r="V99" s="22" t="s">
        <v>26</v>
      </c>
      <c r="W99" s="4" t="s">
        <v>5</v>
      </c>
      <c r="X99" s="4" t="s">
        <v>13</v>
      </c>
      <c r="Y99" s="22" t="s">
        <v>27</v>
      </c>
      <c r="Z99" s="4" t="s">
        <v>13</v>
      </c>
      <c r="AA99" s="4" t="s">
        <v>9</v>
      </c>
      <c r="AB99" s="4" t="s">
        <v>13</v>
      </c>
      <c r="AC99" s="4" t="s">
        <v>13</v>
      </c>
      <c r="AD99" s="4" t="s">
        <v>13</v>
      </c>
      <c r="AE99" s="4" t="s">
        <v>16</v>
      </c>
    </row>
    <row r="100" spans="1:23">
      <c r="A100" t="n">
        <v>1471</v>
      </c>
      <c r="B100" s="9" t="n">
        <v>5</v>
      </c>
      <c r="C100" s="7" t="n">
        <v>28</v>
      </c>
      <c r="D100" s="22" t="s">
        <v>3</v>
      </c>
      <c r="E100" s="24" t="n">
        <v>47</v>
      </c>
      <c r="F100" s="7" t="n">
        <v>61456</v>
      </c>
      <c r="G100" s="7" t="n">
        <v>2</v>
      </c>
      <c r="H100" s="7" t="n">
        <v>0</v>
      </c>
      <c r="I100" s="7" t="s">
        <v>28</v>
      </c>
      <c r="J100" s="22" t="s">
        <v>3</v>
      </c>
      <c r="K100" s="7" t="n">
        <v>8</v>
      </c>
      <c r="L100" s="7" t="n">
        <v>28</v>
      </c>
      <c r="M100" s="22" t="s">
        <v>3</v>
      </c>
      <c r="N100" s="25" t="n">
        <v>74</v>
      </c>
      <c r="O100" s="7" t="n">
        <v>65</v>
      </c>
      <c r="P100" s="22" t="s">
        <v>3</v>
      </c>
      <c r="Q100" s="7" t="n">
        <v>0</v>
      </c>
      <c r="R100" s="7" t="n">
        <v>1</v>
      </c>
      <c r="S100" s="7" t="n">
        <v>3</v>
      </c>
      <c r="T100" s="7" t="n">
        <v>9</v>
      </c>
      <c r="U100" s="7" t="n">
        <v>28</v>
      </c>
      <c r="V100" s="22" t="s">
        <v>3</v>
      </c>
      <c r="W100" s="25" t="n">
        <v>74</v>
      </c>
      <c r="X100" s="7" t="n">
        <v>65</v>
      </c>
      <c r="Y100" s="22" t="s">
        <v>3</v>
      </c>
      <c r="Z100" s="7" t="n">
        <v>0</v>
      </c>
      <c r="AA100" s="7" t="n">
        <v>2</v>
      </c>
      <c r="AB100" s="7" t="n">
        <v>3</v>
      </c>
      <c r="AC100" s="7" t="n">
        <v>9</v>
      </c>
      <c r="AD100" s="7" t="n">
        <v>1</v>
      </c>
      <c r="AE100" s="10" t="n">
        <f t="normal" ca="1">A104</f>
        <v>0</v>
      </c>
    </row>
    <row r="101" spans="1:23">
      <c r="A101" t="s">
        <v>4</v>
      </c>
      <c r="B101" s="4" t="s">
        <v>5</v>
      </c>
      <c r="C101" s="4" t="s">
        <v>10</v>
      </c>
      <c r="D101" s="4" t="s">
        <v>13</v>
      </c>
      <c r="E101" s="4" t="s">
        <v>13</v>
      </c>
      <c r="F101" s="4" t="s">
        <v>6</v>
      </c>
    </row>
    <row r="102" spans="1:23">
      <c r="A102" t="n">
        <v>1519</v>
      </c>
      <c r="B102" s="24" t="n">
        <v>47</v>
      </c>
      <c r="C102" s="7" t="n">
        <v>61456</v>
      </c>
      <c r="D102" s="7" t="n">
        <v>0</v>
      </c>
      <c r="E102" s="7" t="n">
        <v>0</v>
      </c>
      <c r="F102" s="7" t="s">
        <v>29</v>
      </c>
    </row>
    <row r="103" spans="1:23">
      <c r="A103" t="s">
        <v>4</v>
      </c>
      <c r="B103" s="4" t="s">
        <v>5</v>
      </c>
      <c r="C103" s="4" t="s">
        <v>13</v>
      </c>
      <c r="D103" s="4" t="s">
        <v>10</v>
      </c>
      <c r="E103" s="4" t="s">
        <v>18</v>
      </c>
    </row>
    <row r="104" spans="1:23">
      <c r="A104" t="n">
        <v>1532</v>
      </c>
      <c r="B104" s="23" t="n">
        <v>58</v>
      </c>
      <c r="C104" s="7" t="n">
        <v>0</v>
      </c>
      <c r="D104" s="7" t="n">
        <v>300</v>
      </c>
      <c r="E104" s="7" t="n">
        <v>1</v>
      </c>
    </row>
    <row r="105" spans="1:23">
      <c r="A105" t="s">
        <v>4</v>
      </c>
      <c r="B105" s="4" t="s">
        <v>5</v>
      </c>
      <c r="C105" s="4" t="s">
        <v>13</v>
      </c>
      <c r="D105" s="4" t="s">
        <v>10</v>
      </c>
    </row>
    <row r="106" spans="1:23">
      <c r="A106" t="n">
        <v>1540</v>
      </c>
      <c r="B106" s="23" t="n">
        <v>58</v>
      </c>
      <c r="C106" s="7" t="n">
        <v>255</v>
      </c>
      <c r="D106" s="7" t="n">
        <v>0</v>
      </c>
    </row>
    <row r="107" spans="1:23">
      <c r="A107" t="s">
        <v>4</v>
      </c>
      <c r="B107" s="4" t="s">
        <v>5</v>
      </c>
      <c r="C107" s="4" t="s">
        <v>13</v>
      </c>
      <c r="D107" s="4" t="s">
        <v>13</v>
      </c>
      <c r="E107" s="4" t="s">
        <v>13</v>
      </c>
      <c r="F107" s="4" t="s">
        <v>13</v>
      </c>
    </row>
    <row r="108" spans="1:23">
      <c r="A108" t="n">
        <v>1544</v>
      </c>
      <c r="B108" s="12" t="n">
        <v>14</v>
      </c>
      <c r="C108" s="7" t="n">
        <v>0</v>
      </c>
      <c r="D108" s="7" t="n">
        <v>0</v>
      </c>
      <c r="E108" s="7" t="n">
        <v>0</v>
      </c>
      <c r="F108" s="7" t="n">
        <v>64</v>
      </c>
    </row>
    <row r="109" spans="1:23">
      <c r="A109" t="s">
        <v>4</v>
      </c>
      <c r="B109" s="4" t="s">
        <v>5</v>
      </c>
      <c r="C109" s="4" t="s">
        <v>13</v>
      </c>
      <c r="D109" s="4" t="s">
        <v>10</v>
      </c>
    </row>
    <row r="110" spans="1:23">
      <c r="A110" t="n">
        <v>1549</v>
      </c>
      <c r="B110" s="26" t="n">
        <v>22</v>
      </c>
      <c r="C110" s="7" t="n">
        <v>0</v>
      </c>
      <c r="D110" s="7" t="n">
        <v>8212</v>
      </c>
    </row>
    <row r="111" spans="1:23">
      <c r="A111" t="s">
        <v>4</v>
      </c>
      <c r="B111" s="4" t="s">
        <v>5</v>
      </c>
      <c r="C111" s="4" t="s">
        <v>13</v>
      </c>
      <c r="D111" s="4" t="s">
        <v>10</v>
      </c>
    </row>
    <row r="112" spans="1:23">
      <c r="A112" t="n">
        <v>1553</v>
      </c>
      <c r="B112" s="23" t="n">
        <v>58</v>
      </c>
      <c r="C112" s="7" t="n">
        <v>5</v>
      </c>
      <c r="D112" s="7" t="n">
        <v>300</v>
      </c>
    </row>
    <row r="113" spans="1:31">
      <c r="A113" t="s">
        <v>4</v>
      </c>
      <c r="B113" s="4" t="s">
        <v>5</v>
      </c>
      <c r="C113" s="4" t="s">
        <v>18</v>
      </c>
      <c r="D113" s="4" t="s">
        <v>10</v>
      </c>
    </row>
    <row r="114" spans="1:31">
      <c r="A114" t="n">
        <v>1557</v>
      </c>
      <c r="B114" s="27" t="n">
        <v>103</v>
      </c>
      <c r="C114" s="7" t="n">
        <v>0</v>
      </c>
      <c r="D114" s="7" t="n">
        <v>300</v>
      </c>
    </row>
    <row r="115" spans="1:31">
      <c r="A115" t="s">
        <v>4</v>
      </c>
      <c r="B115" s="4" t="s">
        <v>5</v>
      </c>
      <c r="C115" s="4" t="s">
        <v>13</v>
      </c>
    </row>
    <row r="116" spans="1:31">
      <c r="A116" t="n">
        <v>1564</v>
      </c>
      <c r="B116" s="28" t="n">
        <v>64</v>
      </c>
      <c r="C116" s="7" t="n">
        <v>7</v>
      </c>
    </row>
    <row r="117" spans="1:31">
      <c r="A117" t="s">
        <v>4</v>
      </c>
      <c r="B117" s="4" t="s">
        <v>5</v>
      </c>
      <c r="C117" s="4" t="s">
        <v>13</v>
      </c>
      <c r="D117" s="4" t="s">
        <v>10</v>
      </c>
    </row>
    <row r="118" spans="1:31">
      <c r="A118" t="n">
        <v>1566</v>
      </c>
      <c r="B118" s="29" t="n">
        <v>72</v>
      </c>
      <c r="C118" s="7" t="n">
        <v>5</v>
      </c>
      <c r="D118" s="7" t="n">
        <v>0</v>
      </c>
    </row>
    <row r="119" spans="1:31">
      <c r="A119" t="s">
        <v>4</v>
      </c>
      <c r="B119" s="4" t="s">
        <v>5</v>
      </c>
      <c r="C119" s="4" t="s">
        <v>13</v>
      </c>
      <c r="D119" s="22" t="s">
        <v>26</v>
      </c>
      <c r="E119" s="4" t="s">
        <v>5</v>
      </c>
      <c r="F119" s="4" t="s">
        <v>13</v>
      </c>
      <c r="G119" s="4" t="s">
        <v>10</v>
      </c>
      <c r="H119" s="22" t="s">
        <v>27</v>
      </c>
      <c r="I119" s="4" t="s">
        <v>13</v>
      </c>
      <c r="J119" s="4" t="s">
        <v>9</v>
      </c>
      <c r="K119" s="4" t="s">
        <v>13</v>
      </c>
      <c r="L119" s="4" t="s">
        <v>13</v>
      </c>
      <c r="M119" s="4" t="s">
        <v>16</v>
      </c>
    </row>
    <row r="120" spans="1:31">
      <c r="A120" t="n">
        <v>1570</v>
      </c>
      <c r="B120" s="9" t="n">
        <v>5</v>
      </c>
      <c r="C120" s="7" t="n">
        <v>28</v>
      </c>
      <c r="D120" s="22" t="s">
        <v>3</v>
      </c>
      <c r="E120" s="8" t="n">
        <v>162</v>
      </c>
      <c r="F120" s="7" t="n">
        <v>4</v>
      </c>
      <c r="G120" s="7" t="n">
        <v>8212</v>
      </c>
      <c r="H120" s="22" t="s">
        <v>3</v>
      </c>
      <c r="I120" s="7" t="n">
        <v>0</v>
      </c>
      <c r="J120" s="7" t="n">
        <v>1</v>
      </c>
      <c r="K120" s="7" t="n">
        <v>2</v>
      </c>
      <c r="L120" s="7" t="n">
        <v>1</v>
      </c>
      <c r="M120" s="10" t="n">
        <f t="normal" ca="1">A126</f>
        <v>0</v>
      </c>
    </row>
    <row r="121" spans="1:31">
      <c r="A121" t="s">
        <v>4</v>
      </c>
      <c r="B121" s="4" t="s">
        <v>5</v>
      </c>
      <c r="C121" s="4" t="s">
        <v>13</v>
      </c>
      <c r="D121" s="4" t="s">
        <v>6</v>
      </c>
    </row>
    <row r="122" spans="1:31">
      <c r="A122" t="n">
        <v>1587</v>
      </c>
      <c r="B122" s="15" t="n">
        <v>2</v>
      </c>
      <c r="C122" s="7" t="n">
        <v>10</v>
      </c>
      <c r="D122" s="7" t="s">
        <v>30</v>
      </c>
    </row>
    <row r="123" spans="1:31">
      <c r="A123" t="s">
        <v>4</v>
      </c>
      <c r="B123" s="4" t="s">
        <v>5</v>
      </c>
      <c r="C123" s="4" t="s">
        <v>10</v>
      </c>
    </row>
    <row r="124" spans="1:31">
      <c r="A124" t="n">
        <v>1604</v>
      </c>
      <c r="B124" s="30" t="n">
        <v>16</v>
      </c>
      <c r="C124" s="7" t="n">
        <v>0</v>
      </c>
    </row>
    <row r="125" spans="1:31">
      <c r="A125" t="s">
        <v>4</v>
      </c>
      <c r="B125" s="4" t="s">
        <v>5</v>
      </c>
      <c r="C125" s="4" t="s">
        <v>13</v>
      </c>
      <c r="D125" s="4" t="s">
        <v>10</v>
      </c>
      <c r="E125" s="4" t="s">
        <v>13</v>
      </c>
      <c r="F125" s="4" t="s">
        <v>6</v>
      </c>
    </row>
    <row r="126" spans="1:31">
      <c r="A126" t="n">
        <v>1607</v>
      </c>
      <c r="B126" s="31" t="n">
        <v>39</v>
      </c>
      <c r="C126" s="7" t="n">
        <v>10</v>
      </c>
      <c r="D126" s="7" t="n">
        <v>65533</v>
      </c>
      <c r="E126" s="7" t="n">
        <v>203</v>
      </c>
      <c r="F126" s="7" t="s">
        <v>31</v>
      </c>
    </row>
    <row r="127" spans="1:31">
      <c r="A127" t="s">
        <v>4</v>
      </c>
      <c r="B127" s="4" t="s">
        <v>5</v>
      </c>
      <c r="C127" s="4" t="s">
        <v>13</v>
      </c>
      <c r="D127" s="4" t="s">
        <v>10</v>
      </c>
      <c r="E127" s="4" t="s">
        <v>13</v>
      </c>
      <c r="F127" s="4" t="s">
        <v>6</v>
      </c>
    </row>
    <row r="128" spans="1:31">
      <c r="A128" t="n">
        <v>1631</v>
      </c>
      <c r="B128" s="31" t="n">
        <v>39</v>
      </c>
      <c r="C128" s="7" t="n">
        <v>10</v>
      </c>
      <c r="D128" s="7" t="n">
        <v>65533</v>
      </c>
      <c r="E128" s="7" t="n">
        <v>204</v>
      </c>
      <c r="F128" s="7" t="s">
        <v>32</v>
      </c>
    </row>
    <row r="129" spans="1:13">
      <c r="A129" t="s">
        <v>4</v>
      </c>
      <c r="B129" s="4" t="s">
        <v>5</v>
      </c>
      <c r="C129" s="4" t="s">
        <v>13</v>
      </c>
      <c r="D129" s="4" t="s">
        <v>10</v>
      </c>
      <c r="E129" s="4" t="s">
        <v>13</v>
      </c>
      <c r="F129" s="4" t="s">
        <v>6</v>
      </c>
    </row>
    <row r="130" spans="1:13">
      <c r="A130" t="n">
        <v>1655</v>
      </c>
      <c r="B130" s="31" t="n">
        <v>39</v>
      </c>
      <c r="C130" s="7" t="n">
        <v>10</v>
      </c>
      <c r="D130" s="7" t="n">
        <v>65533</v>
      </c>
      <c r="E130" s="7" t="n">
        <v>205</v>
      </c>
      <c r="F130" s="7" t="s">
        <v>33</v>
      </c>
    </row>
    <row r="131" spans="1:13">
      <c r="A131" t="s">
        <v>4</v>
      </c>
      <c r="B131" s="4" t="s">
        <v>5</v>
      </c>
      <c r="C131" s="4" t="s">
        <v>13</v>
      </c>
      <c r="D131" s="22" t="s">
        <v>26</v>
      </c>
      <c r="E131" s="4" t="s">
        <v>5</v>
      </c>
      <c r="F131" s="4" t="s">
        <v>13</v>
      </c>
      <c r="G131" s="4" t="s">
        <v>10</v>
      </c>
      <c r="H131" s="22" t="s">
        <v>27</v>
      </c>
      <c r="I131" s="4" t="s">
        <v>13</v>
      </c>
      <c r="J131" s="4" t="s">
        <v>13</v>
      </c>
      <c r="K131" s="4" t="s">
        <v>16</v>
      </c>
    </row>
    <row r="132" spans="1:13">
      <c r="A132" t="n">
        <v>1679</v>
      </c>
      <c r="B132" s="9" t="n">
        <v>5</v>
      </c>
      <c r="C132" s="7" t="n">
        <v>28</v>
      </c>
      <c r="D132" s="22" t="s">
        <v>3</v>
      </c>
      <c r="E132" s="28" t="n">
        <v>64</v>
      </c>
      <c r="F132" s="7" t="n">
        <v>5</v>
      </c>
      <c r="G132" s="7" t="n">
        <v>18</v>
      </c>
      <c r="H132" s="22" t="s">
        <v>3</v>
      </c>
      <c r="I132" s="7" t="n">
        <v>8</v>
      </c>
      <c r="J132" s="7" t="n">
        <v>1</v>
      </c>
      <c r="K132" s="10" t="n">
        <f t="normal" ca="1">A136</f>
        <v>0</v>
      </c>
    </row>
    <row r="133" spans="1:13">
      <c r="A133" t="s">
        <v>4</v>
      </c>
      <c r="B133" s="4" t="s">
        <v>5</v>
      </c>
      <c r="C133" s="4" t="s">
        <v>10</v>
      </c>
      <c r="D133" s="4" t="s">
        <v>6</v>
      </c>
      <c r="E133" s="4" t="s">
        <v>6</v>
      </c>
      <c r="F133" s="4" t="s">
        <v>6</v>
      </c>
      <c r="G133" s="4" t="s">
        <v>13</v>
      </c>
      <c r="H133" s="4" t="s">
        <v>9</v>
      </c>
      <c r="I133" s="4" t="s">
        <v>18</v>
      </c>
      <c r="J133" s="4" t="s">
        <v>18</v>
      </c>
      <c r="K133" s="4" t="s">
        <v>18</v>
      </c>
      <c r="L133" s="4" t="s">
        <v>18</v>
      </c>
      <c r="M133" s="4" t="s">
        <v>18</v>
      </c>
      <c r="N133" s="4" t="s">
        <v>18</v>
      </c>
      <c r="O133" s="4" t="s">
        <v>18</v>
      </c>
      <c r="P133" s="4" t="s">
        <v>6</v>
      </c>
      <c r="Q133" s="4" t="s">
        <v>6</v>
      </c>
      <c r="R133" s="4" t="s">
        <v>9</v>
      </c>
      <c r="S133" s="4" t="s">
        <v>13</v>
      </c>
      <c r="T133" s="4" t="s">
        <v>9</v>
      </c>
      <c r="U133" s="4" t="s">
        <v>9</v>
      </c>
      <c r="V133" s="4" t="s">
        <v>10</v>
      </c>
    </row>
    <row r="134" spans="1:13">
      <c r="A134" t="n">
        <v>1691</v>
      </c>
      <c r="B134" s="32" t="n">
        <v>19</v>
      </c>
      <c r="C134" s="7" t="n">
        <v>18</v>
      </c>
      <c r="D134" s="7" t="s">
        <v>34</v>
      </c>
      <c r="E134" s="7" t="s">
        <v>35</v>
      </c>
      <c r="F134" s="7" t="s">
        <v>12</v>
      </c>
      <c r="G134" s="7" t="n">
        <v>0</v>
      </c>
      <c r="H134" s="7" t="n">
        <v>1</v>
      </c>
      <c r="I134" s="7" t="n">
        <v>0</v>
      </c>
      <c r="J134" s="7" t="n">
        <v>0</v>
      </c>
      <c r="K134" s="7" t="n">
        <v>0</v>
      </c>
      <c r="L134" s="7" t="n">
        <v>0</v>
      </c>
      <c r="M134" s="7" t="n">
        <v>1</v>
      </c>
      <c r="N134" s="7" t="n">
        <v>1.60000002384186</v>
      </c>
      <c r="O134" s="7" t="n">
        <v>0.0900000035762787</v>
      </c>
      <c r="P134" s="7" t="s">
        <v>12</v>
      </c>
      <c r="Q134" s="7" t="s">
        <v>12</v>
      </c>
      <c r="R134" s="7" t="n">
        <v>-1</v>
      </c>
      <c r="S134" s="7" t="n">
        <v>0</v>
      </c>
      <c r="T134" s="7" t="n">
        <v>0</v>
      </c>
      <c r="U134" s="7" t="n">
        <v>0</v>
      </c>
      <c r="V134" s="7" t="n">
        <v>0</v>
      </c>
    </row>
    <row r="135" spans="1:13">
      <c r="A135" t="s">
        <v>4</v>
      </c>
      <c r="B135" s="4" t="s">
        <v>5</v>
      </c>
      <c r="C135" s="4" t="s">
        <v>10</v>
      </c>
      <c r="D135" s="4" t="s">
        <v>6</v>
      </c>
      <c r="E135" s="4" t="s">
        <v>6</v>
      </c>
      <c r="F135" s="4" t="s">
        <v>6</v>
      </c>
      <c r="G135" s="4" t="s">
        <v>13</v>
      </c>
      <c r="H135" s="4" t="s">
        <v>9</v>
      </c>
      <c r="I135" s="4" t="s">
        <v>18</v>
      </c>
      <c r="J135" s="4" t="s">
        <v>18</v>
      </c>
      <c r="K135" s="4" t="s">
        <v>18</v>
      </c>
      <c r="L135" s="4" t="s">
        <v>18</v>
      </c>
      <c r="M135" s="4" t="s">
        <v>18</v>
      </c>
      <c r="N135" s="4" t="s">
        <v>18</v>
      </c>
      <c r="O135" s="4" t="s">
        <v>18</v>
      </c>
      <c r="P135" s="4" t="s">
        <v>6</v>
      </c>
      <c r="Q135" s="4" t="s">
        <v>6</v>
      </c>
      <c r="R135" s="4" t="s">
        <v>9</v>
      </c>
      <c r="S135" s="4" t="s">
        <v>13</v>
      </c>
      <c r="T135" s="4" t="s">
        <v>9</v>
      </c>
      <c r="U135" s="4" t="s">
        <v>9</v>
      </c>
      <c r="V135" s="4" t="s">
        <v>10</v>
      </c>
    </row>
    <row r="136" spans="1:13">
      <c r="A136" t="n">
        <v>1769</v>
      </c>
      <c r="B136" s="32" t="n">
        <v>19</v>
      </c>
      <c r="C136" s="7" t="n">
        <v>23</v>
      </c>
      <c r="D136" s="7" t="s">
        <v>36</v>
      </c>
      <c r="E136" s="7" t="s">
        <v>37</v>
      </c>
      <c r="F136" s="7" t="s">
        <v>12</v>
      </c>
      <c r="G136" s="7" t="n">
        <v>0</v>
      </c>
      <c r="H136" s="7" t="n">
        <v>1</v>
      </c>
      <c r="I136" s="7" t="n">
        <v>0</v>
      </c>
      <c r="J136" s="7" t="n">
        <v>0</v>
      </c>
      <c r="K136" s="7" t="n">
        <v>0</v>
      </c>
      <c r="L136" s="7" t="n">
        <v>0</v>
      </c>
      <c r="M136" s="7" t="n">
        <v>1</v>
      </c>
      <c r="N136" s="7" t="n">
        <v>1.60000002384186</v>
      </c>
      <c r="O136" s="7" t="n">
        <v>0.0900000035762787</v>
      </c>
      <c r="P136" s="7" t="s">
        <v>12</v>
      </c>
      <c r="Q136" s="7" t="s">
        <v>12</v>
      </c>
      <c r="R136" s="7" t="n">
        <v>-1</v>
      </c>
      <c r="S136" s="7" t="n">
        <v>0</v>
      </c>
      <c r="T136" s="7" t="n">
        <v>0</v>
      </c>
      <c r="U136" s="7" t="n">
        <v>0</v>
      </c>
      <c r="V136" s="7" t="n">
        <v>0</v>
      </c>
    </row>
    <row r="137" spans="1:13">
      <c r="A137" t="s">
        <v>4</v>
      </c>
      <c r="B137" s="4" t="s">
        <v>5</v>
      </c>
      <c r="C137" s="4" t="s">
        <v>10</v>
      </c>
      <c r="D137" s="4" t="s">
        <v>6</v>
      </c>
      <c r="E137" s="4" t="s">
        <v>6</v>
      </c>
      <c r="F137" s="4" t="s">
        <v>6</v>
      </c>
      <c r="G137" s="4" t="s">
        <v>13</v>
      </c>
      <c r="H137" s="4" t="s">
        <v>9</v>
      </c>
      <c r="I137" s="4" t="s">
        <v>18</v>
      </c>
      <c r="J137" s="4" t="s">
        <v>18</v>
      </c>
      <c r="K137" s="4" t="s">
        <v>18</v>
      </c>
      <c r="L137" s="4" t="s">
        <v>18</v>
      </c>
      <c r="M137" s="4" t="s">
        <v>18</v>
      </c>
      <c r="N137" s="4" t="s">
        <v>18</v>
      </c>
      <c r="O137" s="4" t="s">
        <v>18</v>
      </c>
      <c r="P137" s="4" t="s">
        <v>6</v>
      </c>
      <c r="Q137" s="4" t="s">
        <v>6</v>
      </c>
      <c r="R137" s="4" t="s">
        <v>9</v>
      </c>
      <c r="S137" s="4" t="s">
        <v>13</v>
      </c>
      <c r="T137" s="4" t="s">
        <v>9</v>
      </c>
      <c r="U137" s="4" t="s">
        <v>9</v>
      </c>
      <c r="V137" s="4" t="s">
        <v>10</v>
      </c>
    </row>
    <row r="138" spans="1:13">
      <c r="A138" t="n">
        <v>1841</v>
      </c>
      <c r="B138" s="32" t="n">
        <v>19</v>
      </c>
      <c r="C138" s="7" t="n">
        <v>27</v>
      </c>
      <c r="D138" s="7" t="s">
        <v>38</v>
      </c>
      <c r="E138" s="7" t="s">
        <v>39</v>
      </c>
      <c r="F138" s="7" t="s">
        <v>12</v>
      </c>
      <c r="G138" s="7" t="n">
        <v>0</v>
      </c>
      <c r="H138" s="7" t="n">
        <v>1</v>
      </c>
      <c r="I138" s="7" t="n">
        <v>0</v>
      </c>
      <c r="J138" s="7" t="n">
        <v>0</v>
      </c>
      <c r="K138" s="7" t="n">
        <v>0</v>
      </c>
      <c r="L138" s="7" t="n">
        <v>0</v>
      </c>
      <c r="M138" s="7" t="n">
        <v>1</v>
      </c>
      <c r="N138" s="7" t="n">
        <v>1.60000002384186</v>
      </c>
      <c r="O138" s="7" t="n">
        <v>0.0900000035762787</v>
      </c>
      <c r="P138" s="7" t="s">
        <v>12</v>
      </c>
      <c r="Q138" s="7" t="s">
        <v>12</v>
      </c>
      <c r="R138" s="7" t="n">
        <v>-1</v>
      </c>
      <c r="S138" s="7" t="n">
        <v>0</v>
      </c>
      <c r="T138" s="7" t="n">
        <v>0</v>
      </c>
      <c r="U138" s="7" t="n">
        <v>0</v>
      </c>
      <c r="V138" s="7" t="n">
        <v>0</v>
      </c>
    </row>
    <row r="139" spans="1:13">
      <c r="A139" t="s">
        <v>4</v>
      </c>
      <c r="B139" s="4" t="s">
        <v>5</v>
      </c>
      <c r="C139" s="4" t="s">
        <v>10</v>
      </c>
      <c r="D139" s="4" t="s">
        <v>6</v>
      </c>
      <c r="E139" s="4" t="s">
        <v>6</v>
      </c>
      <c r="F139" s="4" t="s">
        <v>6</v>
      </c>
      <c r="G139" s="4" t="s">
        <v>13</v>
      </c>
      <c r="H139" s="4" t="s">
        <v>9</v>
      </c>
      <c r="I139" s="4" t="s">
        <v>18</v>
      </c>
      <c r="J139" s="4" t="s">
        <v>18</v>
      </c>
      <c r="K139" s="4" t="s">
        <v>18</v>
      </c>
      <c r="L139" s="4" t="s">
        <v>18</v>
      </c>
      <c r="M139" s="4" t="s">
        <v>18</v>
      </c>
      <c r="N139" s="4" t="s">
        <v>18</v>
      </c>
      <c r="O139" s="4" t="s">
        <v>18</v>
      </c>
      <c r="P139" s="4" t="s">
        <v>6</v>
      </c>
      <c r="Q139" s="4" t="s">
        <v>6</v>
      </c>
      <c r="R139" s="4" t="s">
        <v>9</v>
      </c>
      <c r="S139" s="4" t="s">
        <v>13</v>
      </c>
      <c r="T139" s="4" t="s">
        <v>9</v>
      </c>
      <c r="U139" s="4" t="s">
        <v>9</v>
      </c>
      <c r="V139" s="4" t="s">
        <v>10</v>
      </c>
    </row>
    <row r="140" spans="1:13">
      <c r="A140" t="n">
        <v>1911</v>
      </c>
      <c r="B140" s="32" t="n">
        <v>19</v>
      </c>
      <c r="C140" s="7" t="n">
        <v>7033</v>
      </c>
      <c r="D140" s="7" t="s">
        <v>40</v>
      </c>
      <c r="E140" s="7" t="s">
        <v>41</v>
      </c>
      <c r="F140" s="7" t="s">
        <v>12</v>
      </c>
      <c r="G140" s="7" t="n">
        <v>0</v>
      </c>
      <c r="H140" s="7" t="n">
        <v>1</v>
      </c>
      <c r="I140" s="7" t="n">
        <v>0</v>
      </c>
      <c r="J140" s="7" t="n">
        <v>0</v>
      </c>
      <c r="K140" s="7" t="n">
        <v>0</v>
      </c>
      <c r="L140" s="7" t="n">
        <v>0</v>
      </c>
      <c r="M140" s="7" t="n">
        <v>1</v>
      </c>
      <c r="N140" s="7" t="n">
        <v>1.60000002384186</v>
      </c>
      <c r="O140" s="7" t="n">
        <v>0.0900000035762787</v>
      </c>
      <c r="P140" s="7" t="s">
        <v>12</v>
      </c>
      <c r="Q140" s="7" t="s">
        <v>12</v>
      </c>
      <c r="R140" s="7" t="n">
        <v>-1</v>
      </c>
      <c r="S140" s="7" t="n">
        <v>0</v>
      </c>
      <c r="T140" s="7" t="n">
        <v>0</v>
      </c>
      <c r="U140" s="7" t="n">
        <v>0</v>
      </c>
      <c r="V140" s="7" t="n">
        <v>0</v>
      </c>
    </row>
    <row r="141" spans="1:13">
      <c r="A141" t="s">
        <v>4</v>
      </c>
      <c r="B141" s="4" t="s">
        <v>5</v>
      </c>
      <c r="C141" s="4" t="s">
        <v>10</v>
      </c>
      <c r="D141" s="4" t="s">
        <v>6</v>
      </c>
      <c r="E141" s="4" t="s">
        <v>6</v>
      </c>
      <c r="F141" s="4" t="s">
        <v>6</v>
      </c>
      <c r="G141" s="4" t="s">
        <v>13</v>
      </c>
      <c r="H141" s="4" t="s">
        <v>9</v>
      </c>
      <c r="I141" s="4" t="s">
        <v>18</v>
      </c>
      <c r="J141" s="4" t="s">
        <v>18</v>
      </c>
      <c r="K141" s="4" t="s">
        <v>18</v>
      </c>
      <c r="L141" s="4" t="s">
        <v>18</v>
      </c>
      <c r="M141" s="4" t="s">
        <v>18</v>
      </c>
      <c r="N141" s="4" t="s">
        <v>18</v>
      </c>
      <c r="O141" s="4" t="s">
        <v>18</v>
      </c>
      <c r="P141" s="4" t="s">
        <v>6</v>
      </c>
      <c r="Q141" s="4" t="s">
        <v>6</v>
      </c>
      <c r="R141" s="4" t="s">
        <v>9</v>
      </c>
      <c r="S141" s="4" t="s">
        <v>13</v>
      </c>
      <c r="T141" s="4" t="s">
        <v>9</v>
      </c>
      <c r="U141" s="4" t="s">
        <v>9</v>
      </c>
      <c r="V141" s="4" t="s">
        <v>10</v>
      </c>
    </row>
    <row r="142" spans="1:13">
      <c r="A142" t="n">
        <v>1996</v>
      </c>
      <c r="B142" s="32" t="n">
        <v>19</v>
      </c>
      <c r="C142" s="7" t="n">
        <v>7034</v>
      </c>
      <c r="D142" s="7" t="s">
        <v>42</v>
      </c>
      <c r="E142" s="7" t="s">
        <v>43</v>
      </c>
      <c r="F142" s="7" t="s">
        <v>12</v>
      </c>
      <c r="G142" s="7" t="n">
        <v>0</v>
      </c>
      <c r="H142" s="7" t="n">
        <v>1</v>
      </c>
      <c r="I142" s="7" t="n">
        <v>0</v>
      </c>
      <c r="J142" s="7" t="n">
        <v>0</v>
      </c>
      <c r="K142" s="7" t="n">
        <v>0</v>
      </c>
      <c r="L142" s="7" t="n">
        <v>0</v>
      </c>
      <c r="M142" s="7" t="n">
        <v>1</v>
      </c>
      <c r="N142" s="7" t="n">
        <v>1.60000002384186</v>
      </c>
      <c r="O142" s="7" t="n">
        <v>0.0900000035762787</v>
      </c>
      <c r="P142" s="7" t="s">
        <v>12</v>
      </c>
      <c r="Q142" s="7" t="s">
        <v>12</v>
      </c>
      <c r="R142" s="7" t="n">
        <v>-1</v>
      </c>
      <c r="S142" s="7" t="n">
        <v>0</v>
      </c>
      <c r="T142" s="7" t="n">
        <v>0</v>
      </c>
      <c r="U142" s="7" t="n">
        <v>0</v>
      </c>
      <c r="V142" s="7" t="n">
        <v>0</v>
      </c>
    </row>
    <row r="143" spans="1:13">
      <c r="A143" t="s">
        <v>4</v>
      </c>
      <c r="B143" s="4" t="s">
        <v>5</v>
      </c>
      <c r="C143" s="4" t="s">
        <v>10</v>
      </c>
      <c r="D143" s="4" t="s">
        <v>13</v>
      </c>
      <c r="E143" s="4" t="s">
        <v>13</v>
      </c>
      <c r="F143" s="4" t="s">
        <v>6</v>
      </c>
    </row>
    <row r="144" spans="1:13">
      <c r="A144" t="n">
        <v>2066</v>
      </c>
      <c r="B144" s="21" t="n">
        <v>20</v>
      </c>
      <c r="C144" s="7" t="n">
        <v>0</v>
      </c>
      <c r="D144" s="7" t="n">
        <v>3</v>
      </c>
      <c r="E144" s="7" t="n">
        <v>10</v>
      </c>
      <c r="F144" s="7" t="s">
        <v>44</v>
      </c>
    </row>
    <row r="145" spans="1:22">
      <c r="A145" t="s">
        <v>4</v>
      </c>
      <c r="B145" s="4" t="s">
        <v>5</v>
      </c>
      <c r="C145" s="4" t="s">
        <v>10</v>
      </c>
    </row>
    <row r="146" spans="1:22">
      <c r="A146" t="n">
        <v>2084</v>
      </c>
      <c r="B146" s="30" t="n">
        <v>16</v>
      </c>
      <c r="C146" s="7" t="n">
        <v>0</v>
      </c>
    </row>
    <row r="147" spans="1:22">
      <c r="A147" t="s">
        <v>4</v>
      </c>
      <c r="B147" s="4" t="s">
        <v>5</v>
      </c>
      <c r="C147" s="4" t="s">
        <v>10</v>
      </c>
      <c r="D147" s="4" t="s">
        <v>13</v>
      </c>
      <c r="E147" s="4" t="s">
        <v>13</v>
      </c>
      <c r="F147" s="4" t="s">
        <v>6</v>
      </c>
    </row>
    <row r="148" spans="1:22">
      <c r="A148" t="n">
        <v>2087</v>
      </c>
      <c r="B148" s="21" t="n">
        <v>20</v>
      </c>
      <c r="C148" s="7" t="n">
        <v>18</v>
      </c>
      <c r="D148" s="7" t="n">
        <v>3</v>
      </c>
      <c r="E148" s="7" t="n">
        <v>10</v>
      </c>
      <c r="F148" s="7" t="s">
        <v>44</v>
      </c>
    </row>
    <row r="149" spans="1:22">
      <c r="A149" t="s">
        <v>4</v>
      </c>
      <c r="B149" s="4" t="s">
        <v>5</v>
      </c>
      <c r="C149" s="4" t="s">
        <v>10</v>
      </c>
    </row>
    <row r="150" spans="1:22">
      <c r="A150" t="n">
        <v>2105</v>
      </c>
      <c r="B150" s="30" t="n">
        <v>16</v>
      </c>
      <c r="C150" s="7" t="n">
        <v>0</v>
      </c>
    </row>
    <row r="151" spans="1:22">
      <c r="A151" t="s">
        <v>4</v>
      </c>
      <c r="B151" s="4" t="s">
        <v>5</v>
      </c>
      <c r="C151" s="4" t="s">
        <v>10</v>
      </c>
      <c r="D151" s="4" t="s">
        <v>13</v>
      </c>
      <c r="E151" s="4" t="s">
        <v>13</v>
      </c>
      <c r="F151" s="4" t="s">
        <v>6</v>
      </c>
    </row>
    <row r="152" spans="1:22">
      <c r="A152" t="n">
        <v>2108</v>
      </c>
      <c r="B152" s="21" t="n">
        <v>20</v>
      </c>
      <c r="C152" s="7" t="n">
        <v>23</v>
      </c>
      <c r="D152" s="7" t="n">
        <v>3</v>
      </c>
      <c r="E152" s="7" t="n">
        <v>10</v>
      </c>
      <c r="F152" s="7" t="s">
        <v>44</v>
      </c>
    </row>
    <row r="153" spans="1:22">
      <c r="A153" t="s">
        <v>4</v>
      </c>
      <c r="B153" s="4" t="s">
        <v>5</v>
      </c>
      <c r="C153" s="4" t="s">
        <v>10</v>
      </c>
    </row>
    <row r="154" spans="1:22">
      <c r="A154" t="n">
        <v>2126</v>
      </c>
      <c r="B154" s="30" t="n">
        <v>16</v>
      </c>
      <c r="C154" s="7" t="n">
        <v>0</v>
      </c>
    </row>
    <row r="155" spans="1:22">
      <c r="A155" t="s">
        <v>4</v>
      </c>
      <c r="B155" s="4" t="s">
        <v>5</v>
      </c>
      <c r="C155" s="4" t="s">
        <v>10</v>
      </c>
      <c r="D155" s="4" t="s">
        <v>13</v>
      </c>
      <c r="E155" s="4" t="s">
        <v>13</v>
      </c>
      <c r="F155" s="4" t="s">
        <v>6</v>
      </c>
    </row>
    <row r="156" spans="1:22">
      <c r="A156" t="n">
        <v>2129</v>
      </c>
      <c r="B156" s="21" t="n">
        <v>20</v>
      </c>
      <c r="C156" s="7" t="n">
        <v>27</v>
      </c>
      <c r="D156" s="7" t="n">
        <v>3</v>
      </c>
      <c r="E156" s="7" t="n">
        <v>10</v>
      </c>
      <c r="F156" s="7" t="s">
        <v>44</v>
      </c>
    </row>
    <row r="157" spans="1:22">
      <c r="A157" t="s">
        <v>4</v>
      </c>
      <c r="B157" s="4" t="s">
        <v>5</v>
      </c>
      <c r="C157" s="4" t="s">
        <v>10</v>
      </c>
    </row>
    <row r="158" spans="1:22">
      <c r="A158" t="n">
        <v>2147</v>
      </c>
      <c r="B158" s="30" t="n">
        <v>16</v>
      </c>
      <c r="C158" s="7" t="n">
        <v>0</v>
      </c>
    </row>
    <row r="159" spans="1:22">
      <c r="A159" t="s">
        <v>4</v>
      </c>
      <c r="B159" s="4" t="s">
        <v>5</v>
      </c>
      <c r="C159" s="4" t="s">
        <v>10</v>
      </c>
      <c r="D159" s="4" t="s">
        <v>13</v>
      </c>
      <c r="E159" s="4" t="s">
        <v>13</v>
      </c>
      <c r="F159" s="4" t="s">
        <v>6</v>
      </c>
    </row>
    <row r="160" spans="1:22">
      <c r="A160" t="n">
        <v>2150</v>
      </c>
      <c r="B160" s="21" t="n">
        <v>20</v>
      </c>
      <c r="C160" s="7" t="n">
        <v>7033</v>
      </c>
      <c r="D160" s="7" t="n">
        <v>3</v>
      </c>
      <c r="E160" s="7" t="n">
        <v>10</v>
      </c>
      <c r="F160" s="7" t="s">
        <v>44</v>
      </c>
    </row>
    <row r="161" spans="1:6">
      <c r="A161" t="s">
        <v>4</v>
      </c>
      <c r="B161" s="4" t="s">
        <v>5</v>
      </c>
      <c r="C161" s="4" t="s">
        <v>10</v>
      </c>
    </row>
    <row r="162" spans="1:6">
      <c r="A162" t="n">
        <v>2168</v>
      </c>
      <c r="B162" s="30" t="n">
        <v>16</v>
      </c>
      <c r="C162" s="7" t="n">
        <v>0</v>
      </c>
    </row>
    <row r="163" spans="1:6">
      <c r="A163" t="s">
        <v>4</v>
      </c>
      <c r="B163" s="4" t="s">
        <v>5</v>
      </c>
      <c r="C163" s="4" t="s">
        <v>10</v>
      </c>
      <c r="D163" s="4" t="s">
        <v>13</v>
      </c>
      <c r="E163" s="4" t="s">
        <v>13</v>
      </c>
      <c r="F163" s="4" t="s">
        <v>6</v>
      </c>
    </row>
    <row r="164" spans="1:6">
      <c r="A164" t="n">
        <v>2171</v>
      </c>
      <c r="B164" s="21" t="n">
        <v>20</v>
      </c>
      <c r="C164" s="7" t="n">
        <v>7034</v>
      </c>
      <c r="D164" s="7" t="n">
        <v>3</v>
      </c>
      <c r="E164" s="7" t="n">
        <v>10</v>
      </c>
      <c r="F164" s="7" t="s">
        <v>44</v>
      </c>
    </row>
    <row r="165" spans="1:6">
      <c r="A165" t="s">
        <v>4</v>
      </c>
      <c r="B165" s="4" t="s">
        <v>5</v>
      </c>
      <c r="C165" s="4" t="s">
        <v>10</v>
      </c>
    </row>
    <row r="166" spans="1:6">
      <c r="A166" t="n">
        <v>2189</v>
      </c>
      <c r="B166" s="30" t="n">
        <v>16</v>
      </c>
      <c r="C166" s="7" t="n">
        <v>0</v>
      </c>
    </row>
    <row r="167" spans="1:6">
      <c r="A167" t="s">
        <v>4</v>
      </c>
      <c r="B167" s="4" t="s">
        <v>5</v>
      </c>
      <c r="C167" s="4" t="s">
        <v>13</v>
      </c>
      <c r="D167" s="4" t="s">
        <v>10</v>
      </c>
      <c r="E167" s="4" t="s">
        <v>13</v>
      </c>
      <c r="F167" s="4" t="s">
        <v>6</v>
      </c>
      <c r="G167" s="4" t="s">
        <v>6</v>
      </c>
      <c r="H167" s="4" t="s">
        <v>6</v>
      </c>
      <c r="I167" s="4" t="s">
        <v>6</v>
      </c>
      <c r="J167" s="4" t="s">
        <v>6</v>
      </c>
      <c r="K167" s="4" t="s">
        <v>6</v>
      </c>
      <c r="L167" s="4" t="s">
        <v>6</v>
      </c>
      <c r="M167" s="4" t="s">
        <v>6</v>
      </c>
      <c r="N167" s="4" t="s">
        <v>6</v>
      </c>
      <c r="O167" s="4" t="s">
        <v>6</v>
      </c>
      <c r="P167" s="4" t="s">
        <v>6</v>
      </c>
      <c r="Q167" s="4" t="s">
        <v>6</v>
      </c>
      <c r="R167" s="4" t="s">
        <v>6</v>
      </c>
      <c r="S167" s="4" t="s">
        <v>6</v>
      </c>
      <c r="T167" s="4" t="s">
        <v>6</v>
      </c>
      <c r="U167" s="4" t="s">
        <v>6</v>
      </c>
    </row>
    <row r="168" spans="1:6">
      <c r="A168" t="n">
        <v>2192</v>
      </c>
      <c r="B168" s="33" t="n">
        <v>36</v>
      </c>
      <c r="C168" s="7" t="n">
        <v>8</v>
      </c>
      <c r="D168" s="7" t="n">
        <v>18</v>
      </c>
      <c r="E168" s="7" t="n">
        <v>0</v>
      </c>
      <c r="F168" s="7" t="s">
        <v>45</v>
      </c>
      <c r="G168" s="7" t="s">
        <v>46</v>
      </c>
      <c r="H168" s="7" t="s">
        <v>47</v>
      </c>
      <c r="I168" s="7" t="s">
        <v>48</v>
      </c>
      <c r="J168" s="7" t="s">
        <v>12</v>
      </c>
      <c r="K168" s="7" t="s">
        <v>12</v>
      </c>
      <c r="L168" s="7" t="s">
        <v>12</v>
      </c>
      <c r="M168" s="7" t="s">
        <v>12</v>
      </c>
      <c r="N168" s="7" t="s">
        <v>12</v>
      </c>
      <c r="O168" s="7" t="s">
        <v>12</v>
      </c>
      <c r="P168" s="7" t="s">
        <v>12</v>
      </c>
      <c r="Q168" s="7" t="s">
        <v>12</v>
      </c>
      <c r="R168" s="7" t="s">
        <v>12</v>
      </c>
      <c r="S168" s="7" t="s">
        <v>12</v>
      </c>
      <c r="T168" s="7" t="s">
        <v>12</v>
      </c>
      <c r="U168" s="7" t="s">
        <v>12</v>
      </c>
    </row>
    <row r="169" spans="1:6">
      <c r="A169" t="s">
        <v>4</v>
      </c>
      <c r="B169" s="4" t="s">
        <v>5</v>
      </c>
      <c r="C169" s="4" t="s">
        <v>13</v>
      </c>
      <c r="D169" s="4" t="s">
        <v>10</v>
      </c>
      <c r="E169" s="4" t="s">
        <v>13</v>
      </c>
      <c r="F169" s="4" t="s">
        <v>6</v>
      </c>
      <c r="G169" s="4" t="s">
        <v>6</v>
      </c>
      <c r="H169" s="4" t="s">
        <v>6</v>
      </c>
      <c r="I169" s="4" t="s">
        <v>6</v>
      </c>
      <c r="J169" s="4" t="s">
        <v>6</v>
      </c>
      <c r="K169" s="4" t="s">
        <v>6</v>
      </c>
      <c r="L169" s="4" t="s">
        <v>6</v>
      </c>
      <c r="M169" s="4" t="s">
        <v>6</v>
      </c>
      <c r="N169" s="4" t="s">
        <v>6</v>
      </c>
      <c r="O169" s="4" t="s">
        <v>6</v>
      </c>
      <c r="P169" s="4" t="s">
        <v>6</v>
      </c>
      <c r="Q169" s="4" t="s">
        <v>6</v>
      </c>
      <c r="R169" s="4" t="s">
        <v>6</v>
      </c>
      <c r="S169" s="4" t="s">
        <v>6</v>
      </c>
      <c r="T169" s="4" t="s">
        <v>6</v>
      </c>
      <c r="U169" s="4" t="s">
        <v>6</v>
      </c>
    </row>
    <row r="170" spans="1:6">
      <c r="A170" t="n">
        <v>2249</v>
      </c>
      <c r="B170" s="33" t="n">
        <v>36</v>
      </c>
      <c r="C170" s="7" t="n">
        <v>8</v>
      </c>
      <c r="D170" s="7" t="n">
        <v>23</v>
      </c>
      <c r="E170" s="7" t="n">
        <v>0</v>
      </c>
      <c r="F170" s="7" t="s">
        <v>49</v>
      </c>
      <c r="G170" s="7" t="s">
        <v>50</v>
      </c>
      <c r="H170" s="7" t="s">
        <v>51</v>
      </c>
      <c r="I170" s="7" t="s">
        <v>12</v>
      </c>
      <c r="J170" s="7" t="s">
        <v>12</v>
      </c>
      <c r="K170" s="7" t="s">
        <v>12</v>
      </c>
      <c r="L170" s="7" t="s">
        <v>12</v>
      </c>
      <c r="M170" s="7" t="s">
        <v>12</v>
      </c>
      <c r="N170" s="7" t="s">
        <v>12</v>
      </c>
      <c r="O170" s="7" t="s">
        <v>12</v>
      </c>
      <c r="P170" s="7" t="s">
        <v>12</v>
      </c>
      <c r="Q170" s="7" t="s">
        <v>12</v>
      </c>
      <c r="R170" s="7" t="s">
        <v>12</v>
      </c>
      <c r="S170" s="7" t="s">
        <v>12</v>
      </c>
      <c r="T170" s="7" t="s">
        <v>12</v>
      </c>
      <c r="U170" s="7" t="s">
        <v>12</v>
      </c>
    </row>
    <row r="171" spans="1:6">
      <c r="A171" t="s">
        <v>4</v>
      </c>
      <c r="B171" s="4" t="s">
        <v>5</v>
      </c>
      <c r="C171" s="4" t="s">
        <v>13</v>
      </c>
      <c r="D171" s="4" t="s">
        <v>10</v>
      </c>
      <c r="E171" s="4" t="s">
        <v>13</v>
      </c>
      <c r="F171" s="4" t="s">
        <v>6</v>
      </c>
      <c r="G171" s="4" t="s">
        <v>6</v>
      </c>
      <c r="H171" s="4" t="s">
        <v>6</v>
      </c>
      <c r="I171" s="4" t="s">
        <v>6</v>
      </c>
      <c r="J171" s="4" t="s">
        <v>6</v>
      </c>
      <c r="K171" s="4" t="s">
        <v>6</v>
      </c>
      <c r="L171" s="4" t="s">
        <v>6</v>
      </c>
      <c r="M171" s="4" t="s">
        <v>6</v>
      </c>
      <c r="N171" s="4" t="s">
        <v>6</v>
      </c>
      <c r="O171" s="4" t="s">
        <v>6</v>
      </c>
      <c r="P171" s="4" t="s">
        <v>6</v>
      </c>
      <c r="Q171" s="4" t="s">
        <v>6</v>
      </c>
      <c r="R171" s="4" t="s">
        <v>6</v>
      </c>
      <c r="S171" s="4" t="s">
        <v>6</v>
      </c>
      <c r="T171" s="4" t="s">
        <v>6</v>
      </c>
      <c r="U171" s="4" t="s">
        <v>6</v>
      </c>
    </row>
    <row r="172" spans="1:6">
      <c r="A172" t="n">
        <v>2302</v>
      </c>
      <c r="B172" s="33" t="n">
        <v>36</v>
      </c>
      <c r="C172" s="7" t="n">
        <v>8</v>
      </c>
      <c r="D172" s="7" t="n">
        <v>27</v>
      </c>
      <c r="E172" s="7" t="n">
        <v>0</v>
      </c>
      <c r="F172" s="7" t="s">
        <v>52</v>
      </c>
      <c r="G172" s="7" t="s">
        <v>53</v>
      </c>
      <c r="H172" s="7" t="s">
        <v>12</v>
      </c>
      <c r="I172" s="7" t="s">
        <v>12</v>
      </c>
      <c r="J172" s="7" t="s">
        <v>12</v>
      </c>
      <c r="K172" s="7" t="s">
        <v>12</v>
      </c>
      <c r="L172" s="7" t="s">
        <v>12</v>
      </c>
      <c r="M172" s="7" t="s">
        <v>12</v>
      </c>
      <c r="N172" s="7" t="s">
        <v>12</v>
      </c>
      <c r="O172" s="7" t="s">
        <v>12</v>
      </c>
      <c r="P172" s="7" t="s">
        <v>12</v>
      </c>
      <c r="Q172" s="7" t="s">
        <v>12</v>
      </c>
      <c r="R172" s="7" t="s">
        <v>12</v>
      </c>
      <c r="S172" s="7" t="s">
        <v>12</v>
      </c>
      <c r="T172" s="7" t="s">
        <v>12</v>
      </c>
      <c r="U172" s="7" t="s">
        <v>12</v>
      </c>
    </row>
    <row r="173" spans="1:6">
      <c r="A173" t="s">
        <v>4</v>
      </c>
      <c r="B173" s="4" t="s">
        <v>5</v>
      </c>
      <c r="C173" s="4" t="s">
        <v>10</v>
      </c>
      <c r="D173" s="4" t="s">
        <v>6</v>
      </c>
      <c r="E173" s="4" t="s">
        <v>6</v>
      </c>
      <c r="F173" s="4" t="s">
        <v>6</v>
      </c>
      <c r="G173" s="4" t="s">
        <v>13</v>
      </c>
      <c r="H173" s="4" t="s">
        <v>9</v>
      </c>
      <c r="I173" s="4" t="s">
        <v>18</v>
      </c>
      <c r="J173" s="4" t="s">
        <v>18</v>
      </c>
      <c r="K173" s="4" t="s">
        <v>18</v>
      </c>
      <c r="L173" s="4" t="s">
        <v>18</v>
      </c>
      <c r="M173" s="4" t="s">
        <v>18</v>
      </c>
      <c r="N173" s="4" t="s">
        <v>18</v>
      </c>
      <c r="O173" s="4" t="s">
        <v>18</v>
      </c>
      <c r="P173" s="4" t="s">
        <v>6</v>
      </c>
      <c r="Q173" s="4" t="s">
        <v>6</v>
      </c>
      <c r="R173" s="4" t="s">
        <v>9</v>
      </c>
      <c r="S173" s="4" t="s">
        <v>13</v>
      </c>
      <c r="T173" s="4" t="s">
        <v>9</v>
      </c>
      <c r="U173" s="4" t="s">
        <v>9</v>
      </c>
      <c r="V173" s="4" t="s">
        <v>10</v>
      </c>
    </row>
    <row r="174" spans="1:6">
      <c r="A174" t="n">
        <v>2345</v>
      </c>
      <c r="B174" s="32" t="n">
        <v>19</v>
      </c>
      <c r="C174" s="7" t="n">
        <v>999</v>
      </c>
      <c r="D174" s="7" t="s">
        <v>54</v>
      </c>
      <c r="E174" s="7" t="s">
        <v>55</v>
      </c>
      <c r="F174" s="7" t="s">
        <v>12</v>
      </c>
      <c r="G174" s="7" t="n">
        <v>0</v>
      </c>
      <c r="H174" s="7" t="n">
        <v>1</v>
      </c>
      <c r="I174" s="7" t="n">
        <v>0</v>
      </c>
      <c r="J174" s="7" t="n">
        <v>0</v>
      </c>
      <c r="K174" s="7" t="n">
        <v>0</v>
      </c>
      <c r="L174" s="7" t="n">
        <v>0</v>
      </c>
      <c r="M174" s="7" t="n">
        <v>1</v>
      </c>
      <c r="N174" s="7" t="n">
        <v>1.60000002384186</v>
      </c>
      <c r="O174" s="7" t="n">
        <v>0.0900000035762787</v>
      </c>
      <c r="P174" s="7" t="s">
        <v>12</v>
      </c>
      <c r="Q174" s="7" t="s">
        <v>12</v>
      </c>
      <c r="R174" s="7" t="n">
        <v>-1</v>
      </c>
      <c r="S174" s="7" t="n">
        <v>0</v>
      </c>
      <c r="T174" s="7" t="n">
        <v>0</v>
      </c>
      <c r="U174" s="7" t="n">
        <v>0</v>
      </c>
      <c r="V174" s="7" t="n">
        <v>0</v>
      </c>
    </row>
    <row r="175" spans="1:6">
      <c r="A175" t="s">
        <v>4</v>
      </c>
      <c r="B175" s="4" t="s">
        <v>5</v>
      </c>
      <c r="C175" s="4" t="s">
        <v>10</v>
      </c>
      <c r="D175" s="4" t="s">
        <v>13</v>
      </c>
      <c r="E175" s="4" t="s">
        <v>13</v>
      </c>
      <c r="F175" s="4" t="s">
        <v>6</v>
      </c>
    </row>
    <row r="176" spans="1:6">
      <c r="A176" t="n">
        <v>2413</v>
      </c>
      <c r="B176" s="21" t="n">
        <v>20</v>
      </c>
      <c r="C176" s="7" t="n">
        <v>999</v>
      </c>
      <c r="D176" s="7" t="n">
        <v>3</v>
      </c>
      <c r="E176" s="7" t="n">
        <v>10</v>
      </c>
      <c r="F176" s="7" t="s">
        <v>44</v>
      </c>
    </row>
    <row r="177" spans="1:22">
      <c r="A177" t="s">
        <v>4</v>
      </c>
      <c r="B177" s="4" t="s">
        <v>5</v>
      </c>
      <c r="C177" s="4" t="s">
        <v>10</v>
      </c>
    </row>
    <row r="178" spans="1:22">
      <c r="A178" t="n">
        <v>2431</v>
      </c>
      <c r="B178" s="30" t="n">
        <v>16</v>
      </c>
      <c r="C178" s="7" t="n">
        <v>0</v>
      </c>
    </row>
    <row r="179" spans="1:22">
      <c r="A179" t="s">
        <v>4</v>
      </c>
      <c r="B179" s="4" t="s">
        <v>5</v>
      </c>
      <c r="C179" s="4" t="s">
        <v>13</v>
      </c>
      <c r="D179" s="4" t="s">
        <v>10</v>
      </c>
      <c r="E179" s="4" t="s">
        <v>13</v>
      </c>
      <c r="F179" s="4" t="s">
        <v>6</v>
      </c>
      <c r="G179" s="4" t="s">
        <v>6</v>
      </c>
      <c r="H179" s="4" t="s">
        <v>6</v>
      </c>
      <c r="I179" s="4" t="s">
        <v>6</v>
      </c>
      <c r="J179" s="4" t="s">
        <v>6</v>
      </c>
      <c r="K179" s="4" t="s">
        <v>6</v>
      </c>
      <c r="L179" s="4" t="s">
        <v>6</v>
      </c>
      <c r="M179" s="4" t="s">
        <v>6</v>
      </c>
      <c r="N179" s="4" t="s">
        <v>6</v>
      </c>
      <c r="O179" s="4" t="s">
        <v>6</v>
      </c>
      <c r="P179" s="4" t="s">
        <v>6</v>
      </c>
      <c r="Q179" s="4" t="s">
        <v>6</v>
      </c>
      <c r="R179" s="4" t="s">
        <v>6</v>
      </c>
      <c r="S179" s="4" t="s">
        <v>6</v>
      </c>
      <c r="T179" s="4" t="s">
        <v>6</v>
      </c>
      <c r="U179" s="4" t="s">
        <v>6</v>
      </c>
    </row>
    <row r="180" spans="1:22">
      <c r="A180" t="n">
        <v>2434</v>
      </c>
      <c r="B180" s="33" t="n">
        <v>36</v>
      </c>
      <c r="C180" s="7" t="n">
        <v>8</v>
      </c>
      <c r="D180" s="7" t="n">
        <v>999</v>
      </c>
      <c r="E180" s="7" t="n">
        <v>0</v>
      </c>
      <c r="F180" s="7" t="s">
        <v>45</v>
      </c>
      <c r="G180" s="7" t="s">
        <v>46</v>
      </c>
      <c r="H180" s="7" t="s">
        <v>47</v>
      </c>
      <c r="I180" s="7" t="s">
        <v>48</v>
      </c>
      <c r="J180" s="7" t="s">
        <v>49</v>
      </c>
      <c r="K180" s="7" t="s">
        <v>50</v>
      </c>
      <c r="L180" s="7" t="s">
        <v>12</v>
      </c>
      <c r="M180" s="7" t="s">
        <v>12</v>
      </c>
      <c r="N180" s="7" t="s">
        <v>12</v>
      </c>
      <c r="O180" s="7" t="s">
        <v>12</v>
      </c>
      <c r="P180" s="7" t="s">
        <v>12</v>
      </c>
      <c r="Q180" s="7" t="s">
        <v>12</v>
      </c>
      <c r="R180" s="7" t="s">
        <v>12</v>
      </c>
      <c r="S180" s="7" t="s">
        <v>12</v>
      </c>
      <c r="T180" s="7" t="s">
        <v>12</v>
      </c>
      <c r="U180" s="7" t="s">
        <v>12</v>
      </c>
    </row>
    <row r="181" spans="1:22">
      <c r="A181" t="s">
        <v>4</v>
      </c>
      <c r="B181" s="4" t="s">
        <v>5</v>
      </c>
      <c r="C181" s="4" t="s">
        <v>10</v>
      </c>
      <c r="D181" s="4" t="s">
        <v>18</v>
      </c>
      <c r="E181" s="4" t="s">
        <v>18</v>
      </c>
      <c r="F181" s="4" t="s">
        <v>18</v>
      </c>
      <c r="G181" s="4" t="s">
        <v>18</v>
      </c>
    </row>
    <row r="182" spans="1:22">
      <c r="A182" t="n">
        <v>2509</v>
      </c>
      <c r="B182" s="34" t="n">
        <v>46</v>
      </c>
      <c r="C182" s="7" t="n">
        <v>0</v>
      </c>
      <c r="D182" s="7" t="n">
        <v>-8.19999980926514</v>
      </c>
      <c r="E182" s="7" t="n">
        <v>0.150000005960464</v>
      </c>
      <c r="F182" s="7" t="n">
        <v>-28.5</v>
      </c>
      <c r="G182" s="7" t="n">
        <v>0</v>
      </c>
    </row>
    <row r="183" spans="1:22">
      <c r="A183" t="s">
        <v>4</v>
      </c>
      <c r="B183" s="4" t="s">
        <v>5</v>
      </c>
      <c r="C183" s="4" t="s">
        <v>10</v>
      </c>
      <c r="D183" s="4" t="s">
        <v>9</v>
      </c>
    </row>
    <row r="184" spans="1:22">
      <c r="A184" t="n">
        <v>2528</v>
      </c>
      <c r="B184" s="35" t="n">
        <v>43</v>
      </c>
      <c r="C184" s="7" t="n">
        <v>0</v>
      </c>
      <c r="D184" s="7" t="n">
        <v>128</v>
      </c>
    </row>
    <row r="185" spans="1:22">
      <c r="A185" t="s">
        <v>4</v>
      </c>
      <c r="B185" s="4" t="s">
        <v>5</v>
      </c>
      <c r="C185" s="4" t="s">
        <v>10</v>
      </c>
      <c r="D185" s="4" t="s">
        <v>18</v>
      </c>
      <c r="E185" s="4" t="s">
        <v>18</v>
      </c>
      <c r="F185" s="4" t="s">
        <v>18</v>
      </c>
      <c r="G185" s="4" t="s">
        <v>18</v>
      </c>
    </row>
    <row r="186" spans="1:22">
      <c r="A186" t="n">
        <v>2535</v>
      </c>
      <c r="B186" s="34" t="n">
        <v>46</v>
      </c>
      <c r="C186" s="7" t="n">
        <v>999</v>
      </c>
      <c r="D186" s="7" t="n">
        <v>-8.19999980926514</v>
      </c>
      <c r="E186" s="7" t="n">
        <v>0.150000005960464</v>
      </c>
      <c r="F186" s="7" t="n">
        <v>-28.5</v>
      </c>
      <c r="G186" s="7" t="n">
        <v>0</v>
      </c>
    </row>
    <row r="187" spans="1:22">
      <c r="A187" t="s">
        <v>4</v>
      </c>
      <c r="B187" s="4" t="s">
        <v>5</v>
      </c>
      <c r="C187" s="4" t="s">
        <v>10</v>
      </c>
      <c r="D187" s="4" t="s">
        <v>13</v>
      </c>
      <c r="E187" s="4" t="s">
        <v>6</v>
      </c>
      <c r="F187" s="4" t="s">
        <v>18</v>
      </c>
      <c r="G187" s="4" t="s">
        <v>18</v>
      </c>
      <c r="H187" s="4" t="s">
        <v>18</v>
      </c>
    </row>
    <row r="188" spans="1:22">
      <c r="A188" t="n">
        <v>2554</v>
      </c>
      <c r="B188" s="36" t="n">
        <v>48</v>
      </c>
      <c r="C188" s="7" t="n">
        <v>999</v>
      </c>
      <c r="D188" s="7" t="n">
        <v>0</v>
      </c>
      <c r="E188" s="7" t="s">
        <v>56</v>
      </c>
      <c r="F188" s="7" t="n">
        <v>-1</v>
      </c>
      <c r="G188" s="7" t="n">
        <v>1</v>
      </c>
      <c r="H188" s="7" t="n">
        <v>0</v>
      </c>
    </row>
    <row r="189" spans="1:22">
      <c r="A189" t="s">
        <v>4</v>
      </c>
      <c r="B189" s="4" t="s">
        <v>5</v>
      </c>
      <c r="C189" s="4" t="s">
        <v>13</v>
      </c>
      <c r="D189" s="4" t="s">
        <v>10</v>
      </c>
      <c r="E189" s="4" t="s">
        <v>10</v>
      </c>
      <c r="F189" s="4" t="s">
        <v>10</v>
      </c>
      <c r="G189" s="4" t="s">
        <v>10</v>
      </c>
      <c r="H189" s="4" t="s">
        <v>10</v>
      </c>
      <c r="I189" s="4" t="s">
        <v>6</v>
      </c>
      <c r="J189" s="4" t="s">
        <v>18</v>
      </c>
      <c r="K189" s="4" t="s">
        <v>18</v>
      </c>
      <c r="L189" s="4" t="s">
        <v>18</v>
      </c>
      <c r="M189" s="4" t="s">
        <v>9</v>
      </c>
      <c r="N189" s="4" t="s">
        <v>9</v>
      </c>
      <c r="O189" s="4" t="s">
        <v>18</v>
      </c>
      <c r="P189" s="4" t="s">
        <v>18</v>
      </c>
      <c r="Q189" s="4" t="s">
        <v>18</v>
      </c>
      <c r="R189" s="4" t="s">
        <v>18</v>
      </c>
      <c r="S189" s="4" t="s">
        <v>13</v>
      </c>
    </row>
    <row r="190" spans="1:22">
      <c r="A190" t="n">
        <v>2581</v>
      </c>
      <c r="B190" s="31" t="n">
        <v>39</v>
      </c>
      <c r="C190" s="7" t="n">
        <v>12</v>
      </c>
      <c r="D190" s="7" t="n">
        <v>65533</v>
      </c>
      <c r="E190" s="7" t="n">
        <v>205</v>
      </c>
      <c r="F190" s="7" t="n">
        <v>0</v>
      </c>
      <c r="G190" s="7" t="n">
        <v>999</v>
      </c>
      <c r="H190" s="7" t="n">
        <v>3</v>
      </c>
      <c r="I190" s="7" t="s">
        <v>12</v>
      </c>
      <c r="J190" s="7" t="n">
        <v>0</v>
      </c>
      <c r="K190" s="7" t="n">
        <v>0</v>
      </c>
      <c r="L190" s="7" t="n">
        <v>0</v>
      </c>
      <c r="M190" s="7" t="n">
        <v>0</v>
      </c>
      <c r="N190" s="7" t="n">
        <v>0</v>
      </c>
      <c r="O190" s="7" t="n">
        <v>0</v>
      </c>
      <c r="P190" s="7" t="n">
        <v>1</v>
      </c>
      <c r="Q190" s="7" t="n">
        <v>1</v>
      </c>
      <c r="R190" s="7" t="n">
        <v>1</v>
      </c>
      <c r="S190" s="7" t="n">
        <v>105</v>
      </c>
    </row>
    <row r="191" spans="1:22">
      <c r="A191" t="s">
        <v>4</v>
      </c>
      <c r="B191" s="4" t="s">
        <v>5</v>
      </c>
      <c r="C191" s="4" t="s">
        <v>10</v>
      </c>
      <c r="D191" s="4" t="s">
        <v>18</v>
      </c>
      <c r="E191" s="4" t="s">
        <v>18</v>
      </c>
      <c r="F191" s="4" t="s">
        <v>18</v>
      </c>
      <c r="G191" s="4" t="s">
        <v>18</v>
      </c>
    </row>
    <row r="192" spans="1:22">
      <c r="A192" t="n">
        <v>2631</v>
      </c>
      <c r="B192" s="34" t="n">
        <v>46</v>
      </c>
      <c r="C192" s="7" t="n">
        <v>18</v>
      </c>
      <c r="D192" s="7" t="n">
        <v>-8.19999980926514</v>
      </c>
      <c r="E192" s="7" t="n">
        <v>0.150000005960464</v>
      </c>
      <c r="F192" s="7" t="n">
        <v>-28.5</v>
      </c>
      <c r="G192" s="7" t="n">
        <v>0</v>
      </c>
    </row>
    <row r="193" spans="1:21">
      <c r="A193" t="s">
        <v>4</v>
      </c>
      <c r="B193" s="4" t="s">
        <v>5</v>
      </c>
      <c r="C193" s="4" t="s">
        <v>10</v>
      </c>
      <c r="D193" s="4" t="s">
        <v>9</v>
      </c>
    </row>
    <row r="194" spans="1:21">
      <c r="A194" t="n">
        <v>2650</v>
      </c>
      <c r="B194" s="35" t="n">
        <v>43</v>
      </c>
      <c r="C194" s="7" t="n">
        <v>18</v>
      </c>
      <c r="D194" s="7" t="n">
        <v>256</v>
      </c>
    </row>
    <row r="195" spans="1:21">
      <c r="A195" t="s">
        <v>4</v>
      </c>
      <c r="B195" s="4" t="s">
        <v>5</v>
      </c>
      <c r="C195" s="4" t="s">
        <v>10</v>
      </c>
      <c r="D195" s="4" t="s">
        <v>9</v>
      </c>
    </row>
    <row r="196" spans="1:21">
      <c r="A196" t="n">
        <v>2657</v>
      </c>
      <c r="B196" s="35" t="n">
        <v>43</v>
      </c>
      <c r="C196" s="7" t="n">
        <v>18</v>
      </c>
      <c r="D196" s="7" t="n">
        <v>131072</v>
      </c>
    </row>
    <row r="197" spans="1:21">
      <c r="A197" t="s">
        <v>4</v>
      </c>
      <c r="B197" s="4" t="s">
        <v>5</v>
      </c>
      <c r="C197" s="4" t="s">
        <v>13</v>
      </c>
      <c r="D197" s="4" t="s">
        <v>10</v>
      </c>
      <c r="E197" s="4" t="s">
        <v>10</v>
      </c>
      <c r="F197" s="4" t="s">
        <v>6</v>
      </c>
      <c r="G197" s="4" t="s">
        <v>6</v>
      </c>
    </row>
    <row r="198" spans="1:21">
      <c r="A198" t="n">
        <v>2664</v>
      </c>
      <c r="B198" s="37" t="n">
        <v>128</v>
      </c>
      <c r="C198" s="7" t="n">
        <v>0</v>
      </c>
      <c r="D198" s="7" t="n">
        <v>18</v>
      </c>
      <c r="E198" s="7" t="n">
        <v>999</v>
      </c>
      <c r="F198" s="7" t="s">
        <v>12</v>
      </c>
      <c r="G198" s="7" t="s">
        <v>57</v>
      </c>
    </row>
    <row r="199" spans="1:21">
      <c r="A199" t="s">
        <v>4</v>
      </c>
      <c r="B199" s="4" t="s">
        <v>5</v>
      </c>
      <c r="C199" s="4" t="s">
        <v>10</v>
      </c>
      <c r="D199" s="4" t="s">
        <v>13</v>
      </c>
      <c r="E199" s="4" t="s">
        <v>13</v>
      </c>
      <c r="F199" s="4" t="s">
        <v>6</v>
      </c>
    </row>
    <row r="200" spans="1:21">
      <c r="A200" t="n">
        <v>2683</v>
      </c>
      <c r="B200" s="24" t="n">
        <v>47</v>
      </c>
      <c r="C200" s="7" t="n">
        <v>999</v>
      </c>
      <c r="D200" s="7" t="n">
        <v>0</v>
      </c>
      <c r="E200" s="7" t="n">
        <v>0</v>
      </c>
      <c r="F200" s="7" t="s">
        <v>58</v>
      </c>
    </row>
    <row r="201" spans="1:21">
      <c r="A201" t="s">
        <v>4</v>
      </c>
      <c r="B201" s="4" t="s">
        <v>5</v>
      </c>
      <c r="C201" s="4" t="s">
        <v>10</v>
      </c>
      <c r="D201" s="4" t="s">
        <v>13</v>
      </c>
      <c r="E201" s="4" t="s">
        <v>13</v>
      </c>
      <c r="F201" s="4" t="s">
        <v>6</v>
      </c>
    </row>
    <row r="202" spans="1:21">
      <c r="A202" t="n">
        <v>2698</v>
      </c>
      <c r="B202" s="24" t="n">
        <v>47</v>
      </c>
      <c r="C202" s="7" t="n">
        <v>18</v>
      </c>
      <c r="D202" s="7" t="n">
        <v>0</v>
      </c>
      <c r="E202" s="7" t="n">
        <v>0</v>
      </c>
      <c r="F202" s="7" t="s">
        <v>58</v>
      </c>
    </row>
    <row r="203" spans="1:21">
      <c r="A203" t="s">
        <v>4</v>
      </c>
      <c r="B203" s="4" t="s">
        <v>5</v>
      </c>
      <c r="C203" s="4" t="s">
        <v>10</v>
      </c>
      <c r="D203" s="4" t="s">
        <v>18</v>
      </c>
      <c r="E203" s="4" t="s">
        <v>18</v>
      </c>
      <c r="F203" s="4" t="s">
        <v>18</v>
      </c>
      <c r="G203" s="4" t="s">
        <v>18</v>
      </c>
    </row>
    <row r="204" spans="1:21">
      <c r="A204" t="n">
        <v>2713</v>
      </c>
      <c r="B204" s="34" t="n">
        <v>46</v>
      </c>
      <c r="C204" s="7" t="n">
        <v>23</v>
      </c>
      <c r="D204" s="7" t="n">
        <v>-3.20000004768372</v>
      </c>
      <c r="E204" s="7" t="n">
        <v>0</v>
      </c>
      <c r="F204" s="7" t="n">
        <v>64.7799987792969</v>
      </c>
      <c r="G204" s="7" t="n">
        <v>193.899993896484</v>
      </c>
    </row>
    <row r="205" spans="1:21">
      <c r="A205" t="s">
        <v>4</v>
      </c>
      <c r="B205" s="4" t="s">
        <v>5</v>
      </c>
      <c r="C205" s="4" t="s">
        <v>10</v>
      </c>
      <c r="D205" s="4" t="s">
        <v>18</v>
      </c>
      <c r="E205" s="4" t="s">
        <v>18</v>
      </c>
      <c r="F205" s="4" t="s">
        <v>18</v>
      </c>
      <c r="G205" s="4" t="s">
        <v>18</v>
      </c>
    </row>
    <row r="206" spans="1:21">
      <c r="A206" t="n">
        <v>2732</v>
      </c>
      <c r="B206" s="34" t="n">
        <v>46</v>
      </c>
      <c r="C206" s="7" t="n">
        <v>27</v>
      </c>
      <c r="D206" s="7" t="n">
        <v>-3.92000007629395</v>
      </c>
      <c r="E206" s="7" t="n">
        <v>0</v>
      </c>
      <c r="F206" s="7" t="n">
        <v>65.2699966430664</v>
      </c>
      <c r="G206" s="7" t="n">
        <v>202.100006103516</v>
      </c>
    </row>
    <row r="207" spans="1:21">
      <c r="A207" t="s">
        <v>4</v>
      </c>
      <c r="B207" s="4" t="s">
        <v>5</v>
      </c>
      <c r="C207" s="4" t="s">
        <v>10</v>
      </c>
      <c r="D207" s="4" t="s">
        <v>18</v>
      </c>
      <c r="E207" s="4" t="s">
        <v>18</v>
      </c>
      <c r="F207" s="4" t="s">
        <v>18</v>
      </c>
      <c r="G207" s="4" t="s">
        <v>18</v>
      </c>
    </row>
    <row r="208" spans="1:21">
      <c r="A208" t="n">
        <v>2751</v>
      </c>
      <c r="B208" s="34" t="n">
        <v>46</v>
      </c>
      <c r="C208" s="7" t="n">
        <v>7033</v>
      </c>
      <c r="D208" s="7" t="n">
        <v>-5.80000019073486</v>
      </c>
      <c r="E208" s="7" t="n">
        <v>0</v>
      </c>
      <c r="F208" s="7" t="n">
        <v>75</v>
      </c>
      <c r="G208" s="7" t="n">
        <v>180</v>
      </c>
    </row>
    <row r="209" spans="1:7">
      <c r="A209" t="s">
        <v>4</v>
      </c>
      <c r="B209" s="4" t="s">
        <v>5</v>
      </c>
      <c r="C209" s="4" t="s">
        <v>10</v>
      </c>
      <c r="D209" s="4" t="s">
        <v>18</v>
      </c>
      <c r="E209" s="4" t="s">
        <v>18</v>
      </c>
      <c r="F209" s="4" t="s">
        <v>18</v>
      </c>
      <c r="G209" s="4" t="s">
        <v>18</v>
      </c>
    </row>
    <row r="210" spans="1:7">
      <c r="A210" t="n">
        <v>2770</v>
      </c>
      <c r="B210" s="34" t="n">
        <v>46</v>
      </c>
      <c r="C210" s="7" t="n">
        <v>7034</v>
      </c>
      <c r="D210" s="7" t="n">
        <v>5.80000019073486</v>
      </c>
      <c r="E210" s="7" t="n">
        <v>0</v>
      </c>
      <c r="F210" s="7" t="n">
        <v>75</v>
      </c>
      <c r="G210" s="7" t="n">
        <v>270</v>
      </c>
    </row>
    <row r="211" spans="1:7">
      <c r="A211" t="s">
        <v>4</v>
      </c>
      <c r="B211" s="4" t="s">
        <v>5</v>
      </c>
      <c r="C211" s="4" t="s">
        <v>10</v>
      </c>
      <c r="D211" s="4" t="s">
        <v>9</v>
      </c>
    </row>
    <row r="212" spans="1:7">
      <c r="A212" t="n">
        <v>2789</v>
      </c>
      <c r="B212" s="35" t="n">
        <v>43</v>
      </c>
      <c r="C212" s="7" t="n">
        <v>7033</v>
      </c>
      <c r="D212" s="7" t="n">
        <v>256</v>
      </c>
    </row>
    <row r="213" spans="1:7">
      <c r="A213" t="s">
        <v>4</v>
      </c>
      <c r="B213" s="4" t="s">
        <v>5</v>
      </c>
      <c r="C213" s="4" t="s">
        <v>10</v>
      </c>
      <c r="D213" s="4" t="s">
        <v>9</v>
      </c>
    </row>
    <row r="214" spans="1:7">
      <c r="A214" t="n">
        <v>2796</v>
      </c>
      <c r="B214" s="35" t="n">
        <v>43</v>
      </c>
      <c r="C214" s="7" t="n">
        <v>7034</v>
      </c>
      <c r="D214" s="7" t="n">
        <v>256</v>
      </c>
    </row>
    <row r="215" spans="1:7">
      <c r="A215" t="s">
        <v>4</v>
      </c>
      <c r="B215" s="4" t="s">
        <v>5</v>
      </c>
      <c r="C215" s="4" t="s">
        <v>13</v>
      </c>
      <c r="D215" s="4" t="s">
        <v>13</v>
      </c>
      <c r="E215" s="4" t="s">
        <v>18</v>
      </c>
      <c r="F215" s="4" t="s">
        <v>18</v>
      </c>
      <c r="G215" s="4" t="s">
        <v>18</v>
      </c>
      <c r="H215" s="4" t="s">
        <v>10</v>
      </c>
    </row>
    <row r="216" spans="1:7">
      <c r="A216" t="n">
        <v>2803</v>
      </c>
      <c r="B216" s="38" t="n">
        <v>45</v>
      </c>
      <c r="C216" s="7" t="n">
        <v>2</v>
      </c>
      <c r="D216" s="7" t="n">
        <v>3</v>
      </c>
      <c r="E216" s="7" t="n">
        <v>-5.01999998092651</v>
      </c>
      <c r="F216" s="7" t="n">
        <v>1.9099999666214</v>
      </c>
      <c r="G216" s="7" t="n">
        <v>114.629997253418</v>
      </c>
      <c r="H216" s="7" t="n">
        <v>0</v>
      </c>
    </row>
    <row r="217" spans="1:7">
      <c r="A217" t="s">
        <v>4</v>
      </c>
      <c r="B217" s="4" t="s">
        <v>5</v>
      </c>
      <c r="C217" s="4" t="s">
        <v>13</v>
      </c>
      <c r="D217" s="4" t="s">
        <v>13</v>
      </c>
      <c r="E217" s="4" t="s">
        <v>18</v>
      </c>
      <c r="F217" s="4" t="s">
        <v>18</v>
      </c>
      <c r="G217" s="4" t="s">
        <v>18</v>
      </c>
      <c r="H217" s="4" t="s">
        <v>10</v>
      </c>
      <c r="I217" s="4" t="s">
        <v>13</v>
      </c>
    </row>
    <row r="218" spans="1:7">
      <c r="A218" t="n">
        <v>2820</v>
      </c>
      <c r="B218" s="38" t="n">
        <v>45</v>
      </c>
      <c r="C218" s="7" t="n">
        <v>4</v>
      </c>
      <c r="D218" s="7" t="n">
        <v>3</v>
      </c>
      <c r="E218" s="7" t="n">
        <v>358.130004882813</v>
      </c>
      <c r="F218" s="7" t="n">
        <v>357.5</v>
      </c>
      <c r="G218" s="7" t="n">
        <v>0</v>
      </c>
      <c r="H218" s="7" t="n">
        <v>0</v>
      </c>
      <c r="I218" s="7" t="n">
        <v>0</v>
      </c>
    </row>
    <row r="219" spans="1:7">
      <c r="A219" t="s">
        <v>4</v>
      </c>
      <c r="B219" s="4" t="s">
        <v>5</v>
      </c>
      <c r="C219" s="4" t="s">
        <v>13</v>
      </c>
      <c r="D219" s="4" t="s">
        <v>13</v>
      </c>
      <c r="E219" s="4" t="s">
        <v>18</v>
      </c>
      <c r="F219" s="4" t="s">
        <v>10</v>
      </c>
    </row>
    <row r="220" spans="1:7">
      <c r="A220" t="n">
        <v>2838</v>
      </c>
      <c r="B220" s="38" t="n">
        <v>45</v>
      </c>
      <c r="C220" s="7" t="n">
        <v>5</v>
      </c>
      <c r="D220" s="7" t="n">
        <v>3</v>
      </c>
      <c r="E220" s="7" t="n">
        <v>52.2999992370605</v>
      </c>
      <c r="F220" s="7" t="n">
        <v>0</v>
      </c>
    </row>
    <row r="221" spans="1:7">
      <c r="A221" t="s">
        <v>4</v>
      </c>
      <c r="B221" s="4" t="s">
        <v>5</v>
      </c>
      <c r="C221" s="4" t="s">
        <v>13</v>
      </c>
      <c r="D221" s="4" t="s">
        <v>13</v>
      </c>
      <c r="E221" s="4" t="s">
        <v>18</v>
      </c>
      <c r="F221" s="4" t="s">
        <v>10</v>
      </c>
    </row>
    <row r="222" spans="1:7">
      <c r="A222" t="n">
        <v>2847</v>
      </c>
      <c r="B222" s="38" t="n">
        <v>45</v>
      </c>
      <c r="C222" s="7" t="n">
        <v>11</v>
      </c>
      <c r="D222" s="7" t="n">
        <v>3</v>
      </c>
      <c r="E222" s="7" t="n">
        <v>38</v>
      </c>
      <c r="F222" s="7" t="n">
        <v>0</v>
      </c>
    </row>
    <row r="223" spans="1:7">
      <c r="A223" t="s">
        <v>4</v>
      </c>
      <c r="B223" s="4" t="s">
        <v>5</v>
      </c>
      <c r="C223" s="4" t="s">
        <v>13</v>
      </c>
      <c r="D223" s="4" t="s">
        <v>13</v>
      </c>
      <c r="E223" s="4" t="s">
        <v>18</v>
      </c>
      <c r="F223" s="4" t="s">
        <v>18</v>
      </c>
      <c r="G223" s="4" t="s">
        <v>18</v>
      </c>
      <c r="H223" s="4" t="s">
        <v>10</v>
      </c>
    </row>
    <row r="224" spans="1:7">
      <c r="A224" t="n">
        <v>2856</v>
      </c>
      <c r="B224" s="38" t="n">
        <v>45</v>
      </c>
      <c r="C224" s="7" t="n">
        <v>2</v>
      </c>
      <c r="D224" s="7" t="n">
        <v>3</v>
      </c>
      <c r="E224" s="7" t="n">
        <v>-3.92000007629395</v>
      </c>
      <c r="F224" s="7" t="n">
        <v>8.18000030517578</v>
      </c>
      <c r="G224" s="7" t="n">
        <v>30.7600002288818</v>
      </c>
      <c r="H224" s="7" t="n">
        <v>8000</v>
      </c>
    </row>
    <row r="225" spans="1:9">
      <c r="A225" t="s">
        <v>4</v>
      </c>
      <c r="B225" s="4" t="s">
        <v>5</v>
      </c>
      <c r="C225" s="4" t="s">
        <v>13</v>
      </c>
      <c r="D225" s="4" t="s">
        <v>13</v>
      </c>
      <c r="E225" s="4" t="s">
        <v>18</v>
      </c>
      <c r="F225" s="4" t="s">
        <v>18</v>
      </c>
      <c r="G225" s="4" t="s">
        <v>18</v>
      </c>
      <c r="H225" s="4" t="s">
        <v>10</v>
      </c>
      <c r="I225" s="4" t="s">
        <v>13</v>
      </c>
    </row>
    <row r="226" spans="1:9">
      <c r="A226" t="n">
        <v>2873</v>
      </c>
      <c r="B226" s="38" t="n">
        <v>45</v>
      </c>
      <c r="C226" s="7" t="n">
        <v>4</v>
      </c>
      <c r="D226" s="7" t="n">
        <v>3</v>
      </c>
      <c r="E226" s="7" t="n">
        <v>6.15999984741211</v>
      </c>
      <c r="F226" s="7" t="n">
        <v>343.149993896484</v>
      </c>
      <c r="G226" s="7" t="n">
        <v>0</v>
      </c>
      <c r="H226" s="7" t="n">
        <v>8000</v>
      </c>
      <c r="I226" s="7" t="n">
        <v>1</v>
      </c>
    </row>
    <row r="227" spans="1:9">
      <c r="A227" t="s">
        <v>4</v>
      </c>
      <c r="B227" s="4" t="s">
        <v>5</v>
      </c>
      <c r="C227" s="4" t="s">
        <v>13</v>
      </c>
      <c r="D227" s="4" t="s">
        <v>13</v>
      </c>
      <c r="E227" s="4" t="s">
        <v>18</v>
      </c>
      <c r="F227" s="4" t="s">
        <v>10</v>
      </c>
    </row>
    <row r="228" spans="1:9">
      <c r="A228" t="n">
        <v>2891</v>
      </c>
      <c r="B228" s="38" t="n">
        <v>45</v>
      </c>
      <c r="C228" s="7" t="n">
        <v>5</v>
      </c>
      <c r="D228" s="7" t="n">
        <v>3</v>
      </c>
      <c r="E228" s="7" t="n">
        <v>52.2999992370605</v>
      </c>
      <c r="F228" s="7" t="n">
        <v>8000</v>
      </c>
    </row>
    <row r="229" spans="1:9">
      <c r="A229" t="s">
        <v>4</v>
      </c>
      <c r="B229" s="4" t="s">
        <v>5</v>
      </c>
      <c r="C229" s="4" t="s">
        <v>13</v>
      </c>
      <c r="D229" s="4" t="s">
        <v>13</v>
      </c>
      <c r="E229" s="4" t="s">
        <v>18</v>
      </c>
      <c r="F229" s="4" t="s">
        <v>10</v>
      </c>
    </row>
    <row r="230" spans="1:9">
      <c r="A230" t="n">
        <v>2900</v>
      </c>
      <c r="B230" s="38" t="n">
        <v>45</v>
      </c>
      <c r="C230" s="7" t="n">
        <v>11</v>
      </c>
      <c r="D230" s="7" t="n">
        <v>3</v>
      </c>
      <c r="E230" s="7" t="n">
        <v>38</v>
      </c>
      <c r="F230" s="7" t="n">
        <v>8000</v>
      </c>
    </row>
    <row r="231" spans="1:9">
      <c r="A231" t="s">
        <v>4</v>
      </c>
      <c r="B231" s="4" t="s">
        <v>5</v>
      </c>
      <c r="C231" s="4" t="s">
        <v>10</v>
      </c>
      <c r="D231" s="4" t="s">
        <v>9</v>
      </c>
    </row>
    <row r="232" spans="1:9">
      <c r="A232" t="n">
        <v>2909</v>
      </c>
      <c r="B232" s="35" t="n">
        <v>43</v>
      </c>
      <c r="C232" s="7" t="n">
        <v>23</v>
      </c>
      <c r="D232" s="7" t="n">
        <v>128</v>
      </c>
    </row>
    <row r="233" spans="1:9">
      <c r="A233" t="s">
        <v>4</v>
      </c>
      <c r="B233" s="4" t="s">
        <v>5</v>
      </c>
      <c r="C233" s="4" t="s">
        <v>10</v>
      </c>
      <c r="D233" s="4" t="s">
        <v>9</v>
      </c>
    </row>
    <row r="234" spans="1:9">
      <c r="A234" t="n">
        <v>2916</v>
      </c>
      <c r="B234" s="35" t="n">
        <v>43</v>
      </c>
      <c r="C234" s="7" t="n">
        <v>23</v>
      </c>
      <c r="D234" s="7" t="n">
        <v>32</v>
      </c>
    </row>
    <row r="235" spans="1:9">
      <c r="A235" t="s">
        <v>4</v>
      </c>
      <c r="B235" s="4" t="s">
        <v>5</v>
      </c>
      <c r="C235" s="4" t="s">
        <v>10</v>
      </c>
      <c r="D235" s="4" t="s">
        <v>9</v>
      </c>
    </row>
    <row r="236" spans="1:9">
      <c r="A236" t="n">
        <v>2923</v>
      </c>
      <c r="B236" s="35" t="n">
        <v>43</v>
      </c>
      <c r="C236" s="7" t="n">
        <v>27</v>
      </c>
      <c r="D236" s="7" t="n">
        <v>128</v>
      </c>
    </row>
    <row r="237" spans="1:9">
      <c r="A237" t="s">
        <v>4</v>
      </c>
      <c r="B237" s="4" t="s">
        <v>5</v>
      </c>
      <c r="C237" s="4" t="s">
        <v>10</v>
      </c>
      <c r="D237" s="4" t="s">
        <v>9</v>
      </c>
    </row>
    <row r="238" spans="1:9">
      <c r="A238" t="n">
        <v>2930</v>
      </c>
      <c r="B238" s="35" t="n">
        <v>43</v>
      </c>
      <c r="C238" s="7" t="n">
        <v>27</v>
      </c>
      <c r="D238" s="7" t="n">
        <v>32</v>
      </c>
    </row>
    <row r="239" spans="1:9">
      <c r="A239" t="s">
        <v>4</v>
      </c>
      <c r="B239" s="4" t="s">
        <v>5</v>
      </c>
      <c r="C239" s="4" t="s">
        <v>13</v>
      </c>
      <c r="D239" s="4" t="s">
        <v>10</v>
      </c>
      <c r="E239" s="4" t="s">
        <v>13</v>
      </c>
    </row>
    <row r="240" spans="1:9">
      <c r="A240" t="n">
        <v>2937</v>
      </c>
      <c r="B240" s="20" t="n">
        <v>49</v>
      </c>
      <c r="C240" s="7" t="n">
        <v>1</v>
      </c>
      <c r="D240" s="7" t="n">
        <v>5000</v>
      </c>
      <c r="E240" s="7" t="n">
        <v>0</v>
      </c>
    </row>
    <row r="241" spans="1:9">
      <c r="A241" t="s">
        <v>4</v>
      </c>
      <c r="B241" s="4" t="s">
        <v>5</v>
      </c>
      <c r="C241" s="4" t="s">
        <v>13</v>
      </c>
      <c r="D241" s="4" t="s">
        <v>10</v>
      </c>
      <c r="E241" s="4" t="s">
        <v>10</v>
      </c>
      <c r="F241" s="4" t="s">
        <v>9</v>
      </c>
    </row>
    <row r="242" spans="1:9">
      <c r="A242" t="n">
        <v>2942</v>
      </c>
      <c r="B242" s="39" t="n">
        <v>84</v>
      </c>
      <c r="C242" s="7" t="n">
        <v>0</v>
      </c>
      <c r="D242" s="7" t="n">
        <v>0</v>
      </c>
      <c r="E242" s="7" t="n">
        <v>0</v>
      </c>
      <c r="F242" s="7" t="n">
        <v>1045220557</v>
      </c>
    </row>
    <row r="243" spans="1:9">
      <c r="A243" t="s">
        <v>4</v>
      </c>
      <c r="B243" s="4" t="s">
        <v>5</v>
      </c>
      <c r="C243" s="4" t="s">
        <v>13</v>
      </c>
      <c r="D243" s="4" t="s">
        <v>10</v>
      </c>
      <c r="E243" s="4" t="s">
        <v>18</v>
      </c>
    </row>
    <row r="244" spans="1:9">
      <c r="A244" t="n">
        <v>2952</v>
      </c>
      <c r="B244" s="23" t="n">
        <v>58</v>
      </c>
      <c r="C244" s="7" t="n">
        <v>100</v>
      </c>
      <c r="D244" s="7" t="n">
        <v>1000</v>
      </c>
      <c r="E244" s="7" t="n">
        <v>1</v>
      </c>
    </row>
    <row r="245" spans="1:9">
      <c r="A245" t="s">
        <v>4</v>
      </c>
      <c r="B245" s="4" t="s">
        <v>5</v>
      </c>
      <c r="C245" s="4" t="s">
        <v>13</v>
      </c>
      <c r="D245" s="4" t="s">
        <v>10</v>
      </c>
    </row>
    <row r="246" spans="1:9">
      <c r="A246" t="n">
        <v>2960</v>
      </c>
      <c r="B246" s="23" t="n">
        <v>58</v>
      </c>
      <c r="C246" s="7" t="n">
        <v>255</v>
      </c>
      <c r="D246" s="7" t="n">
        <v>0</v>
      </c>
    </row>
    <row r="247" spans="1:9">
      <c r="A247" t="s">
        <v>4</v>
      </c>
      <c r="B247" s="4" t="s">
        <v>5</v>
      </c>
      <c r="C247" s="4" t="s">
        <v>13</v>
      </c>
      <c r="D247" s="4" t="s">
        <v>10</v>
      </c>
    </row>
    <row r="248" spans="1:9">
      <c r="A248" t="n">
        <v>2964</v>
      </c>
      <c r="B248" s="38" t="n">
        <v>45</v>
      </c>
      <c r="C248" s="7" t="n">
        <v>7</v>
      </c>
      <c r="D248" s="7" t="n">
        <v>255</v>
      </c>
    </row>
    <row r="249" spans="1:9">
      <c r="A249" t="s">
        <v>4</v>
      </c>
      <c r="B249" s="4" t="s">
        <v>5</v>
      </c>
      <c r="C249" s="4" t="s">
        <v>13</v>
      </c>
      <c r="D249" s="4" t="s">
        <v>10</v>
      </c>
      <c r="E249" s="4" t="s">
        <v>18</v>
      </c>
    </row>
    <row r="250" spans="1:9">
      <c r="A250" t="n">
        <v>2968</v>
      </c>
      <c r="B250" s="23" t="n">
        <v>58</v>
      </c>
      <c r="C250" s="7" t="n">
        <v>101</v>
      </c>
      <c r="D250" s="7" t="n">
        <v>1000</v>
      </c>
      <c r="E250" s="7" t="n">
        <v>1</v>
      </c>
    </row>
    <row r="251" spans="1:9">
      <c r="A251" t="s">
        <v>4</v>
      </c>
      <c r="B251" s="4" t="s">
        <v>5</v>
      </c>
      <c r="C251" s="4" t="s">
        <v>13</v>
      </c>
      <c r="D251" s="4" t="s">
        <v>10</v>
      </c>
    </row>
    <row r="252" spans="1:9">
      <c r="A252" t="n">
        <v>2976</v>
      </c>
      <c r="B252" s="23" t="n">
        <v>58</v>
      </c>
      <c r="C252" s="7" t="n">
        <v>254</v>
      </c>
      <c r="D252" s="7" t="n">
        <v>0</v>
      </c>
    </row>
    <row r="253" spans="1:9">
      <c r="A253" t="s">
        <v>4</v>
      </c>
      <c r="B253" s="4" t="s">
        <v>5</v>
      </c>
      <c r="C253" s="4" t="s">
        <v>13</v>
      </c>
      <c r="D253" s="4" t="s">
        <v>13</v>
      </c>
      <c r="E253" s="4" t="s">
        <v>18</v>
      </c>
      <c r="F253" s="4" t="s">
        <v>18</v>
      </c>
      <c r="G253" s="4" t="s">
        <v>18</v>
      </c>
      <c r="H253" s="4" t="s">
        <v>10</v>
      </c>
    </row>
    <row r="254" spans="1:9">
      <c r="A254" t="n">
        <v>2980</v>
      </c>
      <c r="B254" s="38" t="n">
        <v>45</v>
      </c>
      <c r="C254" s="7" t="n">
        <v>2</v>
      </c>
      <c r="D254" s="7" t="n">
        <v>3</v>
      </c>
      <c r="E254" s="7" t="n">
        <v>-8.11999988555908</v>
      </c>
      <c r="F254" s="7" t="n">
        <v>6.80999994277954</v>
      </c>
      <c r="G254" s="7" t="n">
        <v>-24.4200000762939</v>
      </c>
      <c r="H254" s="7" t="n">
        <v>0</v>
      </c>
    </row>
    <row r="255" spans="1:9">
      <c r="A255" t="s">
        <v>4</v>
      </c>
      <c r="B255" s="4" t="s">
        <v>5</v>
      </c>
      <c r="C255" s="4" t="s">
        <v>13</v>
      </c>
      <c r="D255" s="4" t="s">
        <v>13</v>
      </c>
      <c r="E255" s="4" t="s">
        <v>18</v>
      </c>
      <c r="F255" s="4" t="s">
        <v>18</v>
      </c>
      <c r="G255" s="4" t="s">
        <v>18</v>
      </c>
      <c r="H255" s="4" t="s">
        <v>10</v>
      </c>
      <c r="I255" s="4" t="s">
        <v>13</v>
      </c>
    </row>
    <row r="256" spans="1:9">
      <c r="A256" t="n">
        <v>2997</v>
      </c>
      <c r="B256" s="38" t="n">
        <v>45</v>
      </c>
      <c r="C256" s="7" t="n">
        <v>4</v>
      </c>
      <c r="D256" s="7" t="n">
        <v>3</v>
      </c>
      <c r="E256" s="7" t="n">
        <v>2.74000000953674</v>
      </c>
      <c r="F256" s="7" t="n">
        <v>331.839996337891</v>
      </c>
      <c r="G256" s="7" t="n">
        <v>0</v>
      </c>
      <c r="H256" s="7" t="n">
        <v>0</v>
      </c>
      <c r="I256" s="7" t="n">
        <v>0</v>
      </c>
    </row>
    <row r="257" spans="1:9">
      <c r="A257" t="s">
        <v>4</v>
      </c>
      <c r="B257" s="4" t="s">
        <v>5</v>
      </c>
      <c r="C257" s="4" t="s">
        <v>13</v>
      </c>
      <c r="D257" s="4" t="s">
        <v>13</v>
      </c>
      <c r="E257" s="4" t="s">
        <v>18</v>
      </c>
      <c r="F257" s="4" t="s">
        <v>10</v>
      </c>
    </row>
    <row r="258" spans="1:9">
      <c r="A258" t="n">
        <v>3015</v>
      </c>
      <c r="B258" s="38" t="n">
        <v>45</v>
      </c>
      <c r="C258" s="7" t="n">
        <v>5</v>
      </c>
      <c r="D258" s="7" t="n">
        <v>3</v>
      </c>
      <c r="E258" s="7" t="n">
        <v>26.5</v>
      </c>
      <c r="F258" s="7" t="n">
        <v>0</v>
      </c>
    </row>
    <row r="259" spans="1:9">
      <c r="A259" t="s">
        <v>4</v>
      </c>
      <c r="B259" s="4" t="s">
        <v>5</v>
      </c>
      <c r="C259" s="4" t="s">
        <v>13</v>
      </c>
      <c r="D259" s="4" t="s">
        <v>13</v>
      </c>
      <c r="E259" s="4" t="s">
        <v>18</v>
      </c>
      <c r="F259" s="4" t="s">
        <v>10</v>
      </c>
    </row>
    <row r="260" spans="1:9">
      <c r="A260" t="n">
        <v>3024</v>
      </c>
      <c r="B260" s="38" t="n">
        <v>45</v>
      </c>
      <c r="C260" s="7" t="n">
        <v>11</v>
      </c>
      <c r="D260" s="7" t="n">
        <v>3</v>
      </c>
      <c r="E260" s="7" t="n">
        <v>37.4000015258789</v>
      </c>
      <c r="F260" s="7" t="n">
        <v>0</v>
      </c>
    </row>
    <row r="261" spans="1:9">
      <c r="A261" t="s">
        <v>4</v>
      </c>
      <c r="B261" s="4" t="s">
        <v>5</v>
      </c>
      <c r="C261" s="4" t="s">
        <v>13</v>
      </c>
      <c r="D261" s="4" t="s">
        <v>13</v>
      </c>
      <c r="E261" s="4" t="s">
        <v>18</v>
      </c>
      <c r="F261" s="4" t="s">
        <v>18</v>
      </c>
      <c r="G261" s="4" t="s">
        <v>18</v>
      </c>
      <c r="H261" s="4" t="s">
        <v>10</v>
      </c>
    </row>
    <row r="262" spans="1:9">
      <c r="A262" t="n">
        <v>3033</v>
      </c>
      <c r="B262" s="38" t="n">
        <v>45</v>
      </c>
      <c r="C262" s="7" t="n">
        <v>2</v>
      </c>
      <c r="D262" s="7" t="n">
        <v>3</v>
      </c>
      <c r="E262" s="7" t="n">
        <v>-8.11999988555908</v>
      </c>
      <c r="F262" s="7" t="n">
        <v>0.310000002384186</v>
      </c>
      <c r="G262" s="7" t="n">
        <v>-24.4200000762939</v>
      </c>
      <c r="H262" s="7" t="n">
        <v>8000</v>
      </c>
    </row>
    <row r="263" spans="1:9">
      <c r="A263" t="s">
        <v>4</v>
      </c>
      <c r="B263" s="4" t="s">
        <v>5</v>
      </c>
      <c r="C263" s="4" t="s">
        <v>13</v>
      </c>
      <c r="D263" s="4" t="s">
        <v>13</v>
      </c>
      <c r="E263" s="4" t="s">
        <v>18</v>
      </c>
      <c r="F263" s="4" t="s">
        <v>18</v>
      </c>
      <c r="G263" s="4" t="s">
        <v>18</v>
      </c>
      <c r="H263" s="4" t="s">
        <v>10</v>
      </c>
      <c r="I263" s="4" t="s">
        <v>13</v>
      </c>
    </row>
    <row r="264" spans="1:9">
      <c r="A264" t="n">
        <v>3050</v>
      </c>
      <c r="B264" s="38" t="n">
        <v>45</v>
      </c>
      <c r="C264" s="7" t="n">
        <v>4</v>
      </c>
      <c r="D264" s="7" t="n">
        <v>3</v>
      </c>
      <c r="E264" s="7" t="n">
        <v>16.1700000762939</v>
      </c>
      <c r="F264" s="7" t="n">
        <v>331.839996337891</v>
      </c>
      <c r="G264" s="7" t="n">
        <v>0</v>
      </c>
      <c r="H264" s="7" t="n">
        <v>8000</v>
      </c>
      <c r="I264" s="7" t="n">
        <v>0</v>
      </c>
    </row>
    <row r="265" spans="1:9">
      <c r="A265" t="s">
        <v>4</v>
      </c>
      <c r="B265" s="4" t="s">
        <v>5</v>
      </c>
      <c r="C265" s="4" t="s">
        <v>13</v>
      </c>
      <c r="D265" s="4" t="s">
        <v>13</v>
      </c>
      <c r="E265" s="4" t="s">
        <v>18</v>
      </c>
      <c r="F265" s="4" t="s">
        <v>10</v>
      </c>
    </row>
    <row r="266" spans="1:9">
      <c r="A266" t="n">
        <v>3068</v>
      </c>
      <c r="B266" s="38" t="n">
        <v>45</v>
      </c>
      <c r="C266" s="7" t="n">
        <v>5</v>
      </c>
      <c r="D266" s="7" t="n">
        <v>3</v>
      </c>
      <c r="E266" s="7" t="n">
        <v>16.5</v>
      </c>
      <c r="F266" s="7" t="n">
        <v>8000</v>
      </c>
    </row>
    <row r="267" spans="1:9">
      <c r="A267" t="s">
        <v>4</v>
      </c>
      <c r="B267" s="4" t="s">
        <v>5</v>
      </c>
      <c r="C267" s="4" t="s">
        <v>13</v>
      </c>
      <c r="D267" s="4" t="s">
        <v>13</v>
      </c>
      <c r="E267" s="4" t="s">
        <v>18</v>
      </c>
      <c r="F267" s="4" t="s">
        <v>10</v>
      </c>
    </row>
    <row r="268" spans="1:9">
      <c r="A268" t="n">
        <v>3077</v>
      </c>
      <c r="B268" s="38" t="n">
        <v>45</v>
      </c>
      <c r="C268" s="7" t="n">
        <v>11</v>
      </c>
      <c r="D268" s="7" t="n">
        <v>3</v>
      </c>
      <c r="E268" s="7" t="n">
        <v>37.4000015258789</v>
      </c>
      <c r="F268" s="7" t="n">
        <v>8000</v>
      </c>
    </row>
    <row r="269" spans="1:9">
      <c r="A269" t="s">
        <v>4</v>
      </c>
      <c r="B269" s="4" t="s">
        <v>5</v>
      </c>
      <c r="C269" s="4" t="s">
        <v>10</v>
      </c>
    </row>
    <row r="270" spans="1:9">
      <c r="A270" t="n">
        <v>3086</v>
      </c>
      <c r="B270" s="30" t="n">
        <v>16</v>
      </c>
      <c r="C270" s="7" t="n">
        <v>4000</v>
      </c>
    </row>
    <row r="271" spans="1:9">
      <c r="A271" t="s">
        <v>4</v>
      </c>
      <c r="B271" s="4" t="s">
        <v>5</v>
      </c>
      <c r="C271" s="4" t="s">
        <v>6</v>
      </c>
      <c r="D271" s="4" t="s">
        <v>6</v>
      </c>
    </row>
    <row r="272" spans="1:9">
      <c r="A272" t="n">
        <v>3089</v>
      </c>
      <c r="B272" s="17" t="n">
        <v>70</v>
      </c>
      <c r="C272" s="7" t="s">
        <v>59</v>
      </c>
      <c r="D272" s="7" t="s">
        <v>60</v>
      </c>
    </row>
    <row r="273" spans="1:9">
      <c r="A273" t="s">
        <v>4</v>
      </c>
      <c r="B273" s="4" t="s">
        <v>5</v>
      </c>
      <c r="C273" s="4" t="s">
        <v>10</v>
      </c>
    </row>
    <row r="274" spans="1:9">
      <c r="A274" t="n">
        <v>3103</v>
      </c>
      <c r="B274" s="30" t="n">
        <v>16</v>
      </c>
      <c r="C274" s="7" t="n">
        <v>500</v>
      </c>
    </row>
    <row r="275" spans="1:9">
      <c r="A275" t="s">
        <v>4</v>
      </c>
      <c r="B275" s="4" t="s">
        <v>5</v>
      </c>
      <c r="C275" s="4" t="s">
        <v>10</v>
      </c>
      <c r="D275" s="4" t="s">
        <v>13</v>
      </c>
      <c r="E275" s="4" t="s">
        <v>13</v>
      </c>
      <c r="F275" s="4" t="s">
        <v>6</v>
      </c>
    </row>
    <row r="276" spans="1:9">
      <c r="A276" t="n">
        <v>3106</v>
      </c>
      <c r="B276" s="24" t="n">
        <v>47</v>
      </c>
      <c r="C276" s="7" t="n">
        <v>999</v>
      </c>
      <c r="D276" s="7" t="n">
        <v>0</v>
      </c>
      <c r="E276" s="7" t="n">
        <v>0</v>
      </c>
      <c r="F276" s="7" t="s">
        <v>47</v>
      </c>
    </row>
    <row r="277" spans="1:9">
      <c r="A277" t="s">
        <v>4</v>
      </c>
      <c r="B277" s="4" t="s">
        <v>5</v>
      </c>
      <c r="C277" s="4" t="s">
        <v>10</v>
      </c>
      <c r="D277" s="4" t="s">
        <v>13</v>
      </c>
      <c r="E277" s="4" t="s">
        <v>13</v>
      </c>
      <c r="F277" s="4" t="s">
        <v>6</v>
      </c>
    </row>
    <row r="278" spans="1:9">
      <c r="A278" t="n">
        <v>3121</v>
      </c>
      <c r="B278" s="24" t="n">
        <v>47</v>
      </c>
      <c r="C278" s="7" t="n">
        <v>18</v>
      </c>
      <c r="D278" s="7" t="n">
        <v>0</v>
      </c>
      <c r="E278" s="7" t="n">
        <v>0</v>
      </c>
      <c r="F278" s="7" t="s">
        <v>47</v>
      </c>
    </row>
    <row r="279" spans="1:9">
      <c r="A279" t="s">
        <v>4</v>
      </c>
      <c r="B279" s="4" t="s">
        <v>5</v>
      </c>
      <c r="C279" s="4" t="s">
        <v>13</v>
      </c>
      <c r="D279" s="4" t="s">
        <v>10</v>
      </c>
      <c r="E279" s="4" t="s">
        <v>18</v>
      </c>
      <c r="F279" s="4" t="s">
        <v>10</v>
      </c>
      <c r="G279" s="4" t="s">
        <v>9</v>
      </c>
      <c r="H279" s="4" t="s">
        <v>9</v>
      </c>
      <c r="I279" s="4" t="s">
        <v>10</v>
      </c>
      <c r="J279" s="4" t="s">
        <v>10</v>
      </c>
      <c r="K279" s="4" t="s">
        <v>9</v>
      </c>
      <c r="L279" s="4" t="s">
        <v>9</v>
      </c>
      <c r="M279" s="4" t="s">
        <v>9</v>
      </c>
      <c r="N279" s="4" t="s">
        <v>9</v>
      </c>
      <c r="O279" s="4" t="s">
        <v>6</v>
      </c>
    </row>
    <row r="280" spans="1:9">
      <c r="A280" t="n">
        <v>3136</v>
      </c>
      <c r="B280" s="14" t="n">
        <v>50</v>
      </c>
      <c r="C280" s="7" t="n">
        <v>0</v>
      </c>
      <c r="D280" s="7" t="n">
        <v>2236</v>
      </c>
      <c r="E280" s="7" t="n">
        <v>0.0500000007450581</v>
      </c>
      <c r="F280" s="7" t="n">
        <v>2000</v>
      </c>
      <c r="G280" s="7" t="n">
        <v>0</v>
      </c>
      <c r="H280" s="7" t="n">
        <v>0</v>
      </c>
      <c r="I280" s="7" t="n">
        <v>0</v>
      </c>
      <c r="J280" s="7" t="n">
        <v>65533</v>
      </c>
      <c r="K280" s="7" t="n">
        <v>0</v>
      </c>
      <c r="L280" s="7" t="n">
        <v>0</v>
      </c>
      <c r="M280" s="7" t="n">
        <v>0</v>
      </c>
      <c r="N280" s="7" t="n">
        <v>0</v>
      </c>
      <c r="O280" s="7" t="s">
        <v>12</v>
      </c>
    </row>
    <row r="281" spans="1:9">
      <c r="A281" t="s">
        <v>4</v>
      </c>
      <c r="B281" s="4" t="s">
        <v>5</v>
      </c>
      <c r="C281" s="4" t="s">
        <v>13</v>
      </c>
      <c r="D281" s="4" t="s">
        <v>10</v>
      </c>
      <c r="E281" s="4" t="s">
        <v>18</v>
      </c>
      <c r="F281" s="4" t="s">
        <v>10</v>
      </c>
      <c r="G281" s="4" t="s">
        <v>9</v>
      </c>
      <c r="H281" s="4" t="s">
        <v>9</v>
      </c>
      <c r="I281" s="4" t="s">
        <v>10</v>
      </c>
      <c r="J281" s="4" t="s">
        <v>10</v>
      </c>
      <c r="K281" s="4" t="s">
        <v>9</v>
      </c>
      <c r="L281" s="4" t="s">
        <v>9</v>
      </c>
      <c r="M281" s="4" t="s">
        <v>9</v>
      </c>
      <c r="N281" s="4" t="s">
        <v>9</v>
      </c>
      <c r="O281" s="4" t="s">
        <v>6</v>
      </c>
    </row>
    <row r="282" spans="1:9">
      <c r="A282" t="n">
        <v>3175</v>
      </c>
      <c r="B282" s="14" t="n">
        <v>50</v>
      </c>
      <c r="C282" s="7" t="n">
        <v>0</v>
      </c>
      <c r="D282" s="7" t="n">
        <v>2108</v>
      </c>
      <c r="E282" s="7" t="n">
        <v>0.100000001490116</v>
      </c>
      <c r="F282" s="7" t="n">
        <v>2000</v>
      </c>
      <c r="G282" s="7" t="n">
        <v>0</v>
      </c>
      <c r="H282" s="7" t="n">
        <v>0</v>
      </c>
      <c r="I282" s="7" t="n">
        <v>0</v>
      </c>
      <c r="J282" s="7" t="n">
        <v>65533</v>
      </c>
      <c r="K282" s="7" t="n">
        <v>0</v>
      </c>
      <c r="L282" s="7" t="n">
        <v>0</v>
      </c>
      <c r="M282" s="7" t="n">
        <v>0</v>
      </c>
      <c r="N282" s="7" t="n">
        <v>0</v>
      </c>
      <c r="O282" s="7" t="s">
        <v>12</v>
      </c>
    </row>
    <row r="283" spans="1:9">
      <c r="A283" t="s">
        <v>4</v>
      </c>
      <c r="B283" s="4" t="s">
        <v>5</v>
      </c>
      <c r="C283" s="4" t="s">
        <v>10</v>
      </c>
      <c r="D283" s="4" t="s">
        <v>10</v>
      </c>
      <c r="E283" s="4" t="s">
        <v>18</v>
      </c>
      <c r="F283" s="4" t="s">
        <v>18</v>
      </c>
      <c r="G283" s="4" t="s">
        <v>18</v>
      </c>
      <c r="H283" s="4" t="s">
        <v>18</v>
      </c>
      <c r="I283" s="4" t="s">
        <v>13</v>
      </c>
      <c r="J283" s="4" t="s">
        <v>10</v>
      </c>
    </row>
    <row r="284" spans="1:9">
      <c r="A284" t="n">
        <v>3214</v>
      </c>
      <c r="B284" s="40" t="n">
        <v>55</v>
      </c>
      <c r="C284" s="7" t="n">
        <v>999</v>
      </c>
      <c r="D284" s="7" t="n">
        <v>65533</v>
      </c>
      <c r="E284" s="7" t="n">
        <v>-8.19999980926514</v>
      </c>
      <c r="F284" s="7" t="n">
        <v>0</v>
      </c>
      <c r="G284" s="7" t="n">
        <v>-10</v>
      </c>
      <c r="H284" s="7" t="n">
        <v>4.5</v>
      </c>
      <c r="I284" s="7" t="n">
        <v>0</v>
      </c>
      <c r="J284" s="7" t="n">
        <v>0</v>
      </c>
    </row>
    <row r="285" spans="1:9">
      <c r="A285" t="s">
        <v>4</v>
      </c>
      <c r="B285" s="4" t="s">
        <v>5</v>
      </c>
      <c r="C285" s="4" t="s">
        <v>10</v>
      </c>
    </row>
    <row r="286" spans="1:9">
      <c r="A286" t="n">
        <v>3238</v>
      </c>
      <c r="B286" s="30" t="n">
        <v>16</v>
      </c>
      <c r="C286" s="7" t="n">
        <v>3000</v>
      </c>
    </row>
    <row r="287" spans="1:9">
      <c r="A287" t="s">
        <v>4</v>
      </c>
      <c r="B287" s="4" t="s">
        <v>5</v>
      </c>
      <c r="C287" s="4" t="s">
        <v>13</v>
      </c>
      <c r="D287" s="4" t="s">
        <v>10</v>
      </c>
      <c r="E287" s="4" t="s">
        <v>18</v>
      </c>
    </row>
    <row r="288" spans="1:9">
      <c r="A288" t="n">
        <v>3241</v>
      </c>
      <c r="B288" s="23" t="n">
        <v>58</v>
      </c>
      <c r="C288" s="7" t="n">
        <v>101</v>
      </c>
      <c r="D288" s="7" t="n">
        <v>1000</v>
      </c>
      <c r="E288" s="7" t="n">
        <v>1</v>
      </c>
    </row>
    <row r="289" spans="1:15">
      <c r="A289" t="s">
        <v>4</v>
      </c>
      <c r="B289" s="4" t="s">
        <v>5</v>
      </c>
      <c r="C289" s="4" t="s">
        <v>13</v>
      </c>
      <c r="D289" s="4" t="s">
        <v>10</v>
      </c>
    </row>
    <row r="290" spans="1:15">
      <c r="A290" t="n">
        <v>3249</v>
      </c>
      <c r="B290" s="23" t="n">
        <v>58</v>
      </c>
      <c r="C290" s="7" t="n">
        <v>254</v>
      </c>
      <c r="D290" s="7" t="n">
        <v>0</v>
      </c>
    </row>
    <row r="291" spans="1:15">
      <c r="A291" t="s">
        <v>4</v>
      </c>
      <c r="B291" s="4" t="s">
        <v>5</v>
      </c>
      <c r="C291" s="4" t="s">
        <v>13</v>
      </c>
      <c r="D291" s="4" t="s">
        <v>10</v>
      </c>
      <c r="E291" s="4" t="s">
        <v>10</v>
      </c>
      <c r="F291" s="4" t="s">
        <v>9</v>
      </c>
    </row>
    <row r="292" spans="1:15">
      <c r="A292" t="n">
        <v>3253</v>
      </c>
      <c r="B292" s="39" t="n">
        <v>84</v>
      </c>
      <c r="C292" s="7" t="n">
        <v>0</v>
      </c>
      <c r="D292" s="7" t="n">
        <v>0</v>
      </c>
      <c r="E292" s="7" t="n">
        <v>0</v>
      </c>
      <c r="F292" s="7" t="n">
        <v>1036831949</v>
      </c>
    </row>
    <row r="293" spans="1:15">
      <c r="A293" t="s">
        <v>4</v>
      </c>
      <c r="B293" s="4" t="s">
        <v>5</v>
      </c>
      <c r="C293" s="4" t="s">
        <v>13</v>
      </c>
      <c r="D293" s="4" t="s">
        <v>13</v>
      </c>
      <c r="E293" s="4" t="s">
        <v>18</v>
      </c>
      <c r="F293" s="4" t="s">
        <v>18</v>
      </c>
      <c r="G293" s="4" t="s">
        <v>18</v>
      </c>
      <c r="H293" s="4" t="s">
        <v>10</v>
      </c>
    </row>
    <row r="294" spans="1:15">
      <c r="A294" t="n">
        <v>3263</v>
      </c>
      <c r="B294" s="38" t="n">
        <v>45</v>
      </c>
      <c r="C294" s="7" t="n">
        <v>2</v>
      </c>
      <c r="D294" s="7" t="n">
        <v>3</v>
      </c>
      <c r="E294" s="7" t="n">
        <v>-8.3100004196167</v>
      </c>
      <c r="F294" s="7" t="n">
        <v>2.0699999332428</v>
      </c>
      <c r="G294" s="7" t="n">
        <v>30.8400001525879</v>
      </c>
      <c r="H294" s="7" t="n">
        <v>0</v>
      </c>
    </row>
    <row r="295" spans="1:15">
      <c r="A295" t="s">
        <v>4</v>
      </c>
      <c r="B295" s="4" t="s">
        <v>5</v>
      </c>
      <c r="C295" s="4" t="s">
        <v>13</v>
      </c>
      <c r="D295" s="4" t="s">
        <v>13</v>
      </c>
      <c r="E295" s="4" t="s">
        <v>18</v>
      </c>
      <c r="F295" s="4" t="s">
        <v>18</v>
      </c>
      <c r="G295" s="4" t="s">
        <v>18</v>
      </c>
      <c r="H295" s="4" t="s">
        <v>10</v>
      </c>
      <c r="I295" s="4" t="s">
        <v>13</v>
      </c>
    </row>
    <row r="296" spans="1:15">
      <c r="A296" t="n">
        <v>3280</v>
      </c>
      <c r="B296" s="38" t="n">
        <v>45</v>
      </c>
      <c r="C296" s="7" t="n">
        <v>4</v>
      </c>
      <c r="D296" s="7" t="n">
        <v>3</v>
      </c>
      <c r="E296" s="7" t="n">
        <v>1.19000005722046</v>
      </c>
      <c r="F296" s="7" t="n">
        <v>184.25</v>
      </c>
      <c r="G296" s="7" t="n">
        <v>0</v>
      </c>
      <c r="H296" s="7" t="n">
        <v>0</v>
      </c>
      <c r="I296" s="7" t="n">
        <v>0</v>
      </c>
    </row>
    <row r="297" spans="1:15">
      <c r="A297" t="s">
        <v>4</v>
      </c>
      <c r="B297" s="4" t="s">
        <v>5</v>
      </c>
      <c r="C297" s="4" t="s">
        <v>13</v>
      </c>
      <c r="D297" s="4" t="s">
        <v>13</v>
      </c>
      <c r="E297" s="4" t="s">
        <v>18</v>
      </c>
      <c r="F297" s="4" t="s">
        <v>10</v>
      </c>
    </row>
    <row r="298" spans="1:15">
      <c r="A298" t="n">
        <v>3298</v>
      </c>
      <c r="B298" s="38" t="n">
        <v>45</v>
      </c>
      <c r="C298" s="7" t="n">
        <v>5</v>
      </c>
      <c r="D298" s="7" t="n">
        <v>3</v>
      </c>
      <c r="E298" s="7" t="n">
        <v>5.19999980926514</v>
      </c>
      <c r="F298" s="7" t="n">
        <v>0</v>
      </c>
    </row>
    <row r="299" spans="1:15">
      <c r="A299" t="s">
        <v>4</v>
      </c>
      <c r="B299" s="4" t="s">
        <v>5</v>
      </c>
      <c r="C299" s="4" t="s">
        <v>13</v>
      </c>
      <c r="D299" s="4" t="s">
        <v>13</v>
      </c>
      <c r="E299" s="4" t="s">
        <v>18</v>
      </c>
      <c r="F299" s="4" t="s">
        <v>10</v>
      </c>
    </row>
    <row r="300" spans="1:15">
      <c r="A300" t="n">
        <v>3307</v>
      </c>
      <c r="B300" s="38" t="n">
        <v>45</v>
      </c>
      <c r="C300" s="7" t="n">
        <v>11</v>
      </c>
      <c r="D300" s="7" t="n">
        <v>3</v>
      </c>
      <c r="E300" s="7" t="n">
        <v>37.4000015258789</v>
      </c>
      <c r="F300" s="7" t="n">
        <v>0</v>
      </c>
    </row>
    <row r="301" spans="1:15">
      <c r="A301" t="s">
        <v>4</v>
      </c>
      <c r="B301" s="4" t="s">
        <v>5</v>
      </c>
      <c r="C301" s="4" t="s">
        <v>13</v>
      </c>
      <c r="D301" s="4" t="s">
        <v>13</v>
      </c>
      <c r="E301" s="4" t="s">
        <v>18</v>
      </c>
      <c r="F301" s="4" t="s">
        <v>18</v>
      </c>
      <c r="G301" s="4" t="s">
        <v>18</v>
      </c>
      <c r="H301" s="4" t="s">
        <v>10</v>
      </c>
    </row>
    <row r="302" spans="1:15">
      <c r="A302" t="n">
        <v>3316</v>
      </c>
      <c r="B302" s="38" t="n">
        <v>45</v>
      </c>
      <c r="C302" s="7" t="n">
        <v>2</v>
      </c>
      <c r="D302" s="7" t="n">
        <v>3</v>
      </c>
      <c r="E302" s="7" t="n">
        <v>-6.82000017166138</v>
      </c>
      <c r="F302" s="7" t="n">
        <v>1.00999999046326</v>
      </c>
      <c r="G302" s="7" t="n">
        <v>31.1800003051758</v>
      </c>
      <c r="H302" s="7" t="n">
        <v>5000</v>
      </c>
    </row>
    <row r="303" spans="1:15">
      <c r="A303" t="s">
        <v>4</v>
      </c>
      <c r="B303" s="4" t="s">
        <v>5</v>
      </c>
      <c r="C303" s="4" t="s">
        <v>13</v>
      </c>
      <c r="D303" s="4" t="s">
        <v>13</v>
      </c>
      <c r="E303" s="4" t="s">
        <v>18</v>
      </c>
      <c r="F303" s="4" t="s">
        <v>18</v>
      </c>
      <c r="G303" s="4" t="s">
        <v>18</v>
      </c>
      <c r="H303" s="4" t="s">
        <v>10</v>
      </c>
      <c r="I303" s="4" t="s">
        <v>13</v>
      </c>
    </row>
    <row r="304" spans="1:15">
      <c r="A304" t="n">
        <v>3333</v>
      </c>
      <c r="B304" s="38" t="n">
        <v>45</v>
      </c>
      <c r="C304" s="7" t="n">
        <v>4</v>
      </c>
      <c r="D304" s="7" t="n">
        <v>3</v>
      </c>
      <c r="E304" s="7" t="n">
        <v>2.90000009536743</v>
      </c>
      <c r="F304" s="7" t="n">
        <v>199.779998779297</v>
      </c>
      <c r="G304" s="7" t="n">
        <v>0</v>
      </c>
      <c r="H304" s="7" t="n">
        <v>5000</v>
      </c>
      <c r="I304" s="7" t="n">
        <v>0</v>
      </c>
    </row>
    <row r="305" spans="1:9">
      <c r="A305" t="s">
        <v>4</v>
      </c>
      <c r="B305" s="4" t="s">
        <v>5</v>
      </c>
      <c r="C305" s="4" t="s">
        <v>13</v>
      </c>
      <c r="D305" s="4" t="s">
        <v>13</v>
      </c>
      <c r="E305" s="4" t="s">
        <v>18</v>
      </c>
      <c r="F305" s="4" t="s">
        <v>10</v>
      </c>
    </row>
    <row r="306" spans="1:9">
      <c r="A306" t="n">
        <v>3351</v>
      </c>
      <c r="B306" s="38" t="n">
        <v>45</v>
      </c>
      <c r="C306" s="7" t="n">
        <v>5</v>
      </c>
      <c r="D306" s="7" t="n">
        <v>3</v>
      </c>
      <c r="E306" s="7" t="n">
        <v>8.10000038146973</v>
      </c>
      <c r="F306" s="7" t="n">
        <v>5000</v>
      </c>
    </row>
    <row r="307" spans="1:9">
      <c r="A307" t="s">
        <v>4</v>
      </c>
      <c r="B307" s="4" t="s">
        <v>5</v>
      </c>
      <c r="C307" s="4" t="s">
        <v>13</v>
      </c>
      <c r="D307" s="4" t="s">
        <v>13</v>
      </c>
      <c r="E307" s="4" t="s">
        <v>18</v>
      </c>
      <c r="F307" s="4" t="s">
        <v>10</v>
      </c>
    </row>
    <row r="308" spans="1:9">
      <c r="A308" t="n">
        <v>3360</v>
      </c>
      <c r="B308" s="38" t="n">
        <v>45</v>
      </c>
      <c r="C308" s="7" t="n">
        <v>11</v>
      </c>
      <c r="D308" s="7" t="n">
        <v>3</v>
      </c>
      <c r="E308" s="7" t="n">
        <v>37.4000015258789</v>
      </c>
      <c r="F308" s="7" t="n">
        <v>5000</v>
      </c>
    </row>
    <row r="309" spans="1:9">
      <c r="A309" t="s">
        <v>4</v>
      </c>
      <c r="B309" s="4" t="s">
        <v>5</v>
      </c>
      <c r="C309" s="4" t="s">
        <v>10</v>
      </c>
      <c r="D309" s="4" t="s">
        <v>18</v>
      </c>
      <c r="E309" s="4" t="s">
        <v>18</v>
      </c>
      <c r="F309" s="4" t="s">
        <v>18</v>
      </c>
      <c r="G309" s="4" t="s">
        <v>10</v>
      </c>
      <c r="H309" s="4" t="s">
        <v>10</v>
      </c>
    </row>
    <row r="310" spans="1:9">
      <c r="A310" t="n">
        <v>3369</v>
      </c>
      <c r="B310" s="41" t="n">
        <v>60</v>
      </c>
      <c r="C310" s="7" t="n">
        <v>18</v>
      </c>
      <c r="D310" s="7" t="n">
        <v>-50</v>
      </c>
      <c r="E310" s="7" t="n">
        <v>0</v>
      </c>
      <c r="F310" s="7" t="n">
        <v>0</v>
      </c>
      <c r="G310" s="7" t="n">
        <v>0</v>
      </c>
      <c r="H310" s="7" t="n">
        <v>0</v>
      </c>
    </row>
    <row r="311" spans="1:9">
      <c r="A311" t="s">
        <v>4</v>
      </c>
      <c r="B311" s="4" t="s">
        <v>5</v>
      </c>
      <c r="C311" s="4" t="s">
        <v>10</v>
      </c>
      <c r="D311" s="4" t="s">
        <v>13</v>
      </c>
    </row>
    <row r="312" spans="1:9">
      <c r="A312" t="n">
        <v>3388</v>
      </c>
      <c r="B312" s="42" t="n">
        <v>56</v>
      </c>
      <c r="C312" s="7" t="n">
        <v>999</v>
      </c>
      <c r="D312" s="7" t="n">
        <v>1</v>
      </c>
    </row>
    <row r="313" spans="1:9">
      <c r="A313" t="s">
        <v>4</v>
      </c>
      <c r="B313" s="4" t="s">
        <v>5</v>
      </c>
      <c r="C313" s="4" t="s">
        <v>10</v>
      </c>
      <c r="D313" s="4" t="s">
        <v>18</v>
      </c>
      <c r="E313" s="4" t="s">
        <v>18</v>
      </c>
      <c r="F313" s="4" t="s">
        <v>18</v>
      </c>
      <c r="G313" s="4" t="s">
        <v>18</v>
      </c>
    </row>
    <row r="314" spans="1:9">
      <c r="A314" t="n">
        <v>3392</v>
      </c>
      <c r="B314" s="34" t="n">
        <v>46</v>
      </c>
      <c r="C314" s="7" t="n">
        <v>999</v>
      </c>
      <c r="D314" s="7" t="n">
        <v>-8.19999980926514</v>
      </c>
      <c r="E314" s="7" t="n">
        <v>0</v>
      </c>
      <c r="F314" s="7" t="n">
        <v>20.3099994659424</v>
      </c>
      <c r="G314" s="7" t="n">
        <v>0</v>
      </c>
    </row>
    <row r="315" spans="1:9">
      <c r="A315" t="s">
        <v>4</v>
      </c>
      <c r="B315" s="4" t="s">
        <v>5</v>
      </c>
      <c r="C315" s="4" t="s">
        <v>10</v>
      </c>
      <c r="D315" s="4" t="s">
        <v>9</v>
      </c>
    </row>
    <row r="316" spans="1:9">
      <c r="A316" t="n">
        <v>3411</v>
      </c>
      <c r="B316" s="35" t="n">
        <v>43</v>
      </c>
      <c r="C316" s="7" t="n">
        <v>23</v>
      </c>
      <c r="D316" s="7" t="n">
        <v>256</v>
      </c>
    </row>
    <row r="317" spans="1:9">
      <c r="A317" t="s">
        <v>4</v>
      </c>
      <c r="B317" s="4" t="s">
        <v>5</v>
      </c>
      <c r="C317" s="4" t="s">
        <v>10</v>
      </c>
      <c r="D317" s="4" t="s">
        <v>9</v>
      </c>
    </row>
    <row r="318" spans="1:9">
      <c r="A318" t="n">
        <v>3418</v>
      </c>
      <c r="B318" s="35" t="n">
        <v>43</v>
      </c>
      <c r="C318" s="7" t="n">
        <v>27</v>
      </c>
      <c r="D318" s="7" t="n">
        <v>256</v>
      </c>
    </row>
    <row r="319" spans="1:9">
      <c r="A319" t="s">
        <v>4</v>
      </c>
      <c r="B319" s="4" t="s">
        <v>5</v>
      </c>
      <c r="C319" s="4" t="s">
        <v>10</v>
      </c>
    </row>
    <row r="320" spans="1:9">
      <c r="A320" t="n">
        <v>3425</v>
      </c>
      <c r="B320" s="30" t="n">
        <v>16</v>
      </c>
      <c r="C320" s="7" t="n">
        <v>3000</v>
      </c>
    </row>
    <row r="321" spans="1:8">
      <c r="A321" t="s">
        <v>4</v>
      </c>
      <c r="B321" s="4" t="s">
        <v>5</v>
      </c>
      <c r="C321" s="4" t="s">
        <v>13</v>
      </c>
      <c r="D321" s="4" t="s">
        <v>10</v>
      </c>
      <c r="E321" s="4" t="s">
        <v>9</v>
      </c>
      <c r="F321" s="4" t="s">
        <v>10</v>
      </c>
    </row>
    <row r="322" spans="1:8">
      <c r="A322" t="n">
        <v>3428</v>
      </c>
      <c r="B322" s="14" t="n">
        <v>50</v>
      </c>
      <c r="C322" s="7" t="n">
        <v>3</v>
      </c>
      <c r="D322" s="7" t="n">
        <v>2236</v>
      </c>
      <c r="E322" s="7" t="n">
        <v>1036831949</v>
      </c>
      <c r="F322" s="7" t="n">
        <v>1000</v>
      </c>
    </row>
    <row r="323" spans="1:8">
      <c r="A323" t="s">
        <v>4</v>
      </c>
      <c r="B323" s="4" t="s">
        <v>5</v>
      </c>
      <c r="C323" s="4" t="s">
        <v>13</v>
      </c>
      <c r="D323" s="4" t="s">
        <v>10</v>
      </c>
      <c r="E323" s="4" t="s">
        <v>9</v>
      </c>
      <c r="F323" s="4" t="s">
        <v>10</v>
      </c>
    </row>
    <row r="324" spans="1:8">
      <c r="A324" t="n">
        <v>3438</v>
      </c>
      <c r="B324" s="14" t="n">
        <v>50</v>
      </c>
      <c r="C324" s="7" t="n">
        <v>3</v>
      </c>
      <c r="D324" s="7" t="n">
        <v>2108</v>
      </c>
      <c r="E324" s="7" t="n">
        <v>1041865114</v>
      </c>
      <c r="F324" s="7" t="n">
        <v>1000</v>
      </c>
    </row>
    <row r="325" spans="1:8">
      <c r="A325" t="s">
        <v>4</v>
      </c>
      <c r="B325" s="4" t="s">
        <v>5</v>
      </c>
      <c r="C325" s="4" t="s">
        <v>10</v>
      </c>
      <c r="D325" s="4" t="s">
        <v>10</v>
      </c>
      <c r="E325" s="4" t="s">
        <v>18</v>
      </c>
      <c r="F325" s="4" t="s">
        <v>18</v>
      </c>
      <c r="G325" s="4" t="s">
        <v>18</v>
      </c>
      <c r="H325" s="4" t="s">
        <v>18</v>
      </c>
      <c r="I325" s="4" t="s">
        <v>13</v>
      </c>
      <c r="J325" s="4" t="s">
        <v>10</v>
      </c>
    </row>
    <row r="326" spans="1:8">
      <c r="A326" t="n">
        <v>3448</v>
      </c>
      <c r="B326" s="40" t="n">
        <v>55</v>
      </c>
      <c r="C326" s="7" t="n">
        <v>999</v>
      </c>
      <c r="D326" s="7" t="n">
        <v>65533</v>
      </c>
      <c r="E326" s="7" t="n">
        <v>-8.19999980926514</v>
      </c>
      <c r="F326" s="7" t="n">
        <v>0</v>
      </c>
      <c r="G326" s="7" t="n">
        <v>25.3099994659424</v>
      </c>
      <c r="H326" s="7" t="n">
        <v>4.5</v>
      </c>
      <c r="I326" s="7" t="n">
        <v>0</v>
      </c>
      <c r="J326" s="7" t="n">
        <v>0</v>
      </c>
    </row>
    <row r="327" spans="1:8">
      <c r="A327" t="s">
        <v>4</v>
      </c>
      <c r="B327" s="4" t="s">
        <v>5</v>
      </c>
      <c r="C327" s="4" t="s">
        <v>10</v>
      </c>
      <c r="D327" s="4" t="s">
        <v>13</v>
      </c>
    </row>
    <row r="328" spans="1:8">
      <c r="A328" t="n">
        <v>3472</v>
      </c>
      <c r="B328" s="42" t="n">
        <v>56</v>
      </c>
      <c r="C328" s="7" t="n">
        <v>999</v>
      </c>
      <c r="D328" s="7" t="n">
        <v>0</v>
      </c>
    </row>
    <row r="329" spans="1:8">
      <c r="A329" t="s">
        <v>4</v>
      </c>
      <c r="B329" s="4" t="s">
        <v>5</v>
      </c>
      <c r="C329" s="4" t="s">
        <v>10</v>
      </c>
      <c r="D329" s="4" t="s">
        <v>13</v>
      </c>
      <c r="E329" s="4" t="s">
        <v>13</v>
      </c>
      <c r="F329" s="4" t="s">
        <v>6</v>
      </c>
    </row>
    <row r="330" spans="1:8">
      <c r="A330" t="n">
        <v>3476</v>
      </c>
      <c r="B330" s="24" t="n">
        <v>47</v>
      </c>
      <c r="C330" s="7" t="n">
        <v>999</v>
      </c>
      <c r="D330" s="7" t="n">
        <v>0</v>
      </c>
      <c r="E330" s="7" t="n">
        <v>0</v>
      </c>
      <c r="F330" s="7" t="s">
        <v>45</v>
      </c>
    </row>
    <row r="331" spans="1:8">
      <c r="A331" t="s">
        <v>4</v>
      </c>
      <c r="B331" s="4" t="s">
        <v>5</v>
      </c>
      <c r="C331" s="4" t="s">
        <v>10</v>
      </c>
      <c r="D331" s="4" t="s">
        <v>13</v>
      </c>
      <c r="E331" s="4" t="s">
        <v>13</v>
      </c>
      <c r="F331" s="4" t="s">
        <v>6</v>
      </c>
    </row>
    <row r="332" spans="1:8">
      <c r="A332" t="n">
        <v>3491</v>
      </c>
      <c r="B332" s="24" t="n">
        <v>47</v>
      </c>
      <c r="C332" s="7" t="n">
        <v>18</v>
      </c>
      <c r="D332" s="7" t="n">
        <v>0</v>
      </c>
      <c r="E332" s="7" t="n">
        <v>0</v>
      </c>
      <c r="F332" s="7" t="s">
        <v>45</v>
      </c>
    </row>
    <row r="333" spans="1:8">
      <c r="A333" t="s">
        <v>4</v>
      </c>
      <c r="B333" s="4" t="s">
        <v>5</v>
      </c>
      <c r="C333" s="4" t="s">
        <v>13</v>
      </c>
      <c r="D333" s="4" t="s">
        <v>10</v>
      </c>
    </row>
    <row r="334" spans="1:8">
      <c r="A334" t="n">
        <v>3506</v>
      </c>
      <c r="B334" s="38" t="n">
        <v>45</v>
      </c>
      <c r="C334" s="7" t="n">
        <v>7</v>
      </c>
      <c r="D334" s="7" t="n">
        <v>255</v>
      </c>
    </row>
    <row r="335" spans="1:8">
      <c r="A335" t="s">
        <v>4</v>
      </c>
      <c r="B335" s="4" t="s">
        <v>5</v>
      </c>
      <c r="C335" s="4" t="s">
        <v>13</v>
      </c>
      <c r="D335" s="4" t="s">
        <v>10</v>
      </c>
      <c r="E335" s="4" t="s">
        <v>6</v>
      </c>
    </row>
    <row r="336" spans="1:8">
      <c r="A336" t="n">
        <v>3510</v>
      </c>
      <c r="B336" s="43" t="n">
        <v>51</v>
      </c>
      <c r="C336" s="7" t="n">
        <v>4</v>
      </c>
      <c r="D336" s="7" t="n">
        <v>18</v>
      </c>
      <c r="E336" s="7" t="s">
        <v>61</v>
      </c>
    </row>
    <row r="337" spans="1:10">
      <c r="A337" t="s">
        <v>4</v>
      </c>
      <c r="B337" s="4" t="s">
        <v>5</v>
      </c>
      <c r="C337" s="4" t="s">
        <v>10</v>
      </c>
    </row>
    <row r="338" spans="1:10">
      <c r="A338" t="n">
        <v>3524</v>
      </c>
      <c r="B338" s="30" t="n">
        <v>16</v>
      </c>
      <c r="C338" s="7" t="n">
        <v>0</v>
      </c>
    </row>
    <row r="339" spans="1:10">
      <c r="A339" t="s">
        <v>4</v>
      </c>
      <c r="B339" s="4" t="s">
        <v>5</v>
      </c>
      <c r="C339" s="4" t="s">
        <v>10</v>
      </c>
      <c r="D339" s="4" t="s">
        <v>13</v>
      </c>
      <c r="E339" s="4" t="s">
        <v>9</v>
      </c>
      <c r="F339" s="4" t="s">
        <v>62</v>
      </c>
      <c r="G339" s="4" t="s">
        <v>13</v>
      </c>
      <c r="H339" s="4" t="s">
        <v>13</v>
      </c>
    </row>
    <row r="340" spans="1:10">
      <c r="A340" t="n">
        <v>3527</v>
      </c>
      <c r="B340" s="44" t="n">
        <v>26</v>
      </c>
      <c r="C340" s="7" t="n">
        <v>18</v>
      </c>
      <c r="D340" s="7" t="n">
        <v>17</v>
      </c>
      <c r="E340" s="7" t="n">
        <v>17441</v>
      </c>
      <c r="F340" s="7" t="s">
        <v>63</v>
      </c>
      <c r="G340" s="7" t="n">
        <v>2</v>
      </c>
      <c r="H340" s="7" t="n">
        <v>0</v>
      </c>
    </row>
    <row r="341" spans="1:10">
      <c r="A341" t="s">
        <v>4</v>
      </c>
      <c r="B341" s="4" t="s">
        <v>5</v>
      </c>
    </row>
    <row r="342" spans="1:10">
      <c r="A342" t="n">
        <v>3566</v>
      </c>
      <c r="B342" s="45" t="n">
        <v>28</v>
      </c>
    </row>
    <row r="343" spans="1:10">
      <c r="A343" t="s">
        <v>4</v>
      </c>
      <c r="B343" s="4" t="s">
        <v>5</v>
      </c>
      <c r="C343" s="4" t="s">
        <v>13</v>
      </c>
      <c r="D343" s="4" t="s">
        <v>10</v>
      </c>
      <c r="E343" s="4" t="s">
        <v>6</v>
      </c>
      <c r="F343" s="4" t="s">
        <v>6</v>
      </c>
      <c r="G343" s="4" t="s">
        <v>6</v>
      </c>
      <c r="H343" s="4" t="s">
        <v>6</v>
      </c>
    </row>
    <row r="344" spans="1:10">
      <c r="A344" t="n">
        <v>3567</v>
      </c>
      <c r="B344" s="43" t="n">
        <v>51</v>
      </c>
      <c r="C344" s="7" t="n">
        <v>3</v>
      </c>
      <c r="D344" s="7" t="n">
        <v>23</v>
      </c>
      <c r="E344" s="7" t="s">
        <v>64</v>
      </c>
      <c r="F344" s="7" t="s">
        <v>65</v>
      </c>
      <c r="G344" s="7" t="s">
        <v>66</v>
      </c>
      <c r="H344" s="7" t="s">
        <v>67</v>
      </c>
    </row>
    <row r="345" spans="1:10">
      <c r="A345" t="s">
        <v>4</v>
      </c>
      <c r="B345" s="4" t="s">
        <v>5</v>
      </c>
      <c r="C345" s="4" t="s">
        <v>13</v>
      </c>
      <c r="D345" s="4" t="s">
        <v>10</v>
      </c>
      <c r="E345" s="4" t="s">
        <v>6</v>
      </c>
      <c r="F345" s="4" t="s">
        <v>6</v>
      </c>
      <c r="G345" s="4" t="s">
        <v>6</v>
      </c>
      <c r="H345" s="4" t="s">
        <v>6</v>
      </c>
    </row>
    <row r="346" spans="1:10">
      <c r="A346" t="n">
        <v>3580</v>
      </c>
      <c r="B346" s="43" t="n">
        <v>51</v>
      </c>
      <c r="C346" s="7" t="n">
        <v>3</v>
      </c>
      <c r="D346" s="7" t="n">
        <v>27</v>
      </c>
      <c r="E346" s="7" t="s">
        <v>67</v>
      </c>
      <c r="F346" s="7" t="s">
        <v>67</v>
      </c>
      <c r="G346" s="7" t="s">
        <v>66</v>
      </c>
      <c r="H346" s="7" t="s">
        <v>67</v>
      </c>
    </row>
    <row r="347" spans="1:10">
      <c r="A347" t="s">
        <v>4</v>
      </c>
      <c r="B347" s="4" t="s">
        <v>5</v>
      </c>
      <c r="C347" s="4" t="s">
        <v>10</v>
      </c>
      <c r="D347" s="4" t="s">
        <v>18</v>
      </c>
      <c r="E347" s="4" t="s">
        <v>18</v>
      </c>
      <c r="F347" s="4" t="s">
        <v>18</v>
      </c>
      <c r="G347" s="4" t="s">
        <v>18</v>
      </c>
    </row>
    <row r="348" spans="1:10">
      <c r="A348" t="n">
        <v>3593</v>
      </c>
      <c r="B348" s="34" t="n">
        <v>46</v>
      </c>
      <c r="C348" s="7" t="n">
        <v>23</v>
      </c>
      <c r="D348" s="7" t="n">
        <v>2.19000005722046</v>
      </c>
      <c r="E348" s="7" t="n">
        <v>0</v>
      </c>
      <c r="F348" s="7" t="n">
        <v>62.9599990844727</v>
      </c>
      <c r="G348" s="7" t="n">
        <v>193.899993896484</v>
      </c>
    </row>
    <row r="349" spans="1:10">
      <c r="A349" t="s">
        <v>4</v>
      </c>
      <c r="B349" s="4" t="s">
        <v>5</v>
      </c>
      <c r="C349" s="4" t="s">
        <v>10</v>
      </c>
      <c r="D349" s="4" t="s">
        <v>18</v>
      </c>
      <c r="E349" s="4" t="s">
        <v>18</v>
      </c>
      <c r="F349" s="4" t="s">
        <v>18</v>
      </c>
      <c r="G349" s="4" t="s">
        <v>18</v>
      </c>
    </row>
    <row r="350" spans="1:10">
      <c r="A350" t="n">
        <v>3612</v>
      </c>
      <c r="B350" s="34" t="n">
        <v>46</v>
      </c>
      <c r="C350" s="7" t="n">
        <v>27</v>
      </c>
      <c r="D350" s="7" t="n">
        <v>1.30999994277954</v>
      </c>
      <c r="E350" s="7" t="n">
        <v>0</v>
      </c>
      <c r="F350" s="7" t="n">
        <v>63.1399993896484</v>
      </c>
      <c r="G350" s="7" t="n">
        <v>202.100006103516</v>
      </c>
    </row>
    <row r="351" spans="1:10">
      <c r="A351" t="s">
        <v>4</v>
      </c>
      <c r="B351" s="4" t="s">
        <v>5</v>
      </c>
      <c r="C351" s="4" t="s">
        <v>10</v>
      </c>
      <c r="D351" s="4" t="s">
        <v>9</v>
      </c>
    </row>
    <row r="352" spans="1:10">
      <c r="A352" t="n">
        <v>3631</v>
      </c>
      <c r="B352" s="46" t="n">
        <v>44</v>
      </c>
      <c r="C352" s="7" t="n">
        <v>27</v>
      </c>
      <c r="D352" s="7" t="n">
        <v>128</v>
      </c>
    </row>
    <row r="353" spans="1:8">
      <c r="A353" t="s">
        <v>4</v>
      </c>
      <c r="B353" s="4" t="s">
        <v>5</v>
      </c>
      <c r="C353" s="4" t="s">
        <v>10</v>
      </c>
      <c r="D353" s="4" t="s">
        <v>9</v>
      </c>
    </row>
    <row r="354" spans="1:8">
      <c r="A354" t="n">
        <v>3638</v>
      </c>
      <c r="B354" s="46" t="n">
        <v>44</v>
      </c>
      <c r="C354" s="7" t="n">
        <v>27</v>
      </c>
      <c r="D354" s="7" t="n">
        <v>32</v>
      </c>
    </row>
    <row r="355" spans="1:8">
      <c r="A355" t="s">
        <v>4</v>
      </c>
      <c r="B355" s="4" t="s">
        <v>5</v>
      </c>
      <c r="C355" s="4" t="s">
        <v>10</v>
      </c>
      <c r="D355" s="4" t="s">
        <v>10</v>
      </c>
      <c r="E355" s="4" t="s">
        <v>18</v>
      </c>
      <c r="F355" s="4" t="s">
        <v>18</v>
      </c>
      <c r="G355" s="4" t="s">
        <v>18</v>
      </c>
      <c r="H355" s="4" t="s">
        <v>18</v>
      </c>
      <c r="I355" s="4" t="s">
        <v>13</v>
      </c>
      <c r="J355" s="4" t="s">
        <v>10</v>
      </c>
    </row>
    <row r="356" spans="1:8">
      <c r="A356" t="n">
        <v>3645</v>
      </c>
      <c r="B356" s="40" t="n">
        <v>55</v>
      </c>
      <c r="C356" s="7" t="n">
        <v>27</v>
      </c>
      <c r="D356" s="7" t="n">
        <v>65533</v>
      </c>
      <c r="E356" s="7" t="n">
        <v>-3.92000007629395</v>
      </c>
      <c r="F356" s="7" t="n">
        <v>0</v>
      </c>
      <c r="G356" s="7" t="n">
        <v>65.2699966430664</v>
      </c>
      <c r="H356" s="7" t="n">
        <v>1.5</v>
      </c>
      <c r="I356" s="7" t="n">
        <v>1</v>
      </c>
      <c r="J356" s="7" t="n">
        <v>0</v>
      </c>
    </row>
    <row r="357" spans="1:8">
      <c r="A357" t="s">
        <v>4</v>
      </c>
      <c r="B357" s="4" t="s">
        <v>5</v>
      </c>
      <c r="C357" s="4" t="s">
        <v>10</v>
      </c>
    </row>
    <row r="358" spans="1:8">
      <c r="A358" t="n">
        <v>3669</v>
      </c>
      <c r="B358" s="30" t="n">
        <v>16</v>
      </c>
      <c r="C358" s="7" t="n">
        <v>200</v>
      </c>
    </row>
    <row r="359" spans="1:8">
      <c r="A359" t="s">
        <v>4</v>
      </c>
      <c r="B359" s="4" t="s">
        <v>5</v>
      </c>
      <c r="C359" s="4" t="s">
        <v>10</v>
      </c>
      <c r="D359" s="4" t="s">
        <v>9</v>
      </c>
    </row>
    <row r="360" spans="1:8">
      <c r="A360" t="n">
        <v>3672</v>
      </c>
      <c r="B360" s="46" t="n">
        <v>44</v>
      </c>
      <c r="C360" s="7" t="n">
        <v>23</v>
      </c>
      <c r="D360" s="7" t="n">
        <v>128</v>
      </c>
    </row>
    <row r="361" spans="1:8">
      <c r="A361" t="s">
        <v>4</v>
      </c>
      <c r="B361" s="4" t="s">
        <v>5</v>
      </c>
      <c r="C361" s="4" t="s">
        <v>10</v>
      </c>
      <c r="D361" s="4" t="s">
        <v>9</v>
      </c>
    </row>
    <row r="362" spans="1:8">
      <c r="A362" t="n">
        <v>3679</v>
      </c>
      <c r="B362" s="46" t="n">
        <v>44</v>
      </c>
      <c r="C362" s="7" t="n">
        <v>23</v>
      </c>
      <c r="D362" s="7" t="n">
        <v>32</v>
      </c>
    </row>
    <row r="363" spans="1:8">
      <c r="A363" t="s">
        <v>4</v>
      </c>
      <c r="B363" s="4" t="s">
        <v>5</v>
      </c>
      <c r="C363" s="4" t="s">
        <v>10</v>
      </c>
      <c r="D363" s="4" t="s">
        <v>10</v>
      </c>
      <c r="E363" s="4" t="s">
        <v>18</v>
      </c>
      <c r="F363" s="4" t="s">
        <v>18</v>
      </c>
      <c r="G363" s="4" t="s">
        <v>18</v>
      </c>
      <c r="H363" s="4" t="s">
        <v>18</v>
      </c>
      <c r="I363" s="4" t="s">
        <v>13</v>
      </c>
      <c r="J363" s="4" t="s">
        <v>10</v>
      </c>
    </row>
    <row r="364" spans="1:8">
      <c r="A364" t="n">
        <v>3686</v>
      </c>
      <c r="B364" s="40" t="n">
        <v>55</v>
      </c>
      <c r="C364" s="7" t="n">
        <v>23</v>
      </c>
      <c r="D364" s="7" t="n">
        <v>65533</v>
      </c>
      <c r="E364" s="7" t="n">
        <v>-3.20000004768372</v>
      </c>
      <c r="F364" s="7" t="n">
        <v>0</v>
      </c>
      <c r="G364" s="7" t="n">
        <v>64.7799987792969</v>
      </c>
      <c r="H364" s="7" t="n">
        <v>1.5</v>
      </c>
      <c r="I364" s="7" t="n">
        <v>1</v>
      </c>
      <c r="J364" s="7" t="n">
        <v>0</v>
      </c>
    </row>
    <row r="365" spans="1:8">
      <c r="A365" t="s">
        <v>4</v>
      </c>
      <c r="B365" s="4" t="s">
        <v>5</v>
      </c>
      <c r="C365" s="4" t="s">
        <v>10</v>
      </c>
    </row>
    <row r="366" spans="1:8">
      <c r="A366" t="n">
        <v>3710</v>
      </c>
      <c r="B366" s="30" t="n">
        <v>16</v>
      </c>
      <c r="C366" s="7" t="n">
        <v>300</v>
      </c>
    </row>
    <row r="367" spans="1:8">
      <c r="A367" t="s">
        <v>4</v>
      </c>
      <c r="B367" s="4" t="s">
        <v>5</v>
      </c>
      <c r="C367" s="4" t="s">
        <v>10</v>
      </c>
      <c r="D367" s="4" t="s">
        <v>13</v>
      </c>
      <c r="E367" s="4" t="s">
        <v>18</v>
      </c>
      <c r="F367" s="4" t="s">
        <v>10</v>
      </c>
    </row>
    <row r="368" spans="1:8">
      <c r="A368" t="n">
        <v>3713</v>
      </c>
      <c r="B368" s="47" t="n">
        <v>59</v>
      </c>
      <c r="C368" s="7" t="n">
        <v>18</v>
      </c>
      <c r="D368" s="7" t="n">
        <v>16</v>
      </c>
      <c r="E368" s="7" t="n">
        <v>0.150000005960464</v>
      </c>
      <c r="F368" s="7" t="n">
        <v>0</v>
      </c>
    </row>
    <row r="369" spans="1:10">
      <c r="A369" t="s">
        <v>4</v>
      </c>
      <c r="B369" s="4" t="s">
        <v>5</v>
      </c>
      <c r="C369" s="4" t="s">
        <v>10</v>
      </c>
    </row>
    <row r="370" spans="1:10">
      <c r="A370" t="n">
        <v>3723</v>
      </c>
      <c r="B370" s="30" t="n">
        <v>16</v>
      </c>
      <c r="C370" s="7" t="n">
        <v>1000</v>
      </c>
    </row>
    <row r="371" spans="1:10">
      <c r="A371" t="s">
        <v>4</v>
      </c>
      <c r="B371" s="4" t="s">
        <v>5</v>
      </c>
      <c r="C371" s="4" t="s">
        <v>13</v>
      </c>
      <c r="D371" s="4" t="s">
        <v>10</v>
      </c>
      <c r="E371" s="4" t="s">
        <v>6</v>
      </c>
    </row>
    <row r="372" spans="1:10">
      <c r="A372" t="n">
        <v>3726</v>
      </c>
      <c r="B372" s="43" t="n">
        <v>51</v>
      </c>
      <c r="C372" s="7" t="n">
        <v>4</v>
      </c>
      <c r="D372" s="7" t="n">
        <v>18</v>
      </c>
      <c r="E372" s="7" t="s">
        <v>68</v>
      </c>
    </row>
    <row r="373" spans="1:10">
      <c r="A373" t="s">
        <v>4</v>
      </c>
      <c r="B373" s="4" t="s">
        <v>5</v>
      </c>
      <c r="C373" s="4" t="s">
        <v>10</v>
      </c>
    </row>
    <row r="374" spans="1:10">
      <c r="A374" t="n">
        <v>3739</v>
      </c>
      <c r="B374" s="30" t="n">
        <v>16</v>
      </c>
      <c r="C374" s="7" t="n">
        <v>0</v>
      </c>
    </row>
    <row r="375" spans="1:10">
      <c r="A375" t="s">
        <v>4</v>
      </c>
      <c r="B375" s="4" t="s">
        <v>5</v>
      </c>
      <c r="C375" s="4" t="s">
        <v>10</v>
      </c>
      <c r="D375" s="4" t="s">
        <v>13</v>
      </c>
      <c r="E375" s="4" t="s">
        <v>9</v>
      </c>
      <c r="F375" s="4" t="s">
        <v>62</v>
      </c>
      <c r="G375" s="4" t="s">
        <v>13</v>
      </c>
      <c r="H375" s="4" t="s">
        <v>13</v>
      </c>
      <c r="I375" s="4" t="s">
        <v>13</v>
      </c>
    </row>
    <row r="376" spans="1:10">
      <c r="A376" t="n">
        <v>3742</v>
      </c>
      <c r="B376" s="44" t="n">
        <v>26</v>
      </c>
      <c r="C376" s="7" t="n">
        <v>18</v>
      </c>
      <c r="D376" s="7" t="n">
        <v>17</v>
      </c>
      <c r="E376" s="7" t="n">
        <v>17442</v>
      </c>
      <c r="F376" s="7" t="s">
        <v>69</v>
      </c>
      <c r="G376" s="7" t="n">
        <v>8</v>
      </c>
      <c r="H376" s="7" t="n">
        <v>2</v>
      </c>
      <c r="I376" s="7" t="n">
        <v>0</v>
      </c>
    </row>
    <row r="377" spans="1:10">
      <c r="A377" t="s">
        <v>4</v>
      </c>
      <c r="B377" s="4" t="s">
        <v>5</v>
      </c>
      <c r="C377" s="4" t="s">
        <v>10</v>
      </c>
    </row>
    <row r="378" spans="1:10">
      <c r="A378" t="n">
        <v>3772</v>
      </c>
      <c r="B378" s="30" t="n">
        <v>16</v>
      </c>
      <c r="C378" s="7" t="n">
        <v>2000</v>
      </c>
    </row>
    <row r="379" spans="1:10">
      <c r="A379" t="s">
        <v>4</v>
      </c>
      <c r="B379" s="4" t="s">
        <v>5</v>
      </c>
      <c r="C379" s="4" t="s">
        <v>10</v>
      </c>
      <c r="D379" s="4" t="s">
        <v>13</v>
      </c>
    </row>
    <row r="380" spans="1:10">
      <c r="A380" t="n">
        <v>3775</v>
      </c>
      <c r="B380" s="48" t="n">
        <v>89</v>
      </c>
      <c r="C380" s="7" t="n">
        <v>65533</v>
      </c>
      <c r="D380" s="7" t="n">
        <v>0</v>
      </c>
    </row>
    <row r="381" spans="1:10">
      <c r="A381" t="s">
        <v>4</v>
      </c>
      <c r="B381" s="4" t="s">
        <v>5</v>
      </c>
      <c r="C381" s="4" t="s">
        <v>10</v>
      </c>
      <c r="D381" s="4" t="s">
        <v>13</v>
      </c>
    </row>
    <row r="382" spans="1:10">
      <c r="A382" t="n">
        <v>3779</v>
      </c>
      <c r="B382" s="48" t="n">
        <v>89</v>
      </c>
      <c r="C382" s="7" t="n">
        <v>65533</v>
      </c>
      <c r="D382" s="7" t="n">
        <v>1</v>
      </c>
    </row>
    <row r="383" spans="1:10">
      <c r="A383" t="s">
        <v>4</v>
      </c>
      <c r="B383" s="4" t="s">
        <v>5</v>
      </c>
      <c r="C383" s="4" t="s">
        <v>13</v>
      </c>
      <c r="D383" s="4" t="s">
        <v>10</v>
      </c>
      <c r="E383" s="4" t="s">
        <v>9</v>
      </c>
      <c r="F383" s="4" t="s">
        <v>10</v>
      </c>
    </row>
    <row r="384" spans="1:10">
      <c r="A384" t="n">
        <v>3783</v>
      </c>
      <c r="B384" s="14" t="n">
        <v>50</v>
      </c>
      <c r="C384" s="7" t="n">
        <v>3</v>
      </c>
      <c r="D384" s="7" t="n">
        <v>2236</v>
      </c>
      <c r="E384" s="7" t="n">
        <v>0</v>
      </c>
      <c r="F384" s="7" t="n">
        <v>1000</v>
      </c>
    </row>
    <row r="385" spans="1:9">
      <c r="A385" t="s">
        <v>4</v>
      </c>
      <c r="B385" s="4" t="s">
        <v>5</v>
      </c>
      <c r="C385" s="4" t="s">
        <v>13</v>
      </c>
      <c r="D385" s="4" t="s">
        <v>10</v>
      </c>
      <c r="E385" s="4" t="s">
        <v>9</v>
      </c>
      <c r="F385" s="4" t="s">
        <v>10</v>
      </c>
    </row>
    <row r="386" spans="1:9">
      <c r="A386" t="n">
        <v>3793</v>
      </c>
      <c r="B386" s="14" t="n">
        <v>50</v>
      </c>
      <c r="C386" s="7" t="n">
        <v>3</v>
      </c>
      <c r="D386" s="7" t="n">
        <v>2108</v>
      </c>
      <c r="E386" s="7" t="n">
        <v>0</v>
      </c>
      <c r="F386" s="7" t="n">
        <v>1000</v>
      </c>
    </row>
    <row r="387" spans="1:9">
      <c r="A387" t="s">
        <v>4</v>
      </c>
      <c r="B387" s="4" t="s">
        <v>5</v>
      </c>
      <c r="C387" s="4" t="s">
        <v>13</v>
      </c>
      <c r="D387" s="4" t="s">
        <v>10</v>
      </c>
      <c r="E387" s="4" t="s">
        <v>18</v>
      </c>
    </row>
    <row r="388" spans="1:9">
      <c r="A388" t="n">
        <v>3803</v>
      </c>
      <c r="B388" s="23" t="n">
        <v>58</v>
      </c>
      <c r="C388" s="7" t="n">
        <v>101</v>
      </c>
      <c r="D388" s="7" t="n">
        <v>1000</v>
      </c>
      <c r="E388" s="7" t="n">
        <v>1</v>
      </c>
    </row>
    <row r="389" spans="1:9">
      <c r="A389" t="s">
        <v>4</v>
      </c>
      <c r="B389" s="4" t="s">
        <v>5</v>
      </c>
      <c r="C389" s="4" t="s">
        <v>13</v>
      </c>
      <c r="D389" s="4" t="s">
        <v>10</v>
      </c>
    </row>
    <row r="390" spans="1:9">
      <c r="A390" t="n">
        <v>3811</v>
      </c>
      <c r="B390" s="23" t="n">
        <v>58</v>
      </c>
      <c r="C390" s="7" t="n">
        <v>254</v>
      </c>
      <c r="D390" s="7" t="n">
        <v>0</v>
      </c>
    </row>
    <row r="391" spans="1:9">
      <c r="A391" t="s">
        <v>4</v>
      </c>
      <c r="B391" s="4" t="s">
        <v>5</v>
      </c>
      <c r="C391" s="4" t="s">
        <v>13</v>
      </c>
      <c r="D391" s="4" t="s">
        <v>13</v>
      </c>
      <c r="E391" s="4" t="s">
        <v>18</v>
      </c>
      <c r="F391" s="4" t="s">
        <v>18</v>
      </c>
      <c r="G391" s="4" t="s">
        <v>18</v>
      </c>
      <c r="H391" s="4" t="s">
        <v>10</v>
      </c>
    </row>
    <row r="392" spans="1:9">
      <c r="A392" t="n">
        <v>3815</v>
      </c>
      <c r="B392" s="38" t="n">
        <v>45</v>
      </c>
      <c r="C392" s="7" t="n">
        <v>2</v>
      </c>
      <c r="D392" s="7" t="n">
        <v>3</v>
      </c>
      <c r="E392" s="7" t="n">
        <v>-3.76999998092651</v>
      </c>
      <c r="F392" s="7" t="n">
        <v>1.25</v>
      </c>
      <c r="G392" s="7" t="n">
        <v>63.7299995422363</v>
      </c>
      <c r="H392" s="7" t="n">
        <v>0</v>
      </c>
    </row>
    <row r="393" spans="1:9">
      <c r="A393" t="s">
        <v>4</v>
      </c>
      <c r="B393" s="4" t="s">
        <v>5</v>
      </c>
      <c r="C393" s="4" t="s">
        <v>13</v>
      </c>
      <c r="D393" s="4" t="s">
        <v>13</v>
      </c>
      <c r="E393" s="4" t="s">
        <v>18</v>
      </c>
      <c r="F393" s="4" t="s">
        <v>18</v>
      </c>
      <c r="G393" s="4" t="s">
        <v>18</v>
      </c>
      <c r="H393" s="4" t="s">
        <v>10</v>
      </c>
      <c r="I393" s="4" t="s">
        <v>13</v>
      </c>
    </row>
    <row r="394" spans="1:9">
      <c r="A394" t="n">
        <v>3832</v>
      </c>
      <c r="B394" s="38" t="n">
        <v>45</v>
      </c>
      <c r="C394" s="7" t="n">
        <v>4</v>
      </c>
      <c r="D394" s="7" t="n">
        <v>3</v>
      </c>
      <c r="E394" s="7" t="n">
        <v>356.100006103516</v>
      </c>
      <c r="F394" s="7" t="n">
        <v>204.220001220703</v>
      </c>
      <c r="G394" s="7" t="n">
        <v>0</v>
      </c>
      <c r="H394" s="7" t="n">
        <v>0</v>
      </c>
      <c r="I394" s="7" t="n">
        <v>0</v>
      </c>
    </row>
    <row r="395" spans="1:9">
      <c r="A395" t="s">
        <v>4</v>
      </c>
      <c r="B395" s="4" t="s">
        <v>5</v>
      </c>
      <c r="C395" s="4" t="s">
        <v>13</v>
      </c>
      <c r="D395" s="4" t="s">
        <v>13</v>
      </c>
      <c r="E395" s="4" t="s">
        <v>18</v>
      </c>
      <c r="F395" s="4" t="s">
        <v>10</v>
      </c>
    </row>
    <row r="396" spans="1:9">
      <c r="A396" t="n">
        <v>3850</v>
      </c>
      <c r="B396" s="38" t="n">
        <v>45</v>
      </c>
      <c r="C396" s="7" t="n">
        <v>5</v>
      </c>
      <c r="D396" s="7" t="n">
        <v>3</v>
      </c>
      <c r="E396" s="7" t="n">
        <v>2.09999990463257</v>
      </c>
      <c r="F396" s="7" t="n">
        <v>0</v>
      </c>
    </row>
    <row r="397" spans="1:9">
      <c r="A397" t="s">
        <v>4</v>
      </c>
      <c r="B397" s="4" t="s">
        <v>5</v>
      </c>
      <c r="C397" s="4" t="s">
        <v>13</v>
      </c>
      <c r="D397" s="4" t="s">
        <v>13</v>
      </c>
      <c r="E397" s="4" t="s">
        <v>18</v>
      </c>
      <c r="F397" s="4" t="s">
        <v>10</v>
      </c>
    </row>
    <row r="398" spans="1:9">
      <c r="A398" t="n">
        <v>3859</v>
      </c>
      <c r="B398" s="38" t="n">
        <v>45</v>
      </c>
      <c r="C398" s="7" t="n">
        <v>11</v>
      </c>
      <c r="D398" s="7" t="n">
        <v>3</v>
      </c>
      <c r="E398" s="7" t="n">
        <v>38</v>
      </c>
      <c r="F398" s="7" t="n">
        <v>0</v>
      </c>
    </row>
    <row r="399" spans="1:9">
      <c r="A399" t="s">
        <v>4</v>
      </c>
      <c r="B399" s="4" t="s">
        <v>5</v>
      </c>
      <c r="C399" s="4" t="s">
        <v>13</v>
      </c>
      <c r="D399" s="4" t="s">
        <v>13</v>
      </c>
      <c r="E399" s="4" t="s">
        <v>18</v>
      </c>
      <c r="F399" s="4" t="s">
        <v>18</v>
      </c>
      <c r="G399" s="4" t="s">
        <v>18</v>
      </c>
      <c r="H399" s="4" t="s">
        <v>10</v>
      </c>
    </row>
    <row r="400" spans="1:9">
      <c r="A400" t="n">
        <v>3868</v>
      </c>
      <c r="B400" s="38" t="n">
        <v>45</v>
      </c>
      <c r="C400" s="7" t="n">
        <v>2</v>
      </c>
      <c r="D400" s="7" t="n">
        <v>3</v>
      </c>
      <c r="E400" s="7" t="n">
        <v>-3.64000010490417</v>
      </c>
      <c r="F400" s="7" t="n">
        <v>1.39999997615814</v>
      </c>
      <c r="G400" s="7" t="n">
        <v>64.7600021362305</v>
      </c>
      <c r="H400" s="7" t="n">
        <v>3000</v>
      </c>
    </row>
    <row r="401" spans="1:9">
      <c r="A401" t="s">
        <v>4</v>
      </c>
      <c r="B401" s="4" t="s">
        <v>5</v>
      </c>
      <c r="C401" s="4" t="s">
        <v>13</v>
      </c>
      <c r="D401" s="4" t="s">
        <v>13</v>
      </c>
      <c r="E401" s="4" t="s">
        <v>18</v>
      </c>
      <c r="F401" s="4" t="s">
        <v>18</v>
      </c>
      <c r="G401" s="4" t="s">
        <v>18</v>
      </c>
      <c r="H401" s="4" t="s">
        <v>10</v>
      </c>
      <c r="I401" s="4" t="s">
        <v>13</v>
      </c>
    </row>
    <row r="402" spans="1:9">
      <c r="A402" t="n">
        <v>3885</v>
      </c>
      <c r="B402" s="38" t="n">
        <v>45</v>
      </c>
      <c r="C402" s="7" t="n">
        <v>4</v>
      </c>
      <c r="D402" s="7" t="n">
        <v>3</v>
      </c>
      <c r="E402" s="7" t="n">
        <v>355.149993896484</v>
      </c>
      <c r="F402" s="7" t="n">
        <v>204.419998168945</v>
      </c>
      <c r="G402" s="7" t="n">
        <v>0</v>
      </c>
      <c r="H402" s="7" t="n">
        <v>3000</v>
      </c>
      <c r="I402" s="7" t="n">
        <v>0</v>
      </c>
    </row>
    <row r="403" spans="1:9">
      <c r="A403" t="s">
        <v>4</v>
      </c>
      <c r="B403" s="4" t="s">
        <v>5</v>
      </c>
      <c r="C403" s="4" t="s">
        <v>13</v>
      </c>
      <c r="D403" s="4" t="s">
        <v>13</v>
      </c>
      <c r="E403" s="4" t="s">
        <v>18</v>
      </c>
      <c r="F403" s="4" t="s">
        <v>10</v>
      </c>
    </row>
    <row r="404" spans="1:9">
      <c r="A404" t="n">
        <v>3903</v>
      </c>
      <c r="B404" s="38" t="n">
        <v>45</v>
      </c>
      <c r="C404" s="7" t="n">
        <v>5</v>
      </c>
      <c r="D404" s="7" t="n">
        <v>3</v>
      </c>
      <c r="E404" s="7" t="n">
        <v>1.29999995231628</v>
      </c>
      <c r="F404" s="7" t="n">
        <v>3000</v>
      </c>
    </row>
    <row r="405" spans="1:9">
      <c r="A405" t="s">
        <v>4</v>
      </c>
      <c r="B405" s="4" t="s">
        <v>5</v>
      </c>
      <c r="C405" s="4" t="s">
        <v>13</v>
      </c>
      <c r="D405" s="4" t="s">
        <v>13</v>
      </c>
      <c r="E405" s="4" t="s">
        <v>18</v>
      </c>
      <c r="F405" s="4" t="s">
        <v>10</v>
      </c>
    </row>
    <row r="406" spans="1:9">
      <c r="A406" t="n">
        <v>3912</v>
      </c>
      <c r="B406" s="38" t="n">
        <v>45</v>
      </c>
      <c r="C406" s="7" t="n">
        <v>11</v>
      </c>
      <c r="D406" s="7" t="n">
        <v>3</v>
      </c>
      <c r="E406" s="7" t="n">
        <v>38</v>
      </c>
      <c r="F406" s="7" t="n">
        <v>3000</v>
      </c>
    </row>
    <row r="407" spans="1:9">
      <c r="A407" t="s">
        <v>4</v>
      </c>
      <c r="B407" s="4" t="s">
        <v>5</v>
      </c>
      <c r="C407" s="4" t="s">
        <v>13</v>
      </c>
      <c r="D407" s="4" t="s">
        <v>13</v>
      </c>
      <c r="E407" s="4" t="s">
        <v>18</v>
      </c>
      <c r="F407" s="4" t="s">
        <v>18</v>
      </c>
      <c r="G407" s="4" t="s">
        <v>18</v>
      </c>
      <c r="H407" s="4" t="s">
        <v>10</v>
      </c>
    </row>
    <row r="408" spans="1:9">
      <c r="A408" t="n">
        <v>3921</v>
      </c>
      <c r="B408" s="38" t="n">
        <v>45</v>
      </c>
      <c r="C408" s="7" t="n">
        <v>2</v>
      </c>
      <c r="D408" s="7" t="n">
        <v>3</v>
      </c>
      <c r="E408" s="7" t="n">
        <v>-3.36999988555908</v>
      </c>
      <c r="F408" s="7" t="n">
        <v>1.39999997615814</v>
      </c>
      <c r="G408" s="7" t="n">
        <v>62.4099998474121</v>
      </c>
      <c r="H408" s="7" t="n">
        <v>0</v>
      </c>
    </row>
    <row r="409" spans="1:9">
      <c r="A409" t="s">
        <v>4</v>
      </c>
      <c r="B409" s="4" t="s">
        <v>5</v>
      </c>
      <c r="C409" s="4" t="s">
        <v>13</v>
      </c>
      <c r="D409" s="4" t="s">
        <v>13</v>
      </c>
      <c r="E409" s="4" t="s">
        <v>18</v>
      </c>
      <c r="F409" s="4" t="s">
        <v>18</v>
      </c>
      <c r="G409" s="4" t="s">
        <v>18</v>
      </c>
      <c r="H409" s="4" t="s">
        <v>10</v>
      </c>
      <c r="I409" s="4" t="s">
        <v>13</v>
      </c>
    </row>
    <row r="410" spans="1:9">
      <c r="A410" t="n">
        <v>3938</v>
      </c>
      <c r="B410" s="38" t="n">
        <v>45</v>
      </c>
      <c r="C410" s="7" t="n">
        <v>4</v>
      </c>
      <c r="D410" s="7" t="n">
        <v>3</v>
      </c>
      <c r="E410" s="7" t="n">
        <v>1.04999995231628</v>
      </c>
      <c r="F410" s="7" t="n">
        <v>158.679992675781</v>
      </c>
      <c r="G410" s="7" t="n">
        <v>0</v>
      </c>
      <c r="H410" s="7" t="n">
        <v>0</v>
      </c>
      <c r="I410" s="7" t="n">
        <v>0</v>
      </c>
    </row>
    <row r="411" spans="1:9">
      <c r="A411" t="s">
        <v>4</v>
      </c>
      <c r="B411" s="4" t="s">
        <v>5</v>
      </c>
      <c r="C411" s="4" t="s">
        <v>13</v>
      </c>
      <c r="D411" s="4" t="s">
        <v>13</v>
      </c>
      <c r="E411" s="4" t="s">
        <v>18</v>
      </c>
      <c r="F411" s="4" t="s">
        <v>10</v>
      </c>
    </row>
    <row r="412" spans="1:9">
      <c r="A412" t="n">
        <v>3956</v>
      </c>
      <c r="B412" s="38" t="n">
        <v>45</v>
      </c>
      <c r="C412" s="7" t="n">
        <v>5</v>
      </c>
      <c r="D412" s="7" t="n">
        <v>3</v>
      </c>
      <c r="E412" s="7" t="n">
        <v>1.29999995231628</v>
      </c>
      <c r="F412" s="7" t="n">
        <v>0</v>
      </c>
    </row>
    <row r="413" spans="1:9">
      <c r="A413" t="s">
        <v>4</v>
      </c>
      <c r="B413" s="4" t="s">
        <v>5</v>
      </c>
      <c r="C413" s="4" t="s">
        <v>13</v>
      </c>
      <c r="D413" s="4" t="s">
        <v>13</v>
      </c>
      <c r="E413" s="4" t="s">
        <v>18</v>
      </c>
      <c r="F413" s="4" t="s">
        <v>10</v>
      </c>
    </row>
    <row r="414" spans="1:9">
      <c r="A414" t="n">
        <v>3965</v>
      </c>
      <c r="B414" s="38" t="n">
        <v>45</v>
      </c>
      <c r="C414" s="7" t="n">
        <v>11</v>
      </c>
      <c r="D414" s="7" t="n">
        <v>3</v>
      </c>
      <c r="E414" s="7" t="n">
        <v>38</v>
      </c>
      <c r="F414" s="7" t="n">
        <v>0</v>
      </c>
    </row>
    <row r="415" spans="1:9">
      <c r="A415" t="s">
        <v>4</v>
      </c>
      <c r="B415" s="4" t="s">
        <v>5</v>
      </c>
      <c r="C415" s="4" t="s">
        <v>13</v>
      </c>
      <c r="D415" s="4" t="s">
        <v>13</v>
      </c>
      <c r="E415" s="4" t="s">
        <v>18</v>
      </c>
      <c r="F415" s="4" t="s">
        <v>18</v>
      </c>
      <c r="G415" s="4" t="s">
        <v>18</v>
      </c>
      <c r="H415" s="4" t="s">
        <v>10</v>
      </c>
    </row>
    <row r="416" spans="1:9">
      <c r="A416" t="n">
        <v>3974</v>
      </c>
      <c r="B416" s="38" t="n">
        <v>45</v>
      </c>
      <c r="C416" s="7" t="n">
        <v>2</v>
      </c>
      <c r="D416" s="7" t="n">
        <v>3</v>
      </c>
      <c r="E416" s="7" t="n">
        <v>-3.52999997138977</v>
      </c>
      <c r="F416" s="7" t="n">
        <v>1.39999997615814</v>
      </c>
      <c r="G416" s="7" t="n">
        <v>62.5499992370605</v>
      </c>
      <c r="H416" s="7" t="n">
        <v>0</v>
      </c>
    </row>
    <row r="417" spans="1:9">
      <c r="A417" t="s">
        <v>4</v>
      </c>
      <c r="B417" s="4" t="s">
        <v>5</v>
      </c>
      <c r="C417" s="4" t="s">
        <v>13</v>
      </c>
      <c r="D417" s="4" t="s">
        <v>13</v>
      </c>
      <c r="E417" s="4" t="s">
        <v>18</v>
      </c>
      <c r="F417" s="4" t="s">
        <v>18</v>
      </c>
      <c r="G417" s="4" t="s">
        <v>18</v>
      </c>
      <c r="H417" s="4" t="s">
        <v>10</v>
      </c>
      <c r="I417" s="4" t="s">
        <v>13</v>
      </c>
    </row>
    <row r="418" spans="1:9">
      <c r="A418" t="n">
        <v>3991</v>
      </c>
      <c r="B418" s="38" t="n">
        <v>45</v>
      </c>
      <c r="C418" s="7" t="n">
        <v>4</v>
      </c>
      <c r="D418" s="7" t="n">
        <v>3</v>
      </c>
      <c r="E418" s="7" t="n">
        <v>1.04999995231628</v>
      </c>
      <c r="F418" s="7" t="n">
        <v>163.330001831055</v>
      </c>
      <c r="G418" s="7" t="n">
        <v>0</v>
      </c>
      <c r="H418" s="7" t="n">
        <v>0</v>
      </c>
      <c r="I418" s="7" t="n">
        <v>0</v>
      </c>
    </row>
    <row r="419" spans="1:9">
      <c r="A419" t="s">
        <v>4</v>
      </c>
      <c r="B419" s="4" t="s">
        <v>5</v>
      </c>
      <c r="C419" s="4" t="s">
        <v>13</v>
      </c>
      <c r="D419" s="4" t="s">
        <v>13</v>
      </c>
      <c r="E419" s="4" t="s">
        <v>18</v>
      </c>
      <c r="F419" s="4" t="s">
        <v>10</v>
      </c>
    </row>
    <row r="420" spans="1:9">
      <c r="A420" t="n">
        <v>4009</v>
      </c>
      <c r="B420" s="38" t="n">
        <v>45</v>
      </c>
      <c r="C420" s="7" t="n">
        <v>5</v>
      </c>
      <c r="D420" s="7" t="n">
        <v>3</v>
      </c>
      <c r="E420" s="7" t="n">
        <v>1.29999995231628</v>
      </c>
      <c r="F420" s="7" t="n">
        <v>0</v>
      </c>
    </row>
    <row r="421" spans="1:9">
      <c r="A421" t="s">
        <v>4</v>
      </c>
      <c r="B421" s="4" t="s">
        <v>5</v>
      </c>
      <c r="C421" s="4" t="s">
        <v>13</v>
      </c>
      <c r="D421" s="4" t="s">
        <v>13</v>
      </c>
      <c r="E421" s="4" t="s">
        <v>18</v>
      </c>
      <c r="F421" s="4" t="s">
        <v>10</v>
      </c>
    </row>
    <row r="422" spans="1:9">
      <c r="A422" t="n">
        <v>4018</v>
      </c>
      <c r="B422" s="38" t="n">
        <v>45</v>
      </c>
      <c r="C422" s="7" t="n">
        <v>11</v>
      </c>
      <c r="D422" s="7" t="n">
        <v>3</v>
      </c>
      <c r="E422" s="7" t="n">
        <v>38</v>
      </c>
      <c r="F422" s="7" t="n">
        <v>0</v>
      </c>
    </row>
    <row r="423" spans="1:9">
      <c r="A423" t="s">
        <v>4</v>
      </c>
      <c r="B423" s="4" t="s">
        <v>5</v>
      </c>
      <c r="C423" s="4" t="s">
        <v>13</v>
      </c>
      <c r="D423" s="4" t="s">
        <v>13</v>
      </c>
      <c r="E423" s="4" t="s">
        <v>18</v>
      </c>
      <c r="F423" s="4" t="s">
        <v>18</v>
      </c>
      <c r="G423" s="4" t="s">
        <v>18</v>
      </c>
      <c r="H423" s="4" t="s">
        <v>10</v>
      </c>
    </row>
    <row r="424" spans="1:9">
      <c r="A424" t="n">
        <v>4027</v>
      </c>
      <c r="B424" s="38" t="n">
        <v>45</v>
      </c>
      <c r="C424" s="7" t="n">
        <v>2</v>
      </c>
      <c r="D424" s="7" t="n">
        <v>3</v>
      </c>
      <c r="E424" s="7" t="n">
        <v>-3.38000011444092</v>
      </c>
      <c r="F424" s="7" t="n">
        <v>1.39999997615814</v>
      </c>
      <c r="G424" s="7" t="n">
        <v>64.3600006103516</v>
      </c>
      <c r="H424" s="7" t="n">
        <v>3000</v>
      </c>
    </row>
    <row r="425" spans="1:9">
      <c r="A425" t="s">
        <v>4</v>
      </c>
      <c r="B425" s="4" t="s">
        <v>5</v>
      </c>
      <c r="C425" s="4" t="s">
        <v>13</v>
      </c>
      <c r="D425" s="4" t="s">
        <v>13</v>
      </c>
      <c r="E425" s="4" t="s">
        <v>18</v>
      </c>
      <c r="F425" s="4" t="s">
        <v>18</v>
      </c>
      <c r="G425" s="4" t="s">
        <v>18</v>
      </c>
      <c r="H425" s="4" t="s">
        <v>10</v>
      </c>
      <c r="I425" s="4" t="s">
        <v>13</v>
      </c>
    </row>
    <row r="426" spans="1:9">
      <c r="A426" t="n">
        <v>4044</v>
      </c>
      <c r="B426" s="38" t="n">
        <v>45</v>
      </c>
      <c r="C426" s="7" t="n">
        <v>4</v>
      </c>
      <c r="D426" s="7" t="n">
        <v>3</v>
      </c>
      <c r="E426" s="7" t="n">
        <v>1.04999995231628</v>
      </c>
      <c r="F426" s="7" t="n">
        <v>163.330001831055</v>
      </c>
      <c r="G426" s="7" t="n">
        <v>0</v>
      </c>
      <c r="H426" s="7" t="n">
        <v>3000</v>
      </c>
      <c r="I426" s="7" t="n">
        <v>0</v>
      </c>
    </row>
    <row r="427" spans="1:9">
      <c r="A427" t="s">
        <v>4</v>
      </c>
      <c r="B427" s="4" t="s">
        <v>5</v>
      </c>
      <c r="C427" s="4" t="s">
        <v>13</v>
      </c>
      <c r="D427" s="4" t="s">
        <v>13</v>
      </c>
      <c r="E427" s="4" t="s">
        <v>18</v>
      </c>
      <c r="F427" s="4" t="s">
        <v>10</v>
      </c>
    </row>
    <row r="428" spans="1:9">
      <c r="A428" t="n">
        <v>4062</v>
      </c>
      <c r="B428" s="38" t="n">
        <v>45</v>
      </c>
      <c r="C428" s="7" t="n">
        <v>5</v>
      </c>
      <c r="D428" s="7" t="n">
        <v>3</v>
      </c>
      <c r="E428" s="7" t="n">
        <v>1.29999995231628</v>
      </c>
      <c r="F428" s="7" t="n">
        <v>3000</v>
      </c>
    </row>
    <row r="429" spans="1:9">
      <c r="A429" t="s">
        <v>4</v>
      </c>
      <c r="B429" s="4" t="s">
        <v>5</v>
      </c>
      <c r="C429" s="4" t="s">
        <v>13</v>
      </c>
      <c r="D429" s="4" t="s">
        <v>13</v>
      </c>
      <c r="E429" s="4" t="s">
        <v>18</v>
      </c>
      <c r="F429" s="4" t="s">
        <v>10</v>
      </c>
    </row>
    <row r="430" spans="1:9">
      <c r="A430" t="n">
        <v>4071</v>
      </c>
      <c r="B430" s="38" t="n">
        <v>45</v>
      </c>
      <c r="C430" s="7" t="n">
        <v>11</v>
      </c>
      <c r="D430" s="7" t="n">
        <v>3</v>
      </c>
      <c r="E430" s="7" t="n">
        <v>38</v>
      </c>
      <c r="F430" s="7" t="n">
        <v>3000</v>
      </c>
    </row>
    <row r="431" spans="1:9">
      <c r="A431" t="s">
        <v>4</v>
      </c>
      <c r="B431" s="4" t="s">
        <v>5</v>
      </c>
      <c r="C431" s="4" t="s">
        <v>10</v>
      </c>
      <c r="D431" s="4" t="s">
        <v>13</v>
      </c>
    </row>
    <row r="432" spans="1:9">
      <c r="A432" t="n">
        <v>4080</v>
      </c>
      <c r="B432" s="42" t="n">
        <v>56</v>
      </c>
      <c r="C432" s="7" t="n">
        <v>27</v>
      </c>
      <c r="D432" s="7" t="n">
        <v>0</v>
      </c>
    </row>
    <row r="433" spans="1:9">
      <c r="A433" t="s">
        <v>4</v>
      </c>
      <c r="B433" s="4" t="s">
        <v>5</v>
      </c>
      <c r="C433" s="4" t="s">
        <v>10</v>
      </c>
      <c r="D433" s="4" t="s">
        <v>10</v>
      </c>
      <c r="E433" s="4" t="s">
        <v>10</v>
      </c>
    </row>
    <row r="434" spans="1:9">
      <c r="A434" t="n">
        <v>4084</v>
      </c>
      <c r="B434" s="49" t="n">
        <v>61</v>
      </c>
      <c r="C434" s="7" t="n">
        <v>27</v>
      </c>
      <c r="D434" s="7" t="n">
        <v>0</v>
      </c>
      <c r="E434" s="7" t="n">
        <v>1000</v>
      </c>
    </row>
    <row r="435" spans="1:9">
      <c r="A435" t="s">
        <v>4</v>
      </c>
      <c r="B435" s="4" t="s">
        <v>5</v>
      </c>
      <c r="C435" s="4" t="s">
        <v>10</v>
      </c>
      <c r="D435" s="4" t="s">
        <v>18</v>
      </c>
      <c r="E435" s="4" t="s">
        <v>18</v>
      </c>
      <c r="F435" s="4" t="s">
        <v>13</v>
      </c>
    </row>
    <row r="436" spans="1:9">
      <c r="A436" t="n">
        <v>4091</v>
      </c>
      <c r="B436" s="50" t="n">
        <v>52</v>
      </c>
      <c r="C436" s="7" t="n">
        <v>27</v>
      </c>
      <c r="D436" s="7" t="n">
        <v>202.100006103516</v>
      </c>
      <c r="E436" s="7" t="n">
        <v>10</v>
      </c>
      <c r="F436" s="7" t="n">
        <v>0</v>
      </c>
    </row>
    <row r="437" spans="1:9">
      <c r="A437" t="s">
        <v>4</v>
      </c>
      <c r="B437" s="4" t="s">
        <v>5</v>
      </c>
      <c r="C437" s="4" t="s">
        <v>10</v>
      </c>
      <c r="D437" s="4" t="s">
        <v>13</v>
      </c>
    </row>
    <row r="438" spans="1:9">
      <c r="A438" t="n">
        <v>4103</v>
      </c>
      <c r="B438" s="42" t="n">
        <v>56</v>
      </c>
      <c r="C438" s="7" t="n">
        <v>23</v>
      </c>
      <c r="D438" s="7" t="n">
        <v>0</v>
      </c>
    </row>
    <row r="439" spans="1:9">
      <c r="A439" t="s">
        <v>4</v>
      </c>
      <c r="B439" s="4" t="s">
        <v>5</v>
      </c>
      <c r="C439" s="4" t="s">
        <v>10</v>
      </c>
      <c r="D439" s="4" t="s">
        <v>10</v>
      </c>
      <c r="E439" s="4" t="s">
        <v>10</v>
      </c>
    </row>
    <row r="440" spans="1:9">
      <c r="A440" t="n">
        <v>4107</v>
      </c>
      <c r="B440" s="49" t="n">
        <v>61</v>
      </c>
      <c r="C440" s="7" t="n">
        <v>23</v>
      </c>
      <c r="D440" s="7" t="n">
        <v>0</v>
      </c>
      <c r="E440" s="7" t="n">
        <v>1000</v>
      </c>
    </row>
    <row r="441" spans="1:9">
      <c r="A441" t="s">
        <v>4</v>
      </c>
      <c r="B441" s="4" t="s">
        <v>5</v>
      </c>
      <c r="C441" s="4" t="s">
        <v>10</v>
      </c>
      <c r="D441" s="4" t="s">
        <v>18</v>
      </c>
      <c r="E441" s="4" t="s">
        <v>18</v>
      </c>
      <c r="F441" s="4" t="s">
        <v>13</v>
      </c>
    </row>
    <row r="442" spans="1:9">
      <c r="A442" t="n">
        <v>4114</v>
      </c>
      <c r="B442" s="50" t="n">
        <v>52</v>
      </c>
      <c r="C442" s="7" t="n">
        <v>23</v>
      </c>
      <c r="D442" s="7" t="n">
        <v>228.300003051758</v>
      </c>
      <c r="E442" s="7" t="n">
        <v>10</v>
      </c>
      <c r="F442" s="7" t="n">
        <v>0</v>
      </c>
    </row>
    <row r="443" spans="1:9">
      <c r="A443" t="s">
        <v>4</v>
      </c>
      <c r="B443" s="4" t="s">
        <v>5</v>
      </c>
      <c r="C443" s="4" t="s">
        <v>13</v>
      </c>
      <c r="D443" s="4" t="s">
        <v>10</v>
      </c>
    </row>
    <row r="444" spans="1:9">
      <c r="A444" t="n">
        <v>4126</v>
      </c>
      <c r="B444" s="38" t="n">
        <v>45</v>
      </c>
      <c r="C444" s="7" t="n">
        <v>7</v>
      </c>
      <c r="D444" s="7" t="n">
        <v>255</v>
      </c>
    </row>
    <row r="445" spans="1:9">
      <c r="A445" t="s">
        <v>4</v>
      </c>
      <c r="B445" s="4" t="s">
        <v>5</v>
      </c>
      <c r="C445" s="4" t="s">
        <v>13</v>
      </c>
      <c r="D445" s="4" t="s">
        <v>10</v>
      </c>
      <c r="E445" s="4" t="s">
        <v>10</v>
      </c>
      <c r="F445" s="4" t="s">
        <v>13</v>
      </c>
    </row>
    <row r="446" spans="1:9">
      <c r="A446" t="n">
        <v>4130</v>
      </c>
      <c r="B446" s="51" t="n">
        <v>25</v>
      </c>
      <c r="C446" s="7" t="n">
        <v>1</v>
      </c>
      <c r="D446" s="7" t="n">
        <v>260</v>
      </c>
      <c r="E446" s="7" t="n">
        <v>640</v>
      </c>
      <c r="F446" s="7" t="n">
        <v>1</v>
      </c>
    </row>
    <row r="447" spans="1:9">
      <c r="A447" t="s">
        <v>4</v>
      </c>
      <c r="B447" s="4" t="s">
        <v>5</v>
      </c>
      <c r="C447" s="4" t="s">
        <v>13</v>
      </c>
      <c r="D447" s="4" t="s">
        <v>10</v>
      </c>
      <c r="E447" s="4" t="s">
        <v>6</v>
      </c>
    </row>
    <row r="448" spans="1:9">
      <c r="A448" t="n">
        <v>4137</v>
      </c>
      <c r="B448" s="43" t="n">
        <v>51</v>
      </c>
      <c r="C448" s="7" t="n">
        <v>4</v>
      </c>
      <c r="D448" s="7" t="n">
        <v>18</v>
      </c>
      <c r="E448" s="7" t="s">
        <v>70</v>
      </c>
    </row>
    <row r="449" spans="1:6">
      <c r="A449" t="s">
        <v>4</v>
      </c>
      <c r="B449" s="4" t="s">
        <v>5</v>
      </c>
      <c r="C449" s="4" t="s">
        <v>10</v>
      </c>
    </row>
    <row r="450" spans="1:6">
      <c r="A450" t="n">
        <v>4150</v>
      </c>
      <c r="B450" s="30" t="n">
        <v>16</v>
      </c>
      <c r="C450" s="7" t="n">
        <v>0</v>
      </c>
    </row>
    <row r="451" spans="1:6">
      <c r="A451" t="s">
        <v>4</v>
      </c>
      <c r="B451" s="4" t="s">
        <v>5</v>
      </c>
      <c r="C451" s="4" t="s">
        <v>10</v>
      </c>
      <c r="D451" s="4" t="s">
        <v>13</v>
      </c>
      <c r="E451" s="4" t="s">
        <v>9</v>
      </c>
      <c r="F451" s="4" t="s">
        <v>62</v>
      </c>
      <c r="G451" s="4" t="s">
        <v>13</v>
      </c>
      <c r="H451" s="4" t="s">
        <v>13</v>
      </c>
    </row>
    <row r="452" spans="1:6">
      <c r="A452" t="n">
        <v>4153</v>
      </c>
      <c r="B452" s="44" t="n">
        <v>26</v>
      </c>
      <c r="C452" s="7" t="n">
        <v>18</v>
      </c>
      <c r="D452" s="7" t="n">
        <v>17</v>
      </c>
      <c r="E452" s="7" t="n">
        <v>17443</v>
      </c>
      <c r="F452" s="7" t="s">
        <v>71</v>
      </c>
      <c r="G452" s="7" t="n">
        <v>2</v>
      </c>
      <c r="H452" s="7" t="n">
        <v>0</v>
      </c>
    </row>
    <row r="453" spans="1:6">
      <c r="A453" t="s">
        <v>4</v>
      </c>
      <c r="B453" s="4" t="s">
        <v>5</v>
      </c>
    </row>
    <row r="454" spans="1:6">
      <c r="A454" t="n">
        <v>4183</v>
      </c>
      <c r="B454" s="45" t="n">
        <v>28</v>
      </c>
    </row>
    <row r="455" spans="1:6">
      <c r="A455" t="s">
        <v>4</v>
      </c>
      <c r="B455" s="4" t="s">
        <v>5</v>
      </c>
      <c r="C455" s="4" t="s">
        <v>13</v>
      </c>
      <c r="D455" s="4" t="s">
        <v>10</v>
      </c>
      <c r="E455" s="4" t="s">
        <v>10</v>
      </c>
      <c r="F455" s="4" t="s">
        <v>13</v>
      </c>
    </row>
    <row r="456" spans="1:6">
      <c r="A456" t="n">
        <v>4184</v>
      </c>
      <c r="B456" s="51" t="n">
        <v>25</v>
      </c>
      <c r="C456" s="7" t="n">
        <v>1</v>
      </c>
      <c r="D456" s="7" t="n">
        <v>65535</v>
      </c>
      <c r="E456" s="7" t="n">
        <v>65535</v>
      </c>
      <c r="F456" s="7" t="n">
        <v>0</v>
      </c>
    </row>
    <row r="457" spans="1:6">
      <c r="A457" t="s">
        <v>4</v>
      </c>
      <c r="B457" s="4" t="s">
        <v>5</v>
      </c>
      <c r="C457" s="4" t="s">
        <v>10</v>
      </c>
      <c r="D457" s="4" t="s">
        <v>13</v>
      </c>
    </row>
    <row r="458" spans="1:6">
      <c r="A458" t="n">
        <v>4191</v>
      </c>
      <c r="B458" s="48" t="n">
        <v>89</v>
      </c>
      <c r="C458" s="7" t="n">
        <v>65533</v>
      </c>
      <c r="D458" s="7" t="n">
        <v>1</v>
      </c>
    </row>
    <row r="459" spans="1:6">
      <c r="A459" t="s">
        <v>4</v>
      </c>
      <c r="B459" s="4" t="s">
        <v>5</v>
      </c>
      <c r="C459" s="4" t="s">
        <v>13</v>
      </c>
      <c r="D459" s="4" t="s">
        <v>10</v>
      </c>
      <c r="E459" s="4" t="s">
        <v>10</v>
      </c>
      <c r="F459" s="4" t="s">
        <v>13</v>
      </c>
    </row>
    <row r="460" spans="1:6">
      <c r="A460" t="n">
        <v>4195</v>
      </c>
      <c r="B460" s="51" t="n">
        <v>25</v>
      </c>
      <c r="C460" s="7" t="n">
        <v>1</v>
      </c>
      <c r="D460" s="7" t="n">
        <v>260</v>
      </c>
      <c r="E460" s="7" t="n">
        <v>640</v>
      </c>
      <c r="F460" s="7" t="n">
        <v>2</v>
      </c>
    </row>
    <row r="461" spans="1:6">
      <c r="A461" t="s">
        <v>4</v>
      </c>
      <c r="B461" s="4" t="s">
        <v>5</v>
      </c>
      <c r="C461" s="4" t="s">
        <v>13</v>
      </c>
      <c r="D461" s="4" t="s">
        <v>10</v>
      </c>
      <c r="E461" s="4" t="s">
        <v>6</v>
      </c>
    </row>
    <row r="462" spans="1:6">
      <c r="A462" t="n">
        <v>4202</v>
      </c>
      <c r="B462" s="43" t="n">
        <v>51</v>
      </c>
      <c r="C462" s="7" t="n">
        <v>4</v>
      </c>
      <c r="D462" s="7" t="n">
        <v>999</v>
      </c>
      <c r="E462" s="7" t="s">
        <v>72</v>
      </c>
    </row>
    <row r="463" spans="1:6">
      <c r="A463" t="s">
        <v>4</v>
      </c>
      <c r="B463" s="4" t="s">
        <v>5</v>
      </c>
      <c r="C463" s="4" t="s">
        <v>10</v>
      </c>
    </row>
    <row r="464" spans="1:6">
      <c r="A464" t="n">
        <v>4216</v>
      </c>
      <c r="B464" s="30" t="n">
        <v>16</v>
      </c>
      <c r="C464" s="7" t="n">
        <v>0</v>
      </c>
    </row>
    <row r="465" spans="1:8">
      <c r="A465" t="s">
        <v>4</v>
      </c>
      <c r="B465" s="4" t="s">
        <v>5</v>
      </c>
      <c r="C465" s="4" t="s">
        <v>10</v>
      </c>
      <c r="D465" s="4" t="s">
        <v>13</v>
      </c>
      <c r="E465" s="4" t="s">
        <v>9</v>
      </c>
      <c r="F465" s="4" t="s">
        <v>62</v>
      </c>
      <c r="G465" s="4" t="s">
        <v>13</v>
      </c>
      <c r="H465" s="4" t="s">
        <v>13</v>
      </c>
    </row>
    <row r="466" spans="1:8">
      <c r="A466" t="n">
        <v>4219</v>
      </c>
      <c r="B466" s="44" t="n">
        <v>26</v>
      </c>
      <c r="C466" s="7" t="n">
        <v>999</v>
      </c>
      <c r="D466" s="7" t="n">
        <v>17</v>
      </c>
      <c r="E466" s="7" t="n">
        <v>53593</v>
      </c>
      <c r="F466" s="7" t="s">
        <v>73</v>
      </c>
      <c r="G466" s="7" t="n">
        <v>2</v>
      </c>
      <c r="H466" s="7" t="n">
        <v>0</v>
      </c>
    </row>
    <row r="467" spans="1:8">
      <c r="A467" t="s">
        <v>4</v>
      </c>
      <c r="B467" s="4" t="s">
        <v>5</v>
      </c>
    </row>
    <row r="468" spans="1:8">
      <c r="A468" t="n">
        <v>4243</v>
      </c>
      <c r="B468" s="45" t="n">
        <v>28</v>
      </c>
    </row>
    <row r="469" spans="1:8">
      <c r="A469" t="s">
        <v>4</v>
      </c>
      <c r="B469" s="4" t="s">
        <v>5</v>
      </c>
      <c r="C469" s="4" t="s">
        <v>13</v>
      </c>
      <c r="D469" s="4" t="s">
        <v>10</v>
      </c>
      <c r="E469" s="4" t="s">
        <v>10</v>
      </c>
      <c r="F469" s="4" t="s">
        <v>13</v>
      </c>
    </row>
    <row r="470" spans="1:8">
      <c r="A470" t="n">
        <v>4244</v>
      </c>
      <c r="B470" s="51" t="n">
        <v>25</v>
      </c>
      <c r="C470" s="7" t="n">
        <v>1</v>
      </c>
      <c r="D470" s="7" t="n">
        <v>65535</v>
      </c>
      <c r="E470" s="7" t="n">
        <v>65535</v>
      </c>
      <c r="F470" s="7" t="n">
        <v>0</v>
      </c>
    </row>
    <row r="471" spans="1:8">
      <c r="A471" t="s">
        <v>4</v>
      </c>
      <c r="B471" s="4" t="s">
        <v>5</v>
      </c>
      <c r="C471" s="4" t="s">
        <v>10</v>
      </c>
      <c r="D471" s="4" t="s">
        <v>13</v>
      </c>
    </row>
    <row r="472" spans="1:8">
      <c r="A472" t="n">
        <v>4251</v>
      </c>
      <c r="B472" s="48" t="n">
        <v>89</v>
      </c>
      <c r="C472" s="7" t="n">
        <v>65533</v>
      </c>
      <c r="D472" s="7" t="n">
        <v>1</v>
      </c>
    </row>
    <row r="473" spans="1:8">
      <c r="A473" t="s">
        <v>4</v>
      </c>
      <c r="B473" s="4" t="s">
        <v>5</v>
      </c>
      <c r="C473" s="4" t="s">
        <v>13</v>
      </c>
      <c r="D473" s="4" t="s">
        <v>10</v>
      </c>
      <c r="E473" s="4" t="s">
        <v>9</v>
      </c>
      <c r="F473" s="4" t="s">
        <v>10</v>
      </c>
    </row>
    <row r="474" spans="1:8">
      <c r="A474" t="n">
        <v>4255</v>
      </c>
      <c r="B474" s="14" t="n">
        <v>50</v>
      </c>
      <c r="C474" s="7" t="n">
        <v>3</v>
      </c>
      <c r="D474" s="7" t="n">
        <v>2236</v>
      </c>
      <c r="E474" s="7" t="n">
        <v>1041865114</v>
      </c>
      <c r="F474" s="7" t="n">
        <v>1000</v>
      </c>
    </row>
    <row r="475" spans="1:8">
      <c r="A475" t="s">
        <v>4</v>
      </c>
      <c r="B475" s="4" t="s">
        <v>5</v>
      </c>
      <c r="C475" s="4" t="s">
        <v>13</v>
      </c>
      <c r="D475" s="4" t="s">
        <v>10</v>
      </c>
      <c r="E475" s="4" t="s">
        <v>9</v>
      </c>
      <c r="F475" s="4" t="s">
        <v>10</v>
      </c>
    </row>
    <row r="476" spans="1:8">
      <c r="A476" t="n">
        <v>4265</v>
      </c>
      <c r="B476" s="14" t="n">
        <v>50</v>
      </c>
      <c r="C476" s="7" t="n">
        <v>3</v>
      </c>
      <c r="D476" s="7" t="n">
        <v>2108</v>
      </c>
      <c r="E476" s="7" t="n">
        <v>1036831949</v>
      </c>
      <c r="F476" s="7" t="n">
        <v>1000</v>
      </c>
    </row>
    <row r="477" spans="1:8">
      <c r="A477" t="s">
        <v>4</v>
      </c>
      <c r="B477" s="4" t="s">
        <v>5</v>
      </c>
      <c r="C477" s="4" t="s">
        <v>13</v>
      </c>
      <c r="D477" s="4" t="s">
        <v>10</v>
      </c>
      <c r="E477" s="4" t="s">
        <v>9</v>
      </c>
      <c r="F477" s="4" t="s">
        <v>10</v>
      </c>
      <c r="G477" s="4" t="s">
        <v>9</v>
      </c>
      <c r="H477" s="4" t="s">
        <v>13</v>
      </c>
    </row>
    <row r="478" spans="1:8">
      <c r="A478" t="n">
        <v>4275</v>
      </c>
      <c r="B478" s="20" t="n">
        <v>49</v>
      </c>
      <c r="C478" s="7" t="n">
        <v>0</v>
      </c>
      <c r="D478" s="7" t="n">
        <v>555</v>
      </c>
      <c r="E478" s="7" t="n">
        <v>1060320051</v>
      </c>
      <c r="F478" s="7" t="n">
        <v>0</v>
      </c>
      <c r="G478" s="7" t="n">
        <v>0</v>
      </c>
      <c r="H478" s="7" t="n">
        <v>0</v>
      </c>
    </row>
    <row r="479" spans="1:8">
      <c r="A479" t="s">
        <v>4</v>
      </c>
      <c r="B479" s="4" t="s">
        <v>5</v>
      </c>
      <c r="C479" s="4" t="s">
        <v>13</v>
      </c>
      <c r="D479" s="4" t="s">
        <v>10</v>
      </c>
      <c r="E479" s="4" t="s">
        <v>18</v>
      </c>
    </row>
    <row r="480" spans="1:8">
      <c r="A480" t="n">
        <v>4290</v>
      </c>
      <c r="B480" s="23" t="n">
        <v>58</v>
      </c>
      <c r="C480" s="7" t="n">
        <v>101</v>
      </c>
      <c r="D480" s="7" t="n">
        <v>1000</v>
      </c>
      <c r="E480" s="7" t="n">
        <v>1</v>
      </c>
    </row>
    <row r="481" spans="1:8">
      <c r="A481" t="s">
        <v>4</v>
      </c>
      <c r="B481" s="4" t="s">
        <v>5</v>
      </c>
      <c r="C481" s="4" t="s">
        <v>13</v>
      </c>
      <c r="D481" s="4" t="s">
        <v>10</v>
      </c>
    </row>
    <row r="482" spans="1:8">
      <c r="A482" t="n">
        <v>4298</v>
      </c>
      <c r="B482" s="23" t="n">
        <v>58</v>
      </c>
      <c r="C482" s="7" t="n">
        <v>254</v>
      </c>
      <c r="D482" s="7" t="n">
        <v>0</v>
      </c>
    </row>
    <row r="483" spans="1:8">
      <c r="A483" t="s">
        <v>4</v>
      </c>
      <c r="B483" s="4" t="s">
        <v>5</v>
      </c>
      <c r="C483" s="4" t="s">
        <v>13</v>
      </c>
      <c r="D483" s="4" t="s">
        <v>13</v>
      </c>
      <c r="E483" s="4" t="s">
        <v>18</v>
      </c>
      <c r="F483" s="4" t="s">
        <v>18</v>
      </c>
      <c r="G483" s="4" t="s">
        <v>18</v>
      </c>
      <c r="H483" s="4" t="s">
        <v>10</v>
      </c>
    </row>
    <row r="484" spans="1:8">
      <c r="A484" t="n">
        <v>4302</v>
      </c>
      <c r="B484" s="38" t="n">
        <v>45</v>
      </c>
      <c r="C484" s="7" t="n">
        <v>2</v>
      </c>
      <c r="D484" s="7" t="n">
        <v>3</v>
      </c>
      <c r="E484" s="7" t="n">
        <v>-6.80999994277954</v>
      </c>
      <c r="F484" s="7" t="n">
        <v>1.16999995708466</v>
      </c>
      <c r="G484" s="7" t="n">
        <v>55.0299987792969</v>
      </c>
      <c r="H484" s="7" t="n">
        <v>0</v>
      </c>
    </row>
    <row r="485" spans="1:8">
      <c r="A485" t="s">
        <v>4</v>
      </c>
      <c r="B485" s="4" t="s">
        <v>5</v>
      </c>
      <c r="C485" s="4" t="s">
        <v>13</v>
      </c>
      <c r="D485" s="4" t="s">
        <v>13</v>
      </c>
      <c r="E485" s="4" t="s">
        <v>18</v>
      </c>
      <c r="F485" s="4" t="s">
        <v>18</v>
      </c>
      <c r="G485" s="4" t="s">
        <v>18</v>
      </c>
      <c r="H485" s="4" t="s">
        <v>10</v>
      </c>
      <c r="I485" s="4" t="s">
        <v>13</v>
      </c>
    </row>
    <row r="486" spans="1:8">
      <c r="A486" t="n">
        <v>4319</v>
      </c>
      <c r="B486" s="38" t="n">
        <v>45</v>
      </c>
      <c r="C486" s="7" t="n">
        <v>4</v>
      </c>
      <c r="D486" s="7" t="n">
        <v>3</v>
      </c>
      <c r="E486" s="7" t="n">
        <v>6.23999977111816</v>
      </c>
      <c r="F486" s="7" t="n">
        <v>5.15999984741211</v>
      </c>
      <c r="G486" s="7" t="n">
        <v>0</v>
      </c>
      <c r="H486" s="7" t="n">
        <v>0</v>
      </c>
      <c r="I486" s="7" t="n">
        <v>0</v>
      </c>
    </row>
    <row r="487" spans="1:8">
      <c r="A487" t="s">
        <v>4</v>
      </c>
      <c r="B487" s="4" t="s">
        <v>5</v>
      </c>
      <c r="C487" s="4" t="s">
        <v>13</v>
      </c>
      <c r="D487" s="4" t="s">
        <v>13</v>
      </c>
      <c r="E487" s="4" t="s">
        <v>18</v>
      </c>
      <c r="F487" s="4" t="s">
        <v>10</v>
      </c>
    </row>
    <row r="488" spans="1:8">
      <c r="A488" t="n">
        <v>4337</v>
      </c>
      <c r="B488" s="38" t="n">
        <v>45</v>
      </c>
      <c r="C488" s="7" t="n">
        <v>5</v>
      </c>
      <c r="D488" s="7" t="n">
        <v>3</v>
      </c>
      <c r="E488" s="7" t="n">
        <v>2.40000009536743</v>
      </c>
      <c r="F488" s="7" t="n">
        <v>0</v>
      </c>
    </row>
    <row r="489" spans="1:8">
      <c r="A489" t="s">
        <v>4</v>
      </c>
      <c r="B489" s="4" t="s">
        <v>5</v>
      </c>
      <c r="C489" s="4" t="s">
        <v>13</v>
      </c>
      <c r="D489" s="4" t="s">
        <v>13</v>
      </c>
      <c r="E489" s="4" t="s">
        <v>18</v>
      </c>
      <c r="F489" s="4" t="s">
        <v>10</v>
      </c>
    </row>
    <row r="490" spans="1:8">
      <c r="A490" t="n">
        <v>4346</v>
      </c>
      <c r="B490" s="38" t="n">
        <v>45</v>
      </c>
      <c r="C490" s="7" t="n">
        <v>11</v>
      </c>
      <c r="D490" s="7" t="n">
        <v>3</v>
      </c>
      <c r="E490" s="7" t="n">
        <v>38</v>
      </c>
      <c r="F490" s="7" t="n">
        <v>0</v>
      </c>
    </row>
    <row r="491" spans="1:8">
      <c r="A491" t="s">
        <v>4</v>
      </c>
      <c r="B491" s="4" t="s">
        <v>5</v>
      </c>
      <c r="C491" s="4" t="s">
        <v>10</v>
      </c>
      <c r="D491" s="4" t="s">
        <v>18</v>
      </c>
      <c r="E491" s="4" t="s">
        <v>18</v>
      </c>
      <c r="F491" s="4" t="s">
        <v>18</v>
      </c>
      <c r="G491" s="4" t="s">
        <v>18</v>
      </c>
    </row>
    <row r="492" spans="1:8">
      <c r="A492" t="n">
        <v>4355</v>
      </c>
      <c r="B492" s="34" t="n">
        <v>46</v>
      </c>
      <c r="C492" s="7" t="n">
        <v>999</v>
      </c>
      <c r="D492" s="7" t="n">
        <v>-6.92000007629395</v>
      </c>
      <c r="E492" s="7" t="n">
        <v>0</v>
      </c>
      <c r="F492" s="7" t="n">
        <v>55.6199989318848</v>
      </c>
      <c r="G492" s="7" t="n">
        <v>19.7000007629395</v>
      </c>
    </row>
    <row r="493" spans="1:8">
      <c r="A493" t="s">
        <v>4</v>
      </c>
      <c r="B493" s="4" t="s">
        <v>5</v>
      </c>
      <c r="C493" s="4" t="s">
        <v>6</v>
      </c>
      <c r="D493" s="4" t="s">
        <v>6</v>
      </c>
    </row>
    <row r="494" spans="1:8">
      <c r="A494" t="n">
        <v>4374</v>
      </c>
      <c r="B494" s="17" t="n">
        <v>70</v>
      </c>
      <c r="C494" s="7" t="s">
        <v>59</v>
      </c>
      <c r="D494" s="7" t="s">
        <v>74</v>
      </c>
    </row>
    <row r="495" spans="1:8">
      <c r="A495" t="s">
        <v>4</v>
      </c>
      <c r="B495" s="4" t="s">
        <v>5</v>
      </c>
      <c r="C495" s="4" t="s">
        <v>13</v>
      </c>
      <c r="D495" s="4" t="s">
        <v>10</v>
      </c>
      <c r="E495" s="4" t="s">
        <v>6</v>
      </c>
      <c r="F495" s="4" t="s">
        <v>6</v>
      </c>
      <c r="G495" s="4" t="s">
        <v>6</v>
      </c>
      <c r="H495" s="4" t="s">
        <v>6</v>
      </c>
    </row>
    <row r="496" spans="1:8">
      <c r="A496" t="n">
        <v>4387</v>
      </c>
      <c r="B496" s="43" t="n">
        <v>51</v>
      </c>
      <c r="C496" s="7" t="n">
        <v>3</v>
      </c>
      <c r="D496" s="7" t="n">
        <v>999</v>
      </c>
      <c r="E496" s="7" t="s">
        <v>75</v>
      </c>
      <c r="F496" s="7" t="s">
        <v>67</v>
      </c>
      <c r="G496" s="7" t="s">
        <v>66</v>
      </c>
      <c r="H496" s="7" t="s">
        <v>67</v>
      </c>
    </row>
    <row r="497" spans="1:9">
      <c r="A497" t="s">
        <v>4</v>
      </c>
      <c r="B497" s="4" t="s">
        <v>5</v>
      </c>
      <c r="C497" s="4" t="s">
        <v>10</v>
      </c>
      <c r="D497" s="4" t="s">
        <v>13</v>
      </c>
      <c r="E497" s="4" t="s">
        <v>13</v>
      </c>
      <c r="F497" s="4" t="s">
        <v>6</v>
      </c>
    </row>
    <row r="498" spans="1:9">
      <c r="A498" t="n">
        <v>4400</v>
      </c>
      <c r="B498" s="24" t="n">
        <v>47</v>
      </c>
      <c r="C498" s="7" t="n">
        <v>999</v>
      </c>
      <c r="D498" s="7" t="n">
        <v>0</v>
      </c>
      <c r="E498" s="7" t="n">
        <v>0</v>
      </c>
      <c r="F498" s="7" t="s">
        <v>48</v>
      </c>
    </row>
    <row r="499" spans="1:9">
      <c r="A499" t="s">
        <v>4</v>
      </c>
      <c r="B499" s="4" t="s">
        <v>5</v>
      </c>
      <c r="C499" s="4" t="s">
        <v>10</v>
      </c>
      <c r="D499" s="4" t="s">
        <v>13</v>
      </c>
      <c r="E499" s="4" t="s">
        <v>13</v>
      </c>
      <c r="F499" s="4" t="s">
        <v>6</v>
      </c>
    </row>
    <row r="500" spans="1:9">
      <c r="A500" t="n">
        <v>4415</v>
      </c>
      <c r="B500" s="24" t="n">
        <v>47</v>
      </c>
      <c r="C500" s="7" t="n">
        <v>18</v>
      </c>
      <c r="D500" s="7" t="n">
        <v>0</v>
      </c>
      <c r="E500" s="7" t="n">
        <v>0</v>
      </c>
      <c r="F500" s="7" t="s">
        <v>48</v>
      </c>
    </row>
    <row r="501" spans="1:9">
      <c r="A501" t="s">
        <v>4</v>
      </c>
      <c r="B501" s="4" t="s">
        <v>5</v>
      </c>
      <c r="C501" s="4" t="s">
        <v>10</v>
      </c>
      <c r="D501" s="4" t="s">
        <v>18</v>
      </c>
      <c r="E501" s="4" t="s">
        <v>18</v>
      </c>
      <c r="F501" s="4" t="s">
        <v>18</v>
      </c>
      <c r="G501" s="4" t="s">
        <v>10</v>
      </c>
      <c r="H501" s="4" t="s">
        <v>10</v>
      </c>
    </row>
    <row r="502" spans="1:9">
      <c r="A502" t="n">
        <v>4430</v>
      </c>
      <c r="B502" s="41" t="n">
        <v>60</v>
      </c>
      <c r="C502" s="7" t="n">
        <v>18</v>
      </c>
      <c r="D502" s="7" t="n">
        <v>0</v>
      </c>
      <c r="E502" s="7" t="n">
        <v>0</v>
      </c>
      <c r="F502" s="7" t="n">
        <v>0</v>
      </c>
      <c r="G502" s="7" t="n">
        <v>1000</v>
      </c>
      <c r="H502" s="7" t="n">
        <v>0</v>
      </c>
    </row>
    <row r="503" spans="1:9">
      <c r="A503" t="s">
        <v>4</v>
      </c>
      <c r="B503" s="4" t="s">
        <v>5</v>
      </c>
      <c r="C503" s="4" t="s">
        <v>10</v>
      </c>
      <c r="D503" s="4" t="s">
        <v>13</v>
      </c>
      <c r="E503" s="4" t="s">
        <v>6</v>
      </c>
    </row>
    <row r="504" spans="1:9">
      <c r="A504" t="n">
        <v>4449</v>
      </c>
      <c r="B504" s="52" t="n">
        <v>86</v>
      </c>
      <c r="C504" s="7" t="n">
        <v>999</v>
      </c>
      <c r="D504" s="7" t="n">
        <v>0</v>
      </c>
      <c r="E504" s="7" t="s">
        <v>12</v>
      </c>
    </row>
    <row r="505" spans="1:9">
      <c r="A505" t="s">
        <v>4</v>
      </c>
      <c r="B505" s="4" t="s">
        <v>5</v>
      </c>
      <c r="C505" s="4" t="s">
        <v>13</v>
      </c>
      <c r="D505" s="4" t="s">
        <v>10</v>
      </c>
      <c r="E505" s="4" t="s">
        <v>10</v>
      </c>
      <c r="F505" s="4" t="s">
        <v>6</v>
      </c>
      <c r="G505" s="4" t="s">
        <v>6</v>
      </c>
    </row>
    <row r="506" spans="1:9">
      <c r="A506" t="n">
        <v>4454</v>
      </c>
      <c r="B506" s="37" t="n">
        <v>128</v>
      </c>
      <c r="C506" s="7" t="n">
        <v>1</v>
      </c>
      <c r="D506" s="7" t="n">
        <v>18</v>
      </c>
      <c r="E506" s="7" t="n">
        <v>999</v>
      </c>
      <c r="F506" s="7" t="s">
        <v>12</v>
      </c>
      <c r="G506" s="7" t="s">
        <v>12</v>
      </c>
    </row>
    <row r="507" spans="1:9">
      <c r="A507" t="s">
        <v>4</v>
      </c>
      <c r="B507" s="4" t="s">
        <v>5</v>
      </c>
      <c r="C507" s="4" t="s">
        <v>10</v>
      </c>
      <c r="D507" s="4" t="s">
        <v>9</v>
      </c>
    </row>
    <row r="508" spans="1:9">
      <c r="A508" t="n">
        <v>4462</v>
      </c>
      <c r="B508" s="46" t="n">
        <v>44</v>
      </c>
      <c r="C508" s="7" t="n">
        <v>18</v>
      </c>
      <c r="D508" s="7" t="n">
        <v>131072</v>
      </c>
    </row>
    <row r="509" spans="1:9">
      <c r="A509" t="s">
        <v>4</v>
      </c>
      <c r="B509" s="4" t="s">
        <v>5</v>
      </c>
      <c r="C509" s="4" t="s">
        <v>10</v>
      </c>
      <c r="D509" s="4" t="s">
        <v>6</v>
      </c>
      <c r="E509" s="4" t="s">
        <v>13</v>
      </c>
      <c r="F509" s="4" t="s">
        <v>13</v>
      </c>
      <c r="G509" s="4" t="s">
        <v>13</v>
      </c>
      <c r="H509" s="4" t="s">
        <v>13</v>
      </c>
      <c r="I509" s="4" t="s">
        <v>13</v>
      </c>
      <c r="J509" s="4" t="s">
        <v>18</v>
      </c>
      <c r="K509" s="4" t="s">
        <v>18</v>
      </c>
      <c r="L509" s="4" t="s">
        <v>18</v>
      </c>
      <c r="M509" s="4" t="s">
        <v>18</v>
      </c>
      <c r="N509" s="4" t="s">
        <v>13</v>
      </c>
    </row>
    <row r="510" spans="1:9">
      <c r="A510" t="n">
        <v>4469</v>
      </c>
      <c r="B510" s="53" t="n">
        <v>34</v>
      </c>
      <c r="C510" s="7" t="n">
        <v>999</v>
      </c>
      <c r="D510" s="7" t="s">
        <v>76</v>
      </c>
      <c r="E510" s="7" t="n">
        <v>1</v>
      </c>
      <c r="F510" s="7" t="n">
        <v>1</v>
      </c>
      <c r="G510" s="7" t="n">
        <v>0</v>
      </c>
      <c r="H510" s="7" t="n">
        <v>0</v>
      </c>
      <c r="I510" s="7" t="n">
        <v>0</v>
      </c>
      <c r="J510" s="7" t="n">
        <v>0</v>
      </c>
      <c r="K510" s="7" t="n">
        <v>-0.0333333350718021</v>
      </c>
      <c r="L510" s="7" t="n">
        <v>-0.0333333350718021</v>
      </c>
      <c r="M510" s="7" t="n">
        <v>0</v>
      </c>
      <c r="N510" s="7" t="n">
        <v>0</v>
      </c>
    </row>
    <row r="511" spans="1:9">
      <c r="A511" t="s">
        <v>4</v>
      </c>
      <c r="B511" s="4" t="s">
        <v>5</v>
      </c>
      <c r="C511" s="4" t="s">
        <v>10</v>
      </c>
      <c r="D511" s="4" t="s">
        <v>6</v>
      </c>
      <c r="E511" s="4" t="s">
        <v>13</v>
      </c>
      <c r="F511" s="4" t="s">
        <v>13</v>
      </c>
      <c r="G511" s="4" t="s">
        <v>13</v>
      </c>
      <c r="H511" s="4" t="s">
        <v>13</v>
      </c>
      <c r="I511" s="4" t="s">
        <v>13</v>
      </c>
      <c r="J511" s="4" t="s">
        <v>18</v>
      </c>
      <c r="K511" s="4" t="s">
        <v>18</v>
      </c>
      <c r="L511" s="4" t="s">
        <v>18</v>
      </c>
      <c r="M511" s="4" t="s">
        <v>18</v>
      </c>
      <c r="N511" s="4" t="s">
        <v>13</v>
      </c>
    </row>
    <row r="512" spans="1:9">
      <c r="A512" t="n">
        <v>4500</v>
      </c>
      <c r="B512" s="53" t="n">
        <v>34</v>
      </c>
      <c r="C512" s="7" t="n">
        <v>18</v>
      </c>
      <c r="D512" s="7" t="s">
        <v>77</v>
      </c>
      <c r="E512" s="7" t="n">
        <v>1</v>
      </c>
      <c r="F512" s="7" t="n">
        <v>1</v>
      </c>
      <c r="G512" s="7" t="n">
        <v>0</v>
      </c>
      <c r="H512" s="7" t="n">
        <v>0</v>
      </c>
      <c r="I512" s="7" t="n">
        <v>0</v>
      </c>
      <c r="J512" s="7" t="n">
        <v>0</v>
      </c>
      <c r="K512" s="7" t="n">
        <v>-0.0333333350718021</v>
      </c>
      <c r="L512" s="7" t="n">
        <v>-0.0333333350718021</v>
      </c>
      <c r="M512" s="7" t="n">
        <v>0</v>
      </c>
      <c r="N512" s="7" t="n">
        <v>0</v>
      </c>
    </row>
    <row r="513" spans="1:14">
      <c r="A513" t="s">
        <v>4</v>
      </c>
      <c r="B513" s="4" t="s">
        <v>5</v>
      </c>
      <c r="C513" s="4" t="s">
        <v>13</v>
      </c>
      <c r="D513" s="4" t="s">
        <v>10</v>
      </c>
      <c r="E513" s="4" t="s">
        <v>10</v>
      </c>
      <c r="F513" s="4" t="s">
        <v>9</v>
      </c>
      <c r="G513" s="4" t="s">
        <v>9</v>
      </c>
      <c r="H513" s="4" t="s">
        <v>9</v>
      </c>
      <c r="I513" s="4" t="s">
        <v>9</v>
      </c>
    </row>
    <row r="514" spans="1:14">
      <c r="A514" t="n">
        <v>4530</v>
      </c>
      <c r="B514" s="25" t="n">
        <v>74</v>
      </c>
      <c r="C514" s="7" t="n">
        <v>58</v>
      </c>
      <c r="D514" s="7" t="n">
        <v>18</v>
      </c>
      <c r="E514" s="7" t="n">
        <v>999</v>
      </c>
      <c r="F514" s="7" t="n">
        <v>1053609165</v>
      </c>
      <c r="G514" s="7" t="n">
        <v>0</v>
      </c>
      <c r="H514" s="7" t="n">
        <v>1058642330</v>
      </c>
      <c r="I514" s="7" t="n">
        <v>1119092736</v>
      </c>
    </row>
    <row r="515" spans="1:14">
      <c r="A515" t="s">
        <v>4</v>
      </c>
      <c r="B515" s="4" t="s">
        <v>5</v>
      </c>
      <c r="C515" s="4" t="s">
        <v>10</v>
      </c>
      <c r="D515" s="4" t="s">
        <v>13</v>
      </c>
      <c r="E515" s="4" t="s">
        <v>6</v>
      </c>
      <c r="F515" s="4" t="s">
        <v>18</v>
      </c>
      <c r="G515" s="4" t="s">
        <v>18</v>
      </c>
      <c r="H515" s="4" t="s">
        <v>18</v>
      </c>
    </row>
    <row r="516" spans="1:14">
      <c r="A516" t="n">
        <v>4552</v>
      </c>
      <c r="B516" s="36" t="n">
        <v>48</v>
      </c>
      <c r="C516" s="7" t="n">
        <v>0</v>
      </c>
      <c r="D516" s="7" t="n">
        <v>0</v>
      </c>
      <c r="E516" s="7" t="s">
        <v>78</v>
      </c>
      <c r="F516" s="7" t="n">
        <v>0</v>
      </c>
      <c r="G516" s="7" t="n">
        <v>1</v>
      </c>
      <c r="H516" s="7" t="n">
        <v>0</v>
      </c>
    </row>
    <row r="517" spans="1:14">
      <c r="A517" t="s">
        <v>4</v>
      </c>
      <c r="B517" s="4" t="s">
        <v>5</v>
      </c>
      <c r="C517" s="4" t="s">
        <v>13</v>
      </c>
      <c r="D517" s="4" t="s">
        <v>13</v>
      </c>
      <c r="E517" s="4" t="s">
        <v>18</v>
      </c>
      <c r="F517" s="4" t="s">
        <v>18</v>
      </c>
      <c r="G517" s="4" t="s">
        <v>18</v>
      </c>
      <c r="H517" s="4" t="s">
        <v>10</v>
      </c>
    </row>
    <row r="518" spans="1:14">
      <c r="A518" t="n">
        <v>4578</v>
      </c>
      <c r="B518" s="38" t="n">
        <v>45</v>
      </c>
      <c r="C518" s="7" t="n">
        <v>2</v>
      </c>
      <c r="D518" s="7" t="n">
        <v>3</v>
      </c>
      <c r="E518" s="7" t="n">
        <v>-6.6399998664856</v>
      </c>
      <c r="F518" s="7" t="n">
        <v>1.4099999666214</v>
      </c>
      <c r="G518" s="7" t="n">
        <v>55.6399993896484</v>
      </c>
      <c r="H518" s="7" t="n">
        <v>3000</v>
      </c>
    </row>
    <row r="519" spans="1:14">
      <c r="A519" t="s">
        <v>4</v>
      </c>
      <c r="B519" s="4" t="s">
        <v>5</v>
      </c>
      <c r="C519" s="4" t="s">
        <v>13</v>
      </c>
      <c r="D519" s="4" t="s">
        <v>13</v>
      </c>
      <c r="E519" s="4" t="s">
        <v>18</v>
      </c>
      <c r="F519" s="4" t="s">
        <v>18</v>
      </c>
      <c r="G519" s="4" t="s">
        <v>18</v>
      </c>
      <c r="H519" s="4" t="s">
        <v>10</v>
      </c>
      <c r="I519" s="4" t="s">
        <v>13</v>
      </c>
    </row>
    <row r="520" spans="1:14">
      <c r="A520" t="n">
        <v>4595</v>
      </c>
      <c r="B520" s="38" t="n">
        <v>45</v>
      </c>
      <c r="C520" s="7" t="n">
        <v>4</v>
      </c>
      <c r="D520" s="7" t="n">
        <v>3</v>
      </c>
      <c r="E520" s="7" t="n">
        <v>357.390014648438</v>
      </c>
      <c r="F520" s="7" t="n">
        <v>5.28999996185303</v>
      </c>
      <c r="G520" s="7" t="n">
        <v>0</v>
      </c>
      <c r="H520" s="7" t="n">
        <v>3000</v>
      </c>
      <c r="I520" s="7" t="n">
        <v>1</v>
      </c>
    </row>
    <row r="521" spans="1:14">
      <c r="A521" t="s">
        <v>4</v>
      </c>
      <c r="B521" s="4" t="s">
        <v>5</v>
      </c>
      <c r="C521" s="4" t="s">
        <v>13</v>
      </c>
      <c r="D521" s="4" t="s">
        <v>13</v>
      </c>
      <c r="E521" s="4" t="s">
        <v>18</v>
      </c>
      <c r="F521" s="4" t="s">
        <v>10</v>
      </c>
    </row>
    <row r="522" spans="1:14">
      <c r="A522" t="n">
        <v>4613</v>
      </c>
      <c r="B522" s="38" t="n">
        <v>45</v>
      </c>
      <c r="C522" s="7" t="n">
        <v>5</v>
      </c>
      <c r="D522" s="7" t="n">
        <v>3</v>
      </c>
      <c r="E522" s="7" t="n">
        <v>2.40000009536743</v>
      </c>
      <c r="F522" s="7" t="n">
        <v>3000</v>
      </c>
    </row>
    <row r="523" spans="1:14">
      <c r="A523" t="s">
        <v>4</v>
      </c>
      <c r="B523" s="4" t="s">
        <v>5</v>
      </c>
      <c r="C523" s="4" t="s">
        <v>13</v>
      </c>
      <c r="D523" s="4" t="s">
        <v>13</v>
      </c>
      <c r="E523" s="4" t="s">
        <v>18</v>
      </c>
      <c r="F523" s="4" t="s">
        <v>10</v>
      </c>
    </row>
    <row r="524" spans="1:14">
      <c r="A524" t="n">
        <v>4622</v>
      </c>
      <c r="B524" s="38" t="n">
        <v>45</v>
      </c>
      <c r="C524" s="7" t="n">
        <v>11</v>
      </c>
      <c r="D524" s="7" t="n">
        <v>3</v>
      </c>
      <c r="E524" s="7" t="n">
        <v>38</v>
      </c>
      <c r="F524" s="7" t="n">
        <v>3000</v>
      </c>
    </row>
    <row r="525" spans="1:14">
      <c r="A525" t="s">
        <v>4</v>
      </c>
      <c r="B525" s="4" t="s">
        <v>5</v>
      </c>
      <c r="C525" s="4" t="s">
        <v>10</v>
      </c>
    </row>
    <row r="526" spans="1:14">
      <c r="A526" t="n">
        <v>4631</v>
      </c>
      <c r="B526" s="30" t="n">
        <v>16</v>
      </c>
      <c r="C526" s="7" t="n">
        <v>0</v>
      </c>
    </row>
    <row r="527" spans="1:14">
      <c r="A527" t="s">
        <v>4</v>
      </c>
      <c r="B527" s="4" t="s">
        <v>5</v>
      </c>
      <c r="C527" s="4" t="s">
        <v>10</v>
      </c>
      <c r="D527" s="4" t="s">
        <v>10</v>
      </c>
      <c r="E527" s="4" t="s">
        <v>10</v>
      </c>
    </row>
    <row r="528" spans="1:14">
      <c r="A528" t="n">
        <v>4634</v>
      </c>
      <c r="B528" s="49" t="n">
        <v>61</v>
      </c>
      <c r="C528" s="7" t="n">
        <v>27</v>
      </c>
      <c r="D528" s="7" t="n">
        <v>999</v>
      </c>
      <c r="E528" s="7" t="n">
        <v>1000</v>
      </c>
    </row>
    <row r="529" spans="1:9">
      <c r="A529" t="s">
        <v>4</v>
      </c>
      <c r="B529" s="4" t="s">
        <v>5</v>
      </c>
      <c r="C529" s="4" t="s">
        <v>10</v>
      </c>
      <c r="D529" s="4" t="s">
        <v>10</v>
      </c>
      <c r="E529" s="4" t="s">
        <v>10</v>
      </c>
    </row>
    <row r="530" spans="1:9">
      <c r="A530" t="n">
        <v>4641</v>
      </c>
      <c r="B530" s="49" t="n">
        <v>61</v>
      </c>
      <c r="C530" s="7" t="n">
        <v>23</v>
      </c>
      <c r="D530" s="7" t="n">
        <v>999</v>
      </c>
      <c r="E530" s="7" t="n">
        <v>1000</v>
      </c>
    </row>
    <row r="531" spans="1:9">
      <c r="A531" t="s">
        <v>4</v>
      </c>
      <c r="B531" s="4" t="s">
        <v>5</v>
      </c>
      <c r="C531" s="4" t="s">
        <v>10</v>
      </c>
      <c r="D531" s="4" t="s">
        <v>10</v>
      </c>
      <c r="E531" s="4" t="s">
        <v>10</v>
      </c>
    </row>
    <row r="532" spans="1:9">
      <c r="A532" t="n">
        <v>4648</v>
      </c>
      <c r="B532" s="49" t="n">
        <v>61</v>
      </c>
      <c r="C532" s="7" t="n">
        <v>999</v>
      </c>
      <c r="D532" s="7" t="n">
        <v>23</v>
      </c>
      <c r="E532" s="7" t="n">
        <v>1000</v>
      </c>
    </row>
    <row r="533" spans="1:9">
      <c r="A533" t="s">
        <v>4</v>
      </c>
      <c r="B533" s="4" t="s">
        <v>5</v>
      </c>
      <c r="C533" s="4" t="s">
        <v>10</v>
      </c>
      <c r="D533" s="4" t="s">
        <v>10</v>
      </c>
      <c r="E533" s="4" t="s">
        <v>18</v>
      </c>
      <c r="F533" s="4" t="s">
        <v>18</v>
      </c>
      <c r="G533" s="4" t="s">
        <v>18</v>
      </c>
      <c r="H533" s="4" t="s">
        <v>18</v>
      </c>
      <c r="I533" s="4" t="s">
        <v>13</v>
      </c>
      <c r="J533" s="4" t="s">
        <v>10</v>
      </c>
    </row>
    <row r="534" spans="1:9">
      <c r="A534" t="n">
        <v>4655</v>
      </c>
      <c r="B534" s="40" t="n">
        <v>55</v>
      </c>
      <c r="C534" s="7" t="n">
        <v>18</v>
      </c>
      <c r="D534" s="7" t="n">
        <v>65533</v>
      </c>
      <c r="E534" s="7" t="n">
        <v>-6.21000003814697</v>
      </c>
      <c r="F534" s="7" t="n">
        <v>0</v>
      </c>
      <c r="G534" s="7" t="n">
        <v>55.75</v>
      </c>
      <c r="H534" s="7" t="n">
        <v>1.20000004768372</v>
      </c>
      <c r="I534" s="7" t="n">
        <v>1</v>
      </c>
      <c r="J534" s="7" t="n">
        <v>1</v>
      </c>
    </row>
    <row r="535" spans="1:9">
      <c r="A535" t="s">
        <v>4</v>
      </c>
      <c r="B535" s="4" t="s">
        <v>5</v>
      </c>
      <c r="C535" s="4" t="s">
        <v>10</v>
      </c>
      <c r="D535" s="4" t="s">
        <v>18</v>
      </c>
      <c r="E535" s="4" t="s">
        <v>18</v>
      </c>
      <c r="F535" s="4" t="s">
        <v>13</v>
      </c>
    </row>
    <row r="536" spans="1:9">
      <c r="A536" t="n">
        <v>4679</v>
      </c>
      <c r="B536" s="50" t="n">
        <v>52</v>
      </c>
      <c r="C536" s="7" t="n">
        <v>18</v>
      </c>
      <c r="D536" s="7" t="n">
        <v>335.600006103516</v>
      </c>
      <c r="E536" s="7" t="n">
        <v>15</v>
      </c>
      <c r="F536" s="7" t="n">
        <v>0</v>
      </c>
    </row>
    <row r="537" spans="1:9">
      <c r="A537" t="s">
        <v>4</v>
      </c>
      <c r="B537" s="4" t="s">
        <v>5</v>
      </c>
      <c r="C537" s="4" t="s">
        <v>10</v>
      </c>
      <c r="D537" s="4" t="s">
        <v>10</v>
      </c>
      <c r="E537" s="4" t="s">
        <v>10</v>
      </c>
    </row>
    <row r="538" spans="1:9">
      <c r="A538" t="n">
        <v>4691</v>
      </c>
      <c r="B538" s="49" t="n">
        <v>61</v>
      </c>
      <c r="C538" s="7" t="n">
        <v>18</v>
      </c>
      <c r="D538" s="7" t="n">
        <v>23</v>
      </c>
      <c r="E538" s="7" t="n">
        <v>1000</v>
      </c>
    </row>
    <row r="539" spans="1:9">
      <c r="A539" t="s">
        <v>4</v>
      </c>
      <c r="B539" s="4" t="s">
        <v>5</v>
      </c>
      <c r="C539" s="4" t="s">
        <v>10</v>
      </c>
    </row>
    <row r="540" spans="1:9">
      <c r="A540" t="n">
        <v>4698</v>
      </c>
      <c r="B540" s="30" t="n">
        <v>16</v>
      </c>
      <c r="C540" s="7" t="n">
        <v>200</v>
      </c>
    </row>
    <row r="541" spans="1:9">
      <c r="A541" t="s">
        <v>4</v>
      </c>
      <c r="B541" s="4" t="s">
        <v>5</v>
      </c>
      <c r="C541" s="4" t="s">
        <v>13</v>
      </c>
      <c r="D541" s="4" t="s">
        <v>10</v>
      </c>
      <c r="E541" s="4" t="s">
        <v>6</v>
      </c>
      <c r="F541" s="4" t="s">
        <v>6</v>
      </c>
      <c r="G541" s="4" t="s">
        <v>6</v>
      </c>
      <c r="H541" s="4" t="s">
        <v>6</v>
      </c>
    </row>
    <row r="542" spans="1:9">
      <c r="A542" t="n">
        <v>4701</v>
      </c>
      <c r="B542" s="43" t="n">
        <v>51</v>
      </c>
      <c r="C542" s="7" t="n">
        <v>3</v>
      </c>
      <c r="D542" s="7" t="n">
        <v>999</v>
      </c>
      <c r="E542" s="7" t="s">
        <v>64</v>
      </c>
      <c r="F542" s="7" t="s">
        <v>67</v>
      </c>
      <c r="G542" s="7" t="s">
        <v>66</v>
      </c>
      <c r="H542" s="7" t="s">
        <v>67</v>
      </c>
    </row>
    <row r="543" spans="1:9">
      <c r="A543" t="s">
        <v>4</v>
      </c>
      <c r="B543" s="4" t="s">
        <v>5</v>
      </c>
      <c r="C543" s="4" t="s">
        <v>10</v>
      </c>
      <c r="D543" s="4" t="s">
        <v>10</v>
      </c>
      <c r="E543" s="4" t="s">
        <v>18</v>
      </c>
      <c r="F543" s="4" t="s">
        <v>18</v>
      </c>
      <c r="G543" s="4" t="s">
        <v>18</v>
      </c>
      <c r="H543" s="4" t="s">
        <v>18</v>
      </c>
      <c r="I543" s="4" t="s">
        <v>13</v>
      </c>
      <c r="J543" s="4" t="s">
        <v>10</v>
      </c>
    </row>
    <row r="544" spans="1:9">
      <c r="A544" t="n">
        <v>4714</v>
      </c>
      <c r="B544" s="40" t="n">
        <v>55</v>
      </c>
      <c r="C544" s="7" t="n">
        <v>999</v>
      </c>
      <c r="D544" s="7" t="n">
        <v>65533</v>
      </c>
      <c r="E544" s="7" t="n">
        <v>-6.63000011444092</v>
      </c>
      <c r="F544" s="7" t="n">
        <v>0</v>
      </c>
      <c r="G544" s="7" t="n">
        <v>56.439998626709</v>
      </c>
      <c r="H544" s="7" t="n">
        <v>1.20000004768372</v>
      </c>
      <c r="I544" s="7" t="n">
        <v>1</v>
      </c>
      <c r="J544" s="7" t="n">
        <v>0</v>
      </c>
    </row>
    <row r="545" spans="1:10">
      <c r="A545" t="s">
        <v>4</v>
      </c>
      <c r="B545" s="4" t="s">
        <v>5</v>
      </c>
      <c r="C545" s="4" t="s">
        <v>10</v>
      </c>
      <c r="D545" s="4" t="s">
        <v>13</v>
      </c>
    </row>
    <row r="546" spans="1:10">
      <c r="A546" t="n">
        <v>4738</v>
      </c>
      <c r="B546" s="42" t="n">
        <v>56</v>
      </c>
      <c r="C546" s="7" t="n">
        <v>18</v>
      </c>
      <c r="D546" s="7" t="n">
        <v>0</v>
      </c>
    </row>
    <row r="547" spans="1:10">
      <c r="A547" t="s">
        <v>4</v>
      </c>
      <c r="B547" s="4" t="s">
        <v>5</v>
      </c>
      <c r="C547" s="4" t="s">
        <v>10</v>
      </c>
      <c r="D547" s="4" t="s">
        <v>13</v>
      </c>
    </row>
    <row r="548" spans="1:10">
      <c r="A548" t="n">
        <v>4742</v>
      </c>
      <c r="B548" s="42" t="n">
        <v>56</v>
      </c>
      <c r="C548" s="7" t="n">
        <v>999</v>
      </c>
      <c r="D548" s="7" t="n">
        <v>0</v>
      </c>
    </row>
    <row r="549" spans="1:10">
      <c r="A549" t="s">
        <v>4</v>
      </c>
      <c r="B549" s="4" t="s">
        <v>5</v>
      </c>
      <c r="C549" s="4" t="s">
        <v>13</v>
      </c>
      <c r="D549" s="4" t="s">
        <v>10</v>
      </c>
    </row>
    <row r="550" spans="1:10">
      <c r="A550" t="n">
        <v>4746</v>
      </c>
      <c r="B550" s="38" t="n">
        <v>45</v>
      </c>
      <c r="C550" s="7" t="n">
        <v>7</v>
      </c>
      <c r="D550" s="7" t="n">
        <v>255</v>
      </c>
    </row>
    <row r="551" spans="1:10">
      <c r="A551" t="s">
        <v>4</v>
      </c>
      <c r="B551" s="4" t="s">
        <v>5</v>
      </c>
      <c r="C551" s="4" t="s">
        <v>10</v>
      </c>
      <c r="D551" s="4" t="s">
        <v>13</v>
      </c>
      <c r="E551" s="4" t="s">
        <v>6</v>
      </c>
      <c r="F551" s="4" t="s">
        <v>18</v>
      </c>
      <c r="G551" s="4" t="s">
        <v>18</v>
      </c>
      <c r="H551" s="4" t="s">
        <v>18</v>
      </c>
    </row>
    <row r="552" spans="1:10">
      <c r="A552" t="n">
        <v>4750</v>
      </c>
      <c r="B552" s="36" t="n">
        <v>48</v>
      </c>
      <c r="C552" s="7" t="n">
        <v>27</v>
      </c>
      <c r="D552" s="7" t="n">
        <v>0</v>
      </c>
      <c r="E552" s="7" t="s">
        <v>52</v>
      </c>
      <c r="F552" s="7" t="n">
        <v>-1</v>
      </c>
      <c r="G552" s="7" t="n">
        <v>1</v>
      </c>
      <c r="H552" s="7" t="n">
        <v>5.60519385729927e-45</v>
      </c>
    </row>
    <row r="553" spans="1:10">
      <c r="A553" t="s">
        <v>4</v>
      </c>
      <c r="B553" s="4" t="s">
        <v>5</v>
      </c>
      <c r="C553" s="4" t="s">
        <v>13</v>
      </c>
      <c r="D553" s="4" t="s">
        <v>10</v>
      </c>
      <c r="E553" s="4" t="s">
        <v>10</v>
      </c>
      <c r="F553" s="4" t="s">
        <v>13</v>
      </c>
    </row>
    <row r="554" spans="1:10">
      <c r="A554" t="n">
        <v>4778</v>
      </c>
      <c r="B554" s="51" t="n">
        <v>25</v>
      </c>
      <c r="C554" s="7" t="n">
        <v>1</v>
      </c>
      <c r="D554" s="7" t="n">
        <v>260</v>
      </c>
      <c r="E554" s="7" t="n">
        <v>640</v>
      </c>
      <c r="F554" s="7" t="n">
        <v>1</v>
      </c>
    </row>
    <row r="555" spans="1:10">
      <c r="A555" t="s">
        <v>4</v>
      </c>
      <c r="B555" s="4" t="s">
        <v>5</v>
      </c>
      <c r="C555" s="4" t="s">
        <v>13</v>
      </c>
      <c r="D555" s="4" t="s">
        <v>10</v>
      </c>
      <c r="E555" s="4" t="s">
        <v>6</v>
      </c>
    </row>
    <row r="556" spans="1:10">
      <c r="A556" t="n">
        <v>4785</v>
      </c>
      <c r="B556" s="43" t="n">
        <v>51</v>
      </c>
      <c r="C556" s="7" t="n">
        <v>4</v>
      </c>
      <c r="D556" s="7" t="n">
        <v>27</v>
      </c>
      <c r="E556" s="7" t="s">
        <v>79</v>
      </c>
    </row>
    <row r="557" spans="1:10">
      <c r="A557" t="s">
        <v>4</v>
      </c>
      <c r="B557" s="4" t="s">
        <v>5</v>
      </c>
      <c r="C557" s="4" t="s">
        <v>10</v>
      </c>
    </row>
    <row r="558" spans="1:10">
      <c r="A558" t="n">
        <v>4799</v>
      </c>
      <c r="B558" s="30" t="n">
        <v>16</v>
      </c>
      <c r="C558" s="7" t="n">
        <v>0</v>
      </c>
    </row>
    <row r="559" spans="1:10">
      <c r="A559" t="s">
        <v>4</v>
      </c>
      <c r="B559" s="4" t="s">
        <v>5</v>
      </c>
      <c r="C559" s="4" t="s">
        <v>10</v>
      </c>
      <c r="D559" s="4" t="s">
        <v>13</v>
      </c>
      <c r="E559" s="4" t="s">
        <v>9</v>
      </c>
      <c r="F559" s="4" t="s">
        <v>62</v>
      </c>
      <c r="G559" s="4" t="s">
        <v>13</v>
      </c>
      <c r="H559" s="4" t="s">
        <v>13</v>
      </c>
    </row>
    <row r="560" spans="1:10">
      <c r="A560" t="n">
        <v>4802</v>
      </c>
      <c r="B560" s="44" t="n">
        <v>26</v>
      </c>
      <c r="C560" s="7" t="n">
        <v>27</v>
      </c>
      <c r="D560" s="7" t="n">
        <v>17</v>
      </c>
      <c r="E560" s="7" t="n">
        <v>31372</v>
      </c>
      <c r="F560" s="7" t="s">
        <v>80</v>
      </c>
      <c r="G560" s="7" t="n">
        <v>2</v>
      </c>
      <c r="H560" s="7" t="n">
        <v>0</v>
      </c>
    </row>
    <row r="561" spans="1:8">
      <c r="A561" t="s">
        <v>4</v>
      </c>
      <c r="B561" s="4" t="s">
        <v>5</v>
      </c>
    </row>
    <row r="562" spans="1:8">
      <c r="A562" t="n">
        <v>4859</v>
      </c>
      <c r="B562" s="45" t="n">
        <v>28</v>
      </c>
    </row>
    <row r="563" spans="1:8">
      <c r="A563" t="s">
        <v>4</v>
      </c>
      <c r="B563" s="4" t="s">
        <v>5</v>
      </c>
      <c r="C563" s="4" t="s">
        <v>13</v>
      </c>
      <c r="D563" s="4" t="s">
        <v>10</v>
      </c>
      <c r="E563" s="4" t="s">
        <v>10</v>
      </c>
      <c r="F563" s="4" t="s">
        <v>13</v>
      </c>
    </row>
    <row r="564" spans="1:8">
      <c r="A564" t="n">
        <v>4860</v>
      </c>
      <c r="B564" s="51" t="n">
        <v>25</v>
      </c>
      <c r="C564" s="7" t="n">
        <v>1</v>
      </c>
      <c r="D564" s="7" t="n">
        <v>65535</v>
      </c>
      <c r="E564" s="7" t="n">
        <v>65535</v>
      </c>
      <c r="F564" s="7" t="n">
        <v>0</v>
      </c>
    </row>
    <row r="565" spans="1:8">
      <c r="A565" t="s">
        <v>4</v>
      </c>
      <c r="B565" s="4" t="s">
        <v>5</v>
      </c>
      <c r="C565" s="4" t="s">
        <v>10</v>
      </c>
      <c r="D565" s="4" t="s">
        <v>13</v>
      </c>
    </row>
    <row r="566" spans="1:8">
      <c r="A566" t="n">
        <v>4867</v>
      </c>
      <c r="B566" s="48" t="n">
        <v>89</v>
      </c>
      <c r="C566" s="7" t="n">
        <v>65533</v>
      </c>
      <c r="D566" s="7" t="n">
        <v>1</v>
      </c>
    </row>
    <row r="567" spans="1:8">
      <c r="A567" t="s">
        <v>4</v>
      </c>
      <c r="B567" s="4" t="s">
        <v>5</v>
      </c>
      <c r="C567" s="4" t="s">
        <v>13</v>
      </c>
      <c r="D567" s="4" t="s">
        <v>10</v>
      </c>
      <c r="E567" s="4" t="s">
        <v>18</v>
      </c>
    </row>
    <row r="568" spans="1:8">
      <c r="A568" t="n">
        <v>4871</v>
      </c>
      <c r="B568" s="23" t="n">
        <v>58</v>
      </c>
      <c r="C568" s="7" t="n">
        <v>101</v>
      </c>
      <c r="D568" s="7" t="n">
        <v>1000</v>
      </c>
      <c r="E568" s="7" t="n">
        <v>1</v>
      </c>
    </row>
    <row r="569" spans="1:8">
      <c r="A569" t="s">
        <v>4</v>
      </c>
      <c r="B569" s="4" t="s">
        <v>5</v>
      </c>
      <c r="C569" s="4" t="s">
        <v>13</v>
      </c>
      <c r="D569" s="4" t="s">
        <v>10</v>
      </c>
    </row>
    <row r="570" spans="1:8">
      <c r="A570" t="n">
        <v>4879</v>
      </c>
      <c r="B570" s="23" t="n">
        <v>58</v>
      </c>
      <c r="C570" s="7" t="n">
        <v>254</v>
      </c>
      <c r="D570" s="7" t="n">
        <v>0</v>
      </c>
    </row>
    <row r="571" spans="1:8">
      <c r="A571" t="s">
        <v>4</v>
      </c>
      <c r="B571" s="4" t="s">
        <v>5</v>
      </c>
      <c r="C571" s="4" t="s">
        <v>13</v>
      </c>
      <c r="D571" s="4" t="s">
        <v>13</v>
      </c>
      <c r="E571" s="4" t="s">
        <v>18</v>
      </c>
      <c r="F571" s="4" t="s">
        <v>18</v>
      </c>
      <c r="G571" s="4" t="s">
        <v>18</v>
      </c>
      <c r="H571" s="4" t="s">
        <v>10</v>
      </c>
    </row>
    <row r="572" spans="1:8">
      <c r="A572" t="n">
        <v>4883</v>
      </c>
      <c r="B572" s="38" t="n">
        <v>45</v>
      </c>
      <c r="C572" s="7" t="n">
        <v>2</v>
      </c>
      <c r="D572" s="7" t="n">
        <v>3</v>
      </c>
      <c r="E572" s="7" t="n">
        <v>-5.15000009536743</v>
      </c>
      <c r="F572" s="7" t="n">
        <v>0.980000019073486</v>
      </c>
      <c r="G572" s="7" t="n">
        <v>58.5800018310547</v>
      </c>
      <c r="H572" s="7" t="n">
        <v>0</v>
      </c>
    </row>
    <row r="573" spans="1:8">
      <c r="A573" t="s">
        <v>4</v>
      </c>
      <c r="B573" s="4" t="s">
        <v>5</v>
      </c>
      <c r="C573" s="4" t="s">
        <v>13</v>
      </c>
      <c r="D573" s="4" t="s">
        <v>13</v>
      </c>
      <c r="E573" s="4" t="s">
        <v>18</v>
      </c>
      <c r="F573" s="4" t="s">
        <v>18</v>
      </c>
      <c r="G573" s="4" t="s">
        <v>18</v>
      </c>
      <c r="H573" s="4" t="s">
        <v>10</v>
      </c>
      <c r="I573" s="4" t="s">
        <v>13</v>
      </c>
    </row>
    <row r="574" spans="1:8">
      <c r="A574" t="n">
        <v>4900</v>
      </c>
      <c r="B574" s="38" t="n">
        <v>45</v>
      </c>
      <c r="C574" s="7" t="n">
        <v>4</v>
      </c>
      <c r="D574" s="7" t="n">
        <v>3</v>
      </c>
      <c r="E574" s="7" t="n">
        <v>6.05999994277954</v>
      </c>
      <c r="F574" s="7" t="n">
        <v>217.740005493164</v>
      </c>
      <c r="G574" s="7" t="n">
        <v>4</v>
      </c>
      <c r="H574" s="7" t="n">
        <v>0</v>
      </c>
      <c r="I574" s="7" t="n">
        <v>0</v>
      </c>
    </row>
    <row r="575" spans="1:8">
      <c r="A575" t="s">
        <v>4</v>
      </c>
      <c r="B575" s="4" t="s">
        <v>5</v>
      </c>
      <c r="C575" s="4" t="s">
        <v>13</v>
      </c>
      <c r="D575" s="4" t="s">
        <v>13</v>
      </c>
      <c r="E575" s="4" t="s">
        <v>18</v>
      </c>
      <c r="F575" s="4" t="s">
        <v>10</v>
      </c>
    </row>
    <row r="576" spans="1:8">
      <c r="A576" t="n">
        <v>4918</v>
      </c>
      <c r="B576" s="38" t="n">
        <v>45</v>
      </c>
      <c r="C576" s="7" t="n">
        <v>5</v>
      </c>
      <c r="D576" s="7" t="n">
        <v>3</v>
      </c>
      <c r="E576" s="7" t="n">
        <v>5.40000009536743</v>
      </c>
      <c r="F576" s="7" t="n">
        <v>0</v>
      </c>
    </row>
    <row r="577" spans="1:9">
      <c r="A577" t="s">
        <v>4</v>
      </c>
      <c r="B577" s="4" t="s">
        <v>5</v>
      </c>
      <c r="C577" s="4" t="s">
        <v>13</v>
      </c>
      <c r="D577" s="4" t="s">
        <v>13</v>
      </c>
      <c r="E577" s="4" t="s">
        <v>18</v>
      </c>
      <c r="F577" s="4" t="s">
        <v>10</v>
      </c>
    </row>
    <row r="578" spans="1:9">
      <c r="A578" t="n">
        <v>4927</v>
      </c>
      <c r="B578" s="38" t="n">
        <v>45</v>
      </c>
      <c r="C578" s="7" t="n">
        <v>11</v>
      </c>
      <c r="D578" s="7" t="n">
        <v>3</v>
      </c>
      <c r="E578" s="7" t="n">
        <v>30.6000003814697</v>
      </c>
      <c r="F578" s="7" t="n">
        <v>0</v>
      </c>
    </row>
    <row r="579" spans="1:9">
      <c r="A579" t="s">
        <v>4</v>
      </c>
      <c r="B579" s="4" t="s">
        <v>5</v>
      </c>
      <c r="C579" s="4" t="s">
        <v>10</v>
      </c>
      <c r="D579" s="4" t="s">
        <v>18</v>
      </c>
      <c r="E579" s="4" t="s">
        <v>18</v>
      </c>
      <c r="F579" s="4" t="s">
        <v>18</v>
      </c>
      <c r="G579" s="4" t="s">
        <v>18</v>
      </c>
    </row>
    <row r="580" spans="1:9">
      <c r="A580" t="n">
        <v>4936</v>
      </c>
      <c r="B580" s="34" t="n">
        <v>46</v>
      </c>
      <c r="C580" s="7" t="n">
        <v>18</v>
      </c>
      <c r="D580" s="7" t="n">
        <v>-6.30999994277954</v>
      </c>
      <c r="E580" s="7" t="n">
        <v>0</v>
      </c>
      <c r="F580" s="7" t="n">
        <v>56.0400009155273</v>
      </c>
      <c r="G580" s="7" t="n">
        <v>1.39999997615814</v>
      </c>
    </row>
    <row r="581" spans="1:9">
      <c r="A581" t="s">
        <v>4</v>
      </c>
      <c r="B581" s="4" t="s">
        <v>5</v>
      </c>
      <c r="C581" s="4" t="s">
        <v>10</v>
      </c>
      <c r="D581" s="4" t="s">
        <v>18</v>
      </c>
      <c r="E581" s="4" t="s">
        <v>18</v>
      </c>
      <c r="F581" s="4" t="s">
        <v>18</v>
      </c>
      <c r="G581" s="4" t="s">
        <v>18</v>
      </c>
    </row>
    <row r="582" spans="1:9">
      <c r="A582" t="n">
        <v>4955</v>
      </c>
      <c r="B582" s="34" t="n">
        <v>46</v>
      </c>
      <c r="C582" s="7" t="n">
        <v>23</v>
      </c>
      <c r="D582" s="7" t="n">
        <v>-3.40000009536743</v>
      </c>
      <c r="E582" s="7" t="n">
        <v>0</v>
      </c>
      <c r="F582" s="7" t="n">
        <v>63.9799995422363</v>
      </c>
      <c r="G582" s="7" t="n">
        <v>242.699996948242</v>
      </c>
    </row>
    <row r="583" spans="1:9">
      <c r="A583" t="s">
        <v>4</v>
      </c>
      <c r="B583" s="4" t="s">
        <v>5</v>
      </c>
      <c r="C583" s="4" t="s">
        <v>13</v>
      </c>
      <c r="D583" s="4" t="s">
        <v>10</v>
      </c>
      <c r="E583" s="4" t="s">
        <v>6</v>
      </c>
      <c r="F583" s="4" t="s">
        <v>6</v>
      </c>
      <c r="G583" s="4" t="s">
        <v>6</v>
      </c>
      <c r="H583" s="4" t="s">
        <v>6</v>
      </c>
    </row>
    <row r="584" spans="1:9">
      <c r="A584" t="n">
        <v>4974</v>
      </c>
      <c r="B584" s="43" t="n">
        <v>51</v>
      </c>
      <c r="C584" s="7" t="n">
        <v>3</v>
      </c>
      <c r="D584" s="7" t="n">
        <v>27</v>
      </c>
      <c r="E584" s="7" t="s">
        <v>67</v>
      </c>
      <c r="F584" s="7" t="s">
        <v>81</v>
      </c>
      <c r="G584" s="7" t="s">
        <v>66</v>
      </c>
      <c r="H584" s="7" t="s">
        <v>67</v>
      </c>
    </row>
    <row r="585" spans="1:9">
      <c r="A585" t="s">
        <v>4</v>
      </c>
      <c r="B585" s="4" t="s">
        <v>5</v>
      </c>
      <c r="C585" s="4" t="s">
        <v>10</v>
      </c>
    </row>
    <row r="586" spans="1:9">
      <c r="A586" t="n">
        <v>4987</v>
      </c>
      <c r="B586" s="30" t="n">
        <v>16</v>
      </c>
      <c r="C586" s="7" t="n">
        <v>0</v>
      </c>
    </row>
    <row r="587" spans="1:9">
      <c r="A587" t="s">
        <v>4</v>
      </c>
      <c r="B587" s="4" t="s">
        <v>5</v>
      </c>
      <c r="C587" s="4" t="s">
        <v>10</v>
      </c>
      <c r="D587" s="4" t="s">
        <v>10</v>
      </c>
      <c r="E587" s="4" t="s">
        <v>10</v>
      </c>
    </row>
    <row r="588" spans="1:9">
      <c r="A588" t="n">
        <v>4990</v>
      </c>
      <c r="B588" s="49" t="n">
        <v>61</v>
      </c>
      <c r="C588" s="7" t="n">
        <v>18</v>
      </c>
      <c r="D588" s="7" t="n">
        <v>23</v>
      </c>
      <c r="E588" s="7" t="n">
        <v>0</v>
      </c>
    </row>
    <row r="589" spans="1:9">
      <c r="A589" t="s">
        <v>4</v>
      </c>
      <c r="B589" s="4" t="s">
        <v>5</v>
      </c>
      <c r="C589" s="4" t="s">
        <v>13</v>
      </c>
      <c r="D589" s="4" t="s">
        <v>13</v>
      </c>
      <c r="E589" s="4" t="s">
        <v>18</v>
      </c>
      <c r="F589" s="4" t="s">
        <v>18</v>
      </c>
      <c r="G589" s="4" t="s">
        <v>18</v>
      </c>
      <c r="H589" s="4" t="s">
        <v>10</v>
      </c>
    </row>
    <row r="590" spans="1:9">
      <c r="A590" t="n">
        <v>4997</v>
      </c>
      <c r="B590" s="38" t="n">
        <v>45</v>
      </c>
      <c r="C590" s="7" t="n">
        <v>2</v>
      </c>
      <c r="D590" s="7" t="n">
        <v>3</v>
      </c>
      <c r="E590" s="7" t="n">
        <v>-5.98999977111816</v>
      </c>
      <c r="F590" s="7" t="n">
        <v>3.08999991416931</v>
      </c>
      <c r="G590" s="7" t="n">
        <v>58.2099990844727</v>
      </c>
      <c r="H590" s="7" t="n">
        <v>0</v>
      </c>
    </row>
    <row r="591" spans="1:9">
      <c r="A591" t="s">
        <v>4</v>
      </c>
      <c r="B591" s="4" t="s">
        <v>5</v>
      </c>
      <c r="C591" s="4" t="s">
        <v>13</v>
      </c>
      <c r="D591" s="4" t="s">
        <v>13</v>
      </c>
      <c r="E591" s="4" t="s">
        <v>18</v>
      </c>
      <c r="F591" s="4" t="s">
        <v>18</v>
      </c>
      <c r="G591" s="4" t="s">
        <v>18</v>
      </c>
      <c r="H591" s="4" t="s">
        <v>10</v>
      </c>
    </row>
    <row r="592" spans="1:9">
      <c r="A592" t="n">
        <v>5014</v>
      </c>
      <c r="B592" s="38" t="n">
        <v>45</v>
      </c>
      <c r="C592" s="7" t="n">
        <v>2</v>
      </c>
      <c r="D592" s="7" t="n">
        <v>3</v>
      </c>
      <c r="E592" s="7" t="n">
        <v>-5.98999977111816</v>
      </c>
      <c r="F592" s="7" t="n">
        <v>1.20000004768372</v>
      </c>
      <c r="G592" s="7" t="n">
        <v>58.2099990844727</v>
      </c>
      <c r="H592" s="7" t="n">
        <v>4000</v>
      </c>
    </row>
    <row r="593" spans="1:8">
      <c r="A593" t="s">
        <v>4</v>
      </c>
      <c r="B593" s="4" t="s">
        <v>5</v>
      </c>
      <c r="C593" s="4" t="s">
        <v>13</v>
      </c>
      <c r="D593" s="4" t="s">
        <v>13</v>
      </c>
      <c r="E593" s="4" t="s">
        <v>18</v>
      </c>
      <c r="F593" s="4" t="s">
        <v>18</v>
      </c>
      <c r="G593" s="4" t="s">
        <v>18</v>
      </c>
      <c r="H593" s="4" t="s">
        <v>10</v>
      </c>
      <c r="I593" s="4" t="s">
        <v>13</v>
      </c>
    </row>
    <row r="594" spans="1:8">
      <c r="A594" t="n">
        <v>5031</v>
      </c>
      <c r="B594" s="38" t="n">
        <v>45</v>
      </c>
      <c r="C594" s="7" t="n">
        <v>4</v>
      </c>
      <c r="D594" s="7" t="n">
        <v>3</v>
      </c>
      <c r="E594" s="7" t="n">
        <v>357.890014648438</v>
      </c>
      <c r="F594" s="7" t="n">
        <v>175.25</v>
      </c>
      <c r="G594" s="7" t="n">
        <v>4</v>
      </c>
      <c r="H594" s="7" t="n">
        <v>0</v>
      </c>
      <c r="I594" s="7" t="n">
        <v>0</v>
      </c>
    </row>
    <row r="595" spans="1:8">
      <c r="A595" t="s">
        <v>4</v>
      </c>
      <c r="B595" s="4" t="s">
        <v>5</v>
      </c>
      <c r="C595" s="4" t="s">
        <v>13</v>
      </c>
      <c r="D595" s="4" t="s">
        <v>13</v>
      </c>
      <c r="E595" s="4" t="s">
        <v>18</v>
      </c>
      <c r="F595" s="4" t="s">
        <v>10</v>
      </c>
    </row>
    <row r="596" spans="1:8">
      <c r="A596" t="n">
        <v>5049</v>
      </c>
      <c r="B596" s="38" t="n">
        <v>45</v>
      </c>
      <c r="C596" s="7" t="n">
        <v>5</v>
      </c>
      <c r="D596" s="7" t="n">
        <v>3</v>
      </c>
      <c r="E596" s="7" t="n">
        <v>5.40000009536743</v>
      </c>
      <c r="F596" s="7" t="n">
        <v>0</v>
      </c>
    </row>
    <row r="597" spans="1:8">
      <c r="A597" t="s">
        <v>4</v>
      </c>
      <c r="B597" s="4" t="s">
        <v>5</v>
      </c>
      <c r="C597" s="4" t="s">
        <v>13</v>
      </c>
      <c r="D597" s="4" t="s">
        <v>13</v>
      </c>
      <c r="E597" s="4" t="s">
        <v>18</v>
      </c>
      <c r="F597" s="4" t="s">
        <v>10</v>
      </c>
    </row>
    <row r="598" spans="1:8">
      <c r="A598" t="n">
        <v>5058</v>
      </c>
      <c r="B598" s="38" t="n">
        <v>45</v>
      </c>
      <c r="C598" s="7" t="n">
        <v>11</v>
      </c>
      <c r="D598" s="7" t="n">
        <v>3</v>
      </c>
      <c r="E598" s="7" t="n">
        <v>30.6000003814697</v>
      </c>
      <c r="F598" s="7" t="n">
        <v>0</v>
      </c>
    </row>
    <row r="599" spans="1:8">
      <c r="A599" t="s">
        <v>4</v>
      </c>
      <c r="B599" s="4" t="s">
        <v>5</v>
      </c>
      <c r="C599" s="4" t="s">
        <v>13</v>
      </c>
      <c r="D599" s="4" t="s">
        <v>10</v>
      </c>
    </row>
    <row r="600" spans="1:8">
      <c r="A600" t="n">
        <v>5067</v>
      </c>
      <c r="B600" s="23" t="n">
        <v>58</v>
      </c>
      <c r="C600" s="7" t="n">
        <v>255</v>
      </c>
      <c r="D600" s="7" t="n">
        <v>0</v>
      </c>
    </row>
    <row r="601" spans="1:8">
      <c r="A601" t="s">
        <v>4</v>
      </c>
      <c r="B601" s="4" t="s">
        <v>5</v>
      </c>
      <c r="C601" s="4" t="s">
        <v>13</v>
      </c>
      <c r="D601" s="4" t="s">
        <v>10</v>
      </c>
    </row>
    <row r="602" spans="1:8">
      <c r="A602" t="n">
        <v>5071</v>
      </c>
      <c r="B602" s="38" t="n">
        <v>45</v>
      </c>
      <c r="C602" s="7" t="n">
        <v>7</v>
      </c>
      <c r="D602" s="7" t="n">
        <v>255</v>
      </c>
    </row>
    <row r="603" spans="1:8">
      <c r="A603" t="s">
        <v>4</v>
      </c>
      <c r="B603" s="4" t="s">
        <v>5</v>
      </c>
      <c r="C603" s="4" t="s">
        <v>13</v>
      </c>
      <c r="D603" s="4" t="s">
        <v>13</v>
      </c>
      <c r="E603" s="4" t="s">
        <v>18</v>
      </c>
      <c r="F603" s="4" t="s">
        <v>10</v>
      </c>
    </row>
    <row r="604" spans="1:8">
      <c r="A604" t="n">
        <v>5075</v>
      </c>
      <c r="B604" s="38" t="n">
        <v>45</v>
      </c>
      <c r="C604" s="7" t="n">
        <v>5</v>
      </c>
      <c r="D604" s="7" t="n">
        <v>3</v>
      </c>
      <c r="E604" s="7" t="n">
        <v>5.09999990463257</v>
      </c>
      <c r="F604" s="7" t="n">
        <v>20000</v>
      </c>
    </row>
    <row r="605" spans="1:8">
      <c r="A605" t="s">
        <v>4</v>
      </c>
      <c r="B605" s="4" t="s">
        <v>5</v>
      </c>
      <c r="C605" s="4" t="s">
        <v>13</v>
      </c>
      <c r="D605" s="4" t="s">
        <v>10</v>
      </c>
      <c r="E605" s="4" t="s">
        <v>6</v>
      </c>
    </row>
    <row r="606" spans="1:8">
      <c r="A606" t="n">
        <v>5084</v>
      </c>
      <c r="B606" s="43" t="n">
        <v>51</v>
      </c>
      <c r="C606" s="7" t="n">
        <v>4</v>
      </c>
      <c r="D606" s="7" t="n">
        <v>23</v>
      </c>
      <c r="E606" s="7" t="s">
        <v>82</v>
      </c>
    </row>
    <row r="607" spans="1:8">
      <c r="A607" t="s">
        <v>4</v>
      </c>
      <c r="B607" s="4" t="s">
        <v>5</v>
      </c>
      <c r="C607" s="4" t="s">
        <v>10</v>
      </c>
    </row>
    <row r="608" spans="1:8">
      <c r="A608" t="n">
        <v>5097</v>
      </c>
      <c r="B608" s="30" t="n">
        <v>16</v>
      </c>
      <c r="C608" s="7" t="n">
        <v>0</v>
      </c>
    </row>
    <row r="609" spans="1:9">
      <c r="A609" t="s">
        <v>4</v>
      </c>
      <c r="B609" s="4" t="s">
        <v>5</v>
      </c>
      <c r="C609" s="4" t="s">
        <v>10</v>
      </c>
      <c r="D609" s="4" t="s">
        <v>13</v>
      </c>
      <c r="E609" s="4" t="s">
        <v>9</v>
      </c>
      <c r="F609" s="4" t="s">
        <v>62</v>
      </c>
      <c r="G609" s="4" t="s">
        <v>13</v>
      </c>
      <c r="H609" s="4" t="s">
        <v>13</v>
      </c>
      <c r="I609" s="4" t="s">
        <v>13</v>
      </c>
      <c r="J609" s="4" t="s">
        <v>9</v>
      </c>
      <c r="K609" s="4" t="s">
        <v>62</v>
      </c>
      <c r="L609" s="4" t="s">
        <v>13</v>
      </c>
      <c r="M609" s="4" t="s">
        <v>13</v>
      </c>
      <c r="N609" s="4" t="s">
        <v>13</v>
      </c>
      <c r="O609" s="4" t="s">
        <v>9</v>
      </c>
      <c r="P609" s="4" t="s">
        <v>62</v>
      </c>
      <c r="Q609" s="4" t="s">
        <v>13</v>
      </c>
      <c r="R609" s="4" t="s">
        <v>13</v>
      </c>
    </row>
    <row r="610" spans="1:9">
      <c r="A610" t="n">
        <v>5100</v>
      </c>
      <c r="B610" s="44" t="n">
        <v>26</v>
      </c>
      <c r="C610" s="7" t="n">
        <v>23</v>
      </c>
      <c r="D610" s="7" t="n">
        <v>17</v>
      </c>
      <c r="E610" s="7" t="n">
        <v>28456</v>
      </c>
      <c r="F610" s="7" t="s">
        <v>83</v>
      </c>
      <c r="G610" s="7" t="n">
        <v>2</v>
      </c>
      <c r="H610" s="7" t="n">
        <v>3</v>
      </c>
      <c r="I610" s="7" t="n">
        <v>17</v>
      </c>
      <c r="J610" s="7" t="n">
        <v>28457</v>
      </c>
      <c r="K610" s="7" t="s">
        <v>84</v>
      </c>
      <c r="L610" s="7" t="n">
        <v>2</v>
      </c>
      <c r="M610" s="7" t="n">
        <v>3</v>
      </c>
      <c r="N610" s="7" t="n">
        <v>17</v>
      </c>
      <c r="O610" s="7" t="n">
        <v>28458</v>
      </c>
      <c r="P610" s="7" t="s">
        <v>85</v>
      </c>
      <c r="Q610" s="7" t="n">
        <v>2</v>
      </c>
      <c r="R610" s="7" t="n">
        <v>0</v>
      </c>
    </row>
    <row r="611" spans="1:9">
      <c r="A611" t="s">
        <v>4</v>
      </c>
      <c r="B611" s="4" t="s">
        <v>5</v>
      </c>
    </row>
    <row r="612" spans="1:9">
      <c r="A612" t="n">
        <v>5348</v>
      </c>
      <c r="B612" s="45" t="n">
        <v>28</v>
      </c>
    </row>
    <row r="613" spans="1:9">
      <c r="A613" t="s">
        <v>4</v>
      </c>
      <c r="B613" s="4" t="s">
        <v>5</v>
      </c>
      <c r="C613" s="4" t="s">
        <v>13</v>
      </c>
      <c r="D613" s="4" t="s">
        <v>10</v>
      </c>
      <c r="E613" s="4" t="s">
        <v>6</v>
      </c>
    </row>
    <row r="614" spans="1:9">
      <c r="A614" t="n">
        <v>5349</v>
      </c>
      <c r="B614" s="43" t="n">
        <v>51</v>
      </c>
      <c r="C614" s="7" t="n">
        <v>4</v>
      </c>
      <c r="D614" s="7" t="n">
        <v>999</v>
      </c>
      <c r="E614" s="7" t="s">
        <v>86</v>
      </c>
    </row>
    <row r="615" spans="1:9">
      <c r="A615" t="s">
        <v>4</v>
      </c>
      <c r="B615" s="4" t="s">
        <v>5</v>
      </c>
      <c r="C615" s="4" t="s">
        <v>10</v>
      </c>
    </row>
    <row r="616" spans="1:9">
      <c r="A616" t="n">
        <v>5363</v>
      </c>
      <c r="B616" s="30" t="n">
        <v>16</v>
      </c>
      <c r="C616" s="7" t="n">
        <v>0</v>
      </c>
    </row>
    <row r="617" spans="1:9">
      <c r="A617" t="s">
        <v>4</v>
      </c>
      <c r="B617" s="4" t="s">
        <v>5</v>
      </c>
      <c r="C617" s="4" t="s">
        <v>10</v>
      </c>
      <c r="D617" s="4" t="s">
        <v>13</v>
      </c>
      <c r="E617" s="4" t="s">
        <v>9</v>
      </c>
      <c r="F617" s="4" t="s">
        <v>62</v>
      </c>
      <c r="G617" s="4" t="s">
        <v>13</v>
      </c>
      <c r="H617" s="4" t="s">
        <v>13</v>
      </c>
      <c r="I617" s="4" t="s">
        <v>13</v>
      </c>
      <c r="J617" s="4" t="s">
        <v>9</v>
      </c>
      <c r="K617" s="4" t="s">
        <v>62</v>
      </c>
      <c r="L617" s="4" t="s">
        <v>13</v>
      </c>
      <c r="M617" s="4" t="s">
        <v>13</v>
      </c>
    </row>
    <row r="618" spans="1:9">
      <c r="A618" t="n">
        <v>5366</v>
      </c>
      <c r="B618" s="44" t="n">
        <v>26</v>
      </c>
      <c r="C618" s="7" t="n">
        <v>999</v>
      </c>
      <c r="D618" s="7" t="n">
        <v>17</v>
      </c>
      <c r="E618" s="7" t="n">
        <v>52782</v>
      </c>
      <c r="F618" s="7" t="s">
        <v>87</v>
      </c>
      <c r="G618" s="7" t="n">
        <v>2</v>
      </c>
      <c r="H618" s="7" t="n">
        <v>3</v>
      </c>
      <c r="I618" s="7" t="n">
        <v>17</v>
      </c>
      <c r="J618" s="7" t="n">
        <v>52783</v>
      </c>
      <c r="K618" s="7" t="s">
        <v>88</v>
      </c>
      <c r="L618" s="7" t="n">
        <v>2</v>
      </c>
      <c r="M618" s="7" t="n">
        <v>0</v>
      </c>
    </row>
    <row r="619" spans="1:9">
      <c r="A619" t="s">
        <v>4</v>
      </c>
      <c r="B619" s="4" t="s">
        <v>5</v>
      </c>
    </row>
    <row r="620" spans="1:9">
      <c r="A620" t="n">
        <v>5550</v>
      </c>
      <c r="B620" s="45" t="n">
        <v>28</v>
      </c>
    </row>
    <row r="621" spans="1:9">
      <c r="A621" t="s">
        <v>4</v>
      </c>
      <c r="B621" s="4" t="s">
        <v>5</v>
      </c>
      <c r="C621" s="4" t="s">
        <v>10</v>
      </c>
      <c r="D621" s="4" t="s">
        <v>13</v>
      </c>
    </row>
    <row r="622" spans="1:9">
      <c r="A622" t="n">
        <v>5551</v>
      </c>
      <c r="B622" s="48" t="n">
        <v>89</v>
      </c>
      <c r="C622" s="7" t="n">
        <v>65533</v>
      </c>
      <c r="D622" s="7" t="n">
        <v>1</v>
      </c>
    </row>
    <row r="623" spans="1:9">
      <c r="A623" t="s">
        <v>4</v>
      </c>
      <c r="B623" s="4" t="s">
        <v>5</v>
      </c>
      <c r="C623" s="4" t="s">
        <v>13</v>
      </c>
      <c r="D623" s="4" t="s">
        <v>10</v>
      </c>
      <c r="E623" s="4" t="s">
        <v>9</v>
      </c>
      <c r="F623" s="4" t="s">
        <v>10</v>
      </c>
    </row>
    <row r="624" spans="1:9">
      <c r="A624" t="n">
        <v>5555</v>
      </c>
      <c r="B624" s="14" t="n">
        <v>50</v>
      </c>
      <c r="C624" s="7" t="n">
        <v>3</v>
      </c>
      <c r="D624" s="7" t="n">
        <v>2236</v>
      </c>
      <c r="E624" s="7" t="n">
        <v>0</v>
      </c>
      <c r="F624" s="7" t="n">
        <v>1000</v>
      </c>
    </row>
    <row r="625" spans="1:18">
      <c r="A625" t="s">
        <v>4</v>
      </c>
      <c r="B625" s="4" t="s">
        <v>5</v>
      </c>
      <c r="C625" s="4" t="s">
        <v>13</v>
      </c>
      <c r="D625" s="4" t="s">
        <v>10</v>
      </c>
      <c r="E625" s="4" t="s">
        <v>9</v>
      </c>
      <c r="F625" s="4" t="s">
        <v>10</v>
      </c>
    </row>
    <row r="626" spans="1:18">
      <c r="A626" t="n">
        <v>5565</v>
      </c>
      <c r="B626" s="14" t="n">
        <v>50</v>
      </c>
      <c r="C626" s="7" t="n">
        <v>3</v>
      </c>
      <c r="D626" s="7" t="n">
        <v>2108</v>
      </c>
      <c r="E626" s="7" t="n">
        <v>0</v>
      </c>
      <c r="F626" s="7" t="n">
        <v>1000</v>
      </c>
    </row>
    <row r="627" spans="1:18">
      <c r="A627" t="s">
        <v>4</v>
      </c>
      <c r="B627" s="4" t="s">
        <v>5</v>
      </c>
      <c r="C627" s="4" t="s">
        <v>13</v>
      </c>
      <c r="D627" s="4" t="s">
        <v>10</v>
      </c>
      <c r="E627" s="4" t="s">
        <v>18</v>
      </c>
    </row>
    <row r="628" spans="1:18">
      <c r="A628" t="n">
        <v>5575</v>
      </c>
      <c r="B628" s="23" t="n">
        <v>58</v>
      </c>
      <c r="C628" s="7" t="n">
        <v>101</v>
      </c>
      <c r="D628" s="7" t="n">
        <v>1000</v>
      </c>
      <c r="E628" s="7" t="n">
        <v>1</v>
      </c>
    </row>
    <row r="629" spans="1:18">
      <c r="A629" t="s">
        <v>4</v>
      </c>
      <c r="B629" s="4" t="s">
        <v>5</v>
      </c>
      <c r="C629" s="4" t="s">
        <v>13</v>
      </c>
      <c r="D629" s="4" t="s">
        <v>10</v>
      </c>
    </row>
    <row r="630" spans="1:18">
      <c r="A630" t="n">
        <v>5583</v>
      </c>
      <c r="B630" s="23" t="n">
        <v>58</v>
      </c>
      <c r="C630" s="7" t="n">
        <v>254</v>
      </c>
      <c r="D630" s="7" t="n">
        <v>0</v>
      </c>
    </row>
    <row r="631" spans="1:18">
      <c r="A631" t="s">
        <v>4</v>
      </c>
      <c r="B631" s="4" t="s">
        <v>5</v>
      </c>
      <c r="C631" s="4" t="s">
        <v>13</v>
      </c>
      <c r="D631" s="4" t="s">
        <v>13</v>
      </c>
      <c r="E631" s="4" t="s">
        <v>18</v>
      </c>
      <c r="F631" s="4" t="s">
        <v>18</v>
      </c>
      <c r="G631" s="4" t="s">
        <v>18</v>
      </c>
      <c r="H631" s="4" t="s">
        <v>10</v>
      </c>
    </row>
    <row r="632" spans="1:18">
      <c r="A632" t="n">
        <v>5587</v>
      </c>
      <c r="B632" s="38" t="n">
        <v>45</v>
      </c>
      <c r="C632" s="7" t="n">
        <v>2</v>
      </c>
      <c r="D632" s="7" t="n">
        <v>3</v>
      </c>
      <c r="E632" s="7" t="n">
        <v>-3.58999991416931</v>
      </c>
      <c r="F632" s="7" t="n">
        <v>1.39999997615814</v>
      </c>
      <c r="G632" s="7" t="n">
        <v>64.1500015258789</v>
      </c>
      <c r="H632" s="7" t="n">
        <v>0</v>
      </c>
    </row>
    <row r="633" spans="1:18">
      <c r="A633" t="s">
        <v>4</v>
      </c>
      <c r="B633" s="4" t="s">
        <v>5</v>
      </c>
      <c r="C633" s="4" t="s">
        <v>13</v>
      </c>
      <c r="D633" s="4" t="s">
        <v>13</v>
      </c>
      <c r="E633" s="4" t="s">
        <v>18</v>
      </c>
      <c r="F633" s="4" t="s">
        <v>18</v>
      </c>
      <c r="G633" s="4" t="s">
        <v>18</v>
      </c>
      <c r="H633" s="4" t="s">
        <v>10</v>
      </c>
      <c r="I633" s="4" t="s">
        <v>13</v>
      </c>
    </row>
    <row r="634" spans="1:18">
      <c r="A634" t="n">
        <v>5604</v>
      </c>
      <c r="B634" s="38" t="n">
        <v>45</v>
      </c>
      <c r="C634" s="7" t="n">
        <v>4</v>
      </c>
      <c r="D634" s="7" t="n">
        <v>3</v>
      </c>
      <c r="E634" s="7" t="n">
        <v>357.609985351563</v>
      </c>
      <c r="F634" s="7" t="n">
        <v>190.419998168945</v>
      </c>
      <c r="G634" s="7" t="n">
        <v>358</v>
      </c>
      <c r="H634" s="7" t="n">
        <v>0</v>
      </c>
      <c r="I634" s="7" t="n">
        <v>0</v>
      </c>
    </row>
    <row r="635" spans="1:18">
      <c r="A635" t="s">
        <v>4</v>
      </c>
      <c r="B635" s="4" t="s">
        <v>5</v>
      </c>
      <c r="C635" s="4" t="s">
        <v>13</v>
      </c>
      <c r="D635" s="4" t="s">
        <v>13</v>
      </c>
      <c r="E635" s="4" t="s">
        <v>18</v>
      </c>
      <c r="F635" s="4" t="s">
        <v>10</v>
      </c>
    </row>
    <row r="636" spans="1:18">
      <c r="A636" t="n">
        <v>5622</v>
      </c>
      <c r="B636" s="38" t="n">
        <v>45</v>
      </c>
      <c r="C636" s="7" t="n">
        <v>5</v>
      </c>
      <c r="D636" s="7" t="n">
        <v>3</v>
      </c>
      <c r="E636" s="7" t="n">
        <v>1.79999995231628</v>
      </c>
      <c r="F636" s="7" t="n">
        <v>0</v>
      </c>
    </row>
    <row r="637" spans="1:18">
      <c r="A637" t="s">
        <v>4</v>
      </c>
      <c r="B637" s="4" t="s">
        <v>5</v>
      </c>
      <c r="C637" s="4" t="s">
        <v>13</v>
      </c>
      <c r="D637" s="4" t="s">
        <v>13</v>
      </c>
      <c r="E637" s="4" t="s">
        <v>18</v>
      </c>
      <c r="F637" s="4" t="s">
        <v>10</v>
      </c>
    </row>
    <row r="638" spans="1:18">
      <c r="A638" t="n">
        <v>5631</v>
      </c>
      <c r="B638" s="38" t="n">
        <v>45</v>
      </c>
      <c r="C638" s="7" t="n">
        <v>11</v>
      </c>
      <c r="D638" s="7" t="n">
        <v>3</v>
      </c>
      <c r="E638" s="7" t="n">
        <v>38</v>
      </c>
      <c r="F638" s="7" t="n">
        <v>0</v>
      </c>
    </row>
    <row r="639" spans="1:18">
      <c r="A639" t="s">
        <v>4</v>
      </c>
      <c r="B639" s="4" t="s">
        <v>5</v>
      </c>
      <c r="C639" s="4" t="s">
        <v>13</v>
      </c>
      <c r="D639" s="4" t="s">
        <v>13</v>
      </c>
      <c r="E639" s="4" t="s">
        <v>18</v>
      </c>
      <c r="F639" s="4" t="s">
        <v>10</v>
      </c>
    </row>
    <row r="640" spans="1:18">
      <c r="A640" t="n">
        <v>5640</v>
      </c>
      <c r="B640" s="38" t="n">
        <v>45</v>
      </c>
      <c r="C640" s="7" t="n">
        <v>5</v>
      </c>
      <c r="D640" s="7" t="n">
        <v>3</v>
      </c>
      <c r="E640" s="7" t="n">
        <v>1.60000002384186</v>
      </c>
      <c r="F640" s="7" t="n">
        <v>20000</v>
      </c>
    </row>
    <row r="641" spans="1:9">
      <c r="A641" t="s">
        <v>4</v>
      </c>
      <c r="B641" s="4" t="s">
        <v>5</v>
      </c>
      <c r="C641" s="4" t="s">
        <v>10</v>
      </c>
      <c r="D641" s="4" t="s">
        <v>13</v>
      </c>
      <c r="E641" s="4" t="s">
        <v>6</v>
      </c>
      <c r="F641" s="4" t="s">
        <v>18</v>
      </c>
      <c r="G641" s="4" t="s">
        <v>18</v>
      </c>
      <c r="H641" s="4" t="s">
        <v>18</v>
      </c>
    </row>
    <row r="642" spans="1:9">
      <c r="A642" t="n">
        <v>5649</v>
      </c>
      <c r="B642" s="36" t="n">
        <v>48</v>
      </c>
      <c r="C642" s="7" t="n">
        <v>23</v>
      </c>
      <c r="D642" s="7" t="n">
        <v>0</v>
      </c>
      <c r="E642" s="7" t="s">
        <v>51</v>
      </c>
      <c r="F642" s="7" t="n">
        <v>-1</v>
      </c>
      <c r="G642" s="7" t="n">
        <v>1</v>
      </c>
      <c r="H642" s="7" t="n">
        <v>0</v>
      </c>
    </row>
    <row r="643" spans="1:9">
      <c r="A643" t="s">
        <v>4</v>
      </c>
      <c r="B643" s="4" t="s">
        <v>5</v>
      </c>
      <c r="C643" s="4" t="s">
        <v>13</v>
      </c>
      <c r="D643" s="4" t="s">
        <v>10</v>
      </c>
    </row>
    <row r="644" spans="1:9">
      <c r="A644" t="n">
        <v>5680</v>
      </c>
      <c r="B644" s="23" t="n">
        <v>58</v>
      </c>
      <c r="C644" s="7" t="n">
        <v>255</v>
      </c>
      <c r="D644" s="7" t="n">
        <v>0</v>
      </c>
    </row>
    <row r="645" spans="1:9">
      <c r="A645" t="s">
        <v>4</v>
      </c>
      <c r="B645" s="4" t="s">
        <v>5</v>
      </c>
      <c r="C645" s="4" t="s">
        <v>10</v>
      </c>
    </row>
    <row r="646" spans="1:9">
      <c r="A646" t="n">
        <v>5684</v>
      </c>
      <c r="B646" s="30" t="n">
        <v>16</v>
      </c>
      <c r="C646" s="7" t="n">
        <v>300</v>
      </c>
    </row>
    <row r="647" spans="1:9">
      <c r="A647" t="s">
        <v>4</v>
      </c>
      <c r="B647" s="4" t="s">
        <v>5</v>
      </c>
      <c r="C647" s="4" t="s">
        <v>13</v>
      </c>
      <c r="D647" s="4" t="s">
        <v>10</v>
      </c>
      <c r="E647" s="4" t="s">
        <v>6</v>
      </c>
    </row>
    <row r="648" spans="1:9">
      <c r="A648" t="n">
        <v>5687</v>
      </c>
      <c r="B648" s="43" t="n">
        <v>51</v>
      </c>
      <c r="C648" s="7" t="n">
        <v>4</v>
      </c>
      <c r="D648" s="7" t="n">
        <v>23</v>
      </c>
      <c r="E648" s="7" t="s">
        <v>89</v>
      </c>
    </row>
    <row r="649" spans="1:9">
      <c r="A649" t="s">
        <v>4</v>
      </c>
      <c r="B649" s="4" t="s">
        <v>5</v>
      </c>
      <c r="C649" s="4" t="s">
        <v>10</v>
      </c>
    </row>
    <row r="650" spans="1:9">
      <c r="A650" t="n">
        <v>5701</v>
      </c>
      <c r="B650" s="30" t="n">
        <v>16</v>
      </c>
      <c r="C650" s="7" t="n">
        <v>0</v>
      </c>
    </row>
    <row r="651" spans="1:9">
      <c r="A651" t="s">
        <v>4</v>
      </c>
      <c r="B651" s="4" t="s">
        <v>5</v>
      </c>
      <c r="C651" s="4" t="s">
        <v>10</v>
      </c>
      <c r="D651" s="4" t="s">
        <v>13</v>
      </c>
      <c r="E651" s="4" t="s">
        <v>9</v>
      </c>
      <c r="F651" s="4" t="s">
        <v>62</v>
      </c>
      <c r="G651" s="4" t="s">
        <v>13</v>
      </c>
      <c r="H651" s="4" t="s">
        <v>13</v>
      </c>
    </row>
    <row r="652" spans="1:9">
      <c r="A652" t="n">
        <v>5704</v>
      </c>
      <c r="B652" s="44" t="n">
        <v>26</v>
      </c>
      <c r="C652" s="7" t="n">
        <v>23</v>
      </c>
      <c r="D652" s="7" t="n">
        <v>17</v>
      </c>
      <c r="E652" s="7" t="n">
        <v>28459</v>
      </c>
      <c r="F652" s="7" t="s">
        <v>90</v>
      </c>
      <c r="G652" s="7" t="n">
        <v>2</v>
      </c>
      <c r="H652" s="7" t="n">
        <v>0</v>
      </c>
    </row>
    <row r="653" spans="1:9">
      <c r="A653" t="s">
        <v>4</v>
      </c>
      <c r="B653" s="4" t="s">
        <v>5</v>
      </c>
    </row>
    <row r="654" spans="1:9">
      <c r="A654" t="n">
        <v>5727</v>
      </c>
      <c r="B654" s="45" t="n">
        <v>28</v>
      </c>
    </row>
    <row r="655" spans="1:9">
      <c r="A655" t="s">
        <v>4</v>
      </c>
      <c r="B655" s="4" t="s">
        <v>5</v>
      </c>
      <c r="C655" s="4" t="s">
        <v>10</v>
      </c>
      <c r="D655" s="4" t="s">
        <v>13</v>
      </c>
      <c r="E655" s="4" t="s">
        <v>6</v>
      </c>
      <c r="F655" s="4" t="s">
        <v>18</v>
      </c>
      <c r="G655" s="4" t="s">
        <v>18</v>
      </c>
      <c r="H655" s="4" t="s">
        <v>18</v>
      </c>
    </row>
    <row r="656" spans="1:9">
      <c r="A656" t="n">
        <v>5728</v>
      </c>
      <c r="B656" s="36" t="n">
        <v>48</v>
      </c>
      <c r="C656" s="7" t="n">
        <v>27</v>
      </c>
      <c r="D656" s="7" t="n">
        <v>0</v>
      </c>
      <c r="E656" s="7" t="s">
        <v>53</v>
      </c>
      <c r="F656" s="7" t="n">
        <v>-1</v>
      </c>
      <c r="G656" s="7" t="n">
        <v>1</v>
      </c>
      <c r="H656" s="7" t="n">
        <v>0</v>
      </c>
    </row>
    <row r="657" spans="1:8">
      <c r="A657" t="s">
        <v>4</v>
      </c>
      <c r="B657" s="4" t="s">
        <v>5</v>
      </c>
      <c r="C657" s="4" t="s">
        <v>10</v>
      </c>
    </row>
    <row r="658" spans="1:8">
      <c r="A658" t="n">
        <v>5756</v>
      </c>
      <c r="B658" s="30" t="n">
        <v>16</v>
      </c>
      <c r="C658" s="7" t="n">
        <v>500</v>
      </c>
    </row>
    <row r="659" spans="1:8">
      <c r="A659" t="s">
        <v>4</v>
      </c>
      <c r="B659" s="4" t="s">
        <v>5</v>
      </c>
      <c r="C659" s="4" t="s">
        <v>13</v>
      </c>
      <c r="D659" s="4" t="s">
        <v>10</v>
      </c>
      <c r="E659" s="4" t="s">
        <v>6</v>
      </c>
    </row>
    <row r="660" spans="1:8">
      <c r="A660" t="n">
        <v>5759</v>
      </c>
      <c r="B660" s="43" t="n">
        <v>51</v>
      </c>
      <c r="C660" s="7" t="n">
        <v>4</v>
      </c>
      <c r="D660" s="7" t="n">
        <v>27</v>
      </c>
      <c r="E660" s="7" t="s">
        <v>91</v>
      </c>
    </row>
    <row r="661" spans="1:8">
      <c r="A661" t="s">
        <v>4</v>
      </c>
      <c r="B661" s="4" t="s">
        <v>5</v>
      </c>
      <c r="C661" s="4" t="s">
        <v>10</v>
      </c>
    </row>
    <row r="662" spans="1:8">
      <c r="A662" t="n">
        <v>5773</v>
      </c>
      <c r="B662" s="30" t="n">
        <v>16</v>
      </c>
      <c r="C662" s="7" t="n">
        <v>0</v>
      </c>
    </row>
    <row r="663" spans="1:8">
      <c r="A663" t="s">
        <v>4</v>
      </c>
      <c r="B663" s="4" t="s">
        <v>5</v>
      </c>
      <c r="C663" s="4" t="s">
        <v>10</v>
      </c>
      <c r="D663" s="4" t="s">
        <v>13</v>
      </c>
      <c r="E663" s="4" t="s">
        <v>9</v>
      </c>
      <c r="F663" s="4" t="s">
        <v>62</v>
      </c>
      <c r="G663" s="4" t="s">
        <v>13</v>
      </c>
      <c r="H663" s="4" t="s">
        <v>13</v>
      </c>
      <c r="I663" s="4" t="s">
        <v>13</v>
      </c>
      <c r="J663" s="4" t="s">
        <v>9</v>
      </c>
      <c r="K663" s="4" t="s">
        <v>62</v>
      </c>
      <c r="L663" s="4" t="s">
        <v>13</v>
      </c>
      <c r="M663" s="4" t="s">
        <v>13</v>
      </c>
    </row>
    <row r="664" spans="1:8">
      <c r="A664" t="n">
        <v>5776</v>
      </c>
      <c r="B664" s="44" t="n">
        <v>26</v>
      </c>
      <c r="C664" s="7" t="n">
        <v>27</v>
      </c>
      <c r="D664" s="7" t="n">
        <v>17</v>
      </c>
      <c r="E664" s="7" t="n">
        <v>31373</v>
      </c>
      <c r="F664" s="7" t="s">
        <v>92</v>
      </c>
      <c r="G664" s="7" t="n">
        <v>2</v>
      </c>
      <c r="H664" s="7" t="n">
        <v>3</v>
      </c>
      <c r="I664" s="7" t="n">
        <v>17</v>
      </c>
      <c r="J664" s="7" t="n">
        <v>31374</v>
      </c>
      <c r="K664" s="7" t="s">
        <v>93</v>
      </c>
      <c r="L664" s="7" t="n">
        <v>2</v>
      </c>
      <c r="M664" s="7" t="n">
        <v>0</v>
      </c>
    </row>
    <row r="665" spans="1:8">
      <c r="A665" t="s">
        <v>4</v>
      </c>
      <c r="B665" s="4" t="s">
        <v>5</v>
      </c>
    </row>
    <row r="666" spans="1:8">
      <c r="A666" t="n">
        <v>5915</v>
      </c>
      <c r="B666" s="45" t="n">
        <v>28</v>
      </c>
    </row>
    <row r="667" spans="1:8">
      <c r="A667" t="s">
        <v>4</v>
      </c>
      <c r="B667" s="4" t="s">
        <v>5</v>
      </c>
      <c r="C667" s="4" t="s">
        <v>10</v>
      </c>
      <c r="D667" s="4" t="s">
        <v>13</v>
      </c>
    </row>
    <row r="668" spans="1:8">
      <c r="A668" t="n">
        <v>5916</v>
      </c>
      <c r="B668" s="48" t="n">
        <v>89</v>
      </c>
      <c r="C668" s="7" t="n">
        <v>65533</v>
      </c>
      <c r="D668" s="7" t="n">
        <v>1</v>
      </c>
    </row>
    <row r="669" spans="1:8">
      <c r="A669" t="s">
        <v>4</v>
      </c>
      <c r="B669" s="4" t="s">
        <v>5</v>
      </c>
      <c r="C669" s="4" t="s">
        <v>13</v>
      </c>
      <c r="D669" s="4" t="s">
        <v>10</v>
      </c>
      <c r="E669" s="4" t="s">
        <v>6</v>
      </c>
    </row>
    <row r="670" spans="1:8">
      <c r="A670" t="n">
        <v>5920</v>
      </c>
      <c r="B670" s="43" t="n">
        <v>51</v>
      </c>
      <c r="C670" s="7" t="n">
        <v>4</v>
      </c>
      <c r="D670" s="7" t="n">
        <v>23</v>
      </c>
      <c r="E670" s="7" t="s">
        <v>94</v>
      </c>
    </row>
    <row r="671" spans="1:8">
      <c r="A671" t="s">
        <v>4</v>
      </c>
      <c r="B671" s="4" t="s">
        <v>5</v>
      </c>
      <c r="C671" s="4" t="s">
        <v>10</v>
      </c>
    </row>
    <row r="672" spans="1:8">
      <c r="A672" t="n">
        <v>5933</v>
      </c>
      <c r="B672" s="30" t="n">
        <v>16</v>
      </c>
      <c r="C672" s="7" t="n">
        <v>0</v>
      </c>
    </row>
    <row r="673" spans="1:13">
      <c r="A673" t="s">
        <v>4</v>
      </c>
      <c r="B673" s="4" t="s">
        <v>5</v>
      </c>
      <c r="C673" s="4" t="s">
        <v>10</v>
      </c>
      <c r="D673" s="4" t="s">
        <v>13</v>
      </c>
      <c r="E673" s="4" t="s">
        <v>9</v>
      </c>
      <c r="F673" s="4" t="s">
        <v>62</v>
      </c>
      <c r="G673" s="4" t="s">
        <v>13</v>
      </c>
      <c r="H673" s="4" t="s">
        <v>13</v>
      </c>
    </row>
    <row r="674" spans="1:13">
      <c r="A674" t="n">
        <v>5936</v>
      </c>
      <c r="B674" s="44" t="n">
        <v>26</v>
      </c>
      <c r="C674" s="7" t="n">
        <v>23</v>
      </c>
      <c r="D674" s="7" t="n">
        <v>17</v>
      </c>
      <c r="E674" s="7" t="n">
        <v>28460</v>
      </c>
      <c r="F674" s="7" t="s">
        <v>95</v>
      </c>
      <c r="G674" s="7" t="n">
        <v>2</v>
      </c>
      <c r="H674" s="7" t="n">
        <v>0</v>
      </c>
    </row>
    <row r="675" spans="1:13">
      <c r="A675" t="s">
        <v>4</v>
      </c>
      <c r="B675" s="4" t="s">
        <v>5</v>
      </c>
    </row>
    <row r="676" spans="1:13">
      <c r="A676" t="n">
        <v>5973</v>
      </c>
      <c r="B676" s="45" t="n">
        <v>28</v>
      </c>
    </row>
    <row r="677" spans="1:13">
      <c r="A677" t="s">
        <v>4</v>
      </c>
      <c r="B677" s="4" t="s">
        <v>5</v>
      </c>
      <c r="C677" s="4" t="s">
        <v>10</v>
      </c>
      <c r="D677" s="4" t="s">
        <v>13</v>
      </c>
    </row>
    <row r="678" spans="1:13">
      <c r="A678" t="n">
        <v>5974</v>
      </c>
      <c r="B678" s="48" t="n">
        <v>89</v>
      </c>
      <c r="C678" s="7" t="n">
        <v>65533</v>
      </c>
      <c r="D678" s="7" t="n">
        <v>1</v>
      </c>
    </row>
    <row r="679" spans="1:13">
      <c r="A679" t="s">
        <v>4</v>
      </c>
      <c r="B679" s="4" t="s">
        <v>5</v>
      </c>
      <c r="C679" s="4" t="s">
        <v>13</v>
      </c>
      <c r="D679" s="4" t="s">
        <v>10</v>
      </c>
      <c r="E679" s="4" t="s">
        <v>18</v>
      </c>
    </row>
    <row r="680" spans="1:13">
      <c r="A680" t="n">
        <v>5978</v>
      </c>
      <c r="B680" s="23" t="n">
        <v>58</v>
      </c>
      <c r="C680" s="7" t="n">
        <v>101</v>
      </c>
      <c r="D680" s="7" t="n">
        <v>1000</v>
      </c>
      <c r="E680" s="7" t="n">
        <v>1</v>
      </c>
    </row>
    <row r="681" spans="1:13">
      <c r="A681" t="s">
        <v>4</v>
      </c>
      <c r="B681" s="4" t="s">
        <v>5</v>
      </c>
      <c r="C681" s="4" t="s">
        <v>13</v>
      </c>
      <c r="D681" s="4" t="s">
        <v>10</v>
      </c>
    </row>
    <row r="682" spans="1:13">
      <c r="A682" t="n">
        <v>5986</v>
      </c>
      <c r="B682" s="23" t="n">
        <v>58</v>
      </c>
      <c r="C682" s="7" t="n">
        <v>254</v>
      </c>
      <c r="D682" s="7" t="n">
        <v>0</v>
      </c>
    </row>
    <row r="683" spans="1:13">
      <c r="A683" t="s">
        <v>4</v>
      </c>
      <c r="B683" s="4" t="s">
        <v>5</v>
      </c>
      <c r="C683" s="4" t="s">
        <v>13</v>
      </c>
      <c r="D683" s="4" t="s">
        <v>13</v>
      </c>
      <c r="E683" s="4" t="s">
        <v>18</v>
      </c>
      <c r="F683" s="4" t="s">
        <v>18</v>
      </c>
      <c r="G683" s="4" t="s">
        <v>18</v>
      </c>
      <c r="H683" s="4" t="s">
        <v>10</v>
      </c>
    </row>
    <row r="684" spans="1:13">
      <c r="A684" t="n">
        <v>5990</v>
      </c>
      <c r="B684" s="38" t="n">
        <v>45</v>
      </c>
      <c r="C684" s="7" t="n">
        <v>2</v>
      </c>
      <c r="D684" s="7" t="n">
        <v>3</v>
      </c>
      <c r="E684" s="7" t="n">
        <v>-3.41000008583069</v>
      </c>
      <c r="F684" s="7" t="n">
        <v>1.37000000476837</v>
      </c>
      <c r="G684" s="7" t="n">
        <v>63.939998626709</v>
      </c>
      <c r="H684" s="7" t="n">
        <v>0</v>
      </c>
    </row>
    <row r="685" spans="1:13">
      <c r="A685" t="s">
        <v>4</v>
      </c>
      <c r="B685" s="4" t="s">
        <v>5</v>
      </c>
      <c r="C685" s="4" t="s">
        <v>13</v>
      </c>
      <c r="D685" s="4" t="s">
        <v>13</v>
      </c>
      <c r="E685" s="4" t="s">
        <v>18</v>
      </c>
      <c r="F685" s="4" t="s">
        <v>18</v>
      </c>
      <c r="G685" s="4" t="s">
        <v>18</v>
      </c>
      <c r="H685" s="4" t="s">
        <v>10</v>
      </c>
      <c r="I685" s="4" t="s">
        <v>13</v>
      </c>
    </row>
    <row r="686" spans="1:13">
      <c r="A686" t="n">
        <v>6007</v>
      </c>
      <c r="B686" s="38" t="n">
        <v>45</v>
      </c>
      <c r="C686" s="7" t="n">
        <v>4</v>
      </c>
      <c r="D686" s="7" t="n">
        <v>3</v>
      </c>
      <c r="E686" s="7" t="n">
        <v>15.1599998474121</v>
      </c>
      <c r="F686" s="7" t="n">
        <v>236.130004882813</v>
      </c>
      <c r="G686" s="7" t="n">
        <v>2</v>
      </c>
      <c r="H686" s="7" t="n">
        <v>0</v>
      </c>
      <c r="I686" s="7" t="n">
        <v>1</v>
      </c>
    </row>
    <row r="687" spans="1:13">
      <c r="A687" t="s">
        <v>4</v>
      </c>
      <c r="B687" s="4" t="s">
        <v>5</v>
      </c>
      <c r="C687" s="4" t="s">
        <v>13</v>
      </c>
      <c r="D687" s="4" t="s">
        <v>13</v>
      </c>
      <c r="E687" s="4" t="s">
        <v>18</v>
      </c>
      <c r="F687" s="4" t="s">
        <v>10</v>
      </c>
    </row>
    <row r="688" spans="1:13">
      <c r="A688" t="n">
        <v>6025</v>
      </c>
      <c r="B688" s="38" t="n">
        <v>45</v>
      </c>
      <c r="C688" s="7" t="n">
        <v>5</v>
      </c>
      <c r="D688" s="7" t="n">
        <v>3</v>
      </c>
      <c r="E688" s="7" t="n">
        <v>1.29999995231628</v>
      </c>
      <c r="F688" s="7" t="n">
        <v>0</v>
      </c>
    </row>
    <row r="689" spans="1:9">
      <c r="A689" t="s">
        <v>4</v>
      </c>
      <c r="B689" s="4" t="s">
        <v>5</v>
      </c>
      <c r="C689" s="4" t="s">
        <v>13</v>
      </c>
      <c r="D689" s="4" t="s">
        <v>13</v>
      </c>
      <c r="E689" s="4" t="s">
        <v>18</v>
      </c>
      <c r="F689" s="4" t="s">
        <v>10</v>
      </c>
    </row>
    <row r="690" spans="1:9">
      <c r="A690" t="n">
        <v>6034</v>
      </c>
      <c r="B690" s="38" t="n">
        <v>45</v>
      </c>
      <c r="C690" s="7" t="n">
        <v>11</v>
      </c>
      <c r="D690" s="7" t="n">
        <v>3</v>
      </c>
      <c r="E690" s="7" t="n">
        <v>38</v>
      </c>
      <c r="F690" s="7" t="n">
        <v>0</v>
      </c>
    </row>
    <row r="691" spans="1:9">
      <c r="A691" t="s">
        <v>4</v>
      </c>
      <c r="B691" s="4" t="s">
        <v>5</v>
      </c>
      <c r="C691" s="4" t="s">
        <v>13</v>
      </c>
      <c r="D691" s="4" t="s">
        <v>13</v>
      </c>
      <c r="E691" s="4" t="s">
        <v>18</v>
      </c>
      <c r="F691" s="4" t="s">
        <v>18</v>
      </c>
      <c r="G691" s="4" t="s">
        <v>18</v>
      </c>
      <c r="H691" s="4" t="s">
        <v>10</v>
      </c>
    </row>
    <row r="692" spans="1:9">
      <c r="A692" t="n">
        <v>6043</v>
      </c>
      <c r="B692" s="38" t="n">
        <v>45</v>
      </c>
      <c r="C692" s="7" t="n">
        <v>2</v>
      </c>
      <c r="D692" s="7" t="n">
        <v>3</v>
      </c>
      <c r="E692" s="7" t="n">
        <v>-3.54999995231628</v>
      </c>
      <c r="F692" s="7" t="n">
        <v>1.26999998092651</v>
      </c>
      <c r="G692" s="7" t="n">
        <v>64.0800018310547</v>
      </c>
      <c r="H692" s="7" t="n">
        <v>6000</v>
      </c>
    </row>
    <row r="693" spans="1:9">
      <c r="A693" t="s">
        <v>4</v>
      </c>
      <c r="B693" s="4" t="s">
        <v>5</v>
      </c>
      <c r="C693" s="4" t="s">
        <v>13</v>
      </c>
      <c r="D693" s="4" t="s">
        <v>13</v>
      </c>
      <c r="E693" s="4" t="s">
        <v>18</v>
      </c>
      <c r="F693" s="4" t="s">
        <v>18</v>
      </c>
      <c r="G693" s="4" t="s">
        <v>18</v>
      </c>
      <c r="H693" s="4" t="s">
        <v>10</v>
      </c>
      <c r="I693" s="4" t="s">
        <v>13</v>
      </c>
    </row>
    <row r="694" spans="1:9">
      <c r="A694" t="n">
        <v>6060</v>
      </c>
      <c r="B694" s="38" t="n">
        <v>45</v>
      </c>
      <c r="C694" s="7" t="n">
        <v>4</v>
      </c>
      <c r="D694" s="7" t="n">
        <v>3</v>
      </c>
      <c r="E694" s="7" t="n">
        <v>351.260009765625</v>
      </c>
      <c r="F694" s="7" t="n">
        <v>185.350006103516</v>
      </c>
      <c r="G694" s="7" t="n">
        <v>2</v>
      </c>
      <c r="H694" s="7" t="n">
        <v>6000</v>
      </c>
      <c r="I694" s="7" t="n">
        <v>1</v>
      </c>
    </row>
    <row r="695" spans="1:9">
      <c r="A695" t="s">
        <v>4</v>
      </c>
      <c r="B695" s="4" t="s">
        <v>5</v>
      </c>
      <c r="C695" s="4" t="s">
        <v>13</v>
      </c>
      <c r="D695" s="4" t="s">
        <v>13</v>
      </c>
      <c r="E695" s="4" t="s">
        <v>18</v>
      </c>
      <c r="F695" s="4" t="s">
        <v>10</v>
      </c>
    </row>
    <row r="696" spans="1:9">
      <c r="A696" t="n">
        <v>6078</v>
      </c>
      <c r="B696" s="38" t="n">
        <v>45</v>
      </c>
      <c r="C696" s="7" t="n">
        <v>5</v>
      </c>
      <c r="D696" s="7" t="n">
        <v>3</v>
      </c>
      <c r="E696" s="7" t="n">
        <v>2</v>
      </c>
      <c r="F696" s="7" t="n">
        <v>6000</v>
      </c>
    </row>
    <row r="697" spans="1:9">
      <c r="A697" t="s">
        <v>4</v>
      </c>
      <c r="B697" s="4" t="s">
        <v>5</v>
      </c>
      <c r="C697" s="4" t="s">
        <v>13</v>
      </c>
      <c r="D697" s="4" t="s">
        <v>13</v>
      </c>
      <c r="E697" s="4" t="s">
        <v>18</v>
      </c>
      <c r="F697" s="4" t="s">
        <v>10</v>
      </c>
    </row>
    <row r="698" spans="1:9">
      <c r="A698" t="n">
        <v>6087</v>
      </c>
      <c r="B698" s="38" t="n">
        <v>45</v>
      </c>
      <c r="C698" s="7" t="n">
        <v>11</v>
      </c>
      <c r="D698" s="7" t="n">
        <v>3</v>
      </c>
      <c r="E698" s="7" t="n">
        <v>38</v>
      </c>
      <c r="F698" s="7" t="n">
        <v>6000</v>
      </c>
    </row>
    <row r="699" spans="1:9">
      <c r="A699" t="s">
        <v>4</v>
      </c>
      <c r="B699" s="4" t="s">
        <v>5</v>
      </c>
      <c r="C699" s="4" t="s">
        <v>10</v>
      </c>
      <c r="D699" s="4" t="s">
        <v>18</v>
      </c>
      <c r="E699" s="4" t="s">
        <v>18</v>
      </c>
      <c r="F699" s="4" t="s">
        <v>18</v>
      </c>
      <c r="G699" s="4" t="s">
        <v>18</v>
      </c>
    </row>
    <row r="700" spans="1:9">
      <c r="A700" t="n">
        <v>6096</v>
      </c>
      <c r="B700" s="34" t="n">
        <v>46</v>
      </c>
      <c r="C700" s="7" t="n">
        <v>27</v>
      </c>
      <c r="D700" s="7" t="n">
        <v>-4.17999982833862</v>
      </c>
      <c r="E700" s="7" t="n">
        <v>0</v>
      </c>
      <c r="F700" s="7" t="n">
        <v>65.9800033569336</v>
      </c>
      <c r="G700" s="7" t="n">
        <v>202.100006103516</v>
      </c>
    </row>
    <row r="701" spans="1:9">
      <c r="A701" t="s">
        <v>4</v>
      </c>
      <c r="B701" s="4" t="s">
        <v>5</v>
      </c>
      <c r="C701" s="4" t="s">
        <v>13</v>
      </c>
      <c r="D701" s="4" t="s">
        <v>10</v>
      </c>
      <c r="E701" s="4" t="s">
        <v>6</v>
      </c>
      <c r="F701" s="4" t="s">
        <v>6</v>
      </c>
      <c r="G701" s="4" t="s">
        <v>6</v>
      </c>
      <c r="H701" s="4" t="s">
        <v>6</v>
      </c>
    </row>
    <row r="702" spans="1:9">
      <c r="A702" t="n">
        <v>6115</v>
      </c>
      <c r="B702" s="43" t="n">
        <v>51</v>
      </c>
      <c r="C702" s="7" t="n">
        <v>3</v>
      </c>
      <c r="D702" s="7" t="n">
        <v>27</v>
      </c>
      <c r="E702" s="7" t="s">
        <v>65</v>
      </c>
      <c r="F702" s="7" t="s">
        <v>81</v>
      </c>
      <c r="G702" s="7" t="s">
        <v>66</v>
      </c>
      <c r="H702" s="7" t="s">
        <v>67</v>
      </c>
    </row>
    <row r="703" spans="1:9">
      <c r="A703" t="s">
        <v>4</v>
      </c>
      <c r="B703" s="4" t="s">
        <v>5</v>
      </c>
      <c r="C703" s="4" t="s">
        <v>10</v>
      </c>
      <c r="D703" s="4" t="s">
        <v>10</v>
      </c>
      <c r="E703" s="4" t="s">
        <v>10</v>
      </c>
    </row>
    <row r="704" spans="1:9">
      <c r="A704" t="n">
        <v>6128</v>
      </c>
      <c r="B704" s="49" t="n">
        <v>61</v>
      </c>
      <c r="C704" s="7" t="n">
        <v>23</v>
      </c>
      <c r="D704" s="7" t="n">
        <v>65533</v>
      </c>
      <c r="E704" s="7" t="n">
        <v>0</v>
      </c>
    </row>
    <row r="705" spans="1:9">
      <c r="A705" t="s">
        <v>4</v>
      </c>
      <c r="B705" s="4" t="s">
        <v>5</v>
      </c>
      <c r="C705" s="4" t="s">
        <v>13</v>
      </c>
      <c r="D705" s="4" t="s">
        <v>10</v>
      </c>
      <c r="E705" s="4" t="s">
        <v>6</v>
      </c>
      <c r="F705" s="4" t="s">
        <v>6</v>
      </c>
      <c r="G705" s="4" t="s">
        <v>6</v>
      </c>
      <c r="H705" s="4" t="s">
        <v>6</v>
      </c>
    </row>
    <row r="706" spans="1:9">
      <c r="A706" t="n">
        <v>6135</v>
      </c>
      <c r="B706" s="43" t="n">
        <v>51</v>
      </c>
      <c r="C706" s="7" t="n">
        <v>3</v>
      </c>
      <c r="D706" s="7" t="n">
        <v>23</v>
      </c>
      <c r="E706" s="7" t="s">
        <v>96</v>
      </c>
      <c r="F706" s="7" t="s">
        <v>65</v>
      </c>
      <c r="G706" s="7" t="s">
        <v>66</v>
      </c>
      <c r="H706" s="7" t="s">
        <v>67</v>
      </c>
    </row>
    <row r="707" spans="1:9">
      <c r="A707" t="s">
        <v>4</v>
      </c>
      <c r="B707" s="4" t="s">
        <v>5</v>
      </c>
      <c r="C707" s="4" t="s">
        <v>10</v>
      </c>
      <c r="D707" s="4" t="s">
        <v>13</v>
      </c>
      <c r="E707" s="4" t="s">
        <v>6</v>
      </c>
      <c r="F707" s="4" t="s">
        <v>18</v>
      </c>
      <c r="G707" s="4" t="s">
        <v>18</v>
      </c>
      <c r="H707" s="4" t="s">
        <v>18</v>
      </c>
    </row>
    <row r="708" spans="1:9">
      <c r="A708" t="n">
        <v>6148</v>
      </c>
      <c r="B708" s="36" t="n">
        <v>48</v>
      </c>
      <c r="C708" s="7" t="n">
        <v>23</v>
      </c>
      <c r="D708" s="7" t="n">
        <v>0</v>
      </c>
      <c r="E708" s="7" t="s">
        <v>50</v>
      </c>
      <c r="F708" s="7" t="n">
        <v>-1</v>
      </c>
      <c r="G708" s="7" t="n">
        <v>1</v>
      </c>
      <c r="H708" s="7" t="n">
        <v>0</v>
      </c>
    </row>
    <row r="709" spans="1:9">
      <c r="A709" t="s">
        <v>4</v>
      </c>
      <c r="B709" s="4" t="s">
        <v>5</v>
      </c>
      <c r="C709" s="4" t="s">
        <v>10</v>
      </c>
    </row>
    <row r="710" spans="1:9">
      <c r="A710" t="n">
        <v>6174</v>
      </c>
      <c r="B710" s="30" t="n">
        <v>16</v>
      </c>
      <c r="C710" s="7" t="n">
        <v>1000</v>
      </c>
    </row>
    <row r="711" spans="1:9">
      <c r="A711" t="s">
        <v>4</v>
      </c>
      <c r="B711" s="4" t="s">
        <v>5</v>
      </c>
      <c r="C711" s="4" t="s">
        <v>13</v>
      </c>
      <c r="D711" s="4" t="s">
        <v>10</v>
      </c>
      <c r="E711" s="4" t="s">
        <v>18</v>
      </c>
      <c r="F711" s="4" t="s">
        <v>10</v>
      </c>
      <c r="G711" s="4" t="s">
        <v>9</v>
      </c>
      <c r="H711" s="4" t="s">
        <v>9</v>
      </c>
      <c r="I711" s="4" t="s">
        <v>10</v>
      </c>
      <c r="J711" s="4" t="s">
        <v>10</v>
      </c>
      <c r="K711" s="4" t="s">
        <v>9</v>
      </c>
      <c r="L711" s="4" t="s">
        <v>9</v>
      </c>
      <c r="M711" s="4" t="s">
        <v>9</v>
      </c>
      <c r="N711" s="4" t="s">
        <v>9</v>
      </c>
      <c r="O711" s="4" t="s">
        <v>6</v>
      </c>
    </row>
    <row r="712" spans="1:9">
      <c r="A712" t="n">
        <v>6177</v>
      </c>
      <c r="B712" s="14" t="n">
        <v>50</v>
      </c>
      <c r="C712" s="7" t="n">
        <v>0</v>
      </c>
      <c r="D712" s="7" t="n">
        <v>4556</v>
      </c>
      <c r="E712" s="7" t="n">
        <v>0.800000011920929</v>
      </c>
      <c r="F712" s="7" t="n">
        <v>0</v>
      </c>
      <c r="G712" s="7" t="n">
        <v>0</v>
      </c>
      <c r="H712" s="7" t="n">
        <v>0</v>
      </c>
      <c r="I712" s="7" t="n">
        <v>0</v>
      </c>
      <c r="J712" s="7" t="n">
        <v>65533</v>
      </c>
      <c r="K712" s="7" t="n">
        <v>0</v>
      </c>
      <c r="L712" s="7" t="n">
        <v>0</v>
      </c>
      <c r="M712" s="7" t="n">
        <v>0</v>
      </c>
      <c r="N712" s="7" t="n">
        <v>0</v>
      </c>
      <c r="O712" s="7" t="s">
        <v>12</v>
      </c>
    </row>
    <row r="713" spans="1:9">
      <c r="A713" t="s">
        <v>4</v>
      </c>
      <c r="B713" s="4" t="s">
        <v>5</v>
      </c>
      <c r="C713" s="4" t="s">
        <v>13</v>
      </c>
      <c r="D713" s="4" t="s">
        <v>10</v>
      </c>
      <c r="E713" s="4" t="s">
        <v>18</v>
      </c>
      <c r="F713" s="4" t="s">
        <v>10</v>
      </c>
      <c r="G713" s="4" t="s">
        <v>9</v>
      </c>
      <c r="H713" s="4" t="s">
        <v>9</v>
      </c>
      <c r="I713" s="4" t="s">
        <v>10</v>
      </c>
      <c r="J713" s="4" t="s">
        <v>10</v>
      </c>
      <c r="K713" s="4" t="s">
        <v>9</v>
      </c>
      <c r="L713" s="4" t="s">
        <v>9</v>
      </c>
      <c r="M713" s="4" t="s">
        <v>9</v>
      </c>
      <c r="N713" s="4" t="s">
        <v>9</v>
      </c>
      <c r="O713" s="4" t="s">
        <v>6</v>
      </c>
    </row>
    <row r="714" spans="1:9">
      <c r="A714" t="n">
        <v>6216</v>
      </c>
      <c r="B714" s="14" t="n">
        <v>50</v>
      </c>
      <c r="C714" s="7" t="n">
        <v>0</v>
      </c>
      <c r="D714" s="7" t="n">
        <v>4163</v>
      </c>
      <c r="E714" s="7" t="n">
        <v>0.5</v>
      </c>
      <c r="F714" s="7" t="n">
        <v>300</v>
      </c>
      <c r="G714" s="7" t="n">
        <v>0</v>
      </c>
      <c r="H714" s="7" t="n">
        <v>-1069547520</v>
      </c>
      <c r="I714" s="7" t="n">
        <v>0</v>
      </c>
      <c r="J714" s="7" t="n">
        <v>65533</v>
      </c>
      <c r="K714" s="7" t="n">
        <v>0</v>
      </c>
      <c r="L714" s="7" t="n">
        <v>0</v>
      </c>
      <c r="M714" s="7" t="n">
        <v>0</v>
      </c>
      <c r="N714" s="7" t="n">
        <v>0</v>
      </c>
      <c r="O714" s="7" t="s">
        <v>12</v>
      </c>
    </row>
    <row r="715" spans="1:9">
      <c r="A715" t="s">
        <v>4</v>
      </c>
      <c r="B715" s="4" t="s">
        <v>5</v>
      </c>
      <c r="C715" s="4" t="s">
        <v>10</v>
      </c>
    </row>
    <row r="716" spans="1:9">
      <c r="A716" t="n">
        <v>6255</v>
      </c>
      <c r="B716" s="30" t="n">
        <v>16</v>
      </c>
      <c r="C716" s="7" t="n">
        <v>1800</v>
      </c>
    </row>
    <row r="717" spans="1:9">
      <c r="A717" t="s">
        <v>4</v>
      </c>
      <c r="B717" s="4" t="s">
        <v>5</v>
      </c>
      <c r="C717" s="4" t="s">
        <v>13</v>
      </c>
      <c r="D717" s="4" t="s">
        <v>10</v>
      </c>
      <c r="E717" s="4" t="s">
        <v>18</v>
      </c>
      <c r="F717" s="4" t="s">
        <v>10</v>
      </c>
      <c r="G717" s="4" t="s">
        <v>9</v>
      </c>
      <c r="H717" s="4" t="s">
        <v>9</v>
      </c>
      <c r="I717" s="4" t="s">
        <v>10</v>
      </c>
      <c r="J717" s="4" t="s">
        <v>10</v>
      </c>
      <c r="K717" s="4" t="s">
        <v>9</v>
      </c>
      <c r="L717" s="4" t="s">
        <v>9</v>
      </c>
      <c r="M717" s="4" t="s">
        <v>9</v>
      </c>
      <c r="N717" s="4" t="s">
        <v>9</v>
      </c>
      <c r="O717" s="4" t="s">
        <v>6</v>
      </c>
    </row>
    <row r="718" spans="1:9">
      <c r="A718" t="n">
        <v>6258</v>
      </c>
      <c r="B718" s="14" t="n">
        <v>50</v>
      </c>
      <c r="C718" s="7" t="n">
        <v>0</v>
      </c>
      <c r="D718" s="7" t="n">
        <v>4178</v>
      </c>
      <c r="E718" s="7" t="n">
        <v>1</v>
      </c>
      <c r="F718" s="7" t="n">
        <v>0</v>
      </c>
      <c r="G718" s="7" t="n">
        <v>0</v>
      </c>
      <c r="H718" s="7" t="n">
        <v>-1082130432</v>
      </c>
      <c r="I718" s="7" t="n">
        <v>0</v>
      </c>
      <c r="J718" s="7" t="n">
        <v>65533</v>
      </c>
      <c r="K718" s="7" t="n">
        <v>0</v>
      </c>
      <c r="L718" s="7" t="n">
        <v>0</v>
      </c>
      <c r="M718" s="7" t="n">
        <v>0</v>
      </c>
      <c r="N718" s="7" t="n">
        <v>0</v>
      </c>
      <c r="O718" s="7" t="s">
        <v>12</v>
      </c>
    </row>
    <row r="719" spans="1:9">
      <c r="A719" t="s">
        <v>4</v>
      </c>
      <c r="B719" s="4" t="s">
        <v>5</v>
      </c>
      <c r="C719" s="4" t="s">
        <v>13</v>
      </c>
      <c r="D719" s="4" t="s">
        <v>10</v>
      </c>
      <c r="E719" s="4" t="s">
        <v>18</v>
      </c>
      <c r="F719" s="4" t="s">
        <v>10</v>
      </c>
      <c r="G719" s="4" t="s">
        <v>9</v>
      </c>
      <c r="H719" s="4" t="s">
        <v>9</v>
      </c>
      <c r="I719" s="4" t="s">
        <v>10</v>
      </c>
      <c r="J719" s="4" t="s">
        <v>10</v>
      </c>
      <c r="K719" s="4" t="s">
        <v>9</v>
      </c>
      <c r="L719" s="4" t="s">
        <v>9</v>
      </c>
      <c r="M719" s="4" t="s">
        <v>9</v>
      </c>
      <c r="N719" s="4" t="s">
        <v>9</v>
      </c>
      <c r="O719" s="4" t="s">
        <v>6</v>
      </c>
    </row>
    <row r="720" spans="1:9">
      <c r="A720" t="n">
        <v>6297</v>
      </c>
      <c r="B720" s="14" t="n">
        <v>50</v>
      </c>
      <c r="C720" s="7" t="n">
        <v>0</v>
      </c>
      <c r="D720" s="7" t="n">
        <v>4033</v>
      </c>
      <c r="E720" s="7" t="n">
        <v>0.600000023841858</v>
      </c>
      <c r="F720" s="7" t="n">
        <v>100</v>
      </c>
      <c r="G720" s="7" t="n">
        <v>0</v>
      </c>
      <c r="H720" s="7" t="n">
        <v>-1069547520</v>
      </c>
      <c r="I720" s="7" t="n">
        <v>0</v>
      </c>
      <c r="J720" s="7" t="n">
        <v>65533</v>
      </c>
      <c r="K720" s="7" t="n">
        <v>0</v>
      </c>
      <c r="L720" s="7" t="n">
        <v>0</v>
      </c>
      <c r="M720" s="7" t="n">
        <v>0</v>
      </c>
      <c r="N720" s="7" t="n">
        <v>0</v>
      </c>
      <c r="O720" s="7" t="s">
        <v>12</v>
      </c>
    </row>
    <row r="721" spans="1:15">
      <c r="A721" t="s">
        <v>4</v>
      </c>
      <c r="B721" s="4" t="s">
        <v>5</v>
      </c>
      <c r="C721" s="4" t="s">
        <v>10</v>
      </c>
    </row>
    <row r="722" spans="1:15">
      <c r="A722" t="n">
        <v>6336</v>
      </c>
      <c r="B722" s="30" t="n">
        <v>16</v>
      </c>
      <c r="C722" s="7" t="n">
        <v>1000</v>
      </c>
    </row>
    <row r="723" spans="1:15">
      <c r="A723" t="s">
        <v>4</v>
      </c>
      <c r="B723" s="4" t="s">
        <v>5</v>
      </c>
      <c r="C723" s="4" t="s">
        <v>13</v>
      </c>
      <c r="D723" s="4" t="s">
        <v>10</v>
      </c>
      <c r="E723" s="4" t="s">
        <v>6</v>
      </c>
      <c r="F723" s="4" t="s">
        <v>6</v>
      </c>
      <c r="G723" s="4" t="s">
        <v>6</v>
      </c>
      <c r="H723" s="4" t="s">
        <v>6</v>
      </c>
    </row>
    <row r="724" spans="1:15">
      <c r="A724" t="n">
        <v>6339</v>
      </c>
      <c r="B724" s="43" t="n">
        <v>51</v>
      </c>
      <c r="C724" s="7" t="n">
        <v>3</v>
      </c>
      <c r="D724" s="7" t="n">
        <v>23</v>
      </c>
      <c r="E724" s="7" t="s">
        <v>64</v>
      </c>
      <c r="F724" s="7" t="s">
        <v>65</v>
      </c>
      <c r="G724" s="7" t="s">
        <v>66</v>
      </c>
      <c r="H724" s="7" t="s">
        <v>67</v>
      </c>
    </row>
    <row r="725" spans="1:15">
      <c r="A725" t="s">
        <v>4</v>
      </c>
      <c r="B725" s="4" t="s">
        <v>5</v>
      </c>
      <c r="C725" s="4" t="s">
        <v>10</v>
      </c>
      <c r="D725" s="4" t="s">
        <v>10</v>
      </c>
      <c r="E725" s="4" t="s">
        <v>10</v>
      </c>
    </row>
    <row r="726" spans="1:15">
      <c r="A726" t="n">
        <v>6352</v>
      </c>
      <c r="B726" s="49" t="n">
        <v>61</v>
      </c>
      <c r="C726" s="7" t="n">
        <v>23</v>
      </c>
      <c r="D726" s="7" t="n">
        <v>999</v>
      </c>
      <c r="E726" s="7" t="n">
        <v>1000</v>
      </c>
    </row>
    <row r="727" spans="1:15">
      <c r="A727" t="s">
        <v>4</v>
      </c>
      <c r="B727" s="4" t="s">
        <v>5</v>
      </c>
      <c r="C727" s="4" t="s">
        <v>13</v>
      </c>
      <c r="D727" s="4" t="s">
        <v>10</v>
      </c>
    </row>
    <row r="728" spans="1:15">
      <c r="A728" t="n">
        <v>6359</v>
      </c>
      <c r="B728" s="38" t="n">
        <v>45</v>
      </c>
      <c r="C728" s="7" t="n">
        <v>7</v>
      </c>
      <c r="D728" s="7" t="n">
        <v>255</v>
      </c>
    </row>
    <row r="729" spans="1:15">
      <c r="A729" t="s">
        <v>4</v>
      </c>
      <c r="B729" s="4" t="s">
        <v>5</v>
      </c>
      <c r="C729" s="4" t="s">
        <v>13</v>
      </c>
      <c r="D729" s="4" t="s">
        <v>10</v>
      </c>
      <c r="E729" s="4" t="s">
        <v>9</v>
      </c>
      <c r="F729" s="4" t="s">
        <v>10</v>
      </c>
    </row>
    <row r="730" spans="1:15">
      <c r="A730" t="n">
        <v>6363</v>
      </c>
      <c r="B730" s="14" t="n">
        <v>50</v>
      </c>
      <c r="C730" s="7" t="n">
        <v>3</v>
      </c>
      <c r="D730" s="7" t="n">
        <v>2236</v>
      </c>
      <c r="E730" s="7" t="n">
        <v>1041865114</v>
      </c>
      <c r="F730" s="7" t="n">
        <v>500</v>
      </c>
    </row>
    <row r="731" spans="1:15">
      <c r="A731" t="s">
        <v>4</v>
      </c>
      <c r="B731" s="4" t="s">
        <v>5</v>
      </c>
      <c r="C731" s="4" t="s">
        <v>13</v>
      </c>
      <c r="D731" s="4" t="s">
        <v>10</v>
      </c>
      <c r="E731" s="4" t="s">
        <v>9</v>
      </c>
      <c r="F731" s="4" t="s">
        <v>10</v>
      </c>
    </row>
    <row r="732" spans="1:15">
      <c r="A732" t="n">
        <v>6373</v>
      </c>
      <c r="B732" s="14" t="n">
        <v>50</v>
      </c>
      <c r="C732" s="7" t="n">
        <v>3</v>
      </c>
      <c r="D732" s="7" t="n">
        <v>2108</v>
      </c>
      <c r="E732" s="7" t="n">
        <v>1036831949</v>
      </c>
      <c r="F732" s="7" t="n">
        <v>500</v>
      </c>
    </row>
    <row r="733" spans="1:15">
      <c r="A733" t="s">
        <v>4</v>
      </c>
      <c r="B733" s="4" t="s">
        <v>5</v>
      </c>
      <c r="C733" s="4" t="s">
        <v>13</v>
      </c>
      <c r="D733" s="4" t="s">
        <v>10</v>
      </c>
      <c r="E733" s="4" t="s">
        <v>18</v>
      </c>
    </row>
    <row r="734" spans="1:15">
      <c r="A734" t="n">
        <v>6383</v>
      </c>
      <c r="B734" s="23" t="n">
        <v>58</v>
      </c>
      <c r="C734" s="7" t="n">
        <v>101</v>
      </c>
      <c r="D734" s="7" t="n">
        <v>500</v>
      </c>
      <c r="E734" s="7" t="n">
        <v>1</v>
      </c>
    </row>
    <row r="735" spans="1:15">
      <c r="A735" t="s">
        <v>4</v>
      </c>
      <c r="B735" s="4" t="s">
        <v>5</v>
      </c>
      <c r="C735" s="4" t="s">
        <v>13</v>
      </c>
      <c r="D735" s="4" t="s">
        <v>10</v>
      </c>
    </row>
    <row r="736" spans="1:15">
      <c r="A736" t="n">
        <v>6391</v>
      </c>
      <c r="B736" s="23" t="n">
        <v>58</v>
      </c>
      <c r="C736" s="7" t="n">
        <v>254</v>
      </c>
      <c r="D736" s="7" t="n">
        <v>0</v>
      </c>
    </row>
    <row r="737" spans="1:8">
      <c r="A737" t="s">
        <v>4</v>
      </c>
      <c r="B737" s="4" t="s">
        <v>5</v>
      </c>
      <c r="C737" s="4" t="s">
        <v>13</v>
      </c>
      <c r="D737" s="4" t="s">
        <v>13</v>
      </c>
      <c r="E737" s="4" t="s">
        <v>18</v>
      </c>
      <c r="F737" s="4" t="s">
        <v>18</v>
      </c>
      <c r="G737" s="4" t="s">
        <v>18</v>
      </c>
      <c r="H737" s="4" t="s">
        <v>10</v>
      </c>
    </row>
    <row r="738" spans="1:8">
      <c r="A738" t="n">
        <v>6395</v>
      </c>
      <c r="B738" s="38" t="n">
        <v>45</v>
      </c>
      <c r="C738" s="7" t="n">
        <v>2</v>
      </c>
      <c r="D738" s="7" t="n">
        <v>3</v>
      </c>
      <c r="E738" s="7" t="n">
        <v>-6.57999992370605</v>
      </c>
      <c r="F738" s="7" t="n">
        <v>1.45000004768372</v>
      </c>
      <c r="G738" s="7" t="n">
        <v>56.3300018310547</v>
      </c>
      <c r="H738" s="7" t="n">
        <v>0</v>
      </c>
    </row>
    <row r="739" spans="1:8">
      <c r="A739" t="s">
        <v>4</v>
      </c>
      <c r="B739" s="4" t="s">
        <v>5</v>
      </c>
      <c r="C739" s="4" t="s">
        <v>13</v>
      </c>
      <c r="D739" s="4" t="s">
        <v>13</v>
      </c>
      <c r="E739" s="4" t="s">
        <v>18</v>
      </c>
      <c r="F739" s="4" t="s">
        <v>18</v>
      </c>
      <c r="G739" s="4" t="s">
        <v>18</v>
      </c>
      <c r="H739" s="4" t="s">
        <v>10</v>
      </c>
      <c r="I739" s="4" t="s">
        <v>13</v>
      </c>
    </row>
    <row r="740" spans="1:8">
      <c r="A740" t="n">
        <v>6412</v>
      </c>
      <c r="B740" s="38" t="n">
        <v>45</v>
      </c>
      <c r="C740" s="7" t="n">
        <v>4</v>
      </c>
      <c r="D740" s="7" t="n">
        <v>3</v>
      </c>
      <c r="E740" s="7" t="n">
        <v>0.330000013113022</v>
      </c>
      <c r="F740" s="7" t="n">
        <v>4.69999980926514</v>
      </c>
      <c r="G740" s="7" t="n">
        <v>358</v>
      </c>
      <c r="H740" s="7" t="n">
        <v>0</v>
      </c>
      <c r="I740" s="7" t="n">
        <v>0</v>
      </c>
    </row>
    <row r="741" spans="1:8">
      <c r="A741" t="s">
        <v>4</v>
      </c>
      <c r="B741" s="4" t="s">
        <v>5</v>
      </c>
      <c r="C741" s="4" t="s">
        <v>13</v>
      </c>
      <c r="D741" s="4" t="s">
        <v>13</v>
      </c>
      <c r="E741" s="4" t="s">
        <v>18</v>
      </c>
      <c r="F741" s="4" t="s">
        <v>10</v>
      </c>
    </row>
    <row r="742" spans="1:8">
      <c r="A742" t="n">
        <v>6430</v>
      </c>
      <c r="B742" s="38" t="n">
        <v>45</v>
      </c>
      <c r="C742" s="7" t="n">
        <v>5</v>
      </c>
      <c r="D742" s="7" t="n">
        <v>3</v>
      </c>
      <c r="E742" s="7" t="n">
        <v>1.29999995231628</v>
      </c>
      <c r="F742" s="7" t="n">
        <v>0</v>
      </c>
    </row>
    <row r="743" spans="1:8">
      <c r="A743" t="s">
        <v>4</v>
      </c>
      <c r="B743" s="4" t="s">
        <v>5</v>
      </c>
      <c r="C743" s="4" t="s">
        <v>13</v>
      </c>
      <c r="D743" s="4" t="s">
        <v>13</v>
      </c>
      <c r="E743" s="4" t="s">
        <v>18</v>
      </c>
      <c r="F743" s="4" t="s">
        <v>10</v>
      </c>
    </row>
    <row r="744" spans="1:8">
      <c r="A744" t="n">
        <v>6439</v>
      </c>
      <c r="B744" s="38" t="n">
        <v>45</v>
      </c>
      <c r="C744" s="7" t="n">
        <v>11</v>
      </c>
      <c r="D744" s="7" t="n">
        <v>3</v>
      </c>
      <c r="E744" s="7" t="n">
        <v>38</v>
      </c>
      <c r="F744" s="7" t="n">
        <v>0</v>
      </c>
    </row>
    <row r="745" spans="1:8">
      <c r="A745" t="s">
        <v>4</v>
      </c>
      <c r="B745" s="4" t="s">
        <v>5</v>
      </c>
      <c r="C745" s="4" t="s">
        <v>10</v>
      </c>
      <c r="D745" s="4" t="s">
        <v>18</v>
      </c>
      <c r="E745" s="4" t="s">
        <v>18</v>
      </c>
      <c r="F745" s="4" t="s">
        <v>18</v>
      </c>
      <c r="G745" s="4" t="s">
        <v>18</v>
      </c>
    </row>
    <row r="746" spans="1:8">
      <c r="A746" t="n">
        <v>6448</v>
      </c>
      <c r="B746" s="34" t="n">
        <v>46</v>
      </c>
      <c r="C746" s="7" t="n">
        <v>18</v>
      </c>
      <c r="D746" s="7" t="n">
        <v>-6.26000022888184</v>
      </c>
      <c r="E746" s="7" t="n">
        <v>0</v>
      </c>
      <c r="F746" s="7" t="n">
        <v>55.7700004577637</v>
      </c>
      <c r="G746" s="7" t="n">
        <v>1.39999997615814</v>
      </c>
    </row>
    <row r="747" spans="1:8">
      <c r="A747" t="s">
        <v>4</v>
      </c>
      <c r="B747" s="4" t="s">
        <v>5</v>
      </c>
      <c r="C747" s="4" t="s">
        <v>13</v>
      </c>
      <c r="D747" s="4" t="s">
        <v>10</v>
      </c>
      <c r="E747" s="4" t="s">
        <v>6</v>
      </c>
      <c r="F747" s="4" t="s">
        <v>6</v>
      </c>
      <c r="G747" s="4" t="s">
        <v>6</v>
      </c>
      <c r="H747" s="4" t="s">
        <v>6</v>
      </c>
    </row>
    <row r="748" spans="1:8">
      <c r="A748" t="n">
        <v>6467</v>
      </c>
      <c r="B748" s="43" t="n">
        <v>51</v>
      </c>
      <c r="C748" s="7" t="n">
        <v>3</v>
      </c>
      <c r="D748" s="7" t="n">
        <v>999</v>
      </c>
      <c r="E748" s="7" t="s">
        <v>64</v>
      </c>
      <c r="F748" s="7" t="s">
        <v>67</v>
      </c>
      <c r="G748" s="7" t="s">
        <v>66</v>
      </c>
      <c r="H748" s="7" t="s">
        <v>67</v>
      </c>
    </row>
    <row r="749" spans="1:8">
      <c r="A749" t="s">
        <v>4</v>
      </c>
      <c r="B749" s="4" t="s">
        <v>5</v>
      </c>
      <c r="C749" s="4" t="s">
        <v>13</v>
      </c>
      <c r="D749" s="4" t="s">
        <v>10</v>
      </c>
    </row>
    <row r="750" spans="1:8">
      <c r="A750" t="n">
        <v>6480</v>
      </c>
      <c r="B750" s="23" t="n">
        <v>58</v>
      </c>
      <c r="C750" s="7" t="n">
        <v>255</v>
      </c>
      <c r="D750" s="7" t="n">
        <v>0</v>
      </c>
    </row>
    <row r="751" spans="1:8">
      <c r="A751" t="s">
        <v>4</v>
      </c>
      <c r="B751" s="4" t="s">
        <v>5</v>
      </c>
      <c r="C751" s="4" t="s">
        <v>13</v>
      </c>
      <c r="D751" s="4" t="s">
        <v>10</v>
      </c>
      <c r="E751" s="4" t="s">
        <v>6</v>
      </c>
    </row>
    <row r="752" spans="1:8">
      <c r="A752" t="n">
        <v>6484</v>
      </c>
      <c r="B752" s="43" t="n">
        <v>51</v>
      </c>
      <c r="C752" s="7" t="n">
        <v>4</v>
      </c>
      <c r="D752" s="7" t="n">
        <v>999</v>
      </c>
      <c r="E752" s="7" t="s">
        <v>97</v>
      </c>
    </row>
    <row r="753" spans="1:9">
      <c r="A753" t="s">
        <v>4</v>
      </c>
      <c r="B753" s="4" t="s">
        <v>5</v>
      </c>
      <c r="C753" s="4" t="s">
        <v>10</v>
      </c>
    </row>
    <row r="754" spans="1:9">
      <c r="A754" t="n">
        <v>6498</v>
      </c>
      <c r="B754" s="30" t="n">
        <v>16</v>
      </c>
      <c r="C754" s="7" t="n">
        <v>0</v>
      </c>
    </row>
    <row r="755" spans="1:9">
      <c r="A755" t="s">
        <v>4</v>
      </c>
      <c r="B755" s="4" t="s">
        <v>5</v>
      </c>
      <c r="C755" s="4" t="s">
        <v>10</v>
      </c>
      <c r="D755" s="4" t="s">
        <v>13</v>
      </c>
      <c r="E755" s="4" t="s">
        <v>9</v>
      </c>
      <c r="F755" s="4" t="s">
        <v>62</v>
      </c>
      <c r="G755" s="4" t="s">
        <v>13</v>
      </c>
      <c r="H755" s="4" t="s">
        <v>13</v>
      </c>
    </row>
    <row r="756" spans="1:9">
      <c r="A756" t="n">
        <v>6501</v>
      </c>
      <c r="B756" s="44" t="n">
        <v>26</v>
      </c>
      <c r="C756" s="7" t="n">
        <v>999</v>
      </c>
      <c r="D756" s="7" t="n">
        <v>17</v>
      </c>
      <c r="E756" s="7" t="n">
        <v>52784</v>
      </c>
      <c r="F756" s="7" t="s">
        <v>98</v>
      </c>
      <c r="G756" s="7" t="n">
        <v>2</v>
      </c>
      <c r="H756" s="7" t="n">
        <v>0</v>
      </c>
    </row>
    <row r="757" spans="1:9">
      <c r="A757" t="s">
        <v>4</v>
      </c>
      <c r="B757" s="4" t="s">
        <v>5</v>
      </c>
    </row>
    <row r="758" spans="1:9">
      <c r="A758" t="n">
        <v>6553</v>
      </c>
      <c r="B758" s="45" t="n">
        <v>28</v>
      </c>
    </row>
    <row r="759" spans="1:9">
      <c r="A759" t="s">
        <v>4</v>
      </c>
      <c r="B759" s="4" t="s">
        <v>5</v>
      </c>
      <c r="C759" s="4" t="s">
        <v>13</v>
      </c>
      <c r="D759" s="4" t="s">
        <v>10</v>
      </c>
      <c r="E759" s="4" t="s">
        <v>6</v>
      </c>
    </row>
    <row r="760" spans="1:9">
      <c r="A760" t="n">
        <v>6554</v>
      </c>
      <c r="B760" s="43" t="n">
        <v>51</v>
      </c>
      <c r="C760" s="7" t="n">
        <v>4</v>
      </c>
      <c r="D760" s="7" t="n">
        <v>18</v>
      </c>
      <c r="E760" s="7" t="s">
        <v>99</v>
      </c>
    </row>
    <row r="761" spans="1:9">
      <c r="A761" t="s">
        <v>4</v>
      </c>
      <c r="B761" s="4" t="s">
        <v>5</v>
      </c>
      <c r="C761" s="4" t="s">
        <v>10</v>
      </c>
    </row>
    <row r="762" spans="1:9">
      <c r="A762" t="n">
        <v>6568</v>
      </c>
      <c r="B762" s="30" t="n">
        <v>16</v>
      </c>
      <c r="C762" s="7" t="n">
        <v>0</v>
      </c>
    </row>
    <row r="763" spans="1:9">
      <c r="A763" t="s">
        <v>4</v>
      </c>
      <c r="B763" s="4" t="s">
        <v>5</v>
      </c>
      <c r="C763" s="4" t="s">
        <v>10</v>
      </c>
      <c r="D763" s="4" t="s">
        <v>13</v>
      </c>
      <c r="E763" s="4" t="s">
        <v>9</v>
      </c>
      <c r="F763" s="4" t="s">
        <v>62</v>
      </c>
      <c r="G763" s="4" t="s">
        <v>13</v>
      </c>
      <c r="H763" s="4" t="s">
        <v>13</v>
      </c>
    </row>
    <row r="764" spans="1:9">
      <c r="A764" t="n">
        <v>6571</v>
      </c>
      <c r="B764" s="44" t="n">
        <v>26</v>
      </c>
      <c r="C764" s="7" t="n">
        <v>18</v>
      </c>
      <c r="D764" s="7" t="n">
        <v>17</v>
      </c>
      <c r="E764" s="7" t="n">
        <v>17444</v>
      </c>
      <c r="F764" s="7" t="s">
        <v>100</v>
      </c>
      <c r="G764" s="7" t="n">
        <v>2</v>
      </c>
      <c r="H764" s="7" t="n">
        <v>0</v>
      </c>
    </row>
    <row r="765" spans="1:9">
      <c r="A765" t="s">
        <v>4</v>
      </c>
      <c r="B765" s="4" t="s">
        <v>5</v>
      </c>
    </row>
    <row r="766" spans="1:9">
      <c r="A766" t="n">
        <v>6597</v>
      </c>
      <c r="B766" s="45" t="n">
        <v>28</v>
      </c>
    </row>
    <row r="767" spans="1:9">
      <c r="A767" t="s">
        <v>4</v>
      </c>
      <c r="B767" s="4" t="s">
        <v>5</v>
      </c>
      <c r="C767" s="4" t="s">
        <v>10</v>
      </c>
      <c r="D767" s="4" t="s">
        <v>18</v>
      </c>
      <c r="E767" s="4" t="s">
        <v>18</v>
      </c>
      <c r="F767" s="4" t="s">
        <v>18</v>
      </c>
      <c r="G767" s="4" t="s">
        <v>10</v>
      </c>
      <c r="H767" s="4" t="s">
        <v>10</v>
      </c>
    </row>
    <row r="768" spans="1:9">
      <c r="A768" t="n">
        <v>6598</v>
      </c>
      <c r="B768" s="41" t="n">
        <v>60</v>
      </c>
      <c r="C768" s="7" t="n">
        <v>18</v>
      </c>
      <c r="D768" s="7" t="n">
        <v>0</v>
      </c>
      <c r="E768" s="7" t="n">
        <v>0</v>
      </c>
      <c r="F768" s="7" t="n">
        <v>0</v>
      </c>
      <c r="G768" s="7" t="n">
        <v>0</v>
      </c>
      <c r="H768" s="7" t="n">
        <v>1</v>
      </c>
    </row>
    <row r="769" spans="1:8">
      <c r="A769" t="s">
        <v>4</v>
      </c>
      <c r="B769" s="4" t="s">
        <v>5</v>
      </c>
      <c r="C769" s="4" t="s">
        <v>10</v>
      </c>
      <c r="D769" s="4" t="s">
        <v>18</v>
      </c>
      <c r="E769" s="4" t="s">
        <v>18</v>
      </c>
      <c r="F769" s="4" t="s">
        <v>18</v>
      </c>
      <c r="G769" s="4" t="s">
        <v>10</v>
      </c>
      <c r="H769" s="4" t="s">
        <v>10</v>
      </c>
    </row>
    <row r="770" spans="1:8">
      <c r="A770" t="n">
        <v>6617</v>
      </c>
      <c r="B770" s="41" t="n">
        <v>60</v>
      </c>
      <c r="C770" s="7" t="n">
        <v>18</v>
      </c>
      <c r="D770" s="7" t="n">
        <v>0</v>
      </c>
      <c r="E770" s="7" t="n">
        <v>0</v>
      </c>
      <c r="F770" s="7" t="n">
        <v>0</v>
      </c>
      <c r="G770" s="7" t="n">
        <v>0</v>
      </c>
      <c r="H770" s="7" t="n">
        <v>0</v>
      </c>
    </row>
    <row r="771" spans="1:8">
      <c r="A771" t="s">
        <v>4</v>
      </c>
      <c r="B771" s="4" t="s">
        <v>5</v>
      </c>
      <c r="C771" s="4" t="s">
        <v>10</v>
      </c>
      <c r="D771" s="4" t="s">
        <v>10</v>
      </c>
      <c r="E771" s="4" t="s">
        <v>10</v>
      </c>
    </row>
    <row r="772" spans="1:8">
      <c r="A772" t="n">
        <v>6636</v>
      </c>
      <c r="B772" s="49" t="n">
        <v>61</v>
      </c>
      <c r="C772" s="7" t="n">
        <v>18</v>
      </c>
      <c r="D772" s="7" t="n">
        <v>65533</v>
      </c>
      <c r="E772" s="7" t="n">
        <v>0</v>
      </c>
    </row>
    <row r="773" spans="1:8">
      <c r="A773" t="s">
        <v>4</v>
      </c>
      <c r="B773" s="4" t="s">
        <v>5</v>
      </c>
      <c r="C773" s="4" t="s">
        <v>13</v>
      </c>
      <c r="D773" s="4" t="s">
        <v>10</v>
      </c>
      <c r="E773" s="4" t="s">
        <v>6</v>
      </c>
      <c r="F773" s="4" t="s">
        <v>6</v>
      </c>
      <c r="G773" s="4" t="s">
        <v>6</v>
      </c>
      <c r="H773" s="4" t="s">
        <v>6</v>
      </c>
    </row>
    <row r="774" spans="1:8">
      <c r="A774" t="n">
        <v>6643</v>
      </c>
      <c r="B774" s="43" t="n">
        <v>51</v>
      </c>
      <c r="C774" s="7" t="n">
        <v>3</v>
      </c>
      <c r="D774" s="7" t="n">
        <v>18</v>
      </c>
      <c r="E774" s="7" t="s">
        <v>101</v>
      </c>
      <c r="F774" s="7" t="s">
        <v>67</v>
      </c>
      <c r="G774" s="7" t="s">
        <v>66</v>
      </c>
      <c r="H774" s="7" t="s">
        <v>67</v>
      </c>
    </row>
    <row r="775" spans="1:8">
      <c r="A775" t="s">
        <v>4</v>
      </c>
      <c r="B775" s="4" t="s">
        <v>5</v>
      </c>
      <c r="C775" s="4" t="s">
        <v>10</v>
      </c>
      <c r="D775" s="4" t="s">
        <v>18</v>
      </c>
      <c r="E775" s="4" t="s">
        <v>9</v>
      </c>
      <c r="F775" s="4" t="s">
        <v>18</v>
      </c>
      <c r="G775" s="4" t="s">
        <v>18</v>
      </c>
      <c r="H775" s="4" t="s">
        <v>13</v>
      </c>
    </row>
    <row r="776" spans="1:8">
      <c r="A776" t="n">
        <v>6656</v>
      </c>
      <c r="B776" s="54" t="n">
        <v>100</v>
      </c>
      <c r="C776" s="7" t="n">
        <v>18</v>
      </c>
      <c r="D776" s="7" t="n">
        <v>-6.30999994277954</v>
      </c>
      <c r="E776" s="7" t="n">
        <v>0</v>
      </c>
      <c r="F776" s="7" t="n">
        <v>53.810001373291</v>
      </c>
      <c r="G776" s="7" t="n">
        <v>10</v>
      </c>
      <c r="H776" s="7" t="n">
        <v>0</v>
      </c>
    </row>
    <row r="777" spans="1:8">
      <c r="A777" t="s">
        <v>4</v>
      </c>
      <c r="B777" s="4" t="s">
        <v>5</v>
      </c>
      <c r="C777" s="4" t="s">
        <v>10</v>
      </c>
    </row>
    <row r="778" spans="1:8">
      <c r="A778" t="n">
        <v>6676</v>
      </c>
      <c r="B778" s="55" t="n">
        <v>54</v>
      </c>
      <c r="C778" s="7" t="n">
        <v>18</v>
      </c>
    </row>
    <row r="779" spans="1:8">
      <c r="A779" t="s">
        <v>4</v>
      </c>
      <c r="B779" s="4" t="s">
        <v>5</v>
      </c>
      <c r="C779" s="4" t="s">
        <v>10</v>
      </c>
      <c r="D779" s="4" t="s">
        <v>10</v>
      </c>
      <c r="E779" s="4" t="s">
        <v>18</v>
      </c>
      <c r="F779" s="4" t="s">
        <v>18</v>
      </c>
      <c r="G779" s="4" t="s">
        <v>18</v>
      </c>
      <c r="H779" s="4" t="s">
        <v>18</v>
      </c>
      <c r="I779" s="4" t="s">
        <v>13</v>
      </c>
      <c r="J779" s="4" t="s">
        <v>10</v>
      </c>
    </row>
    <row r="780" spans="1:8">
      <c r="A780" t="n">
        <v>6679</v>
      </c>
      <c r="B780" s="40" t="n">
        <v>55</v>
      </c>
      <c r="C780" s="7" t="n">
        <v>18</v>
      </c>
      <c r="D780" s="7" t="n">
        <v>65533</v>
      </c>
      <c r="E780" s="7" t="n">
        <v>-6.30999994277954</v>
      </c>
      <c r="F780" s="7" t="n">
        <v>0</v>
      </c>
      <c r="G780" s="7" t="n">
        <v>53.810001373291</v>
      </c>
      <c r="H780" s="7" t="n">
        <v>1.20000004768372</v>
      </c>
      <c r="I780" s="7" t="n">
        <v>1</v>
      </c>
      <c r="J780" s="7" t="n">
        <v>0</v>
      </c>
    </row>
    <row r="781" spans="1:8">
      <c r="A781" t="s">
        <v>4</v>
      </c>
      <c r="B781" s="4" t="s">
        <v>5</v>
      </c>
      <c r="C781" s="4" t="s">
        <v>13</v>
      </c>
      <c r="D781" s="4" t="s">
        <v>10</v>
      </c>
      <c r="E781" s="4" t="s">
        <v>13</v>
      </c>
    </row>
    <row r="782" spans="1:8">
      <c r="A782" t="n">
        <v>6703</v>
      </c>
      <c r="B782" s="20" t="n">
        <v>49</v>
      </c>
      <c r="C782" s="7" t="n">
        <v>1</v>
      </c>
      <c r="D782" s="7" t="n">
        <v>3000</v>
      </c>
      <c r="E782" s="7" t="n">
        <v>0</v>
      </c>
    </row>
    <row r="783" spans="1:8">
      <c r="A783" t="s">
        <v>4</v>
      </c>
      <c r="B783" s="4" t="s">
        <v>5</v>
      </c>
      <c r="C783" s="4" t="s">
        <v>13</v>
      </c>
      <c r="D783" s="4" t="s">
        <v>13</v>
      </c>
      <c r="E783" s="4" t="s">
        <v>18</v>
      </c>
      <c r="F783" s="4" t="s">
        <v>18</v>
      </c>
      <c r="G783" s="4" t="s">
        <v>18</v>
      </c>
      <c r="H783" s="4" t="s">
        <v>10</v>
      </c>
    </row>
    <row r="784" spans="1:8">
      <c r="A784" t="n">
        <v>6708</v>
      </c>
      <c r="B784" s="38" t="n">
        <v>45</v>
      </c>
      <c r="C784" s="7" t="n">
        <v>2</v>
      </c>
      <c r="D784" s="7" t="n">
        <v>3</v>
      </c>
      <c r="E784" s="7" t="n">
        <v>-6.57999992370605</v>
      </c>
      <c r="F784" s="7" t="n">
        <v>1.19000005722046</v>
      </c>
      <c r="G784" s="7" t="n">
        <v>56.3600006103516</v>
      </c>
      <c r="H784" s="7" t="n">
        <v>3000</v>
      </c>
    </row>
    <row r="785" spans="1:10">
      <c r="A785" t="s">
        <v>4</v>
      </c>
      <c r="B785" s="4" t="s">
        <v>5</v>
      </c>
      <c r="C785" s="4" t="s">
        <v>13</v>
      </c>
      <c r="D785" s="4" t="s">
        <v>13</v>
      </c>
      <c r="E785" s="4" t="s">
        <v>18</v>
      </c>
      <c r="F785" s="4" t="s">
        <v>18</v>
      </c>
      <c r="G785" s="4" t="s">
        <v>18</v>
      </c>
      <c r="H785" s="4" t="s">
        <v>10</v>
      </c>
      <c r="I785" s="4" t="s">
        <v>13</v>
      </c>
    </row>
    <row r="786" spans="1:10">
      <c r="A786" t="n">
        <v>6725</v>
      </c>
      <c r="B786" s="38" t="n">
        <v>45</v>
      </c>
      <c r="C786" s="7" t="n">
        <v>4</v>
      </c>
      <c r="D786" s="7" t="n">
        <v>3</v>
      </c>
      <c r="E786" s="7" t="n">
        <v>352.779998779297</v>
      </c>
      <c r="F786" s="7" t="n">
        <v>344.820007324219</v>
      </c>
      <c r="G786" s="7" t="n">
        <v>4</v>
      </c>
      <c r="H786" s="7" t="n">
        <v>3000</v>
      </c>
      <c r="I786" s="7" t="n">
        <v>1</v>
      </c>
    </row>
    <row r="787" spans="1:10">
      <c r="A787" t="s">
        <v>4</v>
      </c>
      <c r="B787" s="4" t="s">
        <v>5</v>
      </c>
      <c r="C787" s="4" t="s">
        <v>13</v>
      </c>
      <c r="D787" s="4" t="s">
        <v>13</v>
      </c>
      <c r="E787" s="4" t="s">
        <v>18</v>
      </c>
      <c r="F787" s="4" t="s">
        <v>10</v>
      </c>
    </row>
    <row r="788" spans="1:10">
      <c r="A788" t="n">
        <v>6743</v>
      </c>
      <c r="B788" s="38" t="n">
        <v>45</v>
      </c>
      <c r="C788" s="7" t="n">
        <v>5</v>
      </c>
      <c r="D788" s="7" t="n">
        <v>3</v>
      </c>
      <c r="E788" s="7" t="n">
        <v>1.70000004768372</v>
      </c>
      <c r="F788" s="7" t="n">
        <v>3000</v>
      </c>
    </row>
    <row r="789" spans="1:10">
      <c r="A789" t="s">
        <v>4</v>
      </c>
      <c r="B789" s="4" t="s">
        <v>5</v>
      </c>
      <c r="C789" s="4" t="s">
        <v>13</v>
      </c>
      <c r="D789" s="4" t="s">
        <v>13</v>
      </c>
      <c r="E789" s="4" t="s">
        <v>18</v>
      </c>
      <c r="F789" s="4" t="s">
        <v>10</v>
      </c>
    </row>
    <row r="790" spans="1:10">
      <c r="A790" t="n">
        <v>6752</v>
      </c>
      <c r="B790" s="38" t="n">
        <v>45</v>
      </c>
      <c r="C790" s="7" t="n">
        <v>11</v>
      </c>
      <c r="D790" s="7" t="n">
        <v>3</v>
      </c>
      <c r="E790" s="7" t="n">
        <v>38</v>
      </c>
      <c r="F790" s="7" t="n">
        <v>3000</v>
      </c>
    </row>
    <row r="791" spans="1:10">
      <c r="A791" t="s">
        <v>4</v>
      </c>
      <c r="B791" s="4" t="s">
        <v>5</v>
      </c>
      <c r="C791" s="4" t="s">
        <v>10</v>
      </c>
      <c r="D791" s="4" t="s">
        <v>13</v>
      </c>
    </row>
    <row r="792" spans="1:10">
      <c r="A792" t="n">
        <v>6761</v>
      </c>
      <c r="B792" s="42" t="n">
        <v>56</v>
      </c>
      <c r="C792" s="7" t="n">
        <v>18</v>
      </c>
      <c r="D792" s="7" t="n">
        <v>0</v>
      </c>
    </row>
    <row r="793" spans="1:10">
      <c r="A793" t="s">
        <v>4</v>
      </c>
      <c r="B793" s="4" t="s">
        <v>5</v>
      </c>
      <c r="C793" s="4" t="s">
        <v>10</v>
      </c>
      <c r="D793" s="4" t="s">
        <v>10</v>
      </c>
      <c r="E793" s="4" t="s">
        <v>18</v>
      </c>
      <c r="F793" s="4" t="s">
        <v>13</v>
      </c>
    </row>
    <row r="794" spans="1:10">
      <c r="A794" t="n">
        <v>6765</v>
      </c>
      <c r="B794" s="56" t="n">
        <v>53</v>
      </c>
      <c r="C794" s="7" t="n">
        <v>18</v>
      </c>
      <c r="D794" s="7" t="n">
        <v>23</v>
      </c>
      <c r="E794" s="7" t="n">
        <v>10</v>
      </c>
      <c r="F794" s="7" t="n">
        <v>0</v>
      </c>
    </row>
    <row r="795" spans="1:10">
      <c r="A795" t="s">
        <v>4</v>
      </c>
      <c r="B795" s="4" t="s">
        <v>5</v>
      </c>
      <c r="C795" s="4" t="s">
        <v>13</v>
      </c>
      <c r="D795" s="4" t="s">
        <v>10</v>
      </c>
      <c r="E795" s="4" t="s">
        <v>6</v>
      </c>
      <c r="F795" s="4" t="s">
        <v>6</v>
      </c>
      <c r="G795" s="4" t="s">
        <v>6</v>
      </c>
      <c r="H795" s="4" t="s">
        <v>6</v>
      </c>
    </row>
    <row r="796" spans="1:10">
      <c r="A796" t="n">
        <v>6775</v>
      </c>
      <c r="B796" s="43" t="n">
        <v>51</v>
      </c>
      <c r="C796" s="7" t="n">
        <v>3</v>
      </c>
      <c r="D796" s="7" t="n">
        <v>999</v>
      </c>
      <c r="E796" s="7" t="s">
        <v>64</v>
      </c>
      <c r="F796" s="7" t="s">
        <v>67</v>
      </c>
      <c r="G796" s="7" t="s">
        <v>66</v>
      </c>
      <c r="H796" s="7" t="s">
        <v>67</v>
      </c>
    </row>
    <row r="797" spans="1:10">
      <c r="A797" t="s">
        <v>4</v>
      </c>
      <c r="B797" s="4" t="s">
        <v>5</v>
      </c>
      <c r="C797" s="4" t="s">
        <v>10</v>
      </c>
      <c r="D797" s="4" t="s">
        <v>13</v>
      </c>
      <c r="E797" s="4" t="s">
        <v>6</v>
      </c>
      <c r="F797" s="4" t="s">
        <v>18</v>
      </c>
      <c r="G797" s="4" t="s">
        <v>18</v>
      </c>
      <c r="H797" s="4" t="s">
        <v>18</v>
      </c>
    </row>
    <row r="798" spans="1:10">
      <c r="A798" t="n">
        <v>6788</v>
      </c>
      <c r="B798" s="36" t="n">
        <v>48</v>
      </c>
      <c r="C798" s="7" t="n">
        <v>999</v>
      </c>
      <c r="D798" s="7" t="n">
        <v>0</v>
      </c>
      <c r="E798" s="7" t="s">
        <v>50</v>
      </c>
      <c r="F798" s="7" t="n">
        <v>-1</v>
      </c>
      <c r="G798" s="7" t="n">
        <v>1</v>
      </c>
      <c r="H798" s="7" t="n">
        <v>0</v>
      </c>
    </row>
    <row r="799" spans="1:10">
      <c r="A799" t="s">
        <v>4</v>
      </c>
      <c r="B799" s="4" t="s">
        <v>5</v>
      </c>
      <c r="C799" s="4" t="s">
        <v>13</v>
      </c>
      <c r="D799" s="4" t="s">
        <v>10</v>
      </c>
    </row>
    <row r="800" spans="1:10">
      <c r="A800" t="n">
        <v>6814</v>
      </c>
      <c r="B800" s="38" t="n">
        <v>45</v>
      </c>
      <c r="C800" s="7" t="n">
        <v>7</v>
      </c>
      <c r="D800" s="7" t="n">
        <v>255</v>
      </c>
    </row>
    <row r="801" spans="1:9">
      <c r="A801" t="s">
        <v>4</v>
      </c>
      <c r="B801" s="4" t="s">
        <v>5</v>
      </c>
      <c r="C801" s="4" t="s">
        <v>13</v>
      </c>
      <c r="D801" s="4" t="s">
        <v>10</v>
      </c>
      <c r="E801" s="4" t="s">
        <v>9</v>
      </c>
      <c r="F801" s="4" t="s">
        <v>10</v>
      </c>
    </row>
    <row r="802" spans="1:9">
      <c r="A802" t="n">
        <v>6818</v>
      </c>
      <c r="B802" s="14" t="n">
        <v>50</v>
      </c>
      <c r="C802" s="7" t="n">
        <v>3</v>
      </c>
      <c r="D802" s="7" t="n">
        <v>2236</v>
      </c>
      <c r="E802" s="7" t="n">
        <v>1028443341</v>
      </c>
      <c r="F802" s="7" t="n">
        <v>1000</v>
      </c>
    </row>
    <row r="803" spans="1:9">
      <c r="A803" t="s">
        <v>4</v>
      </c>
      <c r="B803" s="4" t="s">
        <v>5</v>
      </c>
      <c r="C803" s="4" t="s">
        <v>13</v>
      </c>
      <c r="D803" s="4" t="s">
        <v>10</v>
      </c>
      <c r="E803" s="4" t="s">
        <v>9</v>
      </c>
      <c r="F803" s="4" t="s">
        <v>10</v>
      </c>
    </row>
    <row r="804" spans="1:9">
      <c r="A804" t="n">
        <v>6828</v>
      </c>
      <c r="B804" s="14" t="n">
        <v>50</v>
      </c>
      <c r="C804" s="7" t="n">
        <v>3</v>
      </c>
      <c r="D804" s="7" t="n">
        <v>2108</v>
      </c>
      <c r="E804" s="7" t="n">
        <v>1028443341</v>
      </c>
      <c r="F804" s="7" t="n">
        <v>1000</v>
      </c>
    </row>
    <row r="805" spans="1:9">
      <c r="A805" t="s">
        <v>4</v>
      </c>
      <c r="B805" s="4" t="s">
        <v>5</v>
      </c>
      <c r="C805" s="4" t="s">
        <v>13</v>
      </c>
      <c r="D805" s="4" t="s">
        <v>10</v>
      </c>
      <c r="E805" s="4" t="s">
        <v>9</v>
      </c>
      <c r="F805" s="4" t="s">
        <v>10</v>
      </c>
      <c r="G805" s="4" t="s">
        <v>9</v>
      </c>
      <c r="H805" s="4" t="s">
        <v>13</v>
      </c>
    </row>
    <row r="806" spans="1:9">
      <c r="A806" t="n">
        <v>6838</v>
      </c>
      <c r="B806" s="20" t="n">
        <v>49</v>
      </c>
      <c r="C806" s="7" t="n">
        <v>0</v>
      </c>
      <c r="D806" s="7" t="n">
        <v>428</v>
      </c>
      <c r="E806" s="7" t="n">
        <v>1065353216</v>
      </c>
      <c r="F806" s="7" t="n">
        <v>0</v>
      </c>
      <c r="G806" s="7" t="n">
        <v>0</v>
      </c>
      <c r="H806" s="7" t="n">
        <v>0</v>
      </c>
    </row>
    <row r="807" spans="1:9">
      <c r="A807" t="s">
        <v>4</v>
      </c>
      <c r="B807" s="4" t="s">
        <v>5</v>
      </c>
      <c r="C807" s="4" t="s">
        <v>13</v>
      </c>
      <c r="D807" s="4" t="s">
        <v>10</v>
      </c>
      <c r="E807" s="4" t="s">
        <v>18</v>
      </c>
    </row>
    <row r="808" spans="1:9">
      <c r="A808" t="n">
        <v>6853</v>
      </c>
      <c r="B808" s="23" t="n">
        <v>58</v>
      </c>
      <c r="C808" s="7" t="n">
        <v>101</v>
      </c>
      <c r="D808" s="7" t="n">
        <v>1000</v>
      </c>
      <c r="E808" s="7" t="n">
        <v>1</v>
      </c>
    </row>
    <row r="809" spans="1:9">
      <c r="A809" t="s">
        <v>4</v>
      </c>
      <c r="B809" s="4" t="s">
        <v>5</v>
      </c>
      <c r="C809" s="4" t="s">
        <v>13</v>
      </c>
      <c r="D809" s="4" t="s">
        <v>10</v>
      </c>
    </row>
    <row r="810" spans="1:9">
      <c r="A810" t="n">
        <v>6861</v>
      </c>
      <c r="B810" s="23" t="n">
        <v>58</v>
      </c>
      <c r="C810" s="7" t="n">
        <v>254</v>
      </c>
      <c r="D810" s="7" t="n">
        <v>0</v>
      </c>
    </row>
    <row r="811" spans="1:9">
      <c r="A811" t="s">
        <v>4</v>
      </c>
      <c r="B811" s="4" t="s">
        <v>5</v>
      </c>
      <c r="C811" s="4" t="s">
        <v>10</v>
      </c>
      <c r="D811" s="4" t="s">
        <v>18</v>
      </c>
      <c r="E811" s="4" t="s">
        <v>18</v>
      </c>
      <c r="F811" s="4" t="s">
        <v>18</v>
      </c>
      <c r="G811" s="4" t="s">
        <v>18</v>
      </c>
    </row>
    <row r="812" spans="1:9">
      <c r="A812" t="n">
        <v>6865</v>
      </c>
      <c r="B812" s="34" t="n">
        <v>46</v>
      </c>
      <c r="C812" s="7" t="n">
        <v>999</v>
      </c>
      <c r="D812" s="7" t="n">
        <v>-5.61999988555908</v>
      </c>
      <c r="E812" s="7" t="n">
        <v>0</v>
      </c>
      <c r="F812" s="7" t="n">
        <v>57.2700004577637</v>
      </c>
      <c r="G812" s="7" t="n">
        <v>16.8999996185303</v>
      </c>
    </row>
    <row r="813" spans="1:9">
      <c r="A813" t="s">
        <v>4</v>
      </c>
      <c r="B813" s="4" t="s">
        <v>5</v>
      </c>
      <c r="C813" s="4" t="s">
        <v>10</v>
      </c>
      <c r="D813" s="4" t="s">
        <v>18</v>
      </c>
      <c r="E813" s="4" t="s">
        <v>18</v>
      </c>
      <c r="F813" s="4" t="s">
        <v>18</v>
      </c>
      <c r="G813" s="4" t="s">
        <v>18</v>
      </c>
    </row>
    <row r="814" spans="1:9">
      <c r="A814" t="n">
        <v>6884</v>
      </c>
      <c r="B814" s="34" t="n">
        <v>46</v>
      </c>
      <c r="C814" s="7" t="n">
        <v>23</v>
      </c>
      <c r="D814" s="7" t="n">
        <v>-3.90000009536743</v>
      </c>
      <c r="E814" s="7" t="n">
        <v>0</v>
      </c>
      <c r="F814" s="7" t="n">
        <v>62.9599990844727</v>
      </c>
      <c r="G814" s="7" t="n">
        <v>228.399993896484</v>
      </c>
    </row>
    <row r="815" spans="1:9">
      <c r="A815" t="s">
        <v>4</v>
      </c>
      <c r="B815" s="4" t="s">
        <v>5</v>
      </c>
      <c r="C815" s="4" t="s">
        <v>10</v>
      </c>
      <c r="D815" s="4" t="s">
        <v>18</v>
      </c>
      <c r="E815" s="4" t="s">
        <v>18</v>
      </c>
      <c r="F815" s="4" t="s">
        <v>18</v>
      </c>
      <c r="G815" s="4" t="s">
        <v>18</v>
      </c>
    </row>
    <row r="816" spans="1:9">
      <c r="A816" t="n">
        <v>6903</v>
      </c>
      <c r="B816" s="34" t="n">
        <v>46</v>
      </c>
      <c r="C816" s="7" t="n">
        <v>18</v>
      </c>
      <c r="D816" s="7" t="n">
        <v>-6.01999998092651</v>
      </c>
      <c r="E816" s="7" t="n">
        <v>0</v>
      </c>
      <c r="F816" s="7" t="n">
        <v>51.4500007629395</v>
      </c>
      <c r="G816" s="7" t="n">
        <v>16</v>
      </c>
    </row>
    <row r="817" spans="1:8">
      <c r="A817" t="s">
        <v>4</v>
      </c>
      <c r="B817" s="4" t="s">
        <v>5</v>
      </c>
      <c r="C817" s="4" t="s">
        <v>10</v>
      </c>
      <c r="D817" s="4" t="s">
        <v>18</v>
      </c>
      <c r="E817" s="4" t="s">
        <v>18</v>
      </c>
      <c r="F817" s="4" t="s">
        <v>18</v>
      </c>
      <c r="G817" s="4" t="s">
        <v>18</v>
      </c>
    </row>
    <row r="818" spans="1:8">
      <c r="A818" t="n">
        <v>6922</v>
      </c>
      <c r="B818" s="34" t="n">
        <v>46</v>
      </c>
      <c r="C818" s="7" t="n">
        <v>27</v>
      </c>
      <c r="D818" s="7" t="n">
        <v>-3.61999988555908</v>
      </c>
      <c r="E818" s="7" t="n">
        <v>0</v>
      </c>
      <c r="F818" s="7" t="n">
        <v>69.3199996948242</v>
      </c>
      <c r="G818" s="7" t="n">
        <v>202.100006103516</v>
      </c>
    </row>
    <row r="819" spans="1:8">
      <c r="A819" t="s">
        <v>4</v>
      </c>
      <c r="B819" s="4" t="s">
        <v>5</v>
      </c>
      <c r="C819" s="4" t="s">
        <v>10</v>
      </c>
      <c r="D819" s="4" t="s">
        <v>10</v>
      </c>
      <c r="E819" s="4" t="s">
        <v>10</v>
      </c>
    </row>
    <row r="820" spans="1:8">
      <c r="A820" t="n">
        <v>6941</v>
      </c>
      <c r="B820" s="49" t="n">
        <v>61</v>
      </c>
      <c r="C820" s="7" t="n">
        <v>23</v>
      </c>
      <c r="D820" s="7" t="n">
        <v>0</v>
      </c>
      <c r="E820" s="7" t="n">
        <v>0</v>
      </c>
    </row>
    <row r="821" spans="1:8">
      <c r="A821" t="s">
        <v>4</v>
      </c>
      <c r="B821" s="4" t="s">
        <v>5</v>
      </c>
      <c r="C821" s="4" t="s">
        <v>13</v>
      </c>
      <c r="D821" s="4" t="s">
        <v>13</v>
      </c>
      <c r="E821" s="4" t="s">
        <v>18</v>
      </c>
      <c r="F821" s="4" t="s">
        <v>18</v>
      </c>
      <c r="G821" s="4" t="s">
        <v>18</v>
      </c>
      <c r="H821" s="4" t="s">
        <v>10</v>
      </c>
    </row>
    <row r="822" spans="1:8">
      <c r="A822" t="n">
        <v>6948</v>
      </c>
      <c r="B822" s="38" t="n">
        <v>45</v>
      </c>
      <c r="C822" s="7" t="n">
        <v>2</v>
      </c>
      <c r="D822" s="7" t="n">
        <v>3</v>
      </c>
      <c r="E822" s="7" t="n">
        <v>-3.89000010490417</v>
      </c>
      <c r="F822" s="7" t="n">
        <v>1.4099999666214</v>
      </c>
      <c r="G822" s="7" t="n">
        <v>61.9199981689453</v>
      </c>
      <c r="H822" s="7" t="n">
        <v>0</v>
      </c>
    </row>
    <row r="823" spans="1:8">
      <c r="A823" t="s">
        <v>4</v>
      </c>
      <c r="B823" s="4" t="s">
        <v>5</v>
      </c>
      <c r="C823" s="4" t="s">
        <v>13</v>
      </c>
      <c r="D823" s="4" t="s">
        <v>13</v>
      </c>
      <c r="E823" s="4" t="s">
        <v>18</v>
      </c>
      <c r="F823" s="4" t="s">
        <v>18</v>
      </c>
      <c r="G823" s="4" t="s">
        <v>18</v>
      </c>
      <c r="H823" s="4" t="s">
        <v>10</v>
      </c>
    </row>
    <row r="824" spans="1:8">
      <c r="A824" t="n">
        <v>6965</v>
      </c>
      <c r="B824" s="38" t="n">
        <v>45</v>
      </c>
      <c r="C824" s="7" t="n">
        <v>2</v>
      </c>
      <c r="D824" s="7" t="n">
        <v>3</v>
      </c>
      <c r="E824" s="7" t="n">
        <v>-4.17999982833862</v>
      </c>
      <c r="F824" s="7" t="n">
        <v>1.4099999666214</v>
      </c>
      <c r="G824" s="7" t="n">
        <v>63.25</v>
      </c>
      <c r="H824" s="7" t="n">
        <v>3000</v>
      </c>
    </row>
    <row r="825" spans="1:8">
      <c r="A825" t="s">
        <v>4</v>
      </c>
      <c r="B825" s="4" t="s">
        <v>5</v>
      </c>
      <c r="C825" s="4" t="s">
        <v>13</v>
      </c>
      <c r="D825" s="4" t="s">
        <v>13</v>
      </c>
      <c r="E825" s="4" t="s">
        <v>18</v>
      </c>
      <c r="F825" s="4" t="s">
        <v>18</v>
      </c>
      <c r="G825" s="4" t="s">
        <v>18</v>
      </c>
      <c r="H825" s="4" t="s">
        <v>10</v>
      </c>
      <c r="I825" s="4" t="s">
        <v>13</v>
      </c>
    </row>
    <row r="826" spans="1:8">
      <c r="A826" t="n">
        <v>6982</v>
      </c>
      <c r="B826" s="38" t="n">
        <v>45</v>
      </c>
      <c r="C826" s="7" t="n">
        <v>4</v>
      </c>
      <c r="D826" s="7" t="n">
        <v>3</v>
      </c>
      <c r="E826" s="7" t="n">
        <v>1.24000000953674</v>
      </c>
      <c r="F826" s="7" t="n">
        <v>169.25</v>
      </c>
      <c r="G826" s="7" t="n">
        <v>6</v>
      </c>
      <c r="H826" s="7" t="n">
        <v>0</v>
      </c>
      <c r="I826" s="7" t="n">
        <v>0</v>
      </c>
    </row>
    <row r="827" spans="1:8">
      <c r="A827" t="s">
        <v>4</v>
      </c>
      <c r="B827" s="4" t="s">
        <v>5</v>
      </c>
      <c r="C827" s="4" t="s">
        <v>13</v>
      </c>
      <c r="D827" s="4" t="s">
        <v>13</v>
      </c>
      <c r="E827" s="4" t="s">
        <v>18</v>
      </c>
      <c r="F827" s="4" t="s">
        <v>10</v>
      </c>
    </row>
    <row r="828" spans="1:8">
      <c r="A828" t="n">
        <v>7000</v>
      </c>
      <c r="B828" s="38" t="n">
        <v>45</v>
      </c>
      <c r="C828" s="7" t="n">
        <v>5</v>
      </c>
      <c r="D828" s="7" t="n">
        <v>3</v>
      </c>
      <c r="E828" s="7" t="n">
        <v>2.40000009536743</v>
      </c>
      <c r="F828" s="7" t="n">
        <v>0</v>
      </c>
    </row>
    <row r="829" spans="1:8">
      <c r="A829" t="s">
        <v>4</v>
      </c>
      <c r="B829" s="4" t="s">
        <v>5</v>
      </c>
      <c r="C829" s="4" t="s">
        <v>13</v>
      </c>
      <c r="D829" s="4" t="s">
        <v>13</v>
      </c>
      <c r="E829" s="4" t="s">
        <v>18</v>
      </c>
      <c r="F829" s="4" t="s">
        <v>10</v>
      </c>
    </row>
    <row r="830" spans="1:8">
      <c r="A830" t="n">
        <v>7009</v>
      </c>
      <c r="B830" s="38" t="n">
        <v>45</v>
      </c>
      <c r="C830" s="7" t="n">
        <v>11</v>
      </c>
      <c r="D830" s="7" t="n">
        <v>3</v>
      </c>
      <c r="E830" s="7" t="n">
        <v>37.4000015258789</v>
      </c>
      <c r="F830" s="7" t="n">
        <v>0</v>
      </c>
    </row>
    <row r="831" spans="1:8">
      <c r="A831" t="s">
        <v>4</v>
      </c>
      <c r="B831" s="4" t="s">
        <v>5</v>
      </c>
      <c r="C831" s="4" t="s">
        <v>13</v>
      </c>
      <c r="D831" s="4" t="s">
        <v>10</v>
      </c>
      <c r="E831" s="4" t="s">
        <v>6</v>
      </c>
      <c r="F831" s="4" t="s">
        <v>6</v>
      </c>
      <c r="G831" s="4" t="s">
        <v>6</v>
      </c>
      <c r="H831" s="4" t="s">
        <v>6</v>
      </c>
    </row>
    <row r="832" spans="1:8">
      <c r="A832" t="n">
        <v>7018</v>
      </c>
      <c r="B832" s="43" t="n">
        <v>51</v>
      </c>
      <c r="C832" s="7" t="n">
        <v>3</v>
      </c>
      <c r="D832" s="7" t="n">
        <v>23</v>
      </c>
      <c r="E832" s="7" t="s">
        <v>96</v>
      </c>
      <c r="F832" s="7" t="s">
        <v>102</v>
      </c>
      <c r="G832" s="7" t="s">
        <v>66</v>
      </c>
      <c r="H832" s="7" t="s">
        <v>67</v>
      </c>
    </row>
    <row r="833" spans="1:9">
      <c r="A833" t="s">
        <v>4</v>
      </c>
      <c r="B833" s="4" t="s">
        <v>5</v>
      </c>
      <c r="C833" s="4" t="s">
        <v>10</v>
      </c>
      <c r="D833" s="4" t="s">
        <v>10</v>
      </c>
      <c r="E833" s="4" t="s">
        <v>10</v>
      </c>
    </row>
    <row r="834" spans="1:9">
      <c r="A834" t="n">
        <v>7031</v>
      </c>
      <c r="B834" s="49" t="n">
        <v>61</v>
      </c>
      <c r="C834" s="7" t="n">
        <v>23</v>
      </c>
      <c r="D834" s="7" t="n">
        <v>999</v>
      </c>
      <c r="E834" s="7" t="n">
        <v>0</v>
      </c>
    </row>
    <row r="835" spans="1:9">
      <c r="A835" t="s">
        <v>4</v>
      </c>
      <c r="B835" s="4" t="s">
        <v>5</v>
      </c>
      <c r="C835" s="4" t="s">
        <v>13</v>
      </c>
      <c r="D835" s="4" t="s">
        <v>10</v>
      </c>
    </row>
    <row r="836" spans="1:9">
      <c r="A836" t="n">
        <v>7038</v>
      </c>
      <c r="B836" s="38" t="n">
        <v>45</v>
      </c>
      <c r="C836" s="7" t="n">
        <v>7</v>
      </c>
      <c r="D836" s="7" t="n">
        <v>255</v>
      </c>
    </row>
    <row r="837" spans="1:9">
      <c r="A837" t="s">
        <v>4</v>
      </c>
      <c r="B837" s="4" t="s">
        <v>5</v>
      </c>
      <c r="C837" s="4" t="s">
        <v>13</v>
      </c>
      <c r="D837" s="4" t="s">
        <v>13</v>
      </c>
      <c r="E837" s="4" t="s">
        <v>18</v>
      </c>
      <c r="F837" s="4" t="s">
        <v>10</v>
      </c>
    </row>
    <row r="838" spans="1:9">
      <c r="A838" t="n">
        <v>7042</v>
      </c>
      <c r="B838" s="38" t="n">
        <v>45</v>
      </c>
      <c r="C838" s="7" t="n">
        <v>5</v>
      </c>
      <c r="D838" s="7" t="n">
        <v>3</v>
      </c>
      <c r="E838" s="7" t="n">
        <v>2.20000004768372</v>
      </c>
      <c r="F838" s="7" t="n">
        <v>10000</v>
      </c>
    </row>
    <row r="839" spans="1:9">
      <c r="A839" t="s">
        <v>4</v>
      </c>
      <c r="B839" s="4" t="s">
        <v>5</v>
      </c>
      <c r="C839" s="4" t="s">
        <v>13</v>
      </c>
      <c r="D839" s="4" t="s">
        <v>10</v>
      </c>
      <c r="E839" s="4" t="s">
        <v>6</v>
      </c>
    </row>
    <row r="840" spans="1:9">
      <c r="A840" t="n">
        <v>7051</v>
      </c>
      <c r="B840" s="43" t="n">
        <v>51</v>
      </c>
      <c r="C840" s="7" t="n">
        <v>4</v>
      </c>
      <c r="D840" s="7" t="n">
        <v>23</v>
      </c>
      <c r="E840" s="7" t="s">
        <v>103</v>
      </c>
    </row>
    <row r="841" spans="1:9">
      <c r="A841" t="s">
        <v>4</v>
      </c>
      <c r="B841" s="4" t="s">
        <v>5</v>
      </c>
      <c r="C841" s="4" t="s">
        <v>10</v>
      </c>
    </row>
    <row r="842" spans="1:9">
      <c r="A842" t="n">
        <v>7064</v>
      </c>
      <c r="B842" s="30" t="n">
        <v>16</v>
      </c>
      <c r="C842" s="7" t="n">
        <v>0</v>
      </c>
    </row>
    <row r="843" spans="1:9">
      <c r="A843" t="s">
        <v>4</v>
      </c>
      <c r="B843" s="4" t="s">
        <v>5</v>
      </c>
      <c r="C843" s="4" t="s">
        <v>10</v>
      </c>
      <c r="D843" s="4" t="s">
        <v>13</v>
      </c>
      <c r="E843" s="4" t="s">
        <v>9</v>
      </c>
      <c r="F843" s="4" t="s">
        <v>62</v>
      </c>
      <c r="G843" s="4" t="s">
        <v>13</v>
      </c>
      <c r="H843" s="4" t="s">
        <v>13</v>
      </c>
      <c r="I843" s="4" t="s">
        <v>13</v>
      </c>
      <c r="J843" s="4" t="s">
        <v>9</v>
      </c>
      <c r="K843" s="4" t="s">
        <v>62</v>
      </c>
      <c r="L843" s="4" t="s">
        <v>13</v>
      </c>
      <c r="M843" s="4" t="s">
        <v>13</v>
      </c>
      <c r="N843" s="4" t="s">
        <v>13</v>
      </c>
      <c r="O843" s="4" t="s">
        <v>9</v>
      </c>
      <c r="P843" s="4" t="s">
        <v>62</v>
      </c>
      <c r="Q843" s="4" t="s">
        <v>13</v>
      </c>
      <c r="R843" s="4" t="s">
        <v>13</v>
      </c>
    </row>
    <row r="844" spans="1:9">
      <c r="A844" t="n">
        <v>7067</v>
      </c>
      <c r="B844" s="44" t="n">
        <v>26</v>
      </c>
      <c r="C844" s="7" t="n">
        <v>23</v>
      </c>
      <c r="D844" s="7" t="n">
        <v>17</v>
      </c>
      <c r="E844" s="7" t="n">
        <v>28461</v>
      </c>
      <c r="F844" s="7" t="s">
        <v>104</v>
      </c>
      <c r="G844" s="7" t="n">
        <v>2</v>
      </c>
      <c r="H844" s="7" t="n">
        <v>3</v>
      </c>
      <c r="I844" s="7" t="n">
        <v>17</v>
      </c>
      <c r="J844" s="7" t="n">
        <v>28462</v>
      </c>
      <c r="K844" s="7" t="s">
        <v>105</v>
      </c>
      <c r="L844" s="7" t="n">
        <v>2</v>
      </c>
      <c r="M844" s="7" t="n">
        <v>3</v>
      </c>
      <c r="N844" s="7" t="n">
        <v>17</v>
      </c>
      <c r="O844" s="7" t="n">
        <v>28463</v>
      </c>
      <c r="P844" s="7" t="s">
        <v>106</v>
      </c>
      <c r="Q844" s="7" t="n">
        <v>2</v>
      </c>
      <c r="R844" s="7" t="n">
        <v>0</v>
      </c>
    </row>
    <row r="845" spans="1:9">
      <c r="A845" t="s">
        <v>4</v>
      </c>
      <c r="B845" s="4" t="s">
        <v>5</v>
      </c>
    </row>
    <row r="846" spans="1:9">
      <c r="A846" t="n">
        <v>7274</v>
      </c>
      <c r="B846" s="45" t="n">
        <v>28</v>
      </c>
    </row>
    <row r="847" spans="1:9">
      <c r="A847" t="s">
        <v>4</v>
      </c>
      <c r="B847" s="4" t="s">
        <v>5</v>
      </c>
      <c r="C847" s="4" t="s">
        <v>10</v>
      </c>
      <c r="D847" s="4" t="s">
        <v>13</v>
      </c>
    </row>
    <row r="848" spans="1:9">
      <c r="A848" t="n">
        <v>7275</v>
      </c>
      <c r="B848" s="48" t="n">
        <v>89</v>
      </c>
      <c r="C848" s="7" t="n">
        <v>65533</v>
      </c>
      <c r="D848" s="7" t="n">
        <v>1</v>
      </c>
    </row>
    <row r="849" spans="1:18">
      <c r="A849" t="s">
        <v>4</v>
      </c>
      <c r="B849" s="4" t="s">
        <v>5</v>
      </c>
      <c r="C849" s="4" t="s">
        <v>13</v>
      </c>
      <c r="D849" s="4" t="s">
        <v>10</v>
      </c>
      <c r="E849" s="4" t="s">
        <v>9</v>
      </c>
      <c r="F849" s="4" t="s">
        <v>10</v>
      </c>
    </row>
    <row r="850" spans="1:18">
      <c r="A850" t="n">
        <v>7279</v>
      </c>
      <c r="B850" s="14" t="n">
        <v>50</v>
      </c>
      <c r="C850" s="7" t="n">
        <v>3</v>
      </c>
      <c r="D850" s="7" t="n">
        <v>2236</v>
      </c>
      <c r="E850" s="7" t="n">
        <v>1036831949</v>
      </c>
      <c r="F850" s="7" t="n">
        <v>500</v>
      </c>
    </row>
    <row r="851" spans="1:18">
      <c r="A851" t="s">
        <v>4</v>
      </c>
      <c r="B851" s="4" t="s">
        <v>5</v>
      </c>
      <c r="C851" s="4" t="s">
        <v>13</v>
      </c>
      <c r="D851" s="4" t="s">
        <v>10</v>
      </c>
      <c r="E851" s="4" t="s">
        <v>9</v>
      </c>
      <c r="F851" s="4" t="s">
        <v>10</v>
      </c>
    </row>
    <row r="852" spans="1:18">
      <c r="A852" t="n">
        <v>7289</v>
      </c>
      <c r="B852" s="14" t="n">
        <v>50</v>
      </c>
      <c r="C852" s="7" t="n">
        <v>3</v>
      </c>
      <c r="D852" s="7" t="n">
        <v>2108</v>
      </c>
      <c r="E852" s="7" t="n">
        <v>1036831949</v>
      </c>
      <c r="F852" s="7" t="n">
        <v>500</v>
      </c>
    </row>
    <row r="853" spans="1:18">
      <c r="A853" t="s">
        <v>4</v>
      </c>
      <c r="B853" s="4" t="s">
        <v>5</v>
      </c>
      <c r="C853" s="4" t="s">
        <v>13</v>
      </c>
      <c r="D853" s="4" t="s">
        <v>10</v>
      </c>
      <c r="E853" s="4" t="s">
        <v>18</v>
      </c>
    </row>
    <row r="854" spans="1:18">
      <c r="A854" t="n">
        <v>7299</v>
      </c>
      <c r="B854" s="23" t="n">
        <v>58</v>
      </c>
      <c r="C854" s="7" t="n">
        <v>101</v>
      </c>
      <c r="D854" s="7" t="n">
        <v>500</v>
      </c>
      <c r="E854" s="7" t="n">
        <v>1</v>
      </c>
    </row>
    <row r="855" spans="1:18">
      <c r="A855" t="s">
        <v>4</v>
      </c>
      <c r="B855" s="4" t="s">
        <v>5</v>
      </c>
      <c r="C855" s="4" t="s">
        <v>13</v>
      </c>
      <c r="D855" s="4" t="s">
        <v>10</v>
      </c>
    </row>
    <row r="856" spans="1:18">
      <c r="A856" t="n">
        <v>7307</v>
      </c>
      <c r="B856" s="23" t="n">
        <v>58</v>
      </c>
      <c r="C856" s="7" t="n">
        <v>254</v>
      </c>
      <c r="D856" s="7" t="n">
        <v>0</v>
      </c>
    </row>
    <row r="857" spans="1:18">
      <c r="A857" t="s">
        <v>4</v>
      </c>
      <c r="B857" s="4" t="s">
        <v>5</v>
      </c>
      <c r="C857" s="4" t="s">
        <v>13</v>
      </c>
      <c r="D857" s="4" t="s">
        <v>13</v>
      </c>
      <c r="E857" s="4" t="s">
        <v>18</v>
      </c>
      <c r="F857" s="4" t="s">
        <v>18</v>
      </c>
      <c r="G857" s="4" t="s">
        <v>18</v>
      </c>
      <c r="H857" s="4" t="s">
        <v>10</v>
      </c>
    </row>
    <row r="858" spans="1:18">
      <c r="A858" t="n">
        <v>7311</v>
      </c>
      <c r="B858" s="38" t="n">
        <v>45</v>
      </c>
      <c r="C858" s="7" t="n">
        <v>2</v>
      </c>
      <c r="D858" s="7" t="n">
        <v>3</v>
      </c>
      <c r="E858" s="7" t="n">
        <v>-4.42999982833862</v>
      </c>
      <c r="F858" s="7" t="n">
        <v>1.37000000476837</v>
      </c>
      <c r="G858" s="7" t="n">
        <v>62.1399993896484</v>
      </c>
      <c r="H858" s="7" t="n">
        <v>0</v>
      </c>
    </row>
    <row r="859" spans="1:18">
      <c r="A859" t="s">
        <v>4</v>
      </c>
      <c r="B859" s="4" t="s">
        <v>5</v>
      </c>
      <c r="C859" s="4" t="s">
        <v>13</v>
      </c>
      <c r="D859" s="4" t="s">
        <v>13</v>
      </c>
      <c r="E859" s="4" t="s">
        <v>18</v>
      </c>
      <c r="F859" s="4" t="s">
        <v>18</v>
      </c>
      <c r="G859" s="4" t="s">
        <v>18</v>
      </c>
      <c r="H859" s="4" t="s">
        <v>10</v>
      </c>
      <c r="I859" s="4" t="s">
        <v>13</v>
      </c>
    </row>
    <row r="860" spans="1:18">
      <c r="A860" t="n">
        <v>7328</v>
      </c>
      <c r="B860" s="38" t="n">
        <v>45</v>
      </c>
      <c r="C860" s="7" t="n">
        <v>4</v>
      </c>
      <c r="D860" s="7" t="n">
        <v>3</v>
      </c>
      <c r="E860" s="7" t="n">
        <v>2.75999999046326</v>
      </c>
      <c r="F860" s="7" t="n">
        <v>11.3599996566772</v>
      </c>
      <c r="G860" s="7" t="n">
        <v>6</v>
      </c>
      <c r="H860" s="7" t="n">
        <v>0</v>
      </c>
      <c r="I860" s="7" t="n">
        <v>0</v>
      </c>
    </row>
    <row r="861" spans="1:18">
      <c r="A861" t="s">
        <v>4</v>
      </c>
      <c r="B861" s="4" t="s">
        <v>5</v>
      </c>
      <c r="C861" s="4" t="s">
        <v>13</v>
      </c>
      <c r="D861" s="4" t="s">
        <v>13</v>
      </c>
      <c r="E861" s="4" t="s">
        <v>18</v>
      </c>
      <c r="F861" s="4" t="s">
        <v>10</v>
      </c>
    </row>
    <row r="862" spans="1:18">
      <c r="A862" t="n">
        <v>7346</v>
      </c>
      <c r="B862" s="38" t="n">
        <v>45</v>
      </c>
      <c r="C862" s="7" t="n">
        <v>5</v>
      </c>
      <c r="D862" s="7" t="n">
        <v>3</v>
      </c>
      <c r="E862" s="7" t="n">
        <v>2.09999990463257</v>
      </c>
      <c r="F862" s="7" t="n">
        <v>0</v>
      </c>
    </row>
    <row r="863" spans="1:18">
      <c r="A863" t="s">
        <v>4</v>
      </c>
      <c r="B863" s="4" t="s">
        <v>5</v>
      </c>
      <c r="C863" s="4" t="s">
        <v>13</v>
      </c>
      <c r="D863" s="4" t="s">
        <v>13</v>
      </c>
      <c r="E863" s="4" t="s">
        <v>18</v>
      </c>
      <c r="F863" s="4" t="s">
        <v>10</v>
      </c>
    </row>
    <row r="864" spans="1:18">
      <c r="A864" t="n">
        <v>7355</v>
      </c>
      <c r="B864" s="38" t="n">
        <v>45</v>
      </c>
      <c r="C864" s="7" t="n">
        <v>11</v>
      </c>
      <c r="D864" s="7" t="n">
        <v>3</v>
      </c>
      <c r="E864" s="7" t="n">
        <v>36.7999992370605</v>
      </c>
      <c r="F864" s="7" t="n">
        <v>0</v>
      </c>
    </row>
    <row r="865" spans="1:9">
      <c r="A865" t="s">
        <v>4</v>
      </c>
      <c r="B865" s="4" t="s">
        <v>5</v>
      </c>
      <c r="C865" s="4" t="s">
        <v>13</v>
      </c>
      <c r="D865" s="4" t="s">
        <v>13</v>
      </c>
      <c r="E865" s="4" t="s">
        <v>18</v>
      </c>
      <c r="F865" s="4" t="s">
        <v>10</v>
      </c>
    </row>
    <row r="866" spans="1:9">
      <c r="A866" t="n">
        <v>7364</v>
      </c>
      <c r="B866" s="38" t="n">
        <v>45</v>
      </c>
      <c r="C866" s="7" t="n">
        <v>5</v>
      </c>
      <c r="D866" s="7" t="n">
        <v>3</v>
      </c>
      <c r="E866" s="7" t="n">
        <v>1.89999997615814</v>
      </c>
      <c r="F866" s="7" t="n">
        <v>10000</v>
      </c>
    </row>
    <row r="867" spans="1:9">
      <c r="A867" t="s">
        <v>4</v>
      </c>
      <c r="B867" s="4" t="s">
        <v>5</v>
      </c>
      <c r="C867" s="4" t="s">
        <v>13</v>
      </c>
      <c r="D867" s="4" t="s">
        <v>10</v>
      </c>
    </row>
    <row r="868" spans="1:9">
      <c r="A868" t="n">
        <v>7373</v>
      </c>
      <c r="B868" s="23" t="n">
        <v>58</v>
      </c>
      <c r="C868" s="7" t="n">
        <v>255</v>
      </c>
      <c r="D868" s="7" t="n">
        <v>0</v>
      </c>
    </row>
    <row r="869" spans="1:9">
      <c r="A869" t="s">
        <v>4</v>
      </c>
      <c r="B869" s="4" t="s">
        <v>5</v>
      </c>
      <c r="C869" s="4" t="s">
        <v>10</v>
      </c>
    </row>
    <row r="870" spans="1:9">
      <c r="A870" t="n">
        <v>7377</v>
      </c>
      <c r="B870" s="30" t="n">
        <v>16</v>
      </c>
      <c r="C870" s="7" t="n">
        <v>300</v>
      </c>
    </row>
    <row r="871" spans="1:9">
      <c r="A871" t="s">
        <v>4</v>
      </c>
      <c r="B871" s="4" t="s">
        <v>5</v>
      </c>
      <c r="C871" s="4" t="s">
        <v>13</v>
      </c>
      <c r="D871" s="4" t="s">
        <v>10</v>
      </c>
      <c r="E871" s="4" t="s">
        <v>6</v>
      </c>
    </row>
    <row r="872" spans="1:9">
      <c r="A872" t="n">
        <v>7380</v>
      </c>
      <c r="B872" s="43" t="n">
        <v>51</v>
      </c>
      <c r="C872" s="7" t="n">
        <v>4</v>
      </c>
      <c r="D872" s="7" t="n">
        <v>999</v>
      </c>
      <c r="E872" s="7" t="s">
        <v>103</v>
      </c>
    </row>
    <row r="873" spans="1:9">
      <c r="A873" t="s">
        <v>4</v>
      </c>
      <c r="B873" s="4" t="s">
        <v>5</v>
      </c>
      <c r="C873" s="4" t="s">
        <v>10</v>
      </c>
    </row>
    <row r="874" spans="1:9">
      <c r="A874" t="n">
        <v>7393</v>
      </c>
      <c r="B874" s="30" t="n">
        <v>16</v>
      </c>
      <c r="C874" s="7" t="n">
        <v>0</v>
      </c>
    </row>
    <row r="875" spans="1:9">
      <c r="A875" t="s">
        <v>4</v>
      </c>
      <c r="B875" s="4" t="s">
        <v>5</v>
      </c>
      <c r="C875" s="4" t="s">
        <v>10</v>
      </c>
      <c r="D875" s="4" t="s">
        <v>13</v>
      </c>
      <c r="E875" s="4" t="s">
        <v>9</v>
      </c>
      <c r="F875" s="4" t="s">
        <v>62</v>
      </c>
      <c r="G875" s="4" t="s">
        <v>13</v>
      </c>
      <c r="H875" s="4" t="s">
        <v>13</v>
      </c>
      <c r="I875" s="4" t="s">
        <v>13</v>
      </c>
      <c r="J875" s="4" t="s">
        <v>9</v>
      </c>
      <c r="K875" s="4" t="s">
        <v>62</v>
      </c>
      <c r="L875" s="4" t="s">
        <v>13</v>
      </c>
      <c r="M875" s="4" t="s">
        <v>13</v>
      </c>
    </row>
    <row r="876" spans="1:9">
      <c r="A876" t="n">
        <v>7396</v>
      </c>
      <c r="B876" s="44" t="n">
        <v>26</v>
      </c>
      <c r="C876" s="7" t="n">
        <v>999</v>
      </c>
      <c r="D876" s="7" t="n">
        <v>17</v>
      </c>
      <c r="E876" s="7" t="n">
        <v>52785</v>
      </c>
      <c r="F876" s="7" t="s">
        <v>107</v>
      </c>
      <c r="G876" s="7" t="n">
        <v>2</v>
      </c>
      <c r="H876" s="7" t="n">
        <v>3</v>
      </c>
      <c r="I876" s="7" t="n">
        <v>17</v>
      </c>
      <c r="J876" s="7" t="n">
        <v>52786</v>
      </c>
      <c r="K876" s="7" t="s">
        <v>108</v>
      </c>
      <c r="L876" s="7" t="n">
        <v>2</v>
      </c>
      <c r="M876" s="7" t="n">
        <v>0</v>
      </c>
    </row>
    <row r="877" spans="1:9">
      <c r="A877" t="s">
        <v>4</v>
      </c>
      <c r="B877" s="4" t="s">
        <v>5</v>
      </c>
    </row>
    <row r="878" spans="1:9">
      <c r="A878" t="n">
        <v>7539</v>
      </c>
      <c r="B878" s="45" t="n">
        <v>28</v>
      </c>
    </row>
    <row r="879" spans="1:9">
      <c r="A879" t="s">
        <v>4</v>
      </c>
      <c r="B879" s="4" t="s">
        <v>5</v>
      </c>
      <c r="C879" s="4" t="s">
        <v>10</v>
      </c>
      <c r="D879" s="4" t="s">
        <v>13</v>
      </c>
    </row>
    <row r="880" spans="1:9">
      <c r="A880" t="n">
        <v>7540</v>
      </c>
      <c r="B880" s="48" t="n">
        <v>89</v>
      </c>
      <c r="C880" s="7" t="n">
        <v>65533</v>
      </c>
      <c r="D880" s="7" t="n">
        <v>1</v>
      </c>
    </row>
    <row r="881" spans="1:13">
      <c r="A881" t="s">
        <v>4</v>
      </c>
      <c r="B881" s="4" t="s">
        <v>5</v>
      </c>
      <c r="C881" s="4" t="s">
        <v>13</v>
      </c>
      <c r="D881" s="4" t="s">
        <v>10</v>
      </c>
      <c r="E881" s="4" t="s">
        <v>6</v>
      </c>
      <c r="F881" s="4" t="s">
        <v>6</v>
      </c>
      <c r="G881" s="4" t="s">
        <v>6</v>
      </c>
      <c r="H881" s="4" t="s">
        <v>6</v>
      </c>
    </row>
    <row r="882" spans="1:13">
      <c r="A882" t="n">
        <v>7544</v>
      </c>
      <c r="B882" s="43" t="n">
        <v>51</v>
      </c>
      <c r="C882" s="7" t="n">
        <v>3</v>
      </c>
      <c r="D882" s="7" t="n">
        <v>0</v>
      </c>
      <c r="E882" s="7" t="s">
        <v>109</v>
      </c>
      <c r="F882" s="7" t="s">
        <v>67</v>
      </c>
      <c r="G882" s="7" t="s">
        <v>66</v>
      </c>
      <c r="H882" s="7" t="s">
        <v>67</v>
      </c>
    </row>
    <row r="883" spans="1:13">
      <c r="A883" t="s">
        <v>4</v>
      </c>
      <c r="B883" s="4" t="s">
        <v>5</v>
      </c>
      <c r="C883" s="4" t="s">
        <v>13</v>
      </c>
      <c r="D883" s="4" t="s">
        <v>10</v>
      </c>
      <c r="E883" s="4" t="s">
        <v>10</v>
      </c>
      <c r="F883" s="4" t="s">
        <v>9</v>
      </c>
    </row>
    <row r="884" spans="1:13">
      <c r="A884" t="n">
        <v>7557</v>
      </c>
      <c r="B884" s="39" t="n">
        <v>84</v>
      </c>
      <c r="C884" s="7" t="n">
        <v>0</v>
      </c>
      <c r="D884" s="7" t="n">
        <v>0</v>
      </c>
      <c r="E884" s="7" t="n">
        <v>0</v>
      </c>
      <c r="F884" s="7" t="n">
        <v>1050253722</v>
      </c>
    </row>
    <row r="885" spans="1:13">
      <c r="A885" t="s">
        <v>4</v>
      </c>
      <c r="B885" s="4" t="s">
        <v>5</v>
      </c>
      <c r="C885" s="4" t="s">
        <v>13</v>
      </c>
      <c r="D885" s="4" t="s">
        <v>13</v>
      </c>
      <c r="E885" s="4" t="s">
        <v>18</v>
      </c>
      <c r="F885" s="4" t="s">
        <v>18</v>
      </c>
      <c r="G885" s="4" t="s">
        <v>18</v>
      </c>
      <c r="H885" s="4" t="s">
        <v>10</v>
      </c>
    </row>
    <row r="886" spans="1:13">
      <c r="A886" t="n">
        <v>7567</v>
      </c>
      <c r="B886" s="38" t="n">
        <v>45</v>
      </c>
      <c r="C886" s="7" t="n">
        <v>2</v>
      </c>
      <c r="D886" s="7" t="n">
        <v>3</v>
      </c>
      <c r="E886" s="7" t="n">
        <v>-5.76000022888184</v>
      </c>
      <c r="F886" s="7" t="n">
        <v>1.24000000953674</v>
      </c>
      <c r="G886" s="7" t="n">
        <v>57.0800018310547</v>
      </c>
      <c r="H886" s="7" t="n">
        <v>1000</v>
      </c>
    </row>
    <row r="887" spans="1:13">
      <c r="A887" t="s">
        <v>4</v>
      </c>
      <c r="B887" s="4" t="s">
        <v>5</v>
      </c>
      <c r="C887" s="4" t="s">
        <v>13</v>
      </c>
      <c r="D887" s="4" t="s">
        <v>13</v>
      </c>
      <c r="E887" s="4" t="s">
        <v>18</v>
      </c>
      <c r="F887" s="4" t="s">
        <v>18</v>
      </c>
      <c r="G887" s="4" t="s">
        <v>18</v>
      </c>
      <c r="H887" s="4" t="s">
        <v>10</v>
      </c>
      <c r="I887" s="4" t="s">
        <v>13</v>
      </c>
    </row>
    <row r="888" spans="1:13">
      <c r="A888" t="n">
        <v>7584</v>
      </c>
      <c r="B888" s="38" t="n">
        <v>45</v>
      </c>
      <c r="C888" s="7" t="n">
        <v>4</v>
      </c>
      <c r="D888" s="7" t="n">
        <v>3</v>
      </c>
      <c r="E888" s="7" t="n">
        <v>3.58999991416931</v>
      </c>
      <c r="F888" s="7" t="n">
        <v>11.9499998092651</v>
      </c>
      <c r="G888" s="7" t="n">
        <v>6</v>
      </c>
      <c r="H888" s="7" t="n">
        <v>1000</v>
      </c>
      <c r="I888" s="7" t="n">
        <v>1</v>
      </c>
    </row>
    <row r="889" spans="1:13">
      <c r="A889" t="s">
        <v>4</v>
      </c>
      <c r="B889" s="4" t="s">
        <v>5</v>
      </c>
      <c r="C889" s="4" t="s">
        <v>13</v>
      </c>
      <c r="D889" s="4" t="s">
        <v>13</v>
      </c>
      <c r="E889" s="4" t="s">
        <v>18</v>
      </c>
      <c r="F889" s="4" t="s">
        <v>10</v>
      </c>
    </row>
    <row r="890" spans="1:13">
      <c r="A890" t="n">
        <v>7602</v>
      </c>
      <c r="B890" s="38" t="n">
        <v>45</v>
      </c>
      <c r="C890" s="7" t="n">
        <v>5</v>
      </c>
      <c r="D890" s="7" t="n">
        <v>3</v>
      </c>
      <c r="E890" s="7" t="n">
        <v>1.89999997615814</v>
      </c>
      <c r="F890" s="7" t="n">
        <v>1000</v>
      </c>
    </row>
    <row r="891" spans="1:13">
      <c r="A891" t="s">
        <v>4</v>
      </c>
      <c r="B891" s="4" t="s">
        <v>5</v>
      </c>
      <c r="C891" s="4" t="s">
        <v>13</v>
      </c>
      <c r="D891" s="4" t="s">
        <v>13</v>
      </c>
      <c r="E891" s="4" t="s">
        <v>18</v>
      </c>
      <c r="F891" s="4" t="s">
        <v>18</v>
      </c>
      <c r="G891" s="4" t="s">
        <v>18</v>
      </c>
      <c r="H891" s="4" t="s">
        <v>10</v>
      </c>
    </row>
    <row r="892" spans="1:13">
      <c r="A892" t="n">
        <v>7611</v>
      </c>
      <c r="B892" s="38" t="n">
        <v>45</v>
      </c>
      <c r="C892" s="7" t="n">
        <v>2</v>
      </c>
      <c r="D892" s="7" t="n">
        <v>3</v>
      </c>
      <c r="E892" s="7" t="n">
        <v>-5.71999979019165</v>
      </c>
      <c r="F892" s="7" t="n">
        <v>1.25999999046326</v>
      </c>
      <c r="G892" s="7" t="n">
        <v>57.0699996948242</v>
      </c>
      <c r="H892" s="7" t="n">
        <v>1000</v>
      </c>
    </row>
    <row r="893" spans="1:13">
      <c r="A893" t="s">
        <v>4</v>
      </c>
      <c r="B893" s="4" t="s">
        <v>5</v>
      </c>
      <c r="C893" s="4" t="s">
        <v>13</v>
      </c>
      <c r="D893" s="4" t="s">
        <v>13</v>
      </c>
      <c r="E893" s="4" t="s">
        <v>18</v>
      </c>
      <c r="F893" s="4" t="s">
        <v>18</v>
      </c>
      <c r="G893" s="4" t="s">
        <v>18</v>
      </c>
      <c r="H893" s="4" t="s">
        <v>10</v>
      </c>
      <c r="I893" s="4" t="s">
        <v>13</v>
      </c>
    </row>
    <row r="894" spans="1:13">
      <c r="A894" t="n">
        <v>7628</v>
      </c>
      <c r="B894" s="38" t="n">
        <v>45</v>
      </c>
      <c r="C894" s="7" t="n">
        <v>4</v>
      </c>
      <c r="D894" s="7" t="n">
        <v>3</v>
      </c>
      <c r="E894" s="7" t="n">
        <v>3.34999990463257</v>
      </c>
      <c r="F894" s="7" t="n">
        <v>10.710000038147</v>
      </c>
      <c r="G894" s="7" t="n">
        <v>6</v>
      </c>
      <c r="H894" s="7" t="n">
        <v>1000</v>
      </c>
      <c r="I894" s="7" t="n">
        <v>0</v>
      </c>
    </row>
    <row r="895" spans="1:13">
      <c r="A895" t="s">
        <v>4</v>
      </c>
      <c r="B895" s="4" t="s">
        <v>5</v>
      </c>
      <c r="C895" s="4" t="s">
        <v>13</v>
      </c>
      <c r="D895" s="4" t="s">
        <v>13</v>
      </c>
      <c r="E895" s="4" t="s">
        <v>18</v>
      </c>
      <c r="F895" s="4" t="s">
        <v>10</v>
      </c>
    </row>
    <row r="896" spans="1:13">
      <c r="A896" t="n">
        <v>7646</v>
      </c>
      <c r="B896" s="38" t="n">
        <v>45</v>
      </c>
      <c r="C896" s="7" t="n">
        <v>5</v>
      </c>
      <c r="D896" s="7" t="n">
        <v>3</v>
      </c>
      <c r="E896" s="7" t="n">
        <v>1.89999997615814</v>
      </c>
      <c r="F896" s="7" t="n">
        <v>1000</v>
      </c>
    </row>
    <row r="897" spans="1:9">
      <c r="A897" t="s">
        <v>4</v>
      </c>
      <c r="B897" s="4" t="s">
        <v>5</v>
      </c>
      <c r="C897" s="4" t="s">
        <v>13</v>
      </c>
      <c r="D897" s="4" t="s">
        <v>10</v>
      </c>
      <c r="E897" s="4" t="s">
        <v>9</v>
      </c>
      <c r="F897" s="4" t="s">
        <v>10</v>
      </c>
    </row>
    <row r="898" spans="1:9">
      <c r="A898" t="n">
        <v>7655</v>
      </c>
      <c r="B898" s="14" t="n">
        <v>50</v>
      </c>
      <c r="C898" s="7" t="n">
        <v>3</v>
      </c>
      <c r="D898" s="7" t="n">
        <v>2236</v>
      </c>
      <c r="E898" s="7" t="n">
        <v>1050253722</v>
      </c>
      <c r="F898" s="7" t="n">
        <v>1000</v>
      </c>
    </row>
    <row r="899" spans="1:9">
      <c r="A899" t="s">
        <v>4</v>
      </c>
      <c r="B899" s="4" t="s">
        <v>5</v>
      </c>
      <c r="C899" s="4" t="s">
        <v>13</v>
      </c>
      <c r="D899" s="4" t="s">
        <v>10</v>
      </c>
      <c r="E899" s="4" t="s">
        <v>9</v>
      </c>
      <c r="F899" s="4" t="s">
        <v>10</v>
      </c>
    </row>
    <row r="900" spans="1:9">
      <c r="A900" t="n">
        <v>7665</v>
      </c>
      <c r="B900" s="14" t="n">
        <v>50</v>
      </c>
      <c r="C900" s="7" t="n">
        <v>3</v>
      </c>
      <c r="D900" s="7" t="n">
        <v>2108</v>
      </c>
      <c r="E900" s="7" t="n">
        <v>1045220557</v>
      </c>
      <c r="F900" s="7" t="n">
        <v>1000</v>
      </c>
    </row>
    <row r="901" spans="1:9">
      <c r="A901" t="s">
        <v>4</v>
      </c>
      <c r="B901" s="4" t="s">
        <v>5</v>
      </c>
      <c r="C901" s="4" t="s">
        <v>13</v>
      </c>
      <c r="D901" s="4" t="s">
        <v>10</v>
      </c>
    </row>
    <row r="902" spans="1:9">
      <c r="A902" t="n">
        <v>7675</v>
      </c>
      <c r="B902" s="38" t="n">
        <v>45</v>
      </c>
      <c r="C902" s="7" t="n">
        <v>7</v>
      </c>
      <c r="D902" s="7" t="n">
        <v>255</v>
      </c>
    </row>
    <row r="903" spans="1:9">
      <c r="A903" t="s">
        <v>4</v>
      </c>
      <c r="B903" s="4" t="s">
        <v>5</v>
      </c>
      <c r="C903" s="4" t="s">
        <v>13</v>
      </c>
      <c r="D903" s="4" t="s">
        <v>13</v>
      </c>
      <c r="E903" s="4" t="s">
        <v>18</v>
      </c>
      <c r="F903" s="4" t="s">
        <v>10</v>
      </c>
    </row>
    <row r="904" spans="1:9">
      <c r="A904" t="n">
        <v>7679</v>
      </c>
      <c r="B904" s="38" t="n">
        <v>45</v>
      </c>
      <c r="C904" s="7" t="n">
        <v>5</v>
      </c>
      <c r="D904" s="7" t="n">
        <v>3</v>
      </c>
      <c r="E904" s="7" t="n">
        <v>1.79999995231628</v>
      </c>
      <c r="F904" s="7" t="n">
        <v>3000</v>
      </c>
    </row>
    <row r="905" spans="1:9">
      <c r="A905" t="s">
        <v>4</v>
      </c>
      <c r="B905" s="4" t="s">
        <v>5</v>
      </c>
      <c r="C905" s="4" t="s">
        <v>13</v>
      </c>
      <c r="D905" s="4" t="s">
        <v>10</v>
      </c>
      <c r="E905" s="4" t="s">
        <v>10</v>
      </c>
      <c r="F905" s="4" t="s">
        <v>9</v>
      </c>
    </row>
    <row r="906" spans="1:9">
      <c r="A906" t="n">
        <v>7688</v>
      </c>
      <c r="B906" s="39" t="n">
        <v>84</v>
      </c>
      <c r="C906" s="7" t="n">
        <v>1</v>
      </c>
      <c r="D906" s="7" t="n">
        <v>0</v>
      </c>
      <c r="E906" s="7" t="n">
        <v>500</v>
      </c>
      <c r="F906" s="7" t="n">
        <v>0</v>
      </c>
    </row>
    <row r="907" spans="1:9">
      <c r="A907" t="s">
        <v>4</v>
      </c>
      <c r="B907" s="4" t="s">
        <v>5</v>
      </c>
      <c r="C907" s="4" t="s">
        <v>13</v>
      </c>
      <c r="D907" s="4" t="s">
        <v>18</v>
      </c>
      <c r="E907" s="4" t="s">
        <v>18</v>
      </c>
      <c r="F907" s="4" t="s">
        <v>18</v>
      </c>
    </row>
    <row r="908" spans="1:9">
      <c r="A908" t="n">
        <v>7698</v>
      </c>
      <c r="B908" s="38" t="n">
        <v>45</v>
      </c>
      <c r="C908" s="7" t="n">
        <v>9</v>
      </c>
      <c r="D908" s="7" t="n">
        <v>0.0500000007450581</v>
      </c>
      <c r="E908" s="7" t="n">
        <v>0.0500000007450581</v>
      </c>
      <c r="F908" s="7" t="n">
        <v>0.200000002980232</v>
      </c>
    </row>
    <row r="909" spans="1:9">
      <c r="A909" t="s">
        <v>4</v>
      </c>
      <c r="B909" s="4" t="s">
        <v>5</v>
      </c>
      <c r="C909" s="4" t="s">
        <v>13</v>
      </c>
      <c r="D909" s="4" t="s">
        <v>10</v>
      </c>
      <c r="E909" s="4" t="s">
        <v>6</v>
      </c>
    </row>
    <row r="910" spans="1:9">
      <c r="A910" t="n">
        <v>7712</v>
      </c>
      <c r="B910" s="43" t="n">
        <v>51</v>
      </c>
      <c r="C910" s="7" t="n">
        <v>4</v>
      </c>
      <c r="D910" s="7" t="n">
        <v>999</v>
      </c>
      <c r="E910" s="7" t="s">
        <v>110</v>
      </c>
    </row>
    <row r="911" spans="1:9">
      <c r="A911" t="s">
        <v>4</v>
      </c>
      <c r="B911" s="4" t="s">
        <v>5</v>
      </c>
      <c r="C911" s="4" t="s">
        <v>10</v>
      </c>
    </row>
    <row r="912" spans="1:9">
      <c r="A912" t="n">
        <v>7725</v>
      </c>
      <c r="B912" s="30" t="n">
        <v>16</v>
      </c>
      <c r="C912" s="7" t="n">
        <v>0</v>
      </c>
    </row>
    <row r="913" spans="1:6">
      <c r="A913" t="s">
        <v>4</v>
      </c>
      <c r="B913" s="4" t="s">
        <v>5</v>
      </c>
      <c r="C913" s="4" t="s">
        <v>10</v>
      </c>
      <c r="D913" s="4" t="s">
        <v>13</v>
      </c>
      <c r="E913" s="4" t="s">
        <v>9</v>
      </c>
      <c r="F913" s="4" t="s">
        <v>62</v>
      </c>
      <c r="G913" s="4" t="s">
        <v>13</v>
      </c>
      <c r="H913" s="4" t="s">
        <v>13</v>
      </c>
    </row>
    <row r="914" spans="1:6">
      <c r="A914" t="n">
        <v>7728</v>
      </c>
      <c r="B914" s="44" t="n">
        <v>26</v>
      </c>
      <c r="C914" s="7" t="n">
        <v>999</v>
      </c>
      <c r="D914" s="7" t="n">
        <v>17</v>
      </c>
      <c r="E914" s="7" t="n">
        <v>52787</v>
      </c>
      <c r="F914" s="7" t="s">
        <v>111</v>
      </c>
      <c r="G914" s="7" t="n">
        <v>2</v>
      </c>
      <c r="H914" s="7" t="n">
        <v>0</v>
      </c>
    </row>
    <row r="915" spans="1:6">
      <c r="A915" t="s">
        <v>4</v>
      </c>
      <c r="B915" s="4" t="s">
        <v>5</v>
      </c>
    </row>
    <row r="916" spans="1:6">
      <c r="A916" t="n">
        <v>7817</v>
      </c>
      <c r="B916" s="45" t="n">
        <v>28</v>
      </c>
    </row>
    <row r="917" spans="1:6">
      <c r="A917" t="s">
        <v>4</v>
      </c>
      <c r="B917" s="4" t="s">
        <v>5</v>
      </c>
      <c r="C917" s="4" t="s">
        <v>10</v>
      </c>
      <c r="D917" s="4" t="s">
        <v>13</v>
      </c>
    </row>
    <row r="918" spans="1:6">
      <c r="A918" t="n">
        <v>7818</v>
      </c>
      <c r="B918" s="48" t="n">
        <v>89</v>
      </c>
      <c r="C918" s="7" t="n">
        <v>65533</v>
      </c>
      <c r="D918" s="7" t="n">
        <v>1</v>
      </c>
    </row>
    <row r="919" spans="1:6">
      <c r="A919" t="s">
        <v>4</v>
      </c>
      <c r="B919" s="4" t="s">
        <v>5</v>
      </c>
      <c r="C919" s="4" t="s">
        <v>13</v>
      </c>
      <c r="D919" s="4" t="s">
        <v>10</v>
      </c>
      <c r="E919" s="4" t="s">
        <v>10</v>
      </c>
      <c r="F919" s="4" t="s">
        <v>13</v>
      </c>
    </row>
    <row r="920" spans="1:6">
      <c r="A920" t="n">
        <v>7822</v>
      </c>
      <c r="B920" s="51" t="n">
        <v>25</v>
      </c>
      <c r="C920" s="7" t="n">
        <v>1</v>
      </c>
      <c r="D920" s="7" t="n">
        <v>60</v>
      </c>
      <c r="E920" s="7" t="n">
        <v>640</v>
      </c>
      <c r="F920" s="7" t="n">
        <v>2</v>
      </c>
    </row>
    <row r="921" spans="1:6">
      <c r="A921" t="s">
        <v>4</v>
      </c>
      <c r="B921" s="4" t="s">
        <v>5</v>
      </c>
      <c r="C921" s="4" t="s">
        <v>13</v>
      </c>
      <c r="D921" s="4" t="s">
        <v>10</v>
      </c>
      <c r="E921" s="4" t="s">
        <v>6</v>
      </c>
    </row>
    <row r="922" spans="1:6">
      <c r="A922" t="n">
        <v>7829</v>
      </c>
      <c r="B922" s="43" t="n">
        <v>51</v>
      </c>
      <c r="C922" s="7" t="n">
        <v>4</v>
      </c>
      <c r="D922" s="7" t="n">
        <v>23</v>
      </c>
      <c r="E922" s="7" t="s">
        <v>112</v>
      </c>
    </row>
    <row r="923" spans="1:6">
      <c r="A923" t="s">
        <v>4</v>
      </c>
      <c r="B923" s="4" t="s">
        <v>5</v>
      </c>
      <c r="C923" s="4" t="s">
        <v>10</v>
      </c>
    </row>
    <row r="924" spans="1:6">
      <c r="A924" t="n">
        <v>7843</v>
      </c>
      <c r="B924" s="30" t="n">
        <v>16</v>
      </c>
      <c r="C924" s="7" t="n">
        <v>0</v>
      </c>
    </row>
    <row r="925" spans="1:6">
      <c r="A925" t="s">
        <v>4</v>
      </c>
      <c r="B925" s="4" t="s">
        <v>5</v>
      </c>
      <c r="C925" s="4" t="s">
        <v>10</v>
      </c>
      <c r="D925" s="4" t="s">
        <v>13</v>
      </c>
      <c r="E925" s="4" t="s">
        <v>9</v>
      </c>
      <c r="F925" s="4" t="s">
        <v>62</v>
      </c>
      <c r="G925" s="4" t="s">
        <v>13</v>
      </c>
      <c r="H925" s="4" t="s">
        <v>13</v>
      </c>
    </row>
    <row r="926" spans="1:6">
      <c r="A926" t="n">
        <v>7846</v>
      </c>
      <c r="B926" s="44" t="n">
        <v>26</v>
      </c>
      <c r="C926" s="7" t="n">
        <v>23</v>
      </c>
      <c r="D926" s="7" t="n">
        <v>17</v>
      </c>
      <c r="E926" s="7" t="n">
        <v>28464</v>
      </c>
      <c r="F926" s="7" t="s">
        <v>113</v>
      </c>
      <c r="G926" s="7" t="n">
        <v>2</v>
      </c>
      <c r="H926" s="7" t="n">
        <v>0</v>
      </c>
    </row>
    <row r="927" spans="1:6">
      <c r="A927" t="s">
        <v>4</v>
      </c>
      <c r="B927" s="4" t="s">
        <v>5</v>
      </c>
      <c r="C927" s="4" t="s">
        <v>10</v>
      </c>
    </row>
    <row r="928" spans="1:6">
      <c r="A928" t="n">
        <v>7885</v>
      </c>
      <c r="B928" s="30" t="n">
        <v>16</v>
      </c>
      <c r="C928" s="7" t="n">
        <v>1000</v>
      </c>
    </row>
    <row r="929" spans="1:8">
      <c r="A929" t="s">
        <v>4</v>
      </c>
      <c r="B929" s="4" t="s">
        <v>5</v>
      </c>
      <c r="C929" s="4" t="s">
        <v>13</v>
      </c>
      <c r="D929" s="4" t="s">
        <v>10</v>
      </c>
      <c r="E929" s="4" t="s">
        <v>6</v>
      </c>
      <c r="F929" s="4" t="s">
        <v>6</v>
      </c>
      <c r="G929" s="4" t="s">
        <v>6</v>
      </c>
      <c r="H929" s="4" t="s">
        <v>6</v>
      </c>
    </row>
    <row r="930" spans="1:8">
      <c r="A930" t="n">
        <v>7888</v>
      </c>
      <c r="B930" s="43" t="n">
        <v>51</v>
      </c>
      <c r="C930" s="7" t="n">
        <v>3</v>
      </c>
      <c r="D930" s="7" t="n">
        <v>23</v>
      </c>
      <c r="E930" s="7" t="s">
        <v>64</v>
      </c>
      <c r="F930" s="7" t="s">
        <v>12</v>
      </c>
      <c r="G930" s="7" t="s">
        <v>66</v>
      </c>
      <c r="H930" s="7" t="s">
        <v>67</v>
      </c>
    </row>
    <row r="931" spans="1:8">
      <c r="A931" t="s">
        <v>4</v>
      </c>
      <c r="B931" s="4" t="s">
        <v>5</v>
      </c>
    </row>
    <row r="932" spans="1:8">
      <c r="A932" t="n">
        <v>7900</v>
      </c>
      <c r="B932" s="45" t="n">
        <v>28</v>
      </c>
    </row>
    <row r="933" spans="1:8">
      <c r="A933" t="s">
        <v>4</v>
      </c>
      <c r="B933" s="4" t="s">
        <v>5</v>
      </c>
      <c r="C933" s="4" t="s">
        <v>13</v>
      </c>
      <c r="D933" s="4" t="s">
        <v>10</v>
      </c>
      <c r="E933" s="4" t="s">
        <v>10</v>
      </c>
      <c r="F933" s="4" t="s">
        <v>13</v>
      </c>
    </row>
    <row r="934" spans="1:8">
      <c r="A934" t="n">
        <v>7901</v>
      </c>
      <c r="B934" s="51" t="n">
        <v>25</v>
      </c>
      <c r="C934" s="7" t="n">
        <v>1</v>
      </c>
      <c r="D934" s="7" t="n">
        <v>65535</v>
      </c>
      <c r="E934" s="7" t="n">
        <v>65535</v>
      </c>
      <c r="F934" s="7" t="n">
        <v>0</v>
      </c>
    </row>
    <row r="935" spans="1:8">
      <c r="A935" t="s">
        <v>4</v>
      </c>
      <c r="B935" s="4" t="s">
        <v>5</v>
      </c>
      <c r="C935" s="4" t="s">
        <v>10</v>
      </c>
      <c r="D935" s="4" t="s">
        <v>13</v>
      </c>
    </row>
    <row r="936" spans="1:8">
      <c r="A936" t="n">
        <v>7908</v>
      </c>
      <c r="B936" s="48" t="n">
        <v>89</v>
      </c>
      <c r="C936" s="7" t="n">
        <v>65533</v>
      </c>
      <c r="D936" s="7" t="n">
        <v>1</v>
      </c>
    </row>
    <row r="937" spans="1:8">
      <c r="A937" t="s">
        <v>4</v>
      </c>
      <c r="B937" s="4" t="s">
        <v>5</v>
      </c>
      <c r="C937" s="4" t="s">
        <v>13</v>
      </c>
      <c r="D937" s="4" t="s">
        <v>10</v>
      </c>
      <c r="E937" s="4" t="s">
        <v>18</v>
      </c>
    </row>
    <row r="938" spans="1:8">
      <c r="A938" t="n">
        <v>7912</v>
      </c>
      <c r="B938" s="23" t="n">
        <v>58</v>
      </c>
      <c r="C938" s="7" t="n">
        <v>101</v>
      </c>
      <c r="D938" s="7" t="n">
        <v>500</v>
      </c>
      <c r="E938" s="7" t="n">
        <v>1</v>
      </c>
    </row>
    <row r="939" spans="1:8">
      <c r="A939" t="s">
        <v>4</v>
      </c>
      <c r="B939" s="4" t="s">
        <v>5</v>
      </c>
      <c r="C939" s="4" t="s">
        <v>13</v>
      </c>
      <c r="D939" s="4" t="s">
        <v>10</v>
      </c>
    </row>
    <row r="940" spans="1:8">
      <c r="A940" t="n">
        <v>7920</v>
      </c>
      <c r="B940" s="23" t="n">
        <v>58</v>
      </c>
      <c r="C940" s="7" t="n">
        <v>254</v>
      </c>
      <c r="D940" s="7" t="n">
        <v>0</v>
      </c>
    </row>
    <row r="941" spans="1:8">
      <c r="A941" t="s">
        <v>4</v>
      </c>
      <c r="B941" s="4" t="s">
        <v>5</v>
      </c>
      <c r="C941" s="4" t="s">
        <v>13</v>
      </c>
      <c r="D941" s="4" t="s">
        <v>13</v>
      </c>
      <c r="E941" s="4" t="s">
        <v>18</v>
      </c>
      <c r="F941" s="4" t="s">
        <v>18</v>
      </c>
      <c r="G941" s="4" t="s">
        <v>18</v>
      </c>
      <c r="H941" s="4" t="s">
        <v>10</v>
      </c>
    </row>
    <row r="942" spans="1:8">
      <c r="A942" t="n">
        <v>7924</v>
      </c>
      <c r="B942" s="38" t="n">
        <v>45</v>
      </c>
      <c r="C942" s="7" t="n">
        <v>2</v>
      </c>
      <c r="D942" s="7" t="n">
        <v>3</v>
      </c>
      <c r="E942" s="7" t="n">
        <v>-6.23999977111816</v>
      </c>
      <c r="F942" s="7" t="n">
        <v>1.03999996185303</v>
      </c>
      <c r="G942" s="7" t="n">
        <v>57.4099998474121</v>
      </c>
      <c r="H942" s="7" t="n">
        <v>0</v>
      </c>
    </row>
    <row r="943" spans="1:8">
      <c r="A943" t="s">
        <v>4</v>
      </c>
      <c r="B943" s="4" t="s">
        <v>5</v>
      </c>
      <c r="C943" s="4" t="s">
        <v>13</v>
      </c>
      <c r="D943" s="4" t="s">
        <v>13</v>
      </c>
      <c r="E943" s="4" t="s">
        <v>18</v>
      </c>
      <c r="F943" s="4" t="s">
        <v>18</v>
      </c>
      <c r="G943" s="4" t="s">
        <v>18</v>
      </c>
      <c r="H943" s="4" t="s">
        <v>10</v>
      </c>
      <c r="I943" s="4" t="s">
        <v>13</v>
      </c>
    </row>
    <row r="944" spans="1:8">
      <c r="A944" t="n">
        <v>7941</v>
      </c>
      <c r="B944" s="38" t="n">
        <v>45</v>
      </c>
      <c r="C944" s="7" t="n">
        <v>4</v>
      </c>
      <c r="D944" s="7" t="n">
        <v>3</v>
      </c>
      <c r="E944" s="7" t="n">
        <v>1.70000004768372</v>
      </c>
      <c r="F944" s="7" t="n">
        <v>218.289993286133</v>
      </c>
      <c r="G944" s="7" t="n">
        <v>0</v>
      </c>
      <c r="H944" s="7" t="n">
        <v>0</v>
      </c>
      <c r="I944" s="7" t="n">
        <v>0</v>
      </c>
    </row>
    <row r="945" spans="1:9">
      <c r="A945" t="s">
        <v>4</v>
      </c>
      <c r="B945" s="4" t="s">
        <v>5</v>
      </c>
      <c r="C945" s="4" t="s">
        <v>13</v>
      </c>
      <c r="D945" s="4" t="s">
        <v>13</v>
      </c>
      <c r="E945" s="4" t="s">
        <v>18</v>
      </c>
      <c r="F945" s="4" t="s">
        <v>10</v>
      </c>
    </row>
    <row r="946" spans="1:9">
      <c r="A946" t="n">
        <v>7959</v>
      </c>
      <c r="B946" s="38" t="n">
        <v>45</v>
      </c>
      <c r="C946" s="7" t="n">
        <v>5</v>
      </c>
      <c r="D946" s="7" t="n">
        <v>3</v>
      </c>
      <c r="E946" s="7" t="n">
        <v>1.39999997615814</v>
      </c>
      <c r="F946" s="7" t="n">
        <v>0</v>
      </c>
    </row>
    <row r="947" spans="1:9">
      <c r="A947" t="s">
        <v>4</v>
      </c>
      <c r="B947" s="4" t="s">
        <v>5</v>
      </c>
      <c r="C947" s="4" t="s">
        <v>13</v>
      </c>
      <c r="D947" s="4" t="s">
        <v>13</v>
      </c>
      <c r="E947" s="4" t="s">
        <v>18</v>
      </c>
      <c r="F947" s="4" t="s">
        <v>10</v>
      </c>
    </row>
    <row r="948" spans="1:9">
      <c r="A948" t="n">
        <v>7968</v>
      </c>
      <c r="B948" s="38" t="n">
        <v>45</v>
      </c>
      <c r="C948" s="7" t="n">
        <v>11</v>
      </c>
      <c r="D948" s="7" t="n">
        <v>3</v>
      </c>
      <c r="E948" s="7" t="n">
        <v>38</v>
      </c>
      <c r="F948" s="7" t="n">
        <v>0</v>
      </c>
    </row>
    <row r="949" spans="1:9">
      <c r="A949" t="s">
        <v>4</v>
      </c>
      <c r="B949" s="4" t="s">
        <v>5</v>
      </c>
      <c r="C949" s="4" t="s">
        <v>13</v>
      </c>
      <c r="D949" s="4" t="s">
        <v>13</v>
      </c>
      <c r="E949" s="4" t="s">
        <v>18</v>
      </c>
      <c r="F949" s="4" t="s">
        <v>18</v>
      </c>
      <c r="G949" s="4" t="s">
        <v>18</v>
      </c>
      <c r="H949" s="4" t="s">
        <v>10</v>
      </c>
    </row>
    <row r="950" spans="1:9">
      <c r="A950" t="n">
        <v>7977</v>
      </c>
      <c r="B950" s="38" t="n">
        <v>45</v>
      </c>
      <c r="C950" s="7" t="n">
        <v>2</v>
      </c>
      <c r="D950" s="7" t="n">
        <v>3</v>
      </c>
      <c r="E950" s="7" t="n">
        <v>-5.21999979019165</v>
      </c>
      <c r="F950" s="7" t="n">
        <v>1.03999996185303</v>
      </c>
      <c r="G950" s="7" t="n">
        <v>57.2900009155273</v>
      </c>
      <c r="H950" s="7" t="n">
        <v>4000</v>
      </c>
    </row>
    <row r="951" spans="1:9">
      <c r="A951" t="s">
        <v>4</v>
      </c>
      <c r="B951" s="4" t="s">
        <v>5</v>
      </c>
      <c r="C951" s="4" t="s">
        <v>13</v>
      </c>
      <c r="D951" s="4" t="s">
        <v>13</v>
      </c>
      <c r="E951" s="4" t="s">
        <v>18</v>
      </c>
      <c r="F951" s="4" t="s">
        <v>18</v>
      </c>
      <c r="G951" s="4" t="s">
        <v>18</v>
      </c>
      <c r="H951" s="4" t="s">
        <v>10</v>
      </c>
      <c r="I951" s="4" t="s">
        <v>13</v>
      </c>
    </row>
    <row r="952" spans="1:9">
      <c r="A952" t="n">
        <v>7994</v>
      </c>
      <c r="B952" s="38" t="n">
        <v>45</v>
      </c>
      <c r="C952" s="7" t="n">
        <v>4</v>
      </c>
      <c r="D952" s="7" t="n">
        <v>3</v>
      </c>
      <c r="E952" s="7" t="n">
        <v>1.70000004768372</v>
      </c>
      <c r="F952" s="7" t="n">
        <v>180.550003051758</v>
      </c>
      <c r="G952" s="7" t="n">
        <v>0</v>
      </c>
      <c r="H952" s="7" t="n">
        <v>4000</v>
      </c>
      <c r="I952" s="7" t="n">
        <v>0</v>
      </c>
    </row>
    <row r="953" spans="1:9">
      <c r="A953" t="s">
        <v>4</v>
      </c>
      <c r="B953" s="4" t="s">
        <v>5</v>
      </c>
      <c r="C953" s="4" t="s">
        <v>13</v>
      </c>
      <c r="D953" s="4" t="s">
        <v>13</v>
      </c>
      <c r="E953" s="4" t="s">
        <v>18</v>
      </c>
      <c r="F953" s="4" t="s">
        <v>10</v>
      </c>
    </row>
    <row r="954" spans="1:9">
      <c r="A954" t="n">
        <v>8012</v>
      </c>
      <c r="B954" s="38" t="n">
        <v>45</v>
      </c>
      <c r="C954" s="7" t="n">
        <v>5</v>
      </c>
      <c r="D954" s="7" t="n">
        <v>3</v>
      </c>
      <c r="E954" s="7" t="n">
        <v>1.5</v>
      </c>
      <c r="F954" s="7" t="n">
        <v>4000</v>
      </c>
    </row>
    <row r="955" spans="1:9">
      <c r="A955" t="s">
        <v>4</v>
      </c>
      <c r="B955" s="4" t="s">
        <v>5</v>
      </c>
      <c r="C955" s="4" t="s">
        <v>13</v>
      </c>
      <c r="D955" s="4" t="s">
        <v>13</v>
      </c>
      <c r="E955" s="4" t="s">
        <v>18</v>
      </c>
      <c r="F955" s="4" t="s">
        <v>10</v>
      </c>
    </row>
    <row r="956" spans="1:9">
      <c r="A956" t="n">
        <v>8021</v>
      </c>
      <c r="B956" s="38" t="n">
        <v>45</v>
      </c>
      <c r="C956" s="7" t="n">
        <v>11</v>
      </c>
      <c r="D956" s="7" t="n">
        <v>3</v>
      </c>
      <c r="E956" s="7" t="n">
        <v>38</v>
      </c>
      <c r="F956" s="7" t="n">
        <v>4000</v>
      </c>
    </row>
    <row r="957" spans="1:9">
      <c r="A957" t="s">
        <v>4</v>
      </c>
      <c r="B957" s="4" t="s">
        <v>5</v>
      </c>
      <c r="C957" s="4" t="s">
        <v>13</v>
      </c>
      <c r="D957" s="4" t="s">
        <v>10</v>
      </c>
      <c r="E957" s="4" t="s">
        <v>6</v>
      </c>
      <c r="F957" s="4" t="s">
        <v>6</v>
      </c>
      <c r="G957" s="4" t="s">
        <v>6</v>
      </c>
      <c r="H957" s="4" t="s">
        <v>6</v>
      </c>
    </row>
    <row r="958" spans="1:9">
      <c r="A958" t="n">
        <v>8030</v>
      </c>
      <c r="B958" s="43" t="n">
        <v>51</v>
      </c>
      <c r="C958" s="7" t="n">
        <v>3</v>
      </c>
      <c r="D958" s="7" t="n">
        <v>23</v>
      </c>
      <c r="E958" s="7" t="s">
        <v>109</v>
      </c>
      <c r="F958" s="7" t="s">
        <v>65</v>
      </c>
      <c r="G958" s="7" t="s">
        <v>66</v>
      </c>
      <c r="H958" s="7" t="s">
        <v>67</v>
      </c>
    </row>
    <row r="959" spans="1:9">
      <c r="A959" t="s">
        <v>4</v>
      </c>
      <c r="B959" s="4" t="s">
        <v>5</v>
      </c>
      <c r="C959" s="4" t="s">
        <v>13</v>
      </c>
      <c r="D959" s="4" t="s">
        <v>10</v>
      </c>
      <c r="E959" s="4" t="s">
        <v>6</v>
      </c>
      <c r="F959" s="4" t="s">
        <v>6</v>
      </c>
      <c r="G959" s="4" t="s">
        <v>6</v>
      </c>
      <c r="H959" s="4" t="s">
        <v>6</v>
      </c>
    </row>
    <row r="960" spans="1:9">
      <c r="A960" t="n">
        <v>8043</v>
      </c>
      <c r="B960" s="43" t="n">
        <v>51</v>
      </c>
      <c r="C960" s="7" t="n">
        <v>3</v>
      </c>
      <c r="D960" s="7" t="n">
        <v>999</v>
      </c>
      <c r="E960" s="7" t="s">
        <v>109</v>
      </c>
      <c r="F960" s="7" t="s">
        <v>67</v>
      </c>
      <c r="G960" s="7" t="s">
        <v>66</v>
      </c>
      <c r="H960" s="7" t="s">
        <v>67</v>
      </c>
    </row>
    <row r="961" spans="1:9">
      <c r="A961" t="s">
        <v>4</v>
      </c>
      <c r="B961" s="4" t="s">
        <v>5</v>
      </c>
      <c r="C961" s="4" t="s">
        <v>10</v>
      </c>
    </row>
    <row r="962" spans="1:9">
      <c r="A962" t="n">
        <v>8056</v>
      </c>
      <c r="B962" s="30" t="n">
        <v>16</v>
      </c>
      <c r="C962" s="7" t="n">
        <v>500</v>
      </c>
    </row>
    <row r="963" spans="1:9">
      <c r="A963" t="s">
        <v>4</v>
      </c>
      <c r="B963" s="4" t="s">
        <v>5</v>
      </c>
      <c r="C963" s="4" t="s">
        <v>13</v>
      </c>
      <c r="D963" s="4" t="s">
        <v>10</v>
      </c>
      <c r="E963" s="4" t="s">
        <v>10</v>
      </c>
    </row>
    <row r="964" spans="1:9">
      <c r="A964" t="n">
        <v>8059</v>
      </c>
      <c r="B964" s="14" t="n">
        <v>50</v>
      </c>
      <c r="C964" s="7" t="n">
        <v>1</v>
      </c>
      <c r="D964" s="7" t="n">
        <v>2236</v>
      </c>
      <c r="E964" s="7" t="n">
        <v>1000</v>
      </c>
    </row>
    <row r="965" spans="1:9">
      <c r="A965" t="s">
        <v>4</v>
      </c>
      <c r="B965" s="4" t="s">
        <v>5</v>
      </c>
      <c r="C965" s="4" t="s">
        <v>13</v>
      </c>
      <c r="D965" s="4" t="s">
        <v>10</v>
      </c>
      <c r="E965" s="4" t="s">
        <v>18</v>
      </c>
      <c r="F965" s="4" t="s">
        <v>10</v>
      </c>
      <c r="G965" s="4" t="s">
        <v>9</v>
      </c>
      <c r="H965" s="4" t="s">
        <v>9</v>
      </c>
      <c r="I965" s="4" t="s">
        <v>10</v>
      </c>
      <c r="J965" s="4" t="s">
        <v>10</v>
      </c>
      <c r="K965" s="4" t="s">
        <v>9</v>
      </c>
      <c r="L965" s="4" t="s">
        <v>9</v>
      </c>
      <c r="M965" s="4" t="s">
        <v>9</v>
      </c>
      <c r="N965" s="4" t="s">
        <v>9</v>
      </c>
      <c r="O965" s="4" t="s">
        <v>6</v>
      </c>
    </row>
    <row r="966" spans="1:9">
      <c r="A966" t="n">
        <v>8065</v>
      </c>
      <c r="B966" s="14" t="n">
        <v>50</v>
      </c>
      <c r="C966" s="7" t="n">
        <v>0</v>
      </c>
      <c r="D966" s="7" t="n">
        <v>4515</v>
      </c>
      <c r="E966" s="7" t="n">
        <v>0.449999988079071</v>
      </c>
      <c r="F966" s="7" t="n">
        <v>1000</v>
      </c>
      <c r="G966" s="7" t="n">
        <v>0</v>
      </c>
      <c r="H966" s="7" t="n">
        <v>0</v>
      </c>
      <c r="I966" s="7" t="n">
        <v>0</v>
      </c>
      <c r="J966" s="7" t="n">
        <v>65533</v>
      </c>
      <c r="K966" s="7" t="n">
        <v>0</v>
      </c>
      <c r="L966" s="7" t="n">
        <v>0</v>
      </c>
      <c r="M966" s="7" t="n">
        <v>0</v>
      </c>
      <c r="N966" s="7" t="n">
        <v>0</v>
      </c>
      <c r="O966" s="7" t="s">
        <v>12</v>
      </c>
    </row>
    <row r="967" spans="1:9">
      <c r="A967" t="s">
        <v>4</v>
      </c>
      <c r="B967" s="4" t="s">
        <v>5</v>
      </c>
      <c r="C967" s="4" t="s">
        <v>13</v>
      </c>
      <c r="D967" s="4" t="s">
        <v>10</v>
      </c>
      <c r="E967" s="4" t="s">
        <v>9</v>
      </c>
      <c r="F967" s="4" t="s">
        <v>10</v>
      </c>
    </row>
    <row r="968" spans="1:9">
      <c r="A968" t="n">
        <v>8104</v>
      </c>
      <c r="B968" s="14" t="n">
        <v>50</v>
      </c>
      <c r="C968" s="7" t="n">
        <v>3</v>
      </c>
      <c r="D968" s="7" t="n">
        <v>2108</v>
      </c>
      <c r="E968" s="7" t="n">
        <v>1053609165</v>
      </c>
      <c r="F968" s="7" t="n">
        <v>1000</v>
      </c>
    </row>
    <row r="969" spans="1:9">
      <c r="A969" t="s">
        <v>4</v>
      </c>
      <c r="B969" s="4" t="s">
        <v>5</v>
      </c>
      <c r="C969" s="4" t="s">
        <v>13</v>
      </c>
      <c r="D969" s="4" t="s">
        <v>10</v>
      </c>
      <c r="E969" s="4" t="s">
        <v>10</v>
      </c>
      <c r="F969" s="4" t="s">
        <v>9</v>
      </c>
    </row>
    <row r="970" spans="1:9">
      <c r="A970" t="n">
        <v>8114</v>
      </c>
      <c r="B970" s="39" t="n">
        <v>84</v>
      </c>
      <c r="C970" s="7" t="n">
        <v>0</v>
      </c>
      <c r="D970" s="7" t="n">
        <v>0</v>
      </c>
      <c r="E970" s="7" t="n">
        <v>0</v>
      </c>
      <c r="F970" s="7" t="n">
        <v>1053609165</v>
      </c>
    </row>
    <row r="971" spans="1:9">
      <c r="A971" t="s">
        <v>4</v>
      </c>
      <c r="B971" s="4" t="s">
        <v>5</v>
      </c>
      <c r="C971" s="4" t="s">
        <v>13</v>
      </c>
      <c r="D971" s="4" t="s">
        <v>18</v>
      </c>
      <c r="E971" s="4" t="s">
        <v>18</v>
      </c>
      <c r="F971" s="4" t="s">
        <v>18</v>
      </c>
    </row>
    <row r="972" spans="1:9">
      <c r="A972" t="n">
        <v>8124</v>
      </c>
      <c r="B972" s="38" t="n">
        <v>45</v>
      </c>
      <c r="C972" s="7" t="n">
        <v>9</v>
      </c>
      <c r="D972" s="7" t="n">
        <v>0.00999999977648258</v>
      </c>
      <c r="E972" s="7" t="n">
        <v>0.00999999977648258</v>
      </c>
      <c r="F972" s="7" t="n">
        <v>10</v>
      </c>
    </row>
    <row r="973" spans="1:9">
      <c r="A973" t="s">
        <v>4</v>
      </c>
      <c r="B973" s="4" t="s">
        <v>5</v>
      </c>
      <c r="C973" s="4" t="s">
        <v>13</v>
      </c>
      <c r="D973" s="4" t="s">
        <v>10</v>
      </c>
      <c r="E973" s="4" t="s">
        <v>10</v>
      </c>
      <c r="F973" s="4" t="s">
        <v>10</v>
      </c>
      <c r="G973" s="4" t="s">
        <v>10</v>
      </c>
      <c r="H973" s="4" t="s">
        <v>10</v>
      </c>
      <c r="I973" s="4" t="s">
        <v>6</v>
      </c>
      <c r="J973" s="4" t="s">
        <v>18</v>
      </c>
      <c r="K973" s="4" t="s">
        <v>18</v>
      </c>
      <c r="L973" s="4" t="s">
        <v>18</v>
      </c>
      <c r="M973" s="4" t="s">
        <v>9</v>
      </c>
      <c r="N973" s="4" t="s">
        <v>9</v>
      </c>
      <c r="O973" s="4" t="s">
        <v>18</v>
      </c>
      <c r="P973" s="4" t="s">
        <v>18</v>
      </c>
      <c r="Q973" s="4" t="s">
        <v>18</v>
      </c>
      <c r="R973" s="4" t="s">
        <v>18</v>
      </c>
      <c r="S973" s="4" t="s">
        <v>13</v>
      </c>
    </row>
    <row r="974" spans="1:9">
      <c r="A974" t="n">
        <v>8138</v>
      </c>
      <c r="B974" s="31" t="n">
        <v>39</v>
      </c>
      <c r="C974" s="7" t="n">
        <v>12</v>
      </c>
      <c r="D974" s="7" t="n">
        <v>65533</v>
      </c>
      <c r="E974" s="7" t="n">
        <v>203</v>
      </c>
      <c r="F974" s="7" t="n">
        <v>0</v>
      </c>
      <c r="G974" s="7" t="n">
        <v>23</v>
      </c>
      <c r="H974" s="7" t="n">
        <v>3</v>
      </c>
      <c r="I974" s="7" t="s">
        <v>12</v>
      </c>
      <c r="J974" s="7" t="n">
        <v>0</v>
      </c>
      <c r="K974" s="7" t="n">
        <v>0</v>
      </c>
      <c r="L974" s="7" t="n">
        <v>0</v>
      </c>
      <c r="M974" s="7" t="n">
        <v>0</v>
      </c>
      <c r="N974" s="7" t="n">
        <v>0</v>
      </c>
      <c r="O974" s="7" t="n">
        <v>0</v>
      </c>
      <c r="P974" s="7" t="n">
        <v>1</v>
      </c>
      <c r="Q974" s="7" t="n">
        <v>1</v>
      </c>
      <c r="R974" s="7" t="n">
        <v>1</v>
      </c>
      <c r="S974" s="7" t="n">
        <v>103</v>
      </c>
    </row>
    <row r="975" spans="1:9">
      <c r="A975" t="s">
        <v>4</v>
      </c>
      <c r="B975" s="4" t="s">
        <v>5</v>
      </c>
      <c r="C975" s="4" t="s">
        <v>13</v>
      </c>
      <c r="D975" s="4" t="s">
        <v>10</v>
      </c>
      <c r="E975" s="4" t="s">
        <v>13</v>
      </c>
    </row>
    <row r="976" spans="1:9">
      <c r="A976" t="n">
        <v>8188</v>
      </c>
      <c r="B976" s="31" t="n">
        <v>39</v>
      </c>
      <c r="C976" s="7" t="n">
        <v>14</v>
      </c>
      <c r="D976" s="7" t="n">
        <v>65533</v>
      </c>
      <c r="E976" s="7" t="n">
        <v>105</v>
      </c>
    </row>
    <row r="977" spans="1:19">
      <c r="A977" t="s">
        <v>4</v>
      </c>
      <c r="B977" s="4" t="s">
        <v>5</v>
      </c>
      <c r="C977" s="4" t="s">
        <v>13</v>
      </c>
      <c r="D977" s="4" t="s">
        <v>10</v>
      </c>
      <c r="E977" s="4" t="s">
        <v>10</v>
      </c>
      <c r="F977" s="4" t="s">
        <v>10</v>
      </c>
      <c r="G977" s="4" t="s">
        <v>10</v>
      </c>
      <c r="H977" s="4" t="s">
        <v>10</v>
      </c>
      <c r="I977" s="4" t="s">
        <v>6</v>
      </c>
      <c r="J977" s="4" t="s">
        <v>18</v>
      </c>
      <c r="K977" s="4" t="s">
        <v>18</v>
      </c>
      <c r="L977" s="4" t="s">
        <v>18</v>
      </c>
      <c r="M977" s="4" t="s">
        <v>9</v>
      </c>
      <c r="N977" s="4" t="s">
        <v>9</v>
      </c>
      <c r="O977" s="4" t="s">
        <v>18</v>
      </c>
      <c r="P977" s="4" t="s">
        <v>18</v>
      </c>
      <c r="Q977" s="4" t="s">
        <v>18</v>
      </c>
      <c r="R977" s="4" t="s">
        <v>18</v>
      </c>
      <c r="S977" s="4" t="s">
        <v>13</v>
      </c>
    </row>
    <row r="978" spans="1:19">
      <c r="A978" t="n">
        <v>8193</v>
      </c>
      <c r="B978" s="31" t="n">
        <v>39</v>
      </c>
      <c r="C978" s="7" t="n">
        <v>12</v>
      </c>
      <c r="D978" s="7" t="n">
        <v>65533</v>
      </c>
      <c r="E978" s="7" t="n">
        <v>204</v>
      </c>
      <c r="F978" s="7" t="n">
        <v>0</v>
      </c>
      <c r="G978" s="7" t="n">
        <v>999</v>
      </c>
      <c r="H978" s="7" t="n">
        <v>3</v>
      </c>
      <c r="I978" s="7" t="s">
        <v>12</v>
      </c>
      <c r="J978" s="7" t="n">
        <v>0</v>
      </c>
      <c r="K978" s="7" t="n">
        <v>0</v>
      </c>
      <c r="L978" s="7" t="n">
        <v>0</v>
      </c>
      <c r="M978" s="7" t="n">
        <v>0</v>
      </c>
      <c r="N978" s="7" t="n">
        <v>0</v>
      </c>
      <c r="O978" s="7" t="n">
        <v>0</v>
      </c>
      <c r="P978" s="7" t="n">
        <v>1</v>
      </c>
      <c r="Q978" s="7" t="n">
        <v>1</v>
      </c>
      <c r="R978" s="7" t="n">
        <v>1</v>
      </c>
      <c r="S978" s="7" t="n">
        <v>104</v>
      </c>
    </row>
    <row r="979" spans="1:19">
      <c r="A979" t="s">
        <v>4</v>
      </c>
      <c r="B979" s="4" t="s">
        <v>5</v>
      </c>
      <c r="C979" s="4" t="s">
        <v>10</v>
      </c>
    </row>
    <row r="980" spans="1:19">
      <c r="A980" t="n">
        <v>8243</v>
      </c>
      <c r="B980" s="30" t="n">
        <v>16</v>
      </c>
      <c r="C980" s="7" t="n">
        <v>4000</v>
      </c>
    </row>
    <row r="981" spans="1:19">
      <c r="A981" t="s">
        <v>4</v>
      </c>
      <c r="B981" s="4" t="s">
        <v>5</v>
      </c>
      <c r="C981" s="4" t="s">
        <v>13</v>
      </c>
      <c r="D981" s="4" t="s">
        <v>10</v>
      </c>
      <c r="E981" s="4" t="s">
        <v>18</v>
      </c>
    </row>
    <row r="982" spans="1:19">
      <c r="A982" t="n">
        <v>8246</v>
      </c>
      <c r="B982" s="23" t="n">
        <v>58</v>
      </c>
      <c r="C982" s="7" t="n">
        <v>101</v>
      </c>
      <c r="D982" s="7" t="n">
        <v>1000</v>
      </c>
      <c r="E982" s="7" t="n">
        <v>1</v>
      </c>
    </row>
    <row r="983" spans="1:19">
      <c r="A983" t="s">
        <v>4</v>
      </c>
      <c r="B983" s="4" t="s">
        <v>5</v>
      </c>
      <c r="C983" s="4" t="s">
        <v>13</v>
      </c>
      <c r="D983" s="4" t="s">
        <v>10</v>
      </c>
    </row>
    <row r="984" spans="1:19">
      <c r="A984" t="n">
        <v>8254</v>
      </c>
      <c r="B984" s="23" t="n">
        <v>58</v>
      </c>
      <c r="C984" s="7" t="n">
        <v>254</v>
      </c>
      <c r="D984" s="7" t="n">
        <v>0</v>
      </c>
    </row>
    <row r="985" spans="1:19">
      <c r="A985" t="s">
        <v>4</v>
      </c>
      <c r="B985" s="4" t="s">
        <v>5</v>
      </c>
      <c r="C985" s="4" t="s">
        <v>13</v>
      </c>
      <c r="D985" s="4" t="s">
        <v>10</v>
      </c>
      <c r="E985" s="4" t="s">
        <v>18</v>
      </c>
      <c r="F985" s="4" t="s">
        <v>18</v>
      </c>
      <c r="G985" s="4" t="s">
        <v>18</v>
      </c>
    </row>
    <row r="986" spans="1:19">
      <c r="A986" t="n">
        <v>8258</v>
      </c>
      <c r="B986" s="38" t="n">
        <v>45</v>
      </c>
      <c r="C986" s="7" t="n">
        <v>15</v>
      </c>
      <c r="D986" s="7" t="n">
        <v>999</v>
      </c>
      <c r="E986" s="7" t="n">
        <v>0.100000001490116</v>
      </c>
      <c r="F986" s="7" t="n">
        <v>1.32000005245209</v>
      </c>
      <c r="G986" s="7" t="n">
        <v>0.200000002980232</v>
      </c>
    </row>
    <row r="987" spans="1:19">
      <c r="A987" t="s">
        <v>4</v>
      </c>
      <c r="B987" s="4" t="s">
        <v>5</v>
      </c>
      <c r="C987" s="4" t="s">
        <v>13</v>
      </c>
      <c r="D987" s="4" t="s">
        <v>13</v>
      </c>
      <c r="E987" s="4" t="s">
        <v>18</v>
      </c>
      <c r="F987" s="4" t="s">
        <v>18</v>
      </c>
      <c r="G987" s="4" t="s">
        <v>18</v>
      </c>
      <c r="H987" s="4" t="s">
        <v>10</v>
      </c>
      <c r="I987" s="4" t="s">
        <v>13</v>
      </c>
    </row>
    <row r="988" spans="1:19">
      <c r="A988" t="n">
        <v>8274</v>
      </c>
      <c r="B988" s="38" t="n">
        <v>45</v>
      </c>
      <c r="C988" s="7" t="n">
        <v>4</v>
      </c>
      <c r="D988" s="7" t="n">
        <v>3</v>
      </c>
      <c r="E988" s="7" t="n">
        <v>353.760009765625</v>
      </c>
      <c r="F988" s="7" t="n">
        <v>352.029998779297</v>
      </c>
      <c r="G988" s="7" t="n">
        <v>0</v>
      </c>
      <c r="H988" s="7" t="n">
        <v>0</v>
      </c>
      <c r="I988" s="7" t="n">
        <v>0</v>
      </c>
    </row>
    <row r="989" spans="1:19">
      <c r="A989" t="s">
        <v>4</v>
      </c>
      <c r="B989" s="4" t="s">
        <v>5</v>
      </c>
      <c r="C989" s="4" t="s">
        <v>13</v>
      </c>
      <c r="D989" s="4" t="s">
        <v>13</v>
      </c>
      <c r="E989" s="4" t="s">
        <v>18</v>
      </c>
      <c r="F989" s="4" t="s">
        <v>10</v>
      </c>
    </row>
    <row r="990" spans="1:19">
      <c r="A990" t="n">
        <v>8292</v>
      </c>
      <c r="B990" s="38" t="n">
        <v>45</v>
      </c>
      <c r="C990" s="7" t="n">
        <v>5</v>
      </c>
      <c r="D990" s="7" t="n">
        <v>3</v>
      </c>
      <c r="E990" s="7" t="n">
        <v>1.10000002384186</v>
      </c>
      <c r="F990" s="7" t="n">
        <v>0</v>
      </c>
    </row>
    <row r="991" spans="1:19">
      <c r="A991" t="s">
        <v>4</v>
      </c>
      <c r="B991" s="4" t="s">
        <v>5</v>
      </c>
      <c r="C991" s="4" t="s">
        <v>13</v>
      </c>
      <c r="D991" s="4" t="s">
        <v>13</v>
      </c>
      <c r="E991" s="4" t="s">
        <v>18</v>
      </c>
      <c r="F991" s="4" t="s">
        <v>10</v>
      </c>
    </row>
    <row r="992" spans="1:19">
      <c r="A992" t="n">
        <v>8301</v>
      </c>
      <c r="B992" s="38" t="n">
        <v>45</v>
      </c>
      <c r="C992" s="7" t="n">
        <v>5</v>
      </c>
      <c r="D992" s="7" t="n">
        <v>3</v>
      </c>
      <c r="E992" s="7" t="n">
        <v>1.20000004768372</v>
      </c>
      <c r="F992" s="7" t="n">
        <v>3000</v>
      </c>
    </row>
    <row r="993" spans="1:19">
      <c r="A993" t="s">
        <v>4</v>
      </c>
      <c r="B993" s="4" t="s">
        <v>5</v>
      </c>
      <c r="C993" s="4" t="s">
        <v>13</v>
      </c>
      <c r="D993" s="4" t="s">
        <v>13</v>
      </c>
      <c r="E993" s="4" t="s">
        <v>18</v>
      </c>
      <c r="F993" s="4" t="s">
        <v>10</v>
      </c>
    </row>
    <row r="994" spans="1:19">
      <c r="A994" t="n">
        <v>8310</v>
      </c>
      <c r="B994" s="38" t="n">
        <v>45</v>
      </c>
      <c r="C994" s="7" t="n">
        <v>11</v>
      </c>
      <c r="D994" s="7" t="n">
        <v>3</v>
      </c>
      <c r="E994" s="7" t="n">
        <v>38</v>
      </c>
      <c r="F994" s="7" t="n">
        <v>0</v>
      </c>
    </row>
    <row r="995" spans="1:19">
      <c r="A995" t="s">
        <v>4</v>
      </c>
      <c r="B995" s="4" t="s">
        <v>5</v>
      </c>
      <c r="C995" s="4" t="s">
        <v>13</v>
      </c>
      <c r="D995" s="4" t="s">
        <v>10</v>
      </c>
      <c r="E995" s="4" t="s">
        <v>6</v>
      </c>
      <c r="F995" s="4" t="s">
        <v>6</v>
      </c>
      <c r="G995" s="4" t="s">
        <v>6</v>
      </c>
      <c r="H995" s="4" t="s">
        <v>6</v>
      </c>
    </row>
    <row r="996" spans="1:19">
      <c r="A996" t="n">
        <v>8319</v>
      </c>
      <c r="B996" s="43" t="n">
        <v>51</v>
      </c>
      <c r="C996" s="7" t="n">
        <v>3</v>
      </c>
      <c r="D996" s="7" t="n">
        <v>23</v>
      </c>
      <c r="E996" s="7" t="s">
        <v>114</v>
      </c>
      <c r="F996" s="7" t="s">
        <v>65</v>
      </c>
      <c r="G996" s="7" t="s">
        <v>66</v>
      </c>
      <c r="H996" s="7" t="s">
        <v>67</v>
      </c>
    </row>
    <row r="997" spans="1:19">
      <c r="A997" t="s">
        <v>4</v>
      </c>
      <c r="B997" s="4" t="s">
        <v>5</v>
      </c>
      <c r="C997" s="4" t="s">
        <v>13</v>
      </c>
      <c r="D997" s="4" t="s">
        <v>10</v>
      </c>
      <c r="E997" s="4" t="s">
        <v>6</v>
      </c>
      <c r="F997" s="4" t="s">
        <v>6</v>
      </c>
      <c r="G997" s="4" t="s">
        <v>6</v>
      </c>
      <c r="H997" s="4" t="s">
        <v>6</v>
      </c>
    </row>
    <row r="998" spans="1:19">
      <c r="A998" t="n">
        <v>8332</v>
      </c>
      <c r="B998" s="43" t="n">
        <v>51</v>
      </c>
      <c r="C998" s="7" t="n">
        <v>3</v>
      </c>
      <c r="D998" s="7" t="n">
        <v>999</v>
      </c>
      <c r="E998" s="7" t="s">
        <v>114</v>
      </c>
      <c r="F998" s="7" t="s">
        <v>67</v>
      </c>
      <c r="G998" s="7" t="s">
        <v>66</v>
      </c>
      <c r="H998" s="7" t="s">
        <v>67</v>
      </c>
    </row>
    <row r="999" spans="1:19">
      <c r="A999" t="s">
        <v>4</v>
      </c>
      <c r="B999" s="4" t="s">
        <v>5</v>
      </c>
      <c r="C999" s="4" t="s">
        <v>13</v>
      </c>
      <c r="D999" s="4" t="s">
        <v>10</v>
      </c>
      <c r="E999" s="4" t="s">
        <v>10</v>
      </c>
      <c r="F999" s="4" t="s">
        <v>9</v>
      </c>
    </row>
    <row r="1000" spans="1:19">
      <c r="A1000" t="n">
        <v>8345</v>
      </c>
      <c r="B1000" s="39" t="n">
        <v>84</v>
      </c>
      <c r="C1000" s="7" t="n">
        <v>0</v>
      </c>
      <c r="D1000" s="7" t="n">
        <v>2</v>
      </c>
      <c r="E1000" s="7" t="n">
        <v>0</v>
      </c>
      <c r="F1000" s="7" t="n">
        <v>1045220557</v>
      </c>
    </row>
    <row r="1001" spans="1:19">
      <c r="A1001" t="s">
        <v>4</v>
      </c>
      <c r="B1001" s="4" t="s">
        <v>5</v>
      </c>
      <c r="C1001" s="4" t="s">
        <v>13</v>
      </c>
      <c r="D1001" s="4" t="s">
        <v>18</v>
      </c>
      <c r="E1001" s="4" t="s">
        <v>18</v>
      </c>
      <c r="F1001" s="4" t="s">
        <v>18</v>
      </c>
    </row>
    <row r="1002" spans="1:19">
      <c r="A1002" t="n">
        <v>8355</v>
      </c>
      <c r="B1002" s="38" t="n">
        <v>45</v>
      </c>
      <c r="C1002" s="7" t="n">
        <v>9</v>
      </c>
      <c r="D1002" s="7" t="n">
        <v>0.0199999995529652</v>
      </c>
      <c r="E1002" s="7" t="n">
        <v>0.0199999995529652</v>
      </c>
      <c r="F1002" s="7" t="n">
        <v>1</v>
      </c>
    </row>
    <row r="1003" spans="1:19">
      <c r="A1003" t="s">
        <v>4</v>
      </c>
      <c r="B1003" s="4" t="s">
        <v>5</v>
      </c>
      <c r="C1003" s="4" t="s">
        <v>13</v>
      </c>
      <c r="D1003" s="4" t="s">
        <v>13</v>
      </c>
      <c r="E1003" s="4" t="s">
        <v>13</v>
      </c>
      <c r="F1003" s="4" t="s">
        <v>13</v>
      </c>
    </row>
    <row r="1004" spans="1:19">
      <c r="A1004" t="n">
        <v>8369</v>
      </c>
      <c r="B1004" s="12" t="n">
        <v>14</v>
      </c>
      <c r="C1004" s="7" t="n">
        <v>0</v>
      </c>
      <c r="D1004" s="7" t="n">
        <v>1</v>
      </c>
      <c r="E1004" s="7" t="n">
        <v>0</v>
      </c>
      <c r="F1004" s="7" t="n">
        <v>0</v>
      </c>
    </row>
    <row r="1005" spans="1:19">
      <c r="A1005" t="s">
        <v>4</v>
      </c>
      <c r="B1005" s="4" t="s">
        <v>5</v>
      </c>
      <c r="C1005" s="4" t="s">
        <v>13</v>
      </c>
      <c r="D1005" s="4" t="s">
        <v>10</v>
      </c>
      <c r="E1005" s="4" t="s">
        <v>6</v>
      </c>
    </row>
    <row r="1006" spans="1:19">
      <c r="A1006" t="n">
        <v>8374</v>
      </c>
      <c r="B1006" s="43" t="n">
        <v>51</v>
      </c>
      <c r="C1006" s="7" t="n">
        <v>4</v>
      </c>
      <c r="D1006" s="7" t="n">
        <v>999</v>
      </c>
      <c r="E1006" s="7" t="s">
        <v>115</v>
      </c>
    </row>
    <row r="1007" spans="1:19">
      <c r="A1007" t="s">
        <v>4</v>
      </c>
      <c r="B1007" s="4" t="s">
        <v>5</v>
      </c>
      <c r="C1007" s="4" t="s">
        <v>10</v>
      </c>
    </row>
    <row r="1008" spans="1:19">
      <c r="A1008" t="n">
        <v>8401</v>
      </c>
      <c r="B1008" s="30" t="n">
        <v>16</v>
      </c>
      <c r="C1008" s="7" t="n">
        <v>0</v>
      </c>
    </row>
    <row r="1009" spans="1:8">
      <c r="A1009" t="s">
        <v>4</v>
      </c>
      <c r="B1009" s="4" t="s">
        <v>5</v>
      </c>
      <c r="C1009" s="4" t="s">
        <v>10</v>
      </c>
      <c r="D1009" s="4" t="s">
        <v>13</v>
      </c>
      <c r="E1009" s="4" t="s">
        <v>9</v>
      </c>
      <c r="F1009" s="4" t="s">
        <v>62</v>
      </c>
      <c r="G1009" s="4" t="s">
        <v>13</v>
      </c>
      <c r="H1009" s="4" t="s">
        <v>13</v>
      </c>
      <c r="I1009" s="4" t="s">
        <v>13</v>
      </c>
    </row>
    <row r="1010" spans="1:8">
      <c r="A1010" t="n">
        <v>8404</v>
      </c>
      <c r="B1010" s="44" t="n">
        <v>26</v>
      </c>
      <c r="C1010" s="7" t="n">
        <v>999</v>
      </c>
      <c r="D1010" s="7" t="n">
        <v>17</v>
      </c>
      <c r="E1010" s="7" t="n">
        <v>52788</v>
      </c>
      <c r="F1010" s="7" t="s">
        <v>116</v>
      </c>
      <c r="G1010" s="7" t="n">
        <v>8</v>
      </c>
      <c r="H1010" s="7" t="n">
        <v>2</v>
      </c>
      <c r="I1010" s="7" t="n">
        <v>0</v>
      </c>
    </row>
    <row r="1011" spans="1:8">
      <c r="A1011" t="s">
        <v>4</v>
      </c>
      <c r="B1011" s="4" t="s">
        <v>5</v>
      </c>
      <c r="C1011" s="4" t="s">
        <v>10</v>
      </c>
      <c r="D1011" s="4" t="s">
        <v>9</v>
      </c>
    </row>
    <row r="1012" spans="1:8">
      <c r="A1012" t="n">
        <v>8434</v>
      </c>
      <c r="B1012" s="57" t="n">
        <v>98</v>
      </c>
      <c r="C1012" s="7" t="n">
        <v>999</v>
      </c>
      <c r="D1012" s="7" t="n">
        <v>1040187392</v>
      </c>
    </row>
    <row r="1013" spans="1:8">
      <c r="A1013" t="s">
        <v>4</v>
      </c>
      <c r="B1013" s="4" t="s">
        <v>5</v>
      </c>
      <c r="C1013" s="4" t="s">
        <v>10</v>
      </c>
    </row>
    <row r="1014" spans="1:8">
      <c r="A1014" t="n">
        <v>8441</v>
      </c>
      <c r="B1014" s="30" t="n">
        <v>16</v>
      </c>
      <c r="C1014" s="7" t="n">
        <v>2500</v>
      </c>
    </row>
    <row r="1015" spans="1:8">
      <c r="A1015" t="s">
        <v>4</v>
      </c>
      <c r="B1015" s="4" t="s">
        <v>5</v>
      </c>
      <c r="C1015" s="4" t="s">
        <v>10</v>
      </c>
      <c r="D1015" s="4" t="s">
        <v>13</v>
      </c>
    </row>
    <row r="1016" spans="1:8">
      <c r="A1016" t="n">
        <v>8444</v>
      </c>
      <c r="B1016" s="48" t="n">
        <v>89</v>
      </c>
      <c r="C1016" s="7" t="n">
        <v>999</v>
      </c>
      <c r="D1016" s="7" t="n">
        <v>0</v>
      </c>
    </row>
    <row r="1017" spans="1:8">
      <c r="A1017" t="s">
        <v>4</v>
      </c>
      <c r="B1017" s="4" t="s">
        <v>5</v>
      </c>
      <c r="C1017" s="4" t="s">
        <v>13</v>
      </c>
      <c r="D1017" s="4" t="s">
        <v>10</v>
      </c>
      <c r="E1017" s="4" t="s">
        <v>10</v>
      </c>
      <c r="F1017" s="4" t="s">
        <v>9</v>
      </c>
    </row>
    <row r="1018" spans="1:8">
      <c r="A1018" t="n">
        <v>8448</v>
      </c>
      <c r="B1018" s="39" t="n">
        <v>84</v>
      </c>
      <c r="C1018" s="7" t="n">
        <v>0</v>
      </c>
      <c r="D1018" s="7" t="n">
        <v>2</v>
      </c>
      <c r="E1018" s="7" t="n">
        <v>0</v>
      </c>
      <c r="F1018" s="7" t="n">
        <v>1056964608</v>
      </c>
    </row>
    <row r="1019" spans="1:8">
      <c r="A1019" t="s">
        <v>4</v>
      </c>
      <c r="B1019" s="4" t="s">
        <v>5</v>
      </c>
      <c r="C1019" s="4" t="s">
        <v>10</v>
      </c>
      <c r="D1019" s="4" t="s">
        <v>9</v>
      </c>
    </row>
    <row r="1020" spans="1:8">
      <c r="A1020" t="n">
        <v>8458</v>
      </c>
      <c r="B1020" s="57" t="n">
        <v>98</v>
      </c>
      <c r="C1020" s="7" t="n">
        <v>999</v>
      </c>
      <c r="D1020" s="7" t="n">
        <v>1050253722</v>
      </c>
    </row>
    <row r="1021" spans="1:8">
      <c r="A1021" t="s">
        <v>4</v>
      </c>
      <c r="B1021" s="4" t="s">
        <v>5</v>
      </c>
      <c r="C1021" s="4" t="s">
        <v>13</v>
      </c>
      <c r="D1021" s="4" t="s">
        <v>13</v>
      </c>
      <c r="E1021" s="4" t="s">
        <v>18</v>
      </c>
      <c r="F1021" s="4" t="s">
        <v>18</v>
      </c>
      <c r="G1021" s="4" t="s">
        <v>18</v>
      </c>
      <c r="H1021" s="4" t="s">
        <v>10</v>
      </c>
      <c r="I1021" s="4" t="s">
        <v>13</v>
      </c>
    </row>
    <row r="1022" spans="1:8">
      <c r="A1022" t="n">
        <v>8465</v>
      </c>
      <c r="B1022" s="38" t="n">
        <v>45</v>
      </c>
      <c r="C1022" s="7" t="n">
        <v>4</v>
      </c>
      <c r="D1022" s="7" t="n">
        <v>3</v>
      </c>
      <c r="E1022" s="7" t="n">
        <v>357.209991455078</v>
      </c>
      <c r="F1022" s="7" t="n">
        <v>358.420013427734</v>
      </c>
      <c r="G1022" s="7" t="n">
        <v>0</v>
      </c>
      <c r="H1022" s="7" t="n">
        <v>1000</v>
      </c>
      <c r="I1022" s="7" t="n">
        <v>0</v>
      </c>
    </row>
    <row r="1023" spans="1:8">
      <c r="A1023" t="s">
        <v>4</v>
      </c>
      <c r="B1023" s="4" t="s">
        <v>5</v>
      </c>
      <c r="C1023" s="4" t="s">
        <v>13</v>
      </c>
      <c r="D1023" s="4" t="s">
        <v>13</v>
      </c>
      <c r="E1023" s="4" t="s">
        <v>18</v>
      </c>
      <c r="F1023" s="4" t="s">
        <v>10</v>
      </c>
    </row>
    <row r="1024" spans="1:8">
      <c r="A1024" t="n">
        <v>8483</v>
      </c>
      <c r="B1024" s="38" t="n">
        <v>45</v>
      </c>
      <c r="C1024" s="7" t="n">
        <v>5</v>
      </c>
      <c r="D1024" s="7" t="n">
        <v>3</v>
      </c>
      <c r="E1024" s="7" t="n">
        <v>1.20000004768372</v>
      </c>
      <c r="F1024" s="7" t="n">
        <v>1000</v>
      </c>
    </row>
    <row r="1025" spans="1:9">
      <c r="A1025" t="s">
        <v>4</v>
      </c>
      <c r="B1025" s="4" t="s">
        <v>5</v>
      </c>
      <c r="C1025" s="4" t="s">
        <v>13</v>
      </c>
      <c r="D1025" s="4" t="s">
        <v>13</v>
      </c>
      <c r="E1025" s="4" t="s">
        <v>18</v>
      </c>
      <c r="F1025" s="4" t="s">
        <v>10</v>
      </c>
    </row>
    <row r="1026" spans="1:9">
      <c r="A1026" t="n">
        <v>8492</v>
      </c>
      <c r="B1026" s="38" t="n">
        <v>45</v>
      </c>
      <c r="C1026" s="7" t="n">
        <v>11</v>
      </c>
      <c r="D1026" s="7" t="n">
        <v>3</v>
      </c>
      <c r="E1026" s="7" t="n">
        <v>38</v>
      </c>
      <c r="F1026" s="7" t="n">
        <v>1000</v>
      </c>
    </row>
    <row r="1027" spans="1:9">
      <c r="A1027" t="s">
        <v>4</v>
      </c>
      <c r="B1027" s="4" t="s">
        <v>5</v>
      </c>
      <c r="C1027" s="4" t="s">
        <v>10</v>
      </c>
      <c r="D1027" s="4" t="s">
        <v>13</v>
      </c>
      <c r="E1027" s="4" t="s">
        <v>6</v>
      </c>
      <c r="F1027" s="4" t="s">
        <v>18</v>
      </c>
      <c r="G1027" s="4" t="s">
        <v>18</v>
      </c>
      <c r="H1027" s="4" t="s">
        <v>18</v>
      </c>
    </row>
    <row r="1028" spans="1:9">
      <c r="A1028" t="n">
        <v>8501</v>
      </c>
      <c r="B1028" s="36" t="n">
        <v>48</v>
      </c>
      <c r="C1028" s="7" t="n">
        <v>999</v>
      </c>
      <c r="D1028" s="7" t="n">
        <v>0</v>
      </c>
      <c r="E1028" s="7" t="s">
        <v>49</v>
      </c>
      <c r="F1028" s="7" t="n">
        <v>0</v>
      </c>
      <c r="G1028" s="7" t="n">
        <v>1</v>
      </c>
      <c r="H1028" s="7" t="n">
        <v>0</v>
      </c>
    </row>
    <row r="1029" spans="1:9">
      <c r="A1029" t="s">
        <v>4</v>
      </c>
      <c r="B1029" s="4" t="s">
        <v>5</v>
      </c>
      <c r="C1029" s="4" t="s">
        <v>10</v>
      </c>
      <c r="D1029" s="4" t="s">
        <v>10</v>
      </c>
      <c r="E1029" s="4" t="s">
        <v>18</v>
      </c>
      <c r="F1029" s="4" t="s">
        <v>18</v>
      </c>
      <c r="G1029" s="4" t="s">
        <v>18</v>
      </c>
      <c r="H1029" s="4" t="s">
        <v>18</v>
      </c>
      <c r="I1029" s="4" t="s">
        <v>13</v>
      </c>
      <c r="J1029" s="4" t="s">
        <v>10</v>
      </c>
    </row>
    <row r="1030" spans="1:9">
      <c r="A1030" t="n">
        <v>8527</v>
      </c>
      <c r="B1030" s="40" t="n">
        <v>55</v>
      </c>
      <c r="C1030" s="7" t="n">
        <v>999</v>
      </c>
      <c r="D1030" s="7" t="n">
        <v>65024</v>
      </c>
      <c r="E1030" s="7" t="n">
        <v>0</v>
      </c>
      <c r="F1030" s="7" t="n">
        <v>0</v>
      </c>
      <c r="G1030" s="7" t="n">
        <v>5</v>
      </c>
      <c r="H1030" s="7" t="n">
        <v>5</v>
      </c>
      <c r="I1030" s="7" t="n">
        <v>0</v>
      </c>
      <c r="J1030" s="7" t="n">
        <v>0</v>
      </c>
    </row>
    <row r="1031" spans="1:9">
      <c r="A1031" t="s">
        <v>4</v>
      </c>
      <c r="B1031" s="4" t="s">
        <v>5</v>
      </c>
      <c r="C1031" s="4" t="s">
        <v>10</v>
      </c>
    </row>
    <row r="1032" spans="1:9">
      <c r="A1032" t="n">
        <v>8551</v>
      </c>
      <c r="B1032" s="30" t="n">
        <v>16</v>
      </c>
      <c r="C1032" s="7" t="n">
        <v>800</v>
      </c>
    </row>
    <row r="1033" spans="1:9">
      <c r="A1033" t="s">
        <v>4</v>
      </c>
      <c r="B1033" s="4" t="s">
        <v>5</v>
      </c>
      <c r="C1033" s="4" t="s">
        <v>13</v>
      </c>
      <c r="D1033" s="4" t="s">
        <v>10</v>
      </c>
      <c r="E1033" s="4" t="s">
        <v>18</v>
      </c>
    </row>
    <row r="1034" spans="1:9">
      <c r="A1034" t="n">
        <v>8554</v>
      </c>
      <c r="B1034" s="23" t="n">
        <v>58</v>
      </c>
      <c r="C1034" s="7" t="n">
        <v>101</v>
      </c>
      <c r="D1034" s="7" t="n">
        <v>500</v>
      </c>
      <c r="E1034" s="7" t="n">
        <v>1</v>
      </c>
    </row>
    <row r="1035" spans="1:9">
      <c r="A1035" t="s">
        <v>4</v>
      </c>
      <c r="B1035" s="4" t="s">
        <v>5</v>
      </c>
      <c r="C1035" s="4" t="s">
        <v>13</v>
      </c>
      <c r="D1035" s="4" t="s">
        <v>10</v>
      </c>
    </row>
    <row r="1036" spans="1:9">
      <c r="A1036" t="n">
        <v>8562</v>
      </c>
      <c r="B1036" s="23" t="n">
        <v>58</v>
      </c>
      <c r="C1036" s="7" t="n">
        <v>254</v>
      </c>
      <c r="D1036" s="7" t="n">
        <v>0</v>
      </c>
    </row>
    <row r="1037" spans="1:9">
      <c r="A1037" t="s">
        <v>4</v>
      </c>
      <c r="B1037" s="4" t="s">
        <v>5</v>
      </c>
      <c r="C1037" s="4" t="s">
        <v>13</v>
      </c>
    </row>
    <row r="1038" spans="1:9">
      <c r="A1038" t="n">
        <v>8566</v>
      </c>
      <c r="B1038" s="38" t="n">
        <v>45</v>
      </c>
      <c r="C1038" s="7" t="n">
        <v>16</v>
      </c>
    </row>
    <row r="1039" spans="1:9">
      <c r="A1039" t="s">
        <v>4</v>
      </c>
      <c r="B1039" s="4" t="s">
        <v>5</v>
      </c>
      <c r="C1039" s="4" t="s">
        <v>13</v>
      </c>
      <c r="D1039" s="4" t="s">
        <v>10</v>
      </c>
      <c r="E1039" s="4" t="s">
        <v>18</v>
      </c>
      <c r="F1039" s="4" t="s">
        <v>18</v>
      </c>
      <c r="G1039" s="4" t="s">
        <v>18</v>
      </c>
    </row>
    <row r="1040" spans="1:9">
      <c r="A1040" t="n">
        <v>8568</v>
      </c>
      <c r="B1040" s="38" t="n">
        <v>45</v>
      </c>
      <c r="C1040" s="7" t="n">
        <v>15</v>
      </c>
      <c r="D1040" s="7" t="n">
        <v>23</v>
      </c>
      <c r="E1040" s="7" t="n">
        <v>-0.100000001490116</v>
      </c>
      <c r="F1040" s="7" t="n">
        <v>1.32000005245209</v>
      </c>
      <c r="G1040" s="7" t="n">
        <v>-0.400000005960464</v>
      </c>
    </row>
    <row r="1041" spans="1:10">
      <c r="A1041" t="s">
        <v>4</v>
      </c>
      <c r="B1041" s="4" t="s">
        <v>5</v>
      </c>
      <c r="C1041" s="4" t="s">
        <v>13</v>
      </c>
      <c r="D1041" s="4" t="s">
        <v>13</v>
      </c>
      <c r="E1041" s="4" t="s">
        <v>18</v>
      </c>
      <c r="F1041" s="4" t="s">
        <v>18</v>
      </c>
      <c r="G1041" s="4" t="s">
        <v>18</v>
      </c>
      <c r="H1041" s="4" t="s">
        <v>10</v>
      </c>
      <c r="I1041" s="4" t="s">
        <v>13</v>
      </c>
    </row>
    <row r="1042" spans="1:10">
      <c r="A1042" t="n">
        <v>8584</v>
      </c>
      <c r="B1042" s="38" t="n">
        <v>45</v>
      </c>
      <c r="C1042" s="7" t="n">
        <v>4</v>
      </c>
      <c r="D1042" s="7" t="n">
        <v>3</v>
      </c>
      <c r="E1042" s="7" t="n">
        <v>343.459991455078</v>
      </c>
      <c r="F1042" s="7" t="n">
        <v>167.860000610352</v>
      </c>
      <c r="G1042" s="7" t="n">
        <v>0</v>
      </c>
      <c r="H1042" s="7" t="n">
        <v>0</v>
      </c>
      <c r="I1042" s="7" t="n">
        <v>0</v>
      </c>
    </row>
    <row r="1043" spans="1:10">
      <c r="A1043" t="s">
        <v>4</v>
      </c>
      <c r="B1043" s="4" t="s">
        <v>5</v>
      </c>
      <c r="C1043" s="4" t="s">
        <v>13</v>
      </c>
      <c r="D1043" s="4" t="s">
        <v>13</v>
      </c>
      <c r="E1043" s="4" t="s">
        <v>18</v>
      </c>
      <c r="F1043" s="4" t="s">
        <v>10</v>
      </c>
    </row>
    <row r="1044" spans="1:10">
      <c r="A1044" t="n">
        <v>8602</v>
      </c>
      <c r="B1044" s="38" t="n">
        <v>45</v>
      </c>
      <c r="C1044" s="7" t="n">
        <v>5</v>
      </c>
      <c r="D1044" s="7" t="n">
        <v>3</v>
      </c>
      <c r="E1044" s="7" t="n">
        <v>0.819999992847443</v>
      </c>
      <c r="F1044" s="7" t="n">
        <v>0</v>
      </c>
    </row>
    <row r="1045" spans="1:10">
      <c r="A1045" t="s">
        <v>4</v>
      </c>
      <c r="B1045" s="4" t="s">
        <v>5</v>
      </c>
      <c r="C1045" s="4" t="s">
        <v>13</v>
      </c>
      <c r="D1045" s="4" t="s">
        <v>13</v>
      </c>
      <c r="E1045" s="4" t="s">
        <v>18</v>
      </c>
      <c r="F1045" s="4" t="s">
        <v>10</v>
      </c>
    </row>
    <row r="1046" spans="1:10">
      <c r="A1046" t="n">
        <v>8611</v>
      </c>
      <c r="B1046" s="38" t="n">
        <v>45</v>
      </c>
      <c r="C1046" s="7" t="n">
        <v>5</v>
      </c>
      <c r="D1046" s="7" t="n">
        <v>3</v>
      </c>
      <c r="E1046" s="7" t="n">
        <v>0.899999976158142</v>
      </c>
      <c r="F1046" s="7" t="n">
        <v>2500</v>
      </c>
    </row>
    <row r="1047" spans="1:10">
      <c r="A1047" t="s">
        <v>4</v>
      </c>
      <c r="B1047" s="4" t="s">
        <v>5</v>
      </c>
      <c r="C1047" s="4" t="s">
        <v>13</v>
      </c>
      <c r="D1047" s="4" t="s">
        <v>13</v>
      </c>
      <c r="E1047" s="4" t="s">
        <v>18</v>
      </c>
      <c r="F1047" s="4" t="s">
        <v>10</v>
      </c>
    </row>
    <row r="1048" spans="1:10">
      <c r="A1048" t="n">
        <v>8620</v>
      </c>
      <c r="B1048" s="38" t="n">
        <v>45</v>
      </c>
      <c r="C1048" s="7" t="n">
        <v>11</v>
      </c>
      <c r="D1048" s="7" t="n">
        <v>3</v>
      </c>
      <c r="E1048" s="7" t="n">
        <v>38</v>
      </c>
      <c r="F1048" s="7" t="n">
        <v>0</v>
      </c>
    </row>
    <row r="1049" spans="1:10">
      <c r="A1049" t="s">
        <v>4</v>
      </c>
      <c r="B1049" s="4" t="s">
        <v>5</v>
      </c>
      <c r="C1049" s="4" t="s">
        <v>10</v>
      </c>
      <c r="D1049" s="4" t="s">
        <v>13</v>
      </c>
    </row>
    <row r="1050" spans="1:10">
      <c r="A1050" t="n">
        <v>8629</v>
      </c>
      <c r="B1050" s="42" t="n">
        <v>56</v>
      </c>
      <c r="C1050" s="7" t="n">
        <v>999</v>
      </c>
      <c r="D1050" s="7" t="n">
        <v>1</v>
      </c>
    </row>
    <row r="1051" spans="1:10">
      <c r="A1051" t="s">
        <v>4</v>
      </c>
      <c r="B1051" s="4" t="s">
        <v>5</v>
      </c>
      <c r="C1051" s="4" t="s">
        <v>10</v>
      </c>
      <c r="D1051" s="4" t="s">
        <v>18</v>
      </c>
      <c r="E1051" s="4" t="s">
        <v>18</v>
      </c>
      <c r="F1051" s="4" t="s">
        <v>18</v>
      </c>
      <c r="G1051" s="4" t="s">
        <v>18</v>
      </c>
    </row>
    <row r="1052" spans="1:10">
      <c r="A1052" t="n">
        <v>8633</v>
      </c>
      <c r="B1052" s="34" t="n">
        <v>46</v>
      </c>
      <c r="C1052" s="7" t="n">
        <v>999</v>
      </c>
      <c r="D1052" s="7" t="n">
        <v>-100</v>
      </c>
      <c r="E1052" s="7" t="n">
        <v>-100</v>
      </c>
      <c r="F1052" s="7" t="n">
        <v>0</v>
      </c>
      <c r="G1052" s="7" t="n">
        <v>0</v>
      </c>
    </row>
    <row r="1053" spans="1:10">
      <c r="A1053" t="s">
        <v>4</v>
      </c>
      <c r="B1053" s="4" t="s">
        <v>5</v>
      </c>
      <c r="C1053" s="4" t="s">
        <v>13</v>
      </c>
      <c r="D1053" s="4" t="s">
        <v>10</v>
      </c>
      <c r="E1053" s="4" t="s">
        <v>10</v>
      </c>
      <c r="F1053" s="4" t="s">
        <v>9</v>
      </c>
    </row>
    <row r="1054" spans="1:10">
      <c r="A1054" t="n">
        <v>8652</v>
      </c>
      <c r="B1054" s="39" t="n">
        <v>84</v>
      </c>
      <c r="C1054" s="7" t="n">
        <v>0</v>
      </c>
      <c r="D1054" s="7" t="n">
        <v>2</v>
      </c>
      <c r="E1054" s="7" t="n">
        <v>0</v>
      </c>
      <c r="F1054" s="7" t="n">
        <v>1045220557</v>
      </c>
    </row>
    <row r="1055" spans="1:10">
      <c r="A1055" t="s">
        <v>4</v>
      </c>
      <c r="B1055" s="4" t="s">
        <v>5</v>
      </c>
      <c r="C1055" s="4" t="s">
        <v>13</v>
      </c>
      <c r="D1055" s="4" t="s">
        <v>18</v>
      </c>
      <c r="E1055" s="4" t="s">
        <v>18</v>
      </c>
      <c r="F1055" s="4" t="s">
        <v>18</v>
      </c>
    </row>
    <row r="1056" spans="1:10">
      <c r="A1056" t="n">
        <v>8662</v>
      </c>
      <c r="B1056" s="38" t="n">
        <v>45</v>
      </c>
      <c r="C1056" s="7" t="n">
        <v>9</v>
      </c>
      <c r="D1056" s="7" t="n">
        <v>0.0199999995529652</v>
      </c>
      <c r="E1056" s="7" t="n">
        <v>0.0199999995529652</v>
      </c>
      <c r="F1056" s="7" t="n">
        <v>1</v>
      </c>
    </row>
    <row r="1057" spans="1:9">
      <c r="A1057" t="s">
        <v>4</v>
      </c>
      <c r="B1057" s="4" t="s">
        <v>5</v>
      </c>
      <c r="C1057" s="4" t="s">
        <v>13</v>
      </c>
      <c r="D1057" s="4" t="s">
        <v>10</v>
      </c>
      <c r="E1057" s="4" t="s">
        <v>6</v>
      </c>
    </row>
    <row r="1058" spans="1:9">
      <c r="A1058" t="n">
        <v>8676</v>
      </c>
      <c r="B1058" s="43" t="n">
        <v>51</v>
      </c>
      <c r="C1058" s="7" t="n">
        <v>4</v>
      </c>
      <c r="D1058" s="7" t="n">
        <v>23</v>
      </c>
      <c r="E1058" s="7" t="s">
        <v>117</v>
      </c>
    </row>
    <row r="1059" spans="1:9">
      <c r="A1059" t="s">
        <v>4</v>
      </c>
      <c r="B1059" s="4" t="s">
        <v>5</v>
      </c>
      <c r="C1059" s="4" t="s">
        <v>10</v>
      </c>
    </row>
    <row r="1060" spans="1:9">
      <c r="A1060" t="n">
        <v>8703</v>
      </c>
      <c r="B1060" s="30" t="n">
        <v>16</v>
      </c>
      <c r="C1060" s="7" t="n">
        <v>0</v>
      </c>
    </row>
    <row r="1061" spans="1:9">
      <c r="A1061" t="s">
        <v>4</v>
      </c>
      <c r="B1061" s="4" t="s">
        <v>5</v>
      </c>
      <c r="C1061" s="4" t="s">
        <v>10</v>
      </c>
      <c r="D1061" s="4" t="s">
        <v>13</v>
      </c>
      <c r="E1061" s="4" t="s">
        <v>9</v>
      </c>
      <c r="F1061" s="4" t="s">
        <v>62</v>
      </c>
      <c r="G1061" s="4" t="s">
        <v>13</v>
      </c>
      <c r="H1061" s="4" t="s">
        <v>13</v>
      </c>
      <c r="I1061" s="4" t="s">
        <v>13</v>
      </c>
    </row>
    <row r="1062" spans="1:9">
      <c r="A1062" t="n">
        <v>8706</v>
      </c>
      <c r="B1062" s="44" t="n">
        <v>26</v>
      </c>
      <c r="C1062" s="7" t="n">
        <v>23</v>
      </c>
      <c r="D1062" s="7" t="n">
        <v>17</v>
      </c>
      <c r="E1062" s="7" t="n">
        <v>28465</v>
      </c>
      <c r="F1062" s="7" t="s">
        <v>118</v>
      </c>
      <c r="G1062" s="7" t="n">
        <v>8</v>
      </c>
      <c r="H1062" s="7" t="n">
        <v>2</v>
      </c>
      <c r="I1062" s="7" t="n">
        <v>0</v>
      </c>
    </row>
    <row r="1063" spans="1:9">
      <c r="A1063" t="s">
        <v>4</v>
      </c>
      <c r="B1063" s="4" t="s">
        <v>5</v>
      </c>
      <c r="C1063" s="4" t="s">
        <v>10</v>
      </c>
      <c r="D1063" s="4" t="s">
        <v>9</v>
      </c>
    </row>
    <row r="1064" spans="1:9">
      <c r="A1064" t="n">
        <v>8734</v>
      </c>
      <c r="B1064" s="57" t="n">
        <v>98</v>
      </c>
      <c r="C1064" s="7" t="n">
        <v>23</v>
      </c>
      <c r="D1064" s="7" t="n">
        <v>1040187392</v>
      </c>
    </row>
    <row r="1065" spans="1:9">
      <c r="A1065" t="s">
        <v>4</v>
      </c>
      <c r="B1065" s="4" t="s">
        <v>5</v>
      </c>
      <c r="C1065" s="4" t="s">
        <v>10</v>
      </c>
    </row>
    <row r="1066" spans="1:9">
      <c r="A1066" t="n">
        <v>8741</v>
      </c>
      <c r="B1066" s="30" t="n">
        <v>16</v>
      </c>
      <c r="C1066" s="7" t="n">
        <v>1700</v>
      </c>
    </row>
    <row r="1067" spans="1:9">
      <c r="A1067" t="s">
        <v>4</v>
      </c>
      <c r="B1067" s="4" t="s">
        <v>5</v>
      </c>
      <c r="C1067" s="4" t="s">
        <v>10</v>
      </c>
      <c r="D1067" s="4" t="s">
        <v>13</v>
      </c>
    </row>
    <row r="1068" spans="1:9">
      <c r="A1068" t="n">
        <v>8744</v>
      </c>
      <c r="B1068" s="48" t="n">
        <v>89</v>
      </c>
      <c r="C1068" s="7" t="n">
        <v>23</v>
      </c>
      <c r="D1068" s="7" t="n">
        <v>0</v>
      </c>
    </row>
    <row r="1069" spans="1:9">
      <c r="A1069" t="s">
        <v>4</v>
      </c>
      <c r="B1069" s="4" t="s">
        <v>5</v>
      </c>
      <c r="C1069" s="4" t="s">
        <v>10</v>
      </c>
      <c r="D1069" s="4" t="s">
        <v>9</v>
      </c>
    </row>
    <row r="1070" spans="1:9">
      <c r="A1070" t="n">
        <v>8748</v>
      </c>
      <c r="B1070" s="57" t="n">
        <v>98</v>
      </c>
      <c r="C1070" s="7" t="n">
        <v>23</v>
      </c>
      <c r="D1070" s="7" t="n">
        <v>1050253722</v>
      </c>
    </row>
    <row r="1071" spans="1:9">
      <c r="A1071" t="s">
        <v>4</v>
      </c>
      <c r="B1071" s="4" t="s">
        <v>5</v>
      </c>
      <c r="C1071" s="4" t="s">
        <v>13</v>
      </c>
      <c r="D1071" s="4" t="s">
        <v>10</v>
      </c>
      <c r="E1071" s="4" t="s">
        <v>10</v>
      </c>
      <c r="F1071" s="4" t="s">
        <v>9</v>
      </c>
    </row>
    <row r="1072" spans="1:9">
      <c r="A1072" t="n">
        <v>8755</v>
      </c>
      <c r="B1072" s="39" t="n">
        <v>84</v>
      </c>
      <c r="C1072" s="7" t="n">
        <v>0</v>
      </c>
      <c r="D1072" s="7" t="n">
        <v>2</v>
      </c>
      <c r="E1072" s="7" t="n">
        <v>0</v>
      </c>
      <c r="F1072" s="7" t="n">
        <v>1056964608</v>
      </c>
    </row>
    <row r="1073" spans="1:9">
      <c r="A1073" t="s">
        <v>4</v>
      </c>
      <c r="B1073" s="4" t="s">
        <v>5</v>
      </c>
      <c r="C1073" s="4" t="s">
        <v>13</v>
      </c>
      <c r="D1073" s="4" t="s">
        <v>13</v>
      </c>
      <c r="E1073" s="4" t="s">
        <v>18</v>
      </c>
      <c r="F1073" s="4" t="s">
        <v>18</v>
      </c>
      <c r="G1073" s="4" t="s">
        <v>18</v>
      </c>
      <c r="H1073" s="4" t="s">
        <v>10</v>
      </c>
      <c r="I1073" s="4" t="s">
        <v>13</v>
      </c>
    </row>
    <row r="1074" spans="1:9">
      <c r="A1074" t="n">
        <v>8765</v>
      </c>
      <c r="B1074" s="38" t="n">
        <v>45</v>
      </c>
      <c r="C1074" s="7" t="n">
        <v>4</v>
      </c>
      <c r="D1074" s="7" t="n">
        <v>3</v>
      </c>
      <c r="E1074" s="7" t="n">
        <v>355.489990234375</v>
      </c>
      <c r="F1074" s="7" t="n">
        <v>147.009994506836</v>
      </c>
      <c r="G1074" s="7" t="n">
        <v>0</v>
      </c>
      <c r="H1074" s="7" t="n">
        <v>1000</v>
      </c>
      <c r="I1074" s="7" t="n">
        <v>1</v>
      </c>
    </row>
    <row r="1075" spans="1:9">
      <c r="A1075" t="s">
        <v>4</v>
      </c>
      <c r="B1075" s="4" t="s">
        <v>5</v>
      </c>
      <c r="C1075" s="4" t="s">
        <v>13</v>
      </c>
      <c r="D1075" s="4" t="s">
        <v>13</v>
      </c>
      <c r="E1075" s="4" t="s">
        <v>18</v>
      </c>
      <c r="F1075" s="4" t="s">
        <v>10</v>
      </c>
    </row>
    <row r="1076" spans="1:9">
      <c r="A1076" t="n">
        <v>8783</v>
      </c>
      <c r="B1076" s="38" t="n">
        <v>45</v>
      </c>
      <c r="C1076" s="7" t="n">
        <v>5</v>
      </c>
      <c r="D1076" s="7" t="n">
        <v>3</v>
      </c>
      <c r="E1076" s="7" t="n">
        <v>1.20000004768372</v>
      </c>
      <c r="F1076" s="7" t="n">
        <v>1000</v>
      </c>
    </row>
    <row r="1077" spans="1:9">
      <c r="A1077" t="s">
        <v>4</v>
      </c>
      <c r="B1077" s="4" t="s">
        <v>5</v>
      </c>
      <c r="C1077" s="4" t="s">
        <v>13</v>
      </c>
      <c r="D1077" s="4" t="s">
        <v>13</v>
      </c>
      <c r="E1077" s="4" t="s">
        <v>18</v>
      </c>
      <c r="F1077" s="4" t="s">
        <v>10</v>
      </c>
    </row>
    <row r="1078" spans="1:9">
      <c r="A1078" t="n">
        <v>8792</v>
      </c>
      <c r="B1078" s="38" t="n">
        <v>45</v>
      </c>
      <c r="C1078" s="7" t="n">
        <v>11</v>
      </c>
      <c r="D1078" s="7" t="n">
        <v>3</v>
      </c>
      <c r="E1078" s="7" t="n">
        <v>38</v>
      </c>
      <c r="F1078" s="7" t="n">
        <v>1000</v>
      </c>
    </row>
    <row r="1079" spans="1:9">
      <c r="A1079" t="s">
        <v>4</v>
      </c>
      <c r="B1079" s="4" t="s">
        <v>5</v>
      </c>
      <c r="C1079" s="4" t="s">
        <v>10</v>
      </c>
      <c r="D1079" s="4" t="s">
        <v>13</v>
      </c>
      <c r="E1079" s="4" t="s">
        <v>6</v>
      </c>
      <c r="F1079" s="4" t="s">
        <v>18</v>
      </c>
      <c r="G1079" s="4" t="s">
        <v>18</v>
      </c>
      <c r="H1079" s="4" t="s">
        <v>18</v>
      </c>
    </row>
    <row r="1080" spans="1:9">
      <c r="A1080" t="n">
        <v>8801</v>
      </c>
      <c r="B1080" s="36" t="n">
        <v>48</v>
      </c>
      <c r="C1080" s="7" t="n">
        <v>23</v>
      </c>
      <c r="D1080" s="7" t="n">
        <v>0</v>
      </c>
      <c r="E1080" s="7" t="s">
        <v>49</v>
      </c>
      <c r="F1080" s="7" t="n">
        <v>-1</v>
      </c>
      <c r="G1080" s="7" t="n">
        <v>1</v>
      </c>
      <c r="H1080" s="7" t="n">
        <v>0</v>
      </c>
    </row>
    <row r="1081" spans="1:9">
      <c r="A1081" t="s">
        <v>4</v>
      </c>
      <c r="B1081" s="4" t="s">
        <v>5</v>
      </c>
      <c r="C1081" s="4" t="s">
        <v>10</v>
      </c>
      <c r="D1081" s="4" t="s">
        <v>10</v>
      </c>
      <c r="E1081" s="4" t="s">
        <v>18</v>
      </c>
      <c r="F1081" s="4" t="s">
        <v>18</v>
      </c>
      <c r="G1081" s="4" t="s">
        <v>18</v>
      </c>
      <c r="H1081" s="4" t="s">
        <v>18</v>
      </c>
      <c r="I1081" s="4" t="s">
        <v>13</v>
      </c>
      <c r="J1081" s="4" t="s">
        <v>10</v>
      </c>
    </row>
    <row r="1082" spans="1:9">
      <c r="A1082" t="n">
        <v>8827</v>
      </c>
      <c r="B1082" s="40" t="n">
        <v>55</v>
      </c>
      <c r="C1082" s="7" t="n">
        <v>23</v>
      </c>
      <c r="D1082" s="7" t="n">
        <v>65024</v>
      </c>
      <c r="E1082" s="7" t="n">
        <v>0</v>
      </c>
      <c r="F1082" s="7" t="n">
        <v>0</v>
      </c>
      <c r="G1082" s="7" t="n">
        <v>5</v>
      </c>
      <c r="H1082" s="7" t="n">
        <v>5</v>
      </c>
      <c r="I1082" s="7" t="n">
        <v>0</v>
      </c>
      <c r="J1082" s="7" t="n">
        <v>0</v>
      </c>
    </row>
    <row r="1083" spans="1:9">
      <c r="A1083" t="s">
        <v>4</v>
      </c>
      <c r="B1083" s="4" t="s">
        <v>5</v>
      </c>
      <c r="C1083" s="4" t="s">
        <v>10</v>
      </c>
    </row>
    <row r="1084" spans="1:9">
      <c r="A1084" t="n">
        <v>8851</v>
      </c>
      <c r="B1084" s="30" t="n">
        <v>16</v>
      </c>
      <c r="C1084" s="7" t="n">
        <v>800</v>
      </c>
    </row>
    <row r="1085" spans="1:9">
      <c r="A1085" t="s">
        <v>4</v>
      </c>
      <c r="B1085" s="4" t="s">
        <v>5</v>
      </c>
      <c r="C1085" s="4" t="s">
        <v>13</v>
      </c>
      <c r="D1085" s="4" t="s">
        <v>10</v>
      </c>
      <c r="E1085" s="4" t="s">
        <v>18</v>
      </c>
    </row>
    <row r="1086" spans="1:9">
      <c r="A1086" t="n">
        <v>8854</v>
      </c>
      <c r="B1086" s="23" t="n">
        <v>58</v>
      </c>
      <c r="C1086" s="7" t="n">
        <v>101</v>
      </c>
      <c r="D1086" s="7" t="n">
        <v>500</v>
      </c>
      <c r="E1086" s="7" t="n">
        <v>1</v>
      </c>
    </row>
    <row r="1087" spans="1:9">
      <c r="A1087" t="s">
        <v>4</v>
      </c>
      <c r="B1087" s="4" t="s">
        <v>5</v>
      </c>
      <c r="C1087" s="4" t="s">
        <v>13</v>
      </c>
      <c r="D1087" s="4" t="s">
        <v>10</v>
      </c>
    </row>
    <row r="1088" spans="1:9">
      <c r="A1088" t="n">
        <v>8862</v>
      </c>
      <c r="B1088" s="23" t="n">
        <v>58</v>
      </c>
      <c r="C1088" s="7" t="n">
        <v>254</v>
      </c>
      <c r="D1088" s="7" t="n">
        <v>0</v>
      </c>
    </row>
    <row r="1089" spans="1:10">
      <c r="A1089" t="s">
        <v>4</v>
      </c>
      <c r="B1089" s="4" t="s">
        <v>5</v>
      </c>
      <c r="C1089" s="4" t="s">
        <v>13</v>
      </c>
    </row>
    <row r="1090" spans="1:10">
      <c r="A1090" t="n">
        <v>8866</v>
      </c>
      <c r="B1090" s="38" t="n">
        <v>45</v>
      </c>
      <c r="C1090" s="7" t="n">
        <v>16</v>
      </c>
    </row>
    <row r="1091" spans="1:10">
      <c r="A1091" t="s">
        <v>4</v>
      </c>
      <c r="B1091" s="4" t="s">
        <v>5</v>
      </c>
      <c r="C1091" s="4" t="s">
        <v>13</v>
      </c>
    </row>
    <row r="1092" spans="1:10">
      <c r="A1092" t="n">
        <v>8868</v>
      </c>
      <c r="B1092" s="38" t="n">
        <v>45</v>
      </c>
      <c r="C1092" s="7" t="n">
        <v>0</v>
      </c>
    </row>
    <row r="1093" spans="1:10">
      <c r="A1093" t="s">
        <v>4</v>
      </c>
      <c r="B1093" s="4" t="s">
        <v>5</v>
      </c>
      <c r="C1093" s="4" t="s">
        <v>13</v>
      </c>
      <c r="D1093" s="4" t="s">
        <v>13</v>
      </c>
      <c r="E1093" s="4" t="s">
        <v>18</v>
      </c>
      <c r="F1093" s="4" t="s">
        <v>18</v>
      </c>
      <c r="G1093" s="4" t="s">
        <v>18</v>
      </c>
      <c r="H1093" s="4" t="s">
        <v>10</v>
      </c>
    </row>
    <row r="1094" spans="1:10">
      <c r="A1094" t="n">
        <v>8870</v>
      </c>
      <c r="B1094" s="38" t="n">
        <v>45</v>
      </c>
      <c r="C1094" s="7" t="n">
        <v>2</v>
      </c>
      <c r="D1094" s="7" t="n">
        <v>3</v>
      </c>
      <c r="E1094" s="7" t="n">
        <v>-8.39000034332275</v>
      </c>
      <c r="F1094" s="7" t="n">
        <v>1.35000002384186</v>
      </c>
      <c r="G1094" s="7" t="n">
        <v>60.3499984741211</v>
      </c>
      <c r="H1094" s="7" t="n">
        <v>0</v>
      </c>
    </row>
    <row r="1095" spans="1:10">
      <c r="A1095" t="s">
        <v>4</v>
      </c>
      <c r="B1095" s="4" t="s">
        <v>5</v>
      </c>
      <c r="C1095" s="4" t="s">
        <v>13</v>
      </c>
      <c r="D1095" s="4" t="s">
        <v>13</v>
      </c>
      <c r="E1095" s="4" t="s">
        <v>18</v>
      </c>
      <c r="F1095" s="4" t="s">
        <v>18</v>
      </c>
      <c r="G1095" s="4" t="s">
        <v>18</v>
      </c>
      <c r="H1095" s="4" t="s">
        <v>10</v>
      </c>
      <c r="I1095" s="4" t="s">
        <v>13</v>
      </c>
    </row>
    <row r="1096" spans="1:10">
      <c r="A1096" t="n">
        <v>8887</v>
      </c>
      <c r="B1096" s="38" t="n">
        <v>45</v>
      </c>
      <c r="C1096" s="7" t="n">
        <v>4</v>
      </c>
      <c r="D1096" s="7" t="n">
        <v>3</v>
      </c>
      <c r="E1096" s="7" t="n">
        <v>5.03999996185303</v>
      </c>
      <c r="F1096" s="7" t="n">
        <v>284.410003662109</v>
      </c>
      <c r="G1096" s="7" t="n">
        <v>0</v>
      </c>
      <c r="H1096" s="7" t="n">
        <v>0</v>
      </c>
      <c r="I1096" s="7" t="n">
        <v>0</v>
      </c>
    </row>
    <row r="1097" spans="1:10">
      <c r="A1097" t="s">
        <v>4</v>
      </c>
      <c r="B1097" s="4" t="s">
        <v>5</v>
      </c>
      <c r="C1097" s="4" t="s">
        <v>13</v>
      </c>
      <c r="D1097" s="4" t="s">
        <v>13</v>
      </c>
      <c r="E1097" s="4" t="s">
        <v>18</v>
      </c>
      <c r="F1097" s="4" t="s">
        <v>10</v>
      </c>
    </row>
    <row r="1098" spans="1:10">
      <c r="A1098" t="n">
        <v>8905</v>
      </c>
      <c r="B1098" s="38" t="n">
        <v>45</v>
      </c>
      <c r="C1098" s="7" t="n">
        <v>5</v>
      </c>
      <c r="D1098" s="7" t="n">
        <v>3</v>
      </c>
      <c r="E1098" s="7" t="n">
        <v>6.09999990463257</v>
      </c>
      <c r="F1098" s="7" t="n">
        <v>0</v>
      </c>
    </row>
    <row r="1099" spans="1:10">
      <c r="A1099" t="s">
        <v>4</v>
      </c>
      <c r="B1099" s="4" t="s">
        <v>5</v>
      </c>
      <c r="C1099" s="4" t="s">
        <v>13</v>
      </c>
      <c r="D1099" s="4" t="s">
        <v>13</v>
      </c>
      <c r="E1099" s="4" t="s">
        <v>18</v>
      </c>
      <c r="F1099" s="4" t="s">
        <v>10</v>
      </c>
    </row>
    <row r="1100" spans="1:10">
      <c r="A1100" t="n">
        <v>8914</v>
      </c>
      <c r="B1100" s="38" t="n">
        <v>45</v>
      </c>
      <c r="C1100" s="7" t="n">
        <v>11</v>
      </c>
      <c r="D1100" s="7" t="n">
        <v>3</v>
      </c>
      <c r="E1100" s="7" t="n">
        <v>38</v>
      </c>
      <c r="F1100" s="7" t="n">
        <v>0</v>
      </c>
    </row>
    <row r="1101" spans="1:10">
      <c r="A1101" t="s">
        <v>4</v>
      </c>
      <c r="B1101" s="4" t="s">
        <v>5</v>
      </c>
      <c r="C1101" s="4" t="s">
        <v>13</v>
      </c>
      <c r="D1101" s="4" t="s">
        <v>13</v>
      </c>
      <c r="E1101" s="4" t="s">
        <v>18</v>
      </c>
      <c r="F1101" s="4" t="s">
        <v>18</v>
      </c>
      <c r="G1101" s="4" t="s">
        <v>18</v>
      </c>
      <c r="H1101" s="4" t="s">
        <v>10</v>
      </c>
    </row>
    <row r="1102" spans="1:10">
      <c r="A1102" t="n">
        <v>8923</v>
      </c>
      <c r="B1102" s="38" t="n">
        <v>45</v>
      </c>
      <c r="C1102" s="7" t="n">
        <v>2</v>
      </c>
      <c r="D1102" s="7" t="n">
        <v>3</v>
      </c>
      <c r="E1102" s="7" t="n">
        <v>-4.34000015258789</v>
      </c>
      <c r="F1102" s="7" t="n">
        <v>1.1599999666214</v>
      </c>
      <c r="G1102" s="7" t="n">
        <v>60.6199989318848</v>
      </c>
      <c r="H1102" s="7" t="n">
        <v>900</v>
      </c>
    </row>
    <row r="1103" spans="1:10">
      <c r="A1103" t="s">
        <v>4</v>
      </c>
      <c r="B1103" s="4" t="s">
        <v>5</v>
      </c>
      <c r="C1103" s="4" t="s">
        <v>13</v>
      </c>
      <c r="D1103" s="4" t="s">
        <v>13</v>
      </c>
      <c r="E1103" s="4" t="s">
        <v>18</v>
      </c>
      <c r="F1103" s="4" t="s">
        <v>18</v>
      </c>
      <c r="G1103" s="4" t="s">
        <v>18</v>
      </c>
      <c r="H1103" s="4" t="s">
        <v>10</v>
      </c>
      <c r="I1103" s="4" t="s">
        <v>13</v>
      </c>
    </row>
    <row r="1104" spans="1:10">
      <c r="A1104" t="n">
        <v>8940</v>
      </c>
      <c r="B1104" s="38" t="n">
        <v>45</v>
      </c>
      <c r="C1104" s="7" t="n">
        <v>4</v>
      </c>
      <c r="D1104" s="7" t="n">
        <v>3</v>
      </c>
      <c r="E1104" s="7" t="n">
        <v>3.05999994277954</v>
      </c>
      <c r="F1104" s="7" t="n">
        <v>284.649993896484</v>
      </c>
      <c r="G1104" s="7" t="n">
        <v>0</v>
      </c>
      <c r="H1104" s="7" t="n">
        <v>900</v>
      </c>
      <c r="I1104" s="7" t="n">
        <v>1</v>
      </c>
    </row>
    <row r="1105" spans="1:9">
      <c r="A1105" t="s">
        <v>4</v>
      </c>
      <c r="B1105" s="4" t="s">
        <v>5</v>
      </c>
      <c r="C1105" s="4" t="s">
        <v>13</v>
      </c>
      <c r="D1105" s="4" t="s">
        <v>13</v>
      </c>
      <c r="E1105" s="4" t="s">
        <v>18</v>
      </c>
      <c r="F1105" s="4" t="s">
        <v>10</v>
      </c>
    </row>
    <row r="1106" spans="1:9">
      <c r="A1106" t="n">
        <v>8958</v>
      </c>
      <c r="B1106" s="38" t="n">
        <v>45</v>
      </c>
      <c r="C1106" s="7" t="n">
        <v>5</v>
      </c>
      <c r="D1106" s="7" t="n">
        <v>3</v>
      </c>
      <c r="E1106" s="7" t="n">
        <v>1.79999995231628</v>
      </c>
      <c r="F1106" s="7" t="n">
        <v>900</v>
      </c>
    </row>
    <row r="1107" spans="1:9">
      <c r="A1107" t="s">
        <v>4</v>
      </c>
      <c r="B1107" s="4" t="s">
        <v>5</v>
      </c>
      <c r="C1107" s="4" t="s">
        <v>13</v>
      </c>
      <c r="D1107" s="4" t="s">
        <v>13</v>
      </c>
      <c r="E1107" s="4" t="s">
        <v>18</v>
      </c>
      <c r="F1107" s="4" t="s">
        <v>10</v>
      </c>
    </row>
    <row r="1108" spans="1:9">
      <c r="A1108" t="n">
        <v>8967</v>
      </c>
      <c r="B1108" s="38" t="n">
        <v>45</v>
      </c>
      <c r="C1108" s="7" t="n">
        <v>11</v>
      </c>
      <c r="D1108" s="7" t="n">
        <v>3</v>
      </c>
      <c r="E1108" s="7" t="n">
        <v>38</v>
      </c>
      <c r="F1108" s="7" t="n">
        <v>900</v>
      </c>
    </row>
    <row r="1109" spans="1:9">
      <c r="A1109" t="s">
        <v>4</v>
      </c>
      <c r="B1109" s="4" t="s">
        <v>5</v>
      </c>
      <c r="C1109" s="4" t="s">
        <v>13</v>
      </c>
      <c r="D1109" s="4" t="s">
        <v>13</v>
      </c>
      <c r="E1109" s="4" t="s">
        <v>18</v>
      </c>
      <c r="F1109" s="4" t="s">
        <v>18</v>
      </c>
      <c r="G1109" s="4" t="s">
        <v>18</v>
      </c>
      <c r="H1109" s="4" t="s">
        <v>10</v>
      </c>
    </row>
    <row r="1110" spans="1:9">
      <c r="A1110" t="n">
        <v>8976</v>
      </c>
      <c r="B1110" s="38" t="n">
        <v>45</v>
      </c>
      <c r="C1110" s="7" t="n">
        <v>2</v>
      </c>
      <c r="D1110" s="7" t="n">
        <v>3</v>
      </c>
      <c r="E1110" s="7" t="n">
        <v>-4.01000022888184</v>
      </c>
      <c r="F1110" s="7" t="n">
        <v>1.1599999666214</v>
      </c>
      <c r="G1110" s="7" t="n">
        <v>60.1500015258789</v>
      </c>
      <c r="H1110" s="7" t="n">
        <v>0</v>
      </c>
    </row>
    <row r="1111" spans="1:9">
      <c r="A1111" t="s">
        <v>4</v>
      </c>
      <c r="B1111" s="4" t="s">
        <v>5</v>
      </c>
      <c r="C1111" s="4" t="s">
        <v>13</v>
      </c>
      <c r="D1111" s="4" t="s">
        <v>13</v>
      </c>
      <c r="E1111" s="4" t="s">
        <v>18</v>
      </c>
      <c r="F1111" s="4" t="s">
        <v>18</v>
      </c>
      <c r="G1111" s="4" t="s">
        <v>18</v>
      </c>
      <c r="H1111" s="4" t="s">
        <v>10</v>
      </c>
      <c r="I1111" s="4" t="s">
        <v>13</v>
      </c>
    </row>
    <row r="1112" spans="1:9">
      <c r="A1112" t="n">
        <v>8993</v>
      </c>
      <c r="B1112" s="38" t="n">
        <v>45</v>
      </c>
      <c r="C1112" s="7" t="n">
        <v>4</v>
      </c>
      <c r="D1112" s="7" t="n">
        <v>3</v>
      </c>
      <c r="E1112" s="7" t="n">
        <v>5.01999998092651</v>
      </c>
      <c r="F1112" s="7" t="n">
        <v>124.160003662109</v>
      </c>
      <c r="G1112" s="7" t="n">
        <v>4</v>
      </c>
      <c r="H1112" s="7" t="n">
        <v>0</v>
      </c>
      <c r="I1112" s="7" t="n">
        <v>0</v>
      </c>
    </row>
    <row r="1113" spans="1:9">
      <c r="A1113" t="s">
        <v>4</v>
      </c>
      <c r="B1113" s="4" t="s">
        <v>5</v>
      </c>
      <c r="C1113" s="4" t="s">
        <v>13</v>
      </c>
      <c r="D1113" s="4" t="s">
        <v>13</v>
      </c>
      <c r="E1113" s="4" t="s">
        <v>18</v>
      </c>
      <c r="F1113" s="4" t="s">
        <v>10</v>
      </c>
    </row>
    <row r="1114" spans="1:9">
      <c r="A1114" t="n">
        <v>9011</v>
      </c>
      <c r="B1114" s="38" t="n">
        <v>45</v>
      </c>
      <c r="C1114" s="7" t="n">
        <v>5</v>
      </c>
      <c r="D1114" s="7" t="n">
        <v>3</v>
      </c>
      <c r="E1114" s="7" t="n">
        <v>4.19999980926514</v>
      </c>
      <c r="F1114" s="7" t="n">
        <v>0</v>
      </c>
    </row>
    <row r="1115" spans="1:9">
      <c r="A1115" t="s">
        <v>4</v>
      </c>
      <c r="B1115" s="4" t="s">
        <v>5</v>
      </c>
      <c r="C1115" s="4" t="s">
        <v>13</v>
      </c>
      <c r="D1115" s="4" t="s">
        <v>13</v>
      </c>
      <c r="E1115" s="4" t="s">
        <v>18</v>
      </c>
      <c r="F1115" s="4" t="s">
        <v>10</v>
      </c>
    </row>
    <row r="1116" spans="1:9">
      <c r="A1116" t="n">
        <v>9020</v>
      </c>
      <c r="B1116" s="38" t="n">
        <v>45</v>
      </c>
      <c r="C1116" s="7" t="n">
        <v>11</v>
      </c>
      <c r="D1116" s="7" t="n">
        <v>3</v>
      </c>
      <c r="E1116" s="7" t="n">
        <v>38</v>
      </c>
      <c r="F1116" s="7" t="n">
        <v>0</v>
      </c>
    </row>
    <row r="1117" spans="1:9">
      <c r="A1117" t="s">
        <v>4</v>
      </c>
      <c r="B1117" s="4" t="s">
        <v>5</v>
      </c>
      <c r="C1117" s="4" t="s">
        <v>13</v>
      </c>
      <c r="D1117" s="4" t="s">
        <v>13</v>
      </c>
      <c r="E1117" s="4" t="s">
        <v>18</v>
      </c>
      <c r="F1117" s="4" t="s">
        <v>18</v>
      </c>
      <c r="G1117" s="4" t="s">
        <v>18</v>
      </c>
      <c r="H1117" s="4" t="s">
        <v>10</v>
      </c>
    </row>
    <row r="1118" spans="1:9">
      <c r="A1118" t="n">
        <v>9029</v>
      </c>
      <c r="B1118" s="38" t="n">
        <v>45</v>
      </c>
      <c r="C1118" s="7" t="n">
        <v>2</v>
      </c>
      <c r="D1118" s="7" t="n">
        <v>3</v>
      </c>
      <c r="E1118" s="7" t="n">
        <v>-3.99000000953674</v>
      </c>
      <c r="F1118" s="7" t="n">
        <v>1.1599999666214</v>
      </c>
      <c r="G1118" s="7" t="n">
        <v>60.4900016784668</v>
      </c>
      <c r="H1118" s="7" t="n">
        <v>900</v>
      </c>
    </row>
    <row r="1119" spans="1:9">
      <c r="A1119" t="s">
        <v>4</v>
      </c>
      <c r="B1119" s="4" t="s">
        <v>5</v>
      </c>
      <c r="C1119" s="4" t="s">
        <v>13</v>
      </c>
      <c r="D1119" s="4" t="s">
        <v>13</v>
      </c>
      <c r="E1119" s="4" t="s">
        <v>18</v>
      </c>
      <c r="F1119" s="4" t="s">
        <v>18</v>
      </c>
      <c r="G1119" s="4" t="s">
        <v>18</v>
      </c>
      <c r="H1119" s="4" t="s">
        <v>10</v>
      </c>
      <c r="I1119" s="4" t="s">
        <v>13</v>
      </c>
    </row>
    <row r="1120" spans="1:9">
      <c r="A1120" t="n">
        <v>9046</v>
      </c>
      <c r="B1120" s="38" t="n">
        <v>45</v>
      </c>
      <c r="C1120" s="7" t="n">
        <v>4</v>
      </c>
      <c r="D1120" s="7" t="n">
        <v>3</v>
      </c>
      <c r="E1120" s="7" t="n">
        <v>5.01999998092651</v>
      </c>
      <c r="F1120" s="7" t="n">
        <v>106.569999694824</v>
      </c>
      <c r="G1120" s="7" t="n">
        <v>4</v>
      </c>
      <c r="H1120" s="7" t="n">
        <v>900</v>
      </c>
      <c r="I1120" s="7" t="n">
        <v>1</v>
      </c>
    </row>
    <row r="1121" spans="1:9">
      <c r="A1121" t="s">
        <v>4</v>
      </c>
      <c r="B1121" s="4" t="s">
        <v>5</v>
      </c>
      <c r="C1121" s="4" t="s">
        <v>13</v>
      </c>
      <c r="D1121" s="4" t="s">
        <v>13</v>
      </c>
      <c r="E1121" s="4" t="s">
        <v>18</v>
      </c>
      <c r="F1121" s="4" t="s">
        <v>10</v>
      </c>
    </row>
    <row r="1122" spans="1:9">
      <c r="A1122" t="n">
        <v>9064</v>
      </c>
      <c r="B1122" s="38" t="n">
        <v>45</v>
      </c>
      <c r="C1122" s="7" t="n">
        <v>5</v>
      </c>
      <c r="D1122" s="7" t="n">
        <v>3</v>
      </c>
      <c r="E1122" s="7" t="n">
        <v>1.79999995231628</v>
      </c>
      <c r="F1122" s="7" t="n">
        <v>900</v>
      </c>
    </row>
    <row r="1123" spans="1:9">
      <c r="A1123" t="s">
        <v>4</v>
      </c>
      <c r="B1123" s="4" t="s">
        <v>5</v>
      </c>
      <c r="C1123" s="4" t="s">
        <v>13</v>
      </c>
      <c r="D1123" s="4" t="s">
        <v>13</v>
      </c>
      <c r="E1123" s="4" t="s">
        <v>18</v>
      </c>
      <c r="F1123" s="4" t="s">
        <v>10</v>
      </c>
    </row>
    <row r="1124" spans="1:9">
      <c r="A1124" t="n">
        <v>9073</v>
      </c>
      <c r="B1124" s="38" t="n">
        <v>45</v>
      </c>
      <c r="C1124" s="7" t="n">
        <v>11</v>
      </c>
      <c r="D1124" s="7" t="n">
        <v>3</v>
      </c>
      <c r="E1124" s="7" t="n">
        <v>38</v>
      </c>
      <c r="F1124" s="7" t="n">
        <v>0</v>
      </c>
    </row>
    <row r="1125" spans="1:9">
      <c r="A1125" t="s">
        <v>4</v>
      </c>
      <c r="B1125" s="4" t="s">
        <v>5</v>
      </c>
      <c r="C1125" s="4" t="s">
        <v>10</v>
      </c>
      <c r="D1125" s="4" t="s">
        <v>9</v>
      </c>
    </row>
    <row r="1126" spans="1:9">
      <c r="A1126" t="n">
        <v>9082</v>
      </c>
      <c r="B1126" s="35" t="n">
        <v>43</v>
      </c>
      <c r="C1126" s="7" t="n">
        <v>999</v>
      </c>
      <c r="D1126" s="7" t="n">
        <v>8388864</v>
      </c>
    </row>
    <row r="1127" spans="1:9">
      <c r="A1127" t="s">
        <v>4</v>
      </c>
      <c r="B1127" s="4" t="s">
        <v>5</v>
      </c>
      <c r="C1127" s="4" t="s">
        <v>10</v>
      </c>
      <c r="D1127" s="4" t="s">
        <v>9</v>
      </c>
    </row>
    <row r="1128" spans="1:9">
      <c r="A1128" t="n">
        <v>9089</v>
      </c>
      <c r="B1128" s="35" t="n">
        <v>43</v>
      </c>
      <c r="C1128" s="7" t="n">
        <v>23</v>
      </c>
      <c r="D1128" s="7" t="n">
        <v>256</v>
      </c>
    </row>
    <row r="1129" spans="1:9">
      <c r="A1129" t="s">
        <v>4</v>
      </c>
      <c r="B1129" s="4" t="s">
        <v>5</v>
      </c>
      <c r="C1129" s="4" t="s">
        <v>10</v>
      </c>
      <c r="D1129" s="4" t="s">
        <v>18</v>
      </c>
      <c r="E1129" s="4" t="s">
        <v>18</v>
      </c>
      <c r="F1129" s="4" t="s">
        <v>18</v>
      </c>
      <c r="G1129" s="4" t="s">
        <v>18</v>
      </c>
    </row>
    <row r="1130" spans="1:9">
      <c r="A1130" t="n">
        <v>9096</v>
      </c>
      <c r="B1130" s="34" t="n">
        <v>46</v>
      </c>
      <c r="C1130" s="7" t="n">
        <v>999</v>
      </c>
      <c r="D1130" s="7" t="n">
        <v>-5.98000001907349</v>
      </c>
      <c r="E1130" s="7" t="n">
        <v>0</v>
      </c>
      <c r="F1130" s="7" t="n">
        <v>56.0900001525879</v>
      </c>
      <c r="G1130" s="7" t="n">
        <v>16.8999996185303</v>
      </c>
    </row>
    <row r="1131" spans="1:9">
      <c r="A1131" t="s">
        <v>4</v>
      </c>
      <c r="B1131" s="4" t="s">
        <v>5</v>
      </c>
      <c r="C1131" s="4" t="s">
        <v>10</v>
      </c>
      <c r="D1131" s="4" t="s">
        <v>18</v>
      </c>
      <c r="E1131" s="4" t="s">
        <v>18</v>
      </c>
      <c r="F1131" s="4" t="s">
        <v>18</v>
      </c>
      <c r="G1131" s="4" t="s">
        <v>18</v>
      </c>
    </row>
    <row r="1132" spans="1:9">
      <c r="A1132" t="n">
        <v>9115</v>
      </c>
      <c r="B1132" s="34" t="n">
        <v>46</v>
      </c>
      <c r="C1132" s="7" t="n">
        <v>23</v>
      </c>
      <c r="D1132" s="7" t="n">
        <v>-3.16000008583069</v>
      </c>
      <c r="E1132" s="7" t="n">
        <v>0</v>
      </c>
      <c r="F1132" s="7" t="n">
        <v>65.379997253418</v>
      </c>
      <c r="G1132" s="7" t="n">
        <v>196.899993896484</v>
      </c>
    </row>
    <row r="1133" spans="1:9">
      <c r="A1133" t="s">
        <v>4</v>
      </c>
      <c r="B1133" s="4" t="s">
        <v>5</v>
      </c>
      <c r="C1133" s="4" t="s">
        <v>10</v>
      </c>
      <c r="D1133" s="4" t="s">
        <v>10</v>
      </c>
      <c r="E1133" s="4" t="s">
        <v>18</v>
      </c>
      <c r="F1133" s="4" t="s">
        <v>18</v>
      </c>
      <c r="G1133" s="4" t="s">
        <v>18</v>
      </c>
      <c r="H1133" s="4" t="s">
        <v>18</v>
      </c>
      <c r="I1133" s="4" t="s">
        <v>13</v>
      </c>
      <c r="J1133" s="4" t="s">
        <v>10</v>
      </c>
    </row>
    <row r="1134" spans="1:9">
      <c r="A1134" t="n">
        <v>9134</v>
      </c>
      <c r="B1134" s="40" t="n">
        <v>55</v>
      </c>
      <c r="C1134" s="7" t="n">
        <v>999</v>
      </c>
      <c r="D1134" s="7" t="n">
        <v>65533</v>
      </c>
      <c r="E1134" s="7" t="n">
        <v>-4.86999988555908</v>
      </c>
      <c r="F1134" s="7" t="n">
        <v>0</v>
      </c>
      <c r="G1134" s="7" t="n">
        <v>59.75</v>
      </c>
      <c r="H1134" s="7" t="n">
        <v>5</v>
      </c>
      <c r="I1134" s="7" t="n">
        <v>0</v>
      </c>
      <c r="J1134" s="7" t="n">
        <v>1</v>
      </c>
    </row>
    <row r="1135" spans="1:9">
      <c r="A1135" t="s">
        <v>4</v>
      </c>
      <c r="B1135" s="4" t="s">
        <v>5</v>
      </c>
      <c r="C1135" s="4" t="s">
        <v>10</v>
      </c>
      <c r="D1135" s="4" t="s">
        <v>10</v>
      </c>
      <c r="E1135" s="4" t="s">
        <v>18</v>
      </c>
      <c r="F1135" s="4" t="s">
        <v>18</v>
      </c>
      <c r="G1135" s="4" t="s">
        <v>18</v>
      </c>
      <c r="H1135" s="4" t="s">
        <v>18</v>
      </c>
      <c r="I1135" s="4" t="s">
        <v>13</v>
      </c>
      <c r="J1135" s="4" t="s">
        <v>10</v>
      </c>
    </row>
    <row r="1136" spans="1:9">
      <c r="A1136" t="n">
        <v>9158</v>
      </c>
      <c r="B1136" s="40" t="n">
        <v>55</v>
      </c>
      <c r="C1136" s="7" t="n">
        <v>23</v>
      </c>
      <c r="D1136" s="7" t="n">
        <v>65533</v>
      </c>
      <c r="E1136" s="7" t="n">
        <v>-4.30999994277954</v>
      </c>
      <c r="F1136" s="7" t="n">
        <v>0</v>
      </c>
      <c r="G1136" s="7" t="n">
        <v>61.5999984741211</v>
      </c>
      <c r="H1136" s="7" t="n">
        <v>5</v>
      </c>
      <c r="I1136" s="7" t="n">
        <v>0</v>
      </c>
      <c r="J1136" s="7" t="n">
        <v>1</v>
      </c>
    </row>
    <row r="1137" spans="1:10">
      <c r="A1137" t="s">
        <v>4</v>
      </c>
      <c r="B1137" s="4" t="s">
        <v>5</v>
      </c>
      <c r="C1137" s="4" t="s">
        <v>13</v>
      </c>
      <c r="D1137" s="4" t="s">
        <v>10</v>
      </c>
    </row>
    <row r="1138" spans="1:10">
      <c r="A1138" t="n">
        <v>9182</v>
      </c>
      <c r="B1138" s="38" t="n">
        <v>45</v>
      </c>
      <c r="C1138" s="7" t="n">
        <v>7</v>
      </c>
      <c r="D1138" s="7" t="n">
        <v>255</v>
      </c>
    </row>
    <row r="1139" spans="1:10">
      <c r="A1139" t="s">
        <v>4</v>
      </c>
      <c r="B1139" s="4" t="s">
        <v>5</v>
      </c>
      <c r="C1139" s="4" t="s">
        <v>13</v>
      </c>
      <c r="D1139" s="4" t="s">
        <v>10</v>
      </c>
      <c r="E1139" s="4" t="s">
        <v>10</v>
      </c>
      <c r="F1139" s="4" t="s">
        <v>10</v>
      </c>
    </row>
    <row r="1140" spans="1:10">
      <c r="A1140" t="n">
        <v>9186</v>
      </c>
      <c r="B1140" s="58" t="n">
        <v>63</v>
      </c>
      <c r="C1140" s="7" t="n">
        <v>0</v>
      </c>
      <c r="D1140" s="7" t="n">
        <v>0</v>
      </c>
      <c r="E1140" s="7" t="n">
        <v>47</v>
      </c>
      <c r="F1140" s="7" t="n">
        <v>0</v>
      </c>
    </row>
    <row r="1141" spans="1:10">
      <c r="A1141" t="s">
        <v>4</v>
      </c>
      <c r="B1141" s="4" t="s">
        <v>5</v>
      </c>
      <c r="C1141" s="4" t="s">
        <v>9</v>
      </c>
    </row>
    <row r="1142" spans="1:10">
      <c r="A1142" t="n">
        <v>9194</v>
      </c>
      <c r="B1142" s="59" t="n">
        <v>15</v>
      </c>
      <c r="C1142" s="7" t="n">
        <v>256</v>
      </c>
    </row>
    <row r="1143" spans="1:10">
      <c r="A1143" t="s">
        <v>4</v>
      </c>
      <c r="B1143" s="4" t="s">
        <v>5</v>
      </c>
      <c r="C1143" s="4" t="s">
        <v>13</v>
      </c>
      <c r="D1143" s="4" t="s">
        <v>10</v>
      </c>
    </row>
    <row r="1144" spans="1:10">
      <c r="A1144" t="n">
        <v>9199</v>
      </c>
      <c r="B1144" s="28" t="n">
        <v>64</v>
      </c>
      <c r="C1144" s="7" t="n">
        <v>16</v>
      </c>
      <c r="D1144" s="7" t="n">
        <v>0</v>
      </c>
    </row>
    <row r="1145" spans="1:10">
      <c r="A1145" t="s">
        <v>4</v>
      </c>
      <c r="B1145" s="4" t="s">
        <v>5</v>
      </c>
      <c r="C1145" s="4" t="s">
        <v>10</v>
      </c>
    </row>
    <row r="1146" spans="1:10">
      <c r="A1146" t="n">
        <v>9203</v>
      </c>
      <c r="B1146" s="11" t="n">
        <v>12</v>
      </c>
      <c r="C1146" s="7" t="n">
        <v>6465</v>
      </c>
    </row>
    <row r="1147" spans="1:10">
      <c r="A1147" t="s">
        <v>4</v>
      </c>
      <c r="B1147" s="4" t="s">
        <v>5</v>
      </c>
      <c r="C1147" s="4" t="s">
        <v>13</v>
      </c>
      <c r="D1147" s="4" t="s">
        <v>9</v>
      </c>
      <c r="E1147" s="4" t="s">
        <v>13</v>
      </c>
      <c r="F1147" s="4" t="s">
        <v>13</v>
      </c>
      <c r="G1147" s="4" t="s">
        <v>9</v>
      </c>
      <c r="H1147" s="4" t="s">
        <v>13</v>
      </c>
      <c r="I1147" s="4" t="s">
        <v>9</v>
      </c>
      <c r="J1147" s="4" t="s">
        <v>13</v>
      </c>
    </row>
    <row r="1148" spans="1:10">
      <c r="A1148" t="n">
        <v>9206</v>
      </c>
      <c r="B1148" s="60" t="n">
        <v>33</v>
      </c>
      <c r="C1148" s="7" t="n">
        <v>0</v>
      </c>
      <c r="D1148" s="7" t="n">
        <v>1</v>
      </c>
      <c r="E1148" s="7" t="n">
        <v>0</v>
      </c>
      <c r="F1148" s="7" t="n">
        <v>0</v>
      </c>
      <c r="G1148" s="7" t="n">
        <v>-1</v>
      </c>
      <c r="H1148" s="7" t="n">
        <v>0</v>
      </c>
      <c r="I1148" s="7" t="n">
        <v>-1</v>
      </c>
      <c r="J1148" s="7" t="n">
        <v>0</v>
      </c>
    </row>
    <row r="1149" spans="1:10">
      <c r="A1149" t="s">
        <v>4</v>
      </c>
      <c r="B1149" s="4" t="s">
        <v>5</v>
      </c>
    </row>
    <row r="1150" spans="1:10">
      <c r="A1150" t="n">
        <v>9224</v>
      </c>
      <c r="B1150" s="5" t="n">
        <v>1</v>
      </c>
    </row>
    <row r="1151" spans="1:10" s="3" customFormat="1" customHeight="0">
      <c r="A1151" s="3" t="s">
        <v>2</v>
      </c>
      <c r="B1151" s="3" t="s">
        <v>119</v>
      </c>
    </row>
    <row r="1152" spans="1:10">
      <c r="A1152" t="s">
        <v>4</v>
      </c>
      <c r="B1152" s="4" t="s">
        <v>5</v>
      </c>
      <c r="C1152" s="4" t="s">
        <v>13</v>
      </c>
      <c r="D1152" s="4" t="s">
        <v>13</v>
      </c>
      <c r="E1152" s="4" t="s">
        <v>13</v>
      </c>
      <c r="F1152" s="4" t="s">
        <v>13</v>
      </c>
    </row>
    <row r="1153" spans="1:10">
      <c r="A1153" t="n">
        <v>9228</v>
      </c>
      <c r="B1153" s="12" t="n">
        <v>14</v>
      </c>
      <c r="C1153" s="7" t="n">
        <v>2</v>
      </c>
      <c r="D1153" s="7" t="n">
        <v>0</v>
      </c>
      <c r="E1153" s="7" t="n">
        <v>0</v>
      </c>
      <c r="F1153" s="7" t="n">
        <v>0</v>
      </c>
    </row>
    <row r="1154" spans="1:10">
      <c r="A1154" t="s">
        <v>4</v>
      </c>
      <c r="B1154" s="4" t="s">
        <v>5</v>
      </c>
      <c r="C1154" s="4" t="s">
        <v>13</v>
      </c>
      <c r="D1154" s="22" t="s">
        <v>26</v>
      </c>
      <c r="E1154" s="4" t="s">
        <v>5</v>
      </c>
      <c r="F1154" s="4" t="s">
        <v>13</v>
      </c>
      <c r="G1154" s="4" t="s">
        <v>10</v>
      </c>
      <c r="H1154" s="22" t="s">
        <v>27</v>
      </c>
      <c r="I1154" s="4" t="s">
        <v>13</v>
      </c>
      <c r="J1154" s="4" t="s">
        <v>9</v>
      </c>
      <c r="K1154" s="4" t="s">
        <v>13</v>
      </c>
      <c r="L1154" s="4" t="s">
        <v>13</v>
      </c>
      <c r="M1154" s="22" t="s">
        <v>26</v>
      </c>
      <c r="N1154" s="4" t="s">
        <v>5</v>
      </c>
      <c r="O1154" s="4" t="s">
        <v>13</v>
      </c>
      <c r="P1154" s="4" t="s">
        <v>10</v>
      </c>
      <c r="Q1154" s="22" t="s">
        <v>27</v>
      </c>
      <c r="R1154" s="4" t="s">
        <v>13</v>
      </c>
      <c r="S1154" s="4" t="s">
        <v>9</v>
      </c>
      <c r="T1154" s="4" t="s">
        <v>13</v>
      </c>
      <c r="U1154" s="4" t="s">
        <v>13</v>
      </c>
      <c r="V1154" s="4" t="s">
        <v>13</v>
      </c>
      <c r="W1154" s="4" t="s">
        <v>16</v>
      </c>
    </row>
    <row r="1155" spans="1:10">
      <c r="A1155" t="n">
        <v>9233</v>
      </c>
      <c r="B1155" s="9" t="n">
        <v>5</v>
      </c>
      <c r="C1155" s="7" t="n">
        <v>28</v>
      </c>
      <c r="D1155" s="22" t="s">
        <v>3</v>
      </c>
      <c r="E1155" s="8" t="n">
        <v>162</v>
      </c>
      <c r="F1155" s="7" t="n">
        <v>3</v>
      </c>
      <c r="G1155" s="7" t="n">
        <v>8213</v>
      </c>
      <c r="H1155" s="22" t="s">
        <v>3</v>
      </c>
      <c r="I1155" s="7" t="n">
        <v>0</v>
      </c>
      <c r="J1155" s="7" t="n">
        <v>1</v>
      </c>
      <c r="K1155" s="7" t="n">
        <v>2</v>
      </c>
      <c r="L1155" s="7" t="n">
        <v>28</v>
      </c>
      <c r="M1155" s="22" t="s">
        <v>3</v>
      </c>
      <c r="N1155" s="8" t="n">
        <v>162</v>
      </c>
      <c r="O1155" s="7" t="n">
        <v>3</v>
      </c>
      <c r="P1155" s="7" t="n">
        <v>8213</v>
      </c>
      <c r="Q1155" s="22" t="s">
        <v>3</v>
      </c>
      <c r="R1155" s="7" t="n">
        <v>0</v>
      </c>
      <c r="S1155" s="7" t="n">
        <v>2</v>
      </c>
      <c r="T1155" s="7" t="n">
        <v>2</v>
      </c>
      <c r="U1155" s="7" t="n">
        <v>11</v>
      </c>
      <c r="V1155" s="7" t="n">
        <v>1</v>
      </c>
      <c r="W1155" s="10" t="n">
        <f t="normal" ca="1">A1159</f>
        <v>0</v>
      </c>
    </row>
    <row r="1156" spans="1:10">
      <c r="A1156" t="s">
        <v>4</v>
      </c>
      <c r="B1156" s="4" t="s">
        <v>5</v>
      </c>
      <c r="C1156" s="4" t="s">
        <v>13</v>
      </c>
      <c r="D1156" s="4" t="s">
        <v>10</v>
      </c>
      <c r="E1156" s="4" t="s">
        <v>18</v>
      </c>
    </row>
    <row r="1157" spans="1:10">
      <c r="A1157" t="n">
        <v>9262</v>
      </c>
      <c r="B1157" s="23" t="n">
        <v>58</v>
      </c>
      <c r="C1157" s="7" t="n">
        <v>0</v>
      </c>
      <c r="D1157" s="7" t="n">
        <v>0</v>
      </c>
      <c r="E1157" s="7" t="n">
        <v>1</v>
      </c>
    </row>
    <row r="1158" spans="1:10">
      <c r="A1158" t="s">
        <v>4</v>
      </c>
      <c r="B1158" s="4" t="s">
        <v>5</v>
      </c>
      <c r="C1158" s="4" t="s">
        <v>13</v>
      </c>
      <c r="D1158" s="22" t="s">
        <v>26</v>
      </c>
      <c r="E1158" s="4" t="s">
        <v>5</v>
      </c>
      <c r="F1158" s="4" t="s">
        <v>13</v>
      </c>
      <c r="G1158" s="4" t="s">
        <v>10</v>
      </c>
      <c r="H1158" s="22" t="s">
        <v>27</v>
      </c>
      <c r="I1158" s="4" t="s">
        <v>13</v>
      </c>
      <c r="J1158" s="4" t="s">
        <v>9</v>
      </c>
      <c r="K1158" s="4" t="s">
        <v>13</v>
      </c>
      <c r="L1158" s="4" t="s">
        <v>13</v>
      </c>
      <c r="M1158" s="22" t="s">
        <v>26</v>
      </c>
      <c r="N1158" s="4" t="s">
        <v>5</v>
      </c>
      <c r="O1158" s="4" t="s">
        <v>13</v>
      </c>
      <c r="P1158" s="4" t="s">
        <v>10</v>
      </c>
      <c r="Q1158" s="22" t="s">
        <v>27</v>
      </c>
      <c r="R1158" s="4" t="s">
        <v>13</v>
      </c>
      <c r="S1158" s="4" t="s">
        <v>9</v>
      </c>
      <c r="T1158" s="4" t="s">
        <v>13</v>
      </c>
      <c r="U1158" s="4" t="s">
        <v>13</v>
      </c>
      <c r="V1158" s="4" t="s">
        <v>13</v>
      </c>
      <c r="W1158" s="4" t="s">
        <v>16</v>
      </c>
    </row>
    <row r="1159" spans="1:10">
      <c r="A1159" t="n">
        <v>9270</v>
      </c>
      <c r="B1159" s="9" t="n">
        <v>5</v>
      </c>
      <c r="C1159" s="7" t="n">
        <v>28</v>
      </c>
      <c r="D1159" s="22" t="s">
        <v>3</v>
      </c>
      <c r="E1159" s="8" t="n">
        <v>162</v>
      </c>
      <c r="F1159" s="7" t="n">
        <v>3</v>
      </c>
      <c r="G1159" s="7" t="n">
        <v>8213</v>
      </c>
      <c r="H1159" s="22" t="s">
        <v>3</v>
      </c>
      <c r="I1159" s="7" t="n">
        <v>0</v>
      </c>
      <c r="J1159" s="7" t="n">
        <v>1</v>
      </c>
      <c r="K1159" s="7" t="n">
        <v>3</v>
      </c>
      <c r="L1159" s="7" t="n">
        <v>28</v>
      </c>
      <c r="M1159" s="22" t="s">
        <v>3</v>
      </c>
      <c r="N1159" s="8" t="n">
        <v>162</v>
      </c>
      <c r="O1159" s="7" t="n">
        <v>3</v>
      </c>
      <c r="P1159" s="7" t="n">
        <v>8213</v>
      </c>
      <c r="Q1159" s="22" t="s">
        <v>3</v>
      </c>
      <c r="R1159" s="7" t="n">
        <v>0</v>
      </c>
      <c r="S1159" s="7" t="n">
        <v>2</v>
      </c>
      <c r="T1159" s="7" t="n">
        <v>3</v>
      </c>
      <c r="U1159" s="7" t="n">
        <v>9</v>
      </c>
      <c r="V1159" s="7" t="n">
        <v>1</v>
      </c>
      <c r="W1159" s="10" t="n">
        <f t="normal" ca="1">A1169</f>
        <v>0</v>
      </c>
    </row>
    <row r="1160" spans="1:10">
      <c r="A1160" t="s">
        <v>4</v>
      </c>
      <c r="B1160" s="4" t="s">
        <v>5</v>
      </c>
      <c r="C1160" s="4" t="s">
        <v>13</v>
      </c>
      <c r="D1160" s="22" t="s">
        <v>26</v>
      </c>
      <c r="E1160" s="4" t="s">
        <v>5</v>
      </c>
      <c r="F1160" s="4" t="s">
        <v>10</v>
      </c>
      <c r="G1160" s="4" t="s">
        <v>13</v>
      </c>
      <c r="H1160" s="4" t="s">
        <v>13</v>
      </c>
      <c r="I1160" s="4" t="s">
        <v>6</v>
      </c>
      <c r="J1160" s="22" t="s">
        <v>27</v>
      </c>
      <c r="K1160" s="4" t="s">
        <v>13</v>
      </c>
      <c r="L1160" s="4" t="s">
        <v>13</v>
      </c>
      <c r="M1160" s="22" t="s">
        <v>26</v>
      </c>
      <c r="N1160" s="4" t="s">
        <v>5</v>
      </c>
      <c r="O1160" s="4" t="s">
        <v>13</v>
      </c>
      <c r="P1160" s="22" t="s">
        <v>27</v>
      </c>
      <c r="Q1160" s="4" t="s">
        <v>13</v>
      </c>
      <c r="R1160" s="4" t="s">
        <v>9</v>
      </c>
      <c r="S1160" s="4" t="s">
        <v>13</v>
      </c>
      <c r="T1160" s="4" t="s">
        <v>13</v>
      </c>
      <c r="U1160" s="4" t="s">
        <v>13</v>
      </c>
      <c r="V1160" s="22" t="s">
        <v>26</v>
      </c>
      <c r="W1160" s="4" t="s">
        <v>5</v>
      </c>
      <c r="X1160" s="4" t="s">
        <v>13</v>
      </c>
      <c r="Y1160" s="22" t="s">
        <v>27</v>
      </c>
      <c r="Z1160" s="4" t="s">
        <v>13</v>
      </c>
      <c r="AA1160" s="4" t="s">
        <v>9</v>
      </c>
      <c r="AB1160" s="4" t="s">
        <v>13</v>
      </c>
      <c r="AC1160" s="4" t="s">
        <v>13</v>
      </c>
      <c r="AD1160" s="4" t="s">
        <v>13</v>
      </c>
      <c r="AE1160" s="4" t="s">
        <v>16</v>
      </c>
    </row>
    <row r="1161" spans="1:10">
      <c r="A1161" t="n">
        <v>9299</v>
      </c>
      <c r="B1161" s="9" t="n">
        <v>5</v>
      </c>
      <c r="C1161" s="7" t="n">
        <v>28</v>
      </c>
      <c r="D1161" s="22" t="s">
        <v>3</v>
      </c>
      <c r="E1161" s="24" t="n">
        <v>47</v>
      </c>
      <c r="F1161" s="7" t="n">
        <v>61456</v>
      </c>
      <c r="G1161" s="7" t="n">
        <v>2</v>
      </c>
      <c r="H1161" s="7" t="n">
        <v>0</v>
      </c>
      <c r="I1161" s="7" t="s">
        <v>28</v>
      </c>
      <c r="J1161" s="22" t="s">
        <v>3</v>
      </c>
      <c r="K1161" s="7" t="n">
        <v>8</v>
      </c>
      <c r="L1161" s="7" t="n">
        <v>28</v>
      </c>
      <c r="M1161" s="22" t="s">
        <v>3</v>
      </c>
      <c r="N1161" s="25" t="n">
        <v>74</v>
      </c>
      <c r="O1161" s="7" t="n">
        <v>65</v>
      </c>
      <c r="P1161" s="22" t="s">
        <v>3</v>
      </c>
      <c r="Q1161" s="7" t="n">
        <v>0</v>
      </c>
      <c r="R1161" s="7" t="n">
        <v>1</v>
      </c>
      <c r="S1161" s="7" t="n">
        <v>3</v>
      </c>
      <c r="T1161" s="7" t="n">
        <v>9</v>
      </c>
      <c r="U1161" s="7" t="n">
        <v>28</v>
      </c>
      <c r="V1161" s="22" t="s">
        <v>3</v>
      </c>
      <c r="W1161" s="25" t="n">
        <v>74</v>
      </c>
      <c r="X1161" s="7" t="n">
        <v>65</v>
      </c>
      <c r="Y1161" s="22" t="s">
        <v>3</v>
      </c>
      <c r="Z1161" s="7" t="n">
        <v>0</v>
      </c>
      <c r="AA1161" s="7" t="n">
        <v>2</v>
      </c>
      <c r="AB1161" s="7" t="n">
        <v>3</v>
      </c>
      <c r="AC1161" s="7" t="n">
        <v>9</v>
      </c>
      <c r="AD1161" s="7" t="n">
        <v>1</v>
      </c>
      <c r="AE1161" s="10" t="n">
        <f t="normal" ca="1">A1165</f>
        <v>0</v>
      </c>
    </row>
    <row r="1162" spans="1:10">
      <c r="A1162" t="s">
        <v>4</v>
      </c>
      <c r="B1162" s="4" t="s">
        <v>5</v>
      </c>
      <c r="C1162" s="4" t="s">
        <v>10</v>
      </c>
      <c r="D1162" s="4" t="s">
        <v>13</v>
      </c>
      <c r="E1162" s="4" t="s">
        <v>13</v>
      </c>
      <c r="F1162" s="4" t="s">
        <v>6</v>
      </c>
    </row>
    <row r="1163" spans="1:10">
      <c r="A1163" t="n">
        <v>9347</v>
      </c>
      <c r="B1163" s="24" t="n">
        <v>47</v>
      </c>
      <c r="C1163" s="7" t="n">
        <v>61456</v>
      </c>
      <c r="D1163" s="7" t="n">
        <v>0</v>
      </c>
      <c r="E1163" s="7" t="n">
        <v>0</v>
      </c>
      <c r="F1163" s="7" t="s">
        <v>29</v>
      </c>
    </row>
    <row r="1164" spans="1:10">
      <c r="A1164" t="s">
        <v>4</v>
      </c>
      <c r="B1164" s="4" t="s">
        <v>5</v>
      </c>
      <c r="C1164" s="4" t="s">
        <v>13</v>
      </c>
      <c r="D1164" s="4" t="s">
        <v>10</v>
      </c>
      <c r="E1164" s="4" t="s">
        <v>18</v>
      </c>
    </row>
    <row r="1165" spans="1:10">
      <c r="A1165" t="n">
        <v>9360</v>
      </c>
      <c r="B1165" s="23" t="n">
        <v>58</v>
      </c>
      <c r="C1165" s="7" t="n">
        <v>0</v>
      </c>
      <c r="D1165" s="7" t="n">
        <v>300</v>
      </c>
      <c r="E1165" s="7" t="n">
        <v>1</v>
      </c>
    </row>
    <row r="1166" spans="1:10">
      <c r="A1166" t="s">
        <v>4</v>
      </c>
      <c r="B1166" s="4" t="s">
        <v>5</v>
      </c>
      <c r="C1166" s="4" t="s">
        <v>13</v>
      </c>
      <c r="D1166" s="4" t="s">
        <v>10</v>
      </c>
    </row>
    <row r="1167" spans="1:10">
      <c r="A1167" t="n">
        <v>9368</v>
      </c>
      <c r="B1167" s="23" t="n">
        <v>58</v>
      </c>
      <c r="C1167" s="7" t="n">
        <v>255</v>
      </c>
      <c r="D1167" s="7" t="n">
        <v>0</v>
      </c>
    </row>
    <row r="1168" spans="1:10">
      <c r="A1168" t="s">
        <v>4</v>
      </c>
      <c r="B1168" s="4" t="s">
        <v>5</v>
      </c>
      <c r="C1168" s="4" t="s">
        <v>13</v>
      </c>
      <c r="D1168" s="4" t="s">
        <v>13</v>
      </c>
      <c r="E1168" s="4" t="s">
        <v>13</v>
      </c>
      <c r="F1168" s="4" t="s">
        <v>13</v>
      </c>
    </row>
    <row r="1169" spans="1:31">
      <c r="A1169" t="n">
        <v>9372</v>
      </c>
      <c r="B1169" s="12" t="n">
        <v>14</v>
      </c>
      <c r="C1169" s="7" t="n">
        <v>0</v>
      </c>
      <c r="D1169" s="7" t="n">
        <v>0</v>
      </c>
      <c r="E1169" s="7" t="n">
        <v>0</v>
      </c>
      <c r="F1169" s="7" t="n">
        <v>64</v>
      </c>
    </row>
    <row r="1170" spans="1:31">
      <c r="A1170" t="s">
        <v>4</v>
      </c>
      <c r="B1170" s="4" t="s">
        <v>5</v>
      </c>
      <c r="C1170" s="4" t="s">
        <v>13</v>
      </c>
      <c r="D1170" s="4" t="s">
        <v>10</v>
      </c>
    </row>
    <row r="1171" spans="1:31">
      <c r="A1171" t="n">
        <v>9377</v>
      </c>
      <c r="B1171" s="26" t="n">
        <v>22</v>
      </c>
      <c r="C1171" s="7" t="n">
        <v>0</v>
      </c>
      <c r="D1171" s="7" t="n">
        <v>8213</v>
      </c>
    </row>
    <row r="1172" spans="1:31">
      <c r="A1172" t="s">
        <v>4</v>
      </c>
      <c r="B1172" s="4" t="s">
        <v>5</v>
      </c>
      <c r="C1172" s="4" t="s">
        <v>13</v>
      </c>
      <c r="D1172" s="4" t="s">
        <v>10</v>
      </c>
    </row>
    <row r="1173" spans="1:31">
      <c r="A1173" t="n">
        <v>9381</v>
      </c>
      <c r="B1173" s="23" t="n">
        <v>58</v>
      </c>
      <c r="C1173" s="7" t="n">
        <v>5</v>
      </c>
      <c r="D1173" s="7" t="n">
        <v>300</v>
      </c>
    </row>
    <row r="1174" spans="1:31">
      <c r="A1174" t="s">
        <v>4</v>
      </c>
      <c r="B1174" s="4" t="s">
        <v>5</v>
      </c>
      <c r="C1174" s="4" t="s">
        <v>18</v>
      </c>
      <c r="D1174" s="4" t="s">
        <v>10</v>
      </c>
    </row>
    <row r="1175" spans="1:31">
      <c r="A1175" t="n">
        <v>9385</v>
      </c>
      <c r="B1175" s="27" t="n">
        <v>103</v>
      </c>
      <c r="C1175" s="7" t="n">
        <v>0</v>
      </c>
      <c r="D1175" s="7" t="n">
        <v>300</v>
      </c>
    </row>
    <row r="1176" spans="1:31">
      <c r="A1176" t="s">
        <v>4</v>
      </c>
      <c r="B1176" s="4" t="s">
        <v>5</v>
      </c>
      <c r="C1176" s="4" t="s">
        <v>13</v>
      </c>
    </row>
    <row r="1177" spans="1:31">
      <c r="A1177" t="n">
        <v>9392</v>
      </c>
      <c r="B1177" s="28" t="n">
        <v>64</v>
      </c>
      <c r="C1177" s="7" t="n">
        <v>7</v>
      </c>
    </row>
    <row r="1178" spans="1:31">
      <c r="A1178" t="s">
        <v>4</v>
      </c>
      <c r="B1178" s="4" t="s">
        <v>5</v>
      </c>
      <c r="C1178" s="4" t="s">
        <v>13</v>
      </c>
      <c r="D1178" s="4" t="s">
        <v>10</v>
      </c>
    </row>
    <row r="1179" spans="1:31">
      <c r="A1179" t="n">
        <v>9394</v>
      </c>
      <c r="B1179" s="29" t="n">
        <v>72</v>
      </c>
      <c r="C1179" s="7" t="n">
        <v>5</v>
      </c>
      <c r="D1179" s="7" t="n">
        <v>0</v>
      </c>
    </row>
    <row r="1180" spans="1:31">
      <c r="A1180" t="s">
        <v>4</v>
      </c>
      <c r="B1180" s="4" t="s">
        <v>5</v>
      </c>
      <c r="C1180" s="4" t="s">
        <v>13</v>
      </c>
      <c r="D1180" s="22" t="s">
        <v>26</v>
      </c>
      <c r="E1180" s="4" t="s">
        <v>5</v>
      </c>
      <c r="F1180" s="4" t="s">
        <v>13</v>
      </c>
      <c r="G1180" s="4" t="s">
        <v>10</v>
      </c>
      <c r="H1180" s="22" t="s">
        <v>27</v>
      </c>
      <c r="I1180" s="4" t="s">
        <v>13</v>
      </c>
      <c r="J1180" s="4" t="s">
        <v>9</v>
      </c>
      <c r="K1180" s="4" t="s">
        <v>13</v>
      </c>
      <c r="L1180" s="4" t="s">
        <v>13</v>
      </c>
      <c r="M1180" s="4" t="s">
        <v>16</v>
      </c>
    </row>
    <row r="1181" spans="1:31">
      <c r="A1181" t="n">
        <v>9398</v>
      </c>
      <c r="B1181" s="9" t="n">
        <v>5</v>
      </c>
      <c r="C1181" s="7" t="n">
        <v>28</v>
      </c>
      <c r="D1181" s="22" t="s">
        <v>3</v>
      </c>
      <c r="E1181" s="8" t="n">
        <v>162</v>
      </c>
      <c r="F1181" s="7" t="n">
        <v>4</v>
      </c>
      <c r="G1181" s="7" t="n">
        <v>8213</v>
      </c>
      <c r="H1181" s="22" t="s">
        <v>3</v>
      </c>
      <c r="I1181" s="7" t="n">
        <v>0</v>
      </c>
      <c r="J1181" s="7" t="n">
        <v>1</v>
      </c>
      <c r="K1181" s="7" t="n">
        <v>2</v>
      </c>
      <c r="L1181" s="7" t="n">
        <v>1</v>
      </c>
      <c r="M1181" s="10" t="n">
        <f t="normal" ca="1">A1187</f>
        <v>0</v>
      </c>
    </row>
    <row r="1182" spans="1:31">
      <c r="A1182" t="s">
        <v>4</v>
      </c>
      <c r="B1182" s="4" t="s">
        <v>5</v>
      </c>
      <c r="C1182" s="4" t="s">
        <v>13</v>
      </c>
      <c r="D1182" s="4" t="s">
        <v>6</v>
      </c>
    </row>
    <row r="1183" spans="1:31">
      <c r="A1183" t="n">
        <v>9415</v>
      </c>
      <c r="B1183" s="15" t="n">
        <v>2</v>
      </c>
      <c r="C1183" s="7" t="n">
        <v>10</v>
      </c>
      <c r="D1183" s="7" t="s">
        <v>30</v>
      </c>
    </row>
    <row r="1184" spans="1:31">
      <c r="A1184" t="s">
        <v>4</v>
      </c>
      <c r="B1184" s="4" t="s">
        <v>5</v>
      </c>
      <c r="C1184" s="4" t="s">
        <v>10</v>
      </c>
    </row>
    <row r="1185" spans="1:13">
      <c r="A1185" t="n">
        <v>9432</v>
      </c>
      <c r="B1185" s="30" t="n">
        <v>16</v>
      </c>
      <c r="C1185" s="7" t="n">
        <v>0</v>
      </c>
    </row>
    <row r="1186" spans="1:13">
      <c r="A1186" t="s">
        <v>4</v>
      </c>
      <c r="B1186" s="4" t="s">
        <v>5</v>
      </c>
      <c r="C1186" s="4" t="s">
        <v>13</v>
      </c>
      <c r="D1186" s="4" t="s">
        <v>10</v>
      </c>
      <c r="E1186" s="4" t="s">
        <v>10</v>
      </c>
      <c r="F1186" s="4" t="s">
        <v>10</v>
      </c>
      <c r="G1186" s="4" t="s">
        <v>10</v>
      </c>
      <c r="H1186" s="4" t="s">
        <v>10</v>
      </c>
      <c r="I1186" s="4" t="s">
        <v>10</v>
      </c>
      <c r="J1186" s="4" t="s">
        <v>10</v>
      </c>
      <c r="K1186" s="4" t="s">
        <v>10</v>
      </c>
      <c r="L1186" s="4" t="s">
        <v>10</v>
      </c>
      <c r="M1186" s="4" t="s">
        <v>10</v>
      </c>
      <c r="N1186" s="4" t="s">
        <v>9</v>
      </c>
      <c r="O1186" s="4" t="s">
        <v>9</v>
      </c>
      <c r="P1186" s="4" t="s">
        <v>9</v>
      </c>
      <c r="Q1186" s="4" t="s">
        <v>9</v>
      </c>
      <c r="R1186" s="4" t="s">
        <v>13</v>
      </c>
      <c r="S1186" s="4" t="s">
        <v>6</v>
      </c>
    </row>
    <row r="1187" spans="1:13">
      <c r="A1187" t="n">
        <v>9435</v>
      </c>
      <c r="B1187" s="61" t="n">
        <v>75</v>
      </c>
      <c r="C1187" s="7" t="n">
        <v>0</v>
      </c>
      <c r="D1187" s="7" t="n">
        <v>0</v>
      </c>
      <c r="E1187" s="7" t="n">
        <v>0</v>
      </c>
      <c r="F1187" s="7" t="n">
        <v>1024</v>
      </c>
      <c r="G1187" s="7" t="n">
        <v>720</v>
      </c>
      <c r="H1187" s="7" t="n">
        <v>0</v>
      </c>
      <c r="I1187" s="7" t="n">
        <v>0</v>
      </c>
      <c r="J1187" s="7" t="n">
        <v>0</v>
      </c>
      <c r="K1187" s="7" t="n">
        <v>0</v>
      </c>
      <c r="L1187" s="7" t="n">
        <v>1024</v>
      </c>
      <c r="M1187" s="7" t="n">
        <v>720</v>
      </c>
      <c r="N1187" s="7" t="n">
        <v>1065353216</v>
      </c>
      <c r="O1187" s="7" t="n">
        <v>1065353216</v>
      </c>
      <c r="P1187" s="7" t="n">
        <v>1065353216</v>
      </c>
      <c r="Q1187" s="7" t="n">
        <v>0</v>
      </c>
      <c r="R1187" s="7" t="n">
        <v>0</v>
      </c>
      <c r="S1187" s="7" t="s">
        <v>120</v>
      </c>
    </row>
    <row r="1188" spans="1:13">
      <c r="A1188" t="s">
        <v>4</v>
      </c>
      <c r="B1188" s="4" t="s">
        <v>5</v>
      </c>
      <c r="C1188" s="4" t="s">
        <v>13</v>
      </c>
      <c r="D1188" s="4" t="s">
        <v>13</v>
      </c>
      <c r="E1188" s="4" t="s">
        <v>13</v>
      </c>
      <c r="F1188" s="4" t="s">
        <v>18</v>
      </c>
      <c r="G1188" s="4" t="s">
        <v>18</v>
      </c>
      <c r="H1188" s="4" t="s">
        <v>18</v>
      </c>
      <c r="I1188" s="4" t="s">
        <v>18</v>
      </c>
      <c r="J1188" s="4" t="s">
        <v>18</v>
      </c>
    </row>
    <row r="1189" spans="1:13">
      <c r="A1189" t="n">
        <v>9483</v>
      </c>
      <c r="B1189" s="62" t="n">
        <v>76</v>
      </c>
      <c r="C1189" s="7" t="n">
        <v>0</v>
      </c>
      <c r="D1189" s="7" t="n">
        <v>9</v>
      </c>
      <c r="E1189" s="7" t="n">
        <v>2</v>
      </c>
      <c r="F1189" s="7" t="n">
        <v>0</v>
      </c>
      <c r="G1189" s="7" t="n">
        <v>0</v>
      </c>
      <c r="H1189" s="7" t="n">
        <v>0</v>
      </c>
      <c r="I1189" s="7" t="n">
        <v>0</v>
      </c>
      <c r="J1189" s="7" t="n">
        <v>0</v>
      </c>
    </row>
    <row r="1190" spans="1:13">
      <c r="A1190" t="s">
        <v>4</v>
      </c>
      <c r="B1190" s="4" t="s">
        <v>5</v>
      </c>
      <c r="C1190" s="4" t="s">
        <v>13</v>
      </c>
      <c r="D1190" s="4" t="s">
        <v>10</v>
      </c>
      <c r="E1190" s="4" t="s">
        <v>10</v>
      </c>
      <c r="F1190" s="4" t="s">
        <v>10</v>
      </c>
      <c r="G1190" s="4" t="s">
        <v>10</v>
      </c>
      <c r="H1190" s="4" t="s">
        <v>10</v>
      </c>
      <c r="I1190" s="4" t="s">
        <v>10</v>
      </c>
      <c r="J1190" s="4" t="s">
        <v>10</v>
      </c>
      <c r="K1190" s="4" t="s">
        <v>10</v>
      </c>
      <c r="L1190" s="4" t="s">
        <v>10</v>
      </c>
      <c r="M1190" s="4" t="s">
        <v>10</v>
      </c>
      <c r="N1190" s="4" t="s">
        <v>9</v>
      </c>
      <c r="O1190" s="4" t="s">
        <v>9</v>
      </c>
      <c r="P1190" s="4" t="s">
        <v>9</v>
      </c>
      <c r="Q1190" s="4" t="s">
        <v>9</v>
      </c>
      <c r="R1190" s="4" t="s">
        <v>13</v>
      </c>
      <c r="S1190" s="4" t="s">
        <v>6</v>
      </c>
    </row>
    <row r="1191" spans="1:13">
      <c r="A1191" t="n">
        <v>9507</v>
      </c>
      <c r="B1191" s="61" t="n">
        <v>75</v>
      </c>
      <c r="C1191" s="7" t="n">
        <v>1</v>
      </c>
      <c r="D1191" s="7" t="n">
        <v>0</v>
      </c>
      <c r="E1191" s="7" t="n">
        <v>0</v>
      </c>
      <c r="F1191" s="7" t="n">
        <v>1024</v>
      </c>
      <c r="G1191" s="7" t="n">
        <v>720</v>
      </c>
      <c r="H1191" s="7" t="n">
        <v>0</v>
      </c>
      <c r="I1191" s="7" t="n">
        <v>0</v>
      </c>
      <c r="J1191" s="7" t="n">
        <v>0</v>
      </c>
      <c r="K1191" s="7" t="n">
        <v>0</v>
      </c>
      <c r="L1191" s="7" t="n">
        <v>1024</v>
      </c>
      <c r="M1191" s="7" t="n">
        <v>720</v>
      </c>
      <c r="N1191" s="7" t="n">
        <v>1065353216</v>
      </c>
      <c r="O1191" s="7" t="n">
        <v>1065353216</v>
      </c>
      <c r="P1191" s="7" t="n">
        <v>1065353216</v>
      </c>
      <c r="Q1191" s="7" t="n">
        <v>0</v>
      </c>
      <c r="R1191" s="7" t="n">
        <v>0</v>
      </c>
      <c r="S1191" s="7" t="s">
        <v>121</v>
      </c>
    </row>
    <row r="1192" spans="1:13">
      <c r="A1192" t="s">
        <v>4</v>
      </c>
      <c r="B1192" s="4" t="s">
        <v>5</v>
      </c>
      <c r="C1192" s="4" t="s">
        <v>13</v>
      </c>
      <c r="D1192" s="4" t="s">
        <v>13</v>
      </c>
      <c r="E1192" s="4" t="s">
        <v>13</v>
      </c>
      <c r="F1192" s="4" t="s">
        <v>18</v>
      </c>
      <c r="G1192" s="4" t="s">
        <v>18</v>
      </c>
      <c r="H1192" s="4" t="s">
        <v>18</v>
      </c>
      <c r="I1192" s="4" t="s">
        <v>18</v>
      </c>
      <c r="J1192" s="4" t="s">
        <v>18</v>
      </c>
    </row>
    <row r="1193" spans="1:13">
      <c r="A1193" t="n">
        <v>9556</v>
      </c>
      <c r="B1193" s="62" t="n">
        <v>76</v>
      </c>
      <c r="C1193" s="7" t="n">
        <v>1</v>
      </c>
      <c r="D1193" s="7" t="n">
        <v>9</v>
      </c>
      <c r="E1193" s="7" t="n">
        <v>2</v>
      </c>
      <c r="F1193" s="7" t="n">
        <v>0</v>
      </c>
      <c r="G1193" s="7" t="n">
        <v>0</v>
      </c>
      <c r="H1193" s="7" t="n">
        <v>0</v>
      </c>
      <c r="I1193" s="7" t="n">
        <v>0</v>
      </c>
      <c r="J1193" s="7" t="n">
        <v>0</v>
      </c>
    </row>
    <row r="1194" spans="1:13">
      <c r="A1194" t="s">
        <v>4</v>
      </c>
      <c r="B1194" s="4" t="s">
        <v>5</v>
      </c>
      <c r="C1194" s="4" t="s">
        <v>13</v>
      </c>
      <c r="D1194" s="4" t="s">
        <v>10</v>
      </c>
      <c r="E1194" s="4" t="s">
        <v>13</v>
      </c>
      <c r="F1194" s="4" t="s">
        <v>6</v>
      </c>
    </row>
    <row r="1195" spans="1:13">
      <c r="A1195" t="n">
        <v>9580</v>
      </c>
      <c r="B1195" s="31" t="n">
        <v>39</v>
      </c>
      <c r="C1195" s="7" t="n">
        <v>10</v>
      </c>
      <c r="D1195" s="7" t="n">
        <v>65533</v>
      </c>
      <c r="E1195" s="7" t="n">
        <v>201</v>
      </c>
      <c r="F1195" s="7" t="s">
        <v>122</v>
      </c>
    </row>
    <row r="1196" spans="1:13">
      <c r="A1196" t="s">
        <v>4</v>
      </c>
      <c r="B1196" s="4" t="s">
        <v>5</v>
      </c>
      <c r="C1196" s="4" t="s">
        <v>13</v>
      </c>
      <c r="D1196" s="4" t="s">
        <v>10</v>
      </c>
      <c r="E1196" s="4" t="s">
        <v>13</v>
      </c>
      <c r="F1196" s="4" t="s">
        <v>6</v>
      </c>
    </row>
    <row r="1197" spans="1:13">
      <c r="A1197" t="n">
        <v>9604</v>
      </c>
      <c r="B1197" s="31" t="n">
        <v>39</v>
      </c>
      <c r="C1197" s="7" t="n">
        <v>10</v>
      </c>
      <c r="D1197" s="7" t="n">
        <v>65533</v>
      </c>
      <c r="E1197" s="7" t="n">
        <v>202</v>
      </c>
      <c r="F1197" s="7" t="s">
        <v>123</v>
      </c>
    </row>
    <row r="1198" spans="1:13">
      <c r="A1198" t="s">
        <v>4</v>
      </c>
      <c r="B1198" s="4" t="s">
        <v>5</v>
      </c>
      <c r="C1198" s="4" t="s">
        <v>13</v>
      </c>
      <c r="D1198" s="4" t="s">
        <v>10</v>
      </c>
      <c r="E1198" s="4" t="s">
        <v>13</v>
      </c>
      <c r="F1198" s="4" t="s">
        <v>6</v>
      </c>
    </row>
    <row r="1199" spans="1:13">
      <c r="A1199" t="n">
        <v>9628</v>
      </c>
      <c r="B1199" s="31" t="n">
        <v>39</v>
      </c>
      <c r="C1199" s="7" t="n">
        <v>10</v>
      </c>
      <c r="D1199" s="7" t="n">
        <v>65533</v>
      </c>
      <c r="E1199" s="7" t="n">
        <v>203</v>
      </c>
      <c r="F1199" s="7" t="s">
        <v>124</v>
      </c>
    </row>
    <row r="1200" spans="1:13">
      <c r="A1200" t="s">
        <v>4</v>
      </c>
      <c r="B1200" s="4" t="s">
        <v>5</v>
      </c>
      <c r="C1200" s="4" t="s">
        <v>13</v>
      </c>
      <c r="D1200" s="4" t="s">
        <v>10</v>
      </c>
      <c r="E1200" s="4" t="s">
        <v>13</v>
      </c>
      <c r="F1200" s="4" t="s">
        <v>6</v>
      </c>
    </row>
    <row r="1201" spans="1:19">
      <c r="A1201" t="n">
        <v>9652</v>
      </c>
      <c r="B1201" s="31" t="n">
        <v>39</v>
      </c>
      <c r="C1201" s="7" t="n">
        <v>10</v>
      </c>
      <c r="D1201" s="7" t="n">
        <v>65533</v>
      </c>
      <c r="E1201" s="7" t="n">
        <v>204</v>
      </c>
      <c r="F1201" s="7" t="s">
        <v>125</v>
      </c>
    </row>
    <row r="1202" spans="1:19">
      <c r="A1202" t="s">
        <v>4</v>
      </c>
      <c r="B1202" s="4" t="s">
        <v>5</v>
      </c>
      <c r="C1202" s="4" t="s">
        <v>13</v>
      </c>
      <c r="D1202" s="4" t="s">
        <v>10</v>
      </c>
      <c r="E1202" s="4" t="s">
        <v>13</v>
      </c>
      <c r="F1202" s="4" t="s">
        <v>6</v>
      </c>
    </row>
    <row r="1203" spans="1:19">
      <c r="A1203" t="n">
        <v>9676</v>
      </c>
      <c r="B1203" s="31" t="n">
        <v>39</v>
      </c>
      <c r="C1203" s="7" t="n">
        <v>10</v>
      </c>
      <c r="D1203" s="7" t="n">
        <v>65533</v>
      </c>
      <c r="E1203" s="7" t="n">
        <v>205</v>
      </c>
      <c r="F1203" s="7" t="s">
        <v>33</v>
      </c>
    </row>
    <row r="1204" spans="1:19">
      <c r="A1204" t="s">
        <v>4</v>
      </c>
      <c r="B1204" s="4" t="s">
        <v>5</v>
      </c>
      <c r="C1204" s="4" t="s">
        <v>13</v>
      </c>
      <c r="D1204" s="4" t="s">
        <v>10</v>
      </c>
      <c r="E1204" s="4" t="s">
        <v>13</v>
      </c>
      <c r="F1204" s="4" t="s">
        <v>6</v>
      </c>
    </row>
    <row r="1205" spans="1:19">
      <c r="A1205" t="n">
        <v>9700</v>
      </c>
      <c r="B1205" s="31" t="n">
        <v>39</v>
      </c>
      <c r="C1205" s="7" t="n">
        <v>10</v>
      </c>
      <c r="D1205" s="7" t="n">
        <v>65533</v>
      </c>
      <c r="E1205" s="7" t="n">
        <v>207</v>
      </c>
      <c r="F1205" s="7" t="s">
        <v>126</v>
      </c>
    </row>
    <row r="1206" spans="1:19">
      <c r="A1206" t="s">
        <v>4</v>
      </c>
      <c r="B1206" s="4" t="s">
        <v>5</v>
      </c>
      <c r="C1206" s="4" t="s">
        <v>13</v>
      </c>
      <c r="D1206" s="4" t="s">
        <v>10</v>
      </c>
      <c r="E1206" s="4" t="s">
        <v>13</v>
      </c>
      <c r="F1206" s="4" t="s">
        <v>6</v>
      </c>
    </row>
    <row r="1207" spans="1:19">
      <c r="A1207" t="n">
        <v>9724</v>
      </c>
      <c r="B1207" s="31" t="n">
        <v>39</v>
      </c>
      <c r="C1207" s="7" t="n">
        <v>10</v>
      </c>
      <c r="D1207" s="7" t="n">
        <v>65533</v>
      </c>
      <c r="E1207" s="7" t="n">
        <v>208</v>
      </c>
      <c r="F1207" s="7" t="s">
        <v>127</v>
      </c>
    </row>
    <row r="1208" spans="1:19">
      <c r="A1208" t="s">
        <v>4</v>
      </c>
      <c r="B1208" s="4" t="s">
        <v>5</v>
      </c>
      <c r="C1208" s="4" t="s">
        <v>13</v>
      </c>
      <c r="D1208" s="4" t="s">
        <v>10</v>
      </c>
      <c r="E1208" s="4" t="s">
        <v>13</v>
      </c>
      <c r="F1208" s="4" t="s">
        <v>6</v>
      </c>
    </row>
    <row r="1209" spans="1:19">
      <c r="A1209" t="n">
        <v>9748</v>
      </c>
      <c r="B1209" s="31" t="n">
        <v>39</v>
      </c>
      <c r="C1209" s="7" t="n">
        <v>10</v>
      </c>
      <c r="D1209" s="7" t="n">
        <v>65533</v>
      </c>
      <c r="E1209" s="7" t="n">
        <v>209</v>
      </c>
      <c r="F1209" s="7" t="s">
        <v>128</v>
      </c>
    </row>
    <row r="1210" spans="1:19">
      <c r="A1210" t="s">
        <v>4</v>
      </c>
      <c r="B1210" s="4" t="s">
        <v>5</v>
      </c>
      <c r="C1210" s="4" t="s">
        <v>13</v>
      </c>
      <c r="D1210" s="4" t="s">
        <v>10</v>
      </c>
      <c r="E1210" s="4" t="s">
        <v>13</v>
      </c>
      <c r="F1210" s="4" t="s">
        <v>6</v>
      </c>
    </row>
    <row r="1211" spans="1:19">
      <c r="A1211" t="n">
        <v>9772</v>
      </c>
      <c r="B1211" s="31" t="n">
        <v>39</v>
      </c>
      <c r="C1211" s="7" t="n">
        <v>10</v>
      </c>
      <c r="D1211" s="7" t="n">
        <v>65533</v>
      </c>
      <c r="E1211" s="7" t="n">
        <v>210</v>
      </c>
      <c r="F1211" s="7" t="s">
        <v>129</v>
      </c>
    </row>
    <row r="1212" spans="1:19">
      <c r="A1212" t="s">
        <v>4</v>
      </c>
      <c r="B1212" s="4" t="s">
        <v>5</v>
      </c>
      <c r="C1212" s="4" t="s">
        <v>13</v>
      </c>
      <c r="D1212" s="4" t="s">
        <v>10</v>
      </c>
      <c r="E1212" s="4" t="s">
        <v>13</v>
      </c>
      <c r="F1212" s="4" t="s">
        <v>6</v>
      </c>
    </row>
    <row r="1213" spans="1:19">
      <c r="A1213" t="n">
        <v>9796</v>
      </c>
      <c r="B1213" s="31" t="n">
        <v>39</v>
      </c>
      <c r="C1213" s="7" t="n">
        <v>10</v>
      </c>
      <c r="D1213" s="7" t="n">
        <v>65533</v>
      </c>
      <c r="E1213" s="7" t="n">
        <v>211</v>
      </c>
      <c r="F1213" s="7" t="s">
        <v>130</v>
      </c>
    </row>
    <row r="1214" spans="1:19">
      <c r="A1214" t="s">
        <v>4</v>
      </c>
      <c r="B1214" s="4" t="s">
        <v>5</v>
      </c>
      <c r="C1214" s="4" t="s">
        <v>13</v>
      </c>
      <c r="D1214" s="4" t="s">
        <v>10</v>
      </c>
      <c r="E1214" s="4" t="s">
        <v>13</v>
      </c>
      <c r="F1214" s="4" t="s">
        <v>6</v>
      </c>
    </row>
    <row r="1215" spans="1:19">
      <c r="A1215" t="n">
        <v>9820</v>
      </c>
      <c r="B1215" s="31" t="n">
        <v>39</v>
      </c>
      <c r="C1215" s="7" t="n">
        <v>10</v>
      </c>
      <c r="D1215" s="7" t="n">
        <v>65533</v>
      </c>
      <c r="E1215" s="7" t="n">
        <v>212</v>
      </c>
      <c r="F1215" s="7" t="s">
        <v>131</v>
      </c>
    </row>
    <row r="1216" spans="1:19">
      <c r="A1216" t="s">
        <v>4</v>
      </c>
      <c r="B1216" s="4" t="s">
        <v>5</v>
      </c>
      <c r="C1216" s="4" t="s">
        <v>13</v>
      </c>
      <c r="D1216" s="4" t="s">
        <v>10</v>
      </c>
      <c r="E1216" s="4" t="s">
        <v>13</v>
      </c>
      <c r="F1216" s="4" t="s">
        <v>6</v>
      </c>
    </row>
    <row r="1217" spans="1:6">
      <c r="A1217" t="n">
        <v>9844</v>
      </c>
      <c r="B1217" s="31" t="n">
        <v>39</v>
      </c>
      <c r="C1217" s="7" t="n">
        <v>10</v>
      </c>
      <c r="D1217" s="7" t="n">
        <v>65533</v>
      </c>
      <c r="E1217" s="7" t="n">
        <v>213</v>
      </c>
      <c r="F1217" s="7" t="s">
        <v>132</v>
      </c>
    </row>
    <row r="1218" spans="1:6">
      <c r="A1218" t="s">
        <v>4</v>
      </c>
      <c r="B1218" s="4" t="s">
        <v>5</v>
      </c>
      <c r="C1218" s="4" t="s">
        <v>13</v>
      </c>
      <c r="D1218" s="4" t="s">
        <v>10</v>
      </c>
      <c r="E1218" s="4" t="s">
        <v>13</v>
      </c>
      <c r="F1218" s="4" t="s">
        <v>6</v>
      </c>
    </row>
    <row r="1219" spans="1:6">
      <c r="A1219" t="n">
        <v>9868</v>
      </c>
      <c r="B1219" s="31" t="n">
        <v>39</v>
      </c>
      <c r="C1219" s="7" t="n">
        <v>10</v>
      </c>
      <c r="D1219" s="7" t="n">
        <v>65533</v>
      </c>
      <c r="E1219" s="7" t="n">
        <v>216</v>
      </c>
      <c r="F1219" s="7" t="s">
        <v>133</v>
      </c>
    </row>
    <row r="1220" spans="1:6">
      <c r="A1220" t="s">
        <v>4</v>
      </c>
      <c r="B1220" s="4" t="s">
        <v>5</v>
      </c>
      <c r="C1220" s="4" t="s">
        <v>13</v>
      </c>
      <c r="D1220" s="4" t="s">
        <v>10</v>
      </c>
      <c r="E1220" s="4" t="s">
        <v>13</v>
      </c>
      <c r="F1220" s="4" t="s">
        <v>6</v>
      </c>
    </row>
    <row r="1221" spans="1:6">
      <c r="A1221" t="n">
        <v>9892</v>
      </c>
      <c r="B1221" s="31" t="n">
        <v>39</v>
      </c>
      <c r="C1221" s="7" t="n">
        <v>10</v>
      </c>
      <c r="D1221" s="7" t="n">
        <v>65533</v>
      </c>
      <c r="E1221" s="7" t="n">
        <v>217</v>
      </c>
      <c r="F1221" s="7" t="s">
        <v>134</v>
      </c>
    </row>
    <row r="1222" spans="1:6">
      <c r="A1222" t="s">
        <v>4</v>
      </c>
      <c r="B1222" s="4" t="s">
        <v>5</v>
      </c>
      <c r="C1222" s="4" t="s">
        <v>13</v>
      </c>
      <c r="D1222" s="4" t="s">
        <v>10</v>
      </c>
      <c r="E1222" s="4" t="s">
        <v>13</v>
      </c>
      <c r="F1222" s="4" t="s">
        <v>6</v>
      </c>
    </row>
    <row r="1223" spans="1:6">
      <c r="A1223" t="n">
        <v>9916</v>
      </c>
      <c r="B1223" s="31" t="n">
        <v>39</v>
      </c>
      <c r="C1223" s="7" t="n">
        <v>10</v>
      </c>
      <c r="D1223" s="7" t="n">
        <v>65533</v>
      </c>
      <c r="E1223" s="7" t="n">
        <v>218</v>
      </c>
      <c r="F1223" s="7" t="s">
        <v>135</v>
      </c>
    </row>
    <row r="1224" spans="1:6">
      <c r="A1224" t="s">
        <v>4</v>
      </c>
      <c r="B1224" s="4" t="s">
        <v>5</v>
      </c>
      <c r="C1224" s="4" t="s">
        <v>13</v>
      </c>
      <c r="D1224" s="4" t="s">
        <v>10</v>
      </c>
      <c r="E1224" s="4" t="s">
        <v>13</v>
      </c>
      <c r="F1224" s="4" t="s">
        <v>6</v>
      </c>
    </row>
    <row r="1225" spans="1:6">
      <c r="A1225" t="n">
        <v>9940</v>
      </c>
      <c r="B1225" s="31" t="n">
        <v>39</v>
      </c>
      <c r="C1225" s="7" t="n">
        <v>10</v>
      </c>
      <c r="D1225" s="7" t="n">
        <v>65533</v>
      </c>
      <c r="E1225" s="7" t="n">
        <v>219</v>
      </c>
      <c r="F1225" s="7" t="s">
        <v>136</v>
      </c>
    </row>
    <row r="1226" spans="1:6">
      <c r="A1226" t="s">
        <v>4</v>
      </c>
      <c r="B1226" s="4" t="s">
        <v>5</v>
      </c>
      <c r="C1226" s="4" t="s">
        <v>13</v>
      </c>
      <c r="D1226" s="4" t="s">
        <v>10</v>
      </c>
      <c r="E1226" s="4" t="s">
        <v>13</v>
      </c>
      <c r="F1226" s="4" t="s">
        <v>6</v>
      </c>
    </row>
    <row r="1227" spans="1:6">
      <c r="A1227" t="n">
        <v>9964</v>
      </c>
      <c r="B1227" s="31" t="n">
        <v>39</v>
      </c>
      <c r="C1227" s="7" t="n">
        <v>10</v>
      </c>
      <c r="D1227" s="7" t="n">
        <v>65533</v>
      </c>
      <c r="E1227" s="7" t="n">
        <v>220</v>
      </c>
      <c r="F1227" s="7" t="s">
        <v>137</v>
      </c>
    </row>
    <row r="1228" spans="1:6">
      <c r="A1228" t="s">
        <v>4</v>
      </c>
      <c r="B1228" s="4" t="s">
        <v>5</v>
      </c>
      <c r="C1228" s="4" t="s">
        <v>13</v>
      </c>
      <c r="D1228" s="4" t="s">
        <v>10</v>
      </c>
      <c r="E1228" s="4" t="s">
        <v>13</v>
      </c>
      <c r="F1228" s="4" t="s">
        <v>6</v>
      </c>
    </row>
    <row r="1229" spans="1:6">
      <c r="A1229" t="n">
        <v>9988</v>
      </c>
      <c r="B1229" s="31" t="n">
        <v>39</v>
      </c>
      <c r="C1229" s="7" t="n">
        <v>10</v>
      </c>
      <c r="D1229" s="7" t="n">
        <v>65533</v>
      </c>
      <c r="E1229" s="7" t="n">
        <v>221</v>
      </c>
      <c r="F1229" s="7" t="s">
        <v>138</v>
      </c>
    </row>
    <row r="1230" spans="1:6">
      <c r="A1230" t="s">
        <v>4</v>
      </c>
      <c r="B1230" s="4" t="s">
        <v>5</v>
      </c>
      <c r="C1230" s="4" t="s">
        <v>13</v>
      </c>
      <c r="D1230" s="22" t="s">
        <v>26</v>
      </c>
      <c r="E1230" s="4" t="s">
        <v>5</v>
      </c>
      <c r="F1230" s="4" t="s">
        <v>13</v>
      </c>
      <c r="G1230" s="4" t="s">
        <v>10</v>
      </c>
      <c r="H1230" s="22" t="s">
        <v>27</v>
      </c>
      <c r="I1230" s="4" t="s">
        <v>13</v>
      </c>
      <c r="J1230" s="4" t="s">
        <v>13</v>
      </c>
      <c r="K1230" s="4" t="s">
        <v>16</v>
      </c>
    </row>
    <row r="1231" spans="1:6">
      <c r="A1231" t="n">
        <v>10012</v>
      </c>
      <c r="B1231" s="9" t="n">
        <v>5</v>
      </c>
      <c r="C1231" s="7" t="n">
        <v>28</v>
      </c>
      <c r="D1231" s="22" t="s">
        <v>3</v>
      </c>
      <c r="E1231" s="28" t="n">
        <v>64</v>
      </c>
      <c r="F1231" s="7" t="n">
        <v>5</v>
      </c>
      <c r="G1231" s="7" t="n">
        <v>18</v>
      </c>
      <c r="H1231" s="22" t="s">
        <v>3</v>
      </c>
      <c r="I1231" s="7" t="n">
        <v>8</v>
      </c>
      <c r="J1231" s="7" t="n">
        <v>1</v>
      </c>
      <c r="K1231" s="10" t="n">
        <f t="normal" ca="1">A1235</f>
        <v>0</v>
      </c>
    </row>
    <row r="1232" spans="1:6">
      <c r="A1232" t="s">
        <v>4</v>
      </c>
      <c r="B1232" s="4" t="s">
        <v>5</v>
      </c>
      <c r="C1232" s="4" t="s">
        <v>10</v>
      </c>
      <c r="D1232" s="4" t="s">
        <v>6</v>
      </c>
      <c r="E1232" s="4" t="s">
        <v>6</v>
      </c>
      <c r="F1232" s="4" t="s">
        <v>6</v>
      </c>
      <c r="G1232" s="4" t="s">
        <v>13</v>
      </c>
      <c r="H1232" s="4" t="s">
        <v>9</v>
      </c>
      <c r="I1232" s="4" t="s">
        <v>18</v>
      </c>
      <c r="J1232" s="4" t="s">
        <v>18</v>
      </c>
      <c r="K1232" s="4" t="s">
        <v>18</v>
      </c>
      <c r="L1232" s="4" t="s">
        <v>18</v>
      </c>
      <c r="M1232" s="4" t="s">
        <v>18</v>
      </c>
      <c r="N1232" s="4" t="s">
        <v>18</v>
      </c>
      <c r="O1232" s="4" t="s">
        <v>18</v>
      </c>
      <c r="P1232" s="4" t="s">
        <v>6</v>
      </c>
      <c r="Q1232" s="4" t="s">
        <v>6</v>
      </c>
      <c r="R1232" s="4" t="s">
        <v>9</v>
      </c>
      <c r="S1232" s="4" t="s">
        <v>13</v>
      </c>
      <c r="T1232" s="4" t="s">
        <v>9</v>
      </c>
      <c r="U1232" s="4" t="s">
        <v>9</v>
      </c>
      <c r="V1232" s="4" t="s">
        <v>10</v>
      </c>
    </row>
    <row r="1233" spans="1:22">
      <c r="A1233" t="n">
        <v>10024</v>
      </c>
      <c r="B1233" s="32" t="n">
        <v>19</v>
      </c>
      <c r="C1233" s="7" t="n">
        <v>18</v>
      </c>
      <c r="D1233" s="7" t="s">
        <v>34</v>
      </c>
      <c r="E1233" s="7" t="s">
        <v>35</v>
      </c>
      <c r="F1233" s="7" t="s">
        <v>12</v>
      </c>
      <c r="G1233" s="7" t="n">
        <v>0</v>
      </c>
      <c r="H1233" s="7" t="n">
        <v>1</v>
      </c>
      <c r="I1233" s="7" t="n">
        <v>0</v>
      </c>
      <c r="J1233" s="7" t="n">
        <v>0</v>
      </c>
      <c r="K1233" s="7" t="n">
        <v>0</v>
      </c>
      <c r="L1233" s="7" t="n">
        <v>0</v>
      </c>
      <c r="M1233" s="7" t="n">
        <v>1</v>
      </c>
      <c r="N1233" s="7" t="n">
        <v>1.60000002384186</v>
      </c>
      <c r="O1233" s="7" t="n">
        <v>0.0900000035762787</v>
      </c>
      <c r="P1233" s="7" t="s">
        <v>12</v>
      </c>
      <c r="Q1233" s="7" t="s">
        <v>12</v>
      </c>
      <c r="R1233" s="7" t="n">
        <v>-1</v>
      </c>
      <c r="S1233" s="7" t="n">
        <v>0</v>
      </c>
      <c r="T1233" s="7" t="n">
        <v>0</v>
      </c>
      <c r="U1233" s="7" t="n">
        <v>0</v>
      </c>
      <c r="V1233" s="7" t="n">
        <v>0</v>
      </c>
    </row>
    <row r="1234" spans="1:22">
      <c r="A1234" t="s">
        <v>4</v>
      </c>
      <c r="B1234" s="4" t="s">
        <v>5</v>
      </c>
      <c r="C1234" s="4" t="s">
        <v>10</v>
      </c>
      <c r="D1234" s="4" t="s">
        <v>6</v>
      </c>
      <c r="E1234" s="4" t="s">
        <v>6</v>
      </c>
      <c r="F1234" s="4" t="s">
        <v>6</v>
      </c>
      <c r="G1234" s="4" t="s">
        <v>13</v>
      </c>
      <c r="H1234" s="4" t="s">
        <v>9</v>
      </c>
      <c r="I1234" s="4" t="s">
        <v>18</v>
      </c>
      <c r="J1234" s="4" t="s">
        <v>18</v>
      </c>
      <c r="K1234" s="4" t="s">
        <v>18</v>
      </c>
      <c r="L1234" s="4" t="s">
        <v>18</v>
      </c>
      <c r="M1234" s="4" t="s">
        <v>18</v>
      </c>
      <c r="N1234" s="4" t="s">
        <v>18</v>
      </c>
      <c r="O1234" s="4" t="s">
        <v>18</v>
      </c>
      <c r="P1234" s="4" t="s">
        <v>6</v>
      </c>
      <c r="Q1234" s="4" t="s">
        <v>6</v>
      </c>
      <c r="R1234" s="4" t="s">
        <v>9</v>
      </c>
      <c r="S1234" s="4" t="s">
        <v>13</v>
      </c>
      <c r="T1234" s="4" t="s">
        <v>9</v>
      </c>
      <c r="U1234" s="4" t="s">
        <v>9</v>
      </c>
      <c r="V1234" s="4" t="s">
        <v>10</v>
      </c>
    </row>
    <row r="1235" spans="1:22">
      <c r="A1235" t="n">
        <v>10102</v>
      </c>
      <c r="B1235" s="32" t="n">
        <v>19</v>
      </c>
      <c r="C1235" s="7" t="n">
        <v>23</v>
      </c>
      <c r="D1235" s="7" t="s">
        <v>36</v>
      </c>
      <c r="E1235" s="7" t="s">
        <v>37</v>
      </c>
      <c r="F1235" s="7" t="s">
        <v>12</v>
      </c>
      <c r="G1235" s="7" t="n">
        <v>0</v>
      </c>
      <c r="H1235" s="7" t="n">
        <v>1</v>
      </c>
      <c r="I1235" s="7" t="n">
        <v>0</v>
      </c>
      <c r="J1235" s="7" t="n">
        <v>0</v>
      </c>
      <c r="K1235" s="7" t="n">
        <v>0</v>
      </c>
      <c r="L1235" s="7" t="n">
        <v>0</v>
      </c>
      <c r="M1235" s="7" t="n">
        <v>1</v>
      </c>
      <c r="N1235" s="7" t="n">
        <v>1.60000002384186</v>
      </c>
      <c r="O1235" s="7" t="n">
        <v>0.0900000035762787</v>
      </c>
      <c r="P1235" s="7" t="s">
        <v>12</v>
      </c>
      <c r="Q1235" s="7" t="s">
        <v>12</v>
      </c>
      <c r="R1235" s="7" t="n">
        <v>-1</v>
      </c>
      <c r="S1235" s="7" t="n">
        <v>0</v>
      </c>
      <c r="T1235" s="7" t="n">
        <v>0</v>
      </c>
      <c r="U1235" s="7" t="n">
        <v>0</v>
      </c>
      <c r="V1235" s="7" t="n">
        <v>0</v>
      </c>
    </row>
    <row r="1236" spans="1:22">
      <c r="A1236" t="s">
        <v>4</v>
      </c>
      <c r="B1236" s="4" t="s">
        <v>5</v>
      </c>
      <c r="C1236" s="4" t="s">
        <v>10</v>
      </c>
      <c r="D1236" s="4" t="s">
        <v>6</v>
      </c>
      <c r="E1236" s="4" t="s">
        <v>6</v>
      </c>
      <c r="F1236" s="4" t="s">
        <v>6</v>
      </c>
      <c r="G1236" s="4" t="s">
        <v>13</v>
      </c>
      <c r="H1236" s="4" t="s">
        <v>9</v>
      </c>
      <c r="I1236" s="4" t="s">
        <v>18</v>
      </c>
      <c r="J1236" s="4" t="s">
        <v>18</v>
      </c>
      <c r="K1236" s="4" t="s">
        <v>18</v>
      </c>
      <c r="L1236" s="4" t="s">
        <v>18</v>
      </c>
      <c r="M1236" s="4" t="s">
        <v>18</v>
      </c>
      <c r="N1236" s="4" t="s">
        <v>18</v>
      </c>
      <c r="O1236" s="4" t="s">
        <v>18</v>
      </c>
      <c r="P1236" s="4" t="s">
        <v>6</v>
      </c>
      <c r="Q1236" s="4" t="s">
        <v>6</v>
      </c>
      <c r="R1236" s="4" t="s">
        <v>9</v>
      </c>
      <c r="S1236" s="4" t="s">
        <v>13</v>
      </c>
      <c r="T1236" s="4" t="s">
        <v>9</v>
      </c>
      <c r="U1236" s="4" t="s">
        <v>9</v>
      </c>
      <c r="V1236" s="4" t="s">
        <v>10</v>
      </c>
    </row>
    <row r="1237" spans="1:22">
      <c r="A1237" t="n">
        <v>10174</v>
      </c>
      <c r="B1237" s="32" t="n">
        <v>19</v>
      </c>
      <c r="C1237" s="7" t="n">
        <v>27</v>
      </c>
      <c r="D1237" s="7" t="s">
        <v>38</v>
      </c>
      <c r="E1237" s="7" t="s">
        <v>39</v>
      </c>
      <c r="F1237" s="7" t="s">
        <v>12</v>
      </c>
      <c r="G1237" s="7" t="n">
        <v>0</v>
      </c>
      <c r="H1237" s="7" t="n">
        <v>1</v>
      </c>
      <c r="I1237" s="7" t="n">
        <v>0</v>
      </c>
      <c r="J1237" s="7" t="n">
        <v>0</v>
      </c>
      <c r="K1237" s="7" t="n">
        <v>0</v>
      </c>
      <c r="L1237" s="7" t="n">
        <v>0</v>
      </c>
      <c r="M1237" s="7" t="n">
        <v>1</v>
      </c>
      <c r="N1237" s="7" t="n">
        <v>1.60000002384186</v>
      </c>
      <c r="O1237" s="7" t="n">
        <v>0.0900000035762787</v>
      </c>
      <c r="P1237" s="7" t="s">
        <v>12</v>
      </c>
      <c r="Q1237" s="7" t="s">
        <v>12</v>
      </c>
      <c r="R1237" s="7" t="n">
        <v>-1</v>
      </c>
      <c r="S1237" s="7" t="n">
        <v>0</v>
      </c>
      <c r="T1237" s="7" t="n">
        <v>0</v>
      </c>
      <c r="U1237" s="7" t="n">
        <v>0</v>
      </c>
      <c r="V1237" s="7" t="n">
        <v>0</v>
      </c>
    </row>
    <row r="1238" spans="1:22">
      <c r="A1238" t="s">
        <v>4</v>
      </c>
      <c r="B1238" s="4" t="s">
        <v>5</v>
      </c>
      <c r="C1238" s="4" t="s">
        <v>10</v>
      </c>
      <c r="D1238" s="4" t="s">
        <v>6</v>
      </c>
      <c r="E1238" s="4" t="s">
        <v>6</v>
      </c>
      <c r="F1238" s="4" t="s">
        <v>6</v>
      </c>
      <c r="G1238" s="4" t="s">
        <v>13</v>
      </c>
      <c r="H1238" s="4" t="s">
        <v>9</v>
      </c>
      <c r="I1238" s="4" t="s">
        <v>18</v>
      </c>
      <c r="J1238" s="4" t="s">
        <v>18</v>
      </c>
      <c r="K1238" s="4" t="s">
        <v>18</v>
      </c>
      <c r="L1238" s="4" t="s">
        <v>18</v>
      </c>
      <c r="M1238" s="4" t="s">
        <v>18</v>
      </c>
      <c r="N1238" s="4" t="s">
        <v>18</v>
      </c>
      <c r="O1238" s="4" t="s">
        <v>18</v>
      </c>
      <c r="P1238" s="4" t="s">
        <v>6</v>
      </c>
      <c r="Q1238" s="4" t="s">
        <v>6</v>
      </c>
      <c r="R1238" s="4" t="s">
        <v>9</v>
      </c>
      <c r="S1238" s="4" t="s">
        <v>13</v>
      </c>
      <c r="T1238" s="4" t="s">
        <v>9</v>
      </c>
      <c r="U1238" s="4" t="s">
        <v>9</v>
      </c>
      <c r="V1238" s="4" t="s">
        <v>10</v>
      </c>
    </row>
    <row r="1239" spans="1:22">
      <c r="A1239" t="n">
        <v>10244</v>
      </c>
      <c r="B1239" s="32" t="n">
        <v>19</v>
      </c>
      <c r="C1239" s="7" t="n">
        <v>1600</v>
      </c>
      <c r="D1239" s="7" t="s">
        <v>40</v>
      </c>
      <c r="E1239" s="7" t="s">
        <v>41</v>
      </c>
      <c r="F1239" s="7" t="s">
        <v>12</v>
      </c>
      <c r="G1239" s="7" t="n">
        <v>0</v>
      </c>
      <c r="H1239" s="7" t="n">
        <v>1</v>
      </c>
      <c r="I1239" s="7" t="n">
        <v>0</v>
      </c>
      <c r="J1239" s="7" t="n">
        <v>0</v>
      </c>
      <c r="K1239" s="7" t="n">
        <v>0</v>
      </c>
      <c r="L1239" s="7" t="n">
        <v>0</v>
      </c>
      <c r="M1239" s="7" t="n">
        <v>1</v>
      </c>
      <c r="N1239" s="7" t="n">
        <v>1.60000002384186</v>
      </c>
      <c r="O1239" s="7" t="n">
        <v>0.0900000035762787</v>
      </c>
      <c r="P1239" s="7" t="s">
        <v>12</v>
      </c>
      <c r="Q1239" s="7" t="s">
        <v>12</v>
      </c>
      <c r="R1239" s="7" t="n">
        <v>-1</v>
      </c>
      <c r="S1239" s="7" t="n">
        <v>0</v>
      </c>
      <c r="T1239" s="7" t="n">
        <v>0</v>
      </c>
      <c r="U1239" s="7" t="n">
        <v>0</v>
      </c>
      <c r="V1239" s="7" t="n">
        <v>0</v>
      </c>
    </row>
    <row r="1240" spans="1:22">
      <c r="A1240" t="s">
        <v>4</v>
      </c>
      <c r="B1240" s="4" t="s">
        <v>5</v>
      </c>
      <c r="C1240" s="4" t="s">
        <v>10</v>
      </c>
      <c r="D1240" s="4" t="s">
        <v>6</v>
      </c>
      <c r="E1240" s="4" t="s">
        <v>6</v>
      </c>
      <c r="F1240" s="4" t="s">
        <v>6</v>
      </c>
      <c r="G1240" s="4" t="s">
        <v>13</v>
      </c>
      <c r="H1240" s="4" t="s">
        <v>9</v>
      </c>
      <c r="I1240" s="4" t="s">
        <v>18</v>
      </c>
      <c r="J1240" s="4" t="s">
        <v>18</v>
      </c>
      <c r="K1240" s="4" t="s">
        <v>18</v>
      </c>
      <c r="L1240" s="4" t="s">
        <v>18</v>
      </c>
      <c r="M1240" s="4" t="s">
        <v>18</v>
      </c>
      <c r="N1240" s="4" t="s">
        <v>18</v>
      </c>
      <c r="O1240" s="4" t="s">
        <v>18</v>
      </c>
      <c r="P1240" s="4" t="s">
        <v>6</v>
      </c>
      <c r="Q1240" s="4" t="s">
        <v>6</v>
      </c>
      <c r="R1240" s="4" t="s">
        <v>9</v>
      </c>
      <c r="S1240" s="4" t="s">
        <v>13</v>
      </c>
      <c r="T1240" s="4" t="s">
        <v>9</v>
      </c>
      <c r="U1240" s="4" t="s">
        <v>9</v>
      </c>
      <c r="V1240" s="4" t="s">
        <v>10</v>
      </c>
    </row>
    <row r="1241" spans="1:22">
      <c r="A1241" t="n">
        <v>10329</v>
      </c>
      <c r="B1241" s="32" t="n">
        <v>19</v>
      </c>
      <c r="C1241" s="7" t="n">
        <v>1601</v>
      </c>
      <c r="D1241" s="7" t="s">
        <v>139</v>
      </c>
      <c r="E1241" s="7" t="s">
        <v>140</v>
      </c>
      <c r="F1241" s="7" t="s">
        <v>12</v>
      </c>
      <c r="G1241" s="7" t="n">
        <v>0</v>
      </c>
      <c r="H1241" s="7" t="n">
        <v>1</v>
      </c>
      <c r="I1241" s="7" t="n">
        <v>0</v>
      </c>
      <c r="J1241" s="7" t="n">
        <v>0</v>
      </c>
      <c r="K1241" s="7" t="n">
        <v>0</v>
      </c>
      <c r="L1241" s="7" t="n">
        <v>0</v>
      </c>
      <c r="M1241" s="7" t="n">
        <v>1</v>
      </c>
      <c r="N1241" s="7" t="n">
        <v>1.60000002384186</v>
      </c>
      <c r="O1241" s="7" t="n">
        <v>0.0900000035762787</v>
      </c>
      <c r="P1241" s="7" t="s">
        <v>12</v>
      </c>
      <c r="Q1241" s="7" t="s">
        <v>12</v>
      </c>
      <c r="R1241" s="7" t="n">
        <v>-1</v>
      </c>
      <c r="S1241" s="7" t="n">
        <v>0</v>
      </c>
      <c r="T1241" s="7" t="n">
        <v>0</v>
      </c>
      <c r="U1241" s="7" t="n">
        <v>0</v>
      </c>
      <c r="V1241" s="7" t="n">
        <v>0</v>
      </c>
    </row>
    <row r="1242" spans="1:22">
      <c r="A1242" t="s">
        <v>4</v>
      </c>
      <c r="B1242" s="4" t="s">
        <v>5</v>
      </c>
      <c r="C1242" s="4" t="s">
        <v>10</v>
      </c>
      <c r="D1242" s="4" t="s">
        <v>6</v>
      </c>
      <c r="E1242" s="4" t="s">
        <v>6</v>
      </c>
      <c r="F1242" s="4" t="s">
        <v>6</v>
      </c>
      <c r="G1242" s="4" t="s">
        <v>13</v>
      </c>
      <c r="H1242" s="4" t="s">
        <v>9</v>
      </c>
      <c r="I1242" s="4" t="s">
        <v>18</v>
      </c>
      <c r="J1242" s="4" t="s">
        <v>18</v>
      </c>
      <c r="K1242" s="4" t="s">
        <v>18</v>
      </c>
      <c r="L1242" s="4" t="s">
        <v>18</v>
      </c>
      <c r="M1242" s="4" t="s">
        <v>18</v>
      </c>
      <c r="N1242" s="4" t="s">
        <v>18</v>
      </c>
      <c r="O1242" s="4" t="s">
        <v>18</v>
      </c>
      <c r="P1242" s="4" t="s">
        <v>6</v>
      </c>
      <c r="Q1242" s="4" t="s">
        <v>6</v>
      </c>
      <c r="R1242" s="4" t="s">
        <v>9</v>
      </c>
      <c r="S1242" s="4" t="s">
        <v>13</v>
      </c>
      <c r="T1242" s="4" t="s">
        <v>9</v>
      </c>
      <c r="U1242" s="4" t="s">
        <v>9</v>
      </c>
      <c r="V1242" s="4" t="s">
        <v>10</v>
      </c>
    </row>
    <row r="1243" spans="1:22">
      <c r="A1243" t="n">
        <v>10399</v>
      </c>
      <c r="B1243" s="32" t="n">
        <v>19</v>
      </c>
      <c r="C1243" s="7" t="n">
        <v>7033</v>
      </c>
      <c r="D1243" s="7" t="s">
        <v>141</v>
      </c>
      <c r="E1243" s="7" t="s">
        <v>142</v>
      </c>
      <c r="F1243" s="7" t="s">
        <v>12</v>
      </c>
      <c r="G1243" s="7" t="n">
        <v>0</v>
      </c>
      <c r="H1243" s="7" t="n">
        <v>1</v>
      </c>
      <c r="I1243" s="7" t="n">
        <v>0</v>
      </c>
      <c r="J1243" s="7" t="n">
        <v>0</v>
      </c>
      <c r="K1243" s="7" t="n">
        <v>0</v>
      </c>
      <c r="L1243" s="7" t="n">
        <v>0</v>
      </c>
      <c r="M1243" s="7" t="n">
        <v>1</v>
      </c>
      <c r="N1243" s="7" t="n">
        <v>1.60000002384186</v>
      </c>
      <c r="O1243" s="7" t="n">
        <v>0.0900000035762787</v>
      </c>
      <c r="P1243" s="7" t="s">
        <v>12</v>
      </c>
      <c r="Q1243" s="7" t="s">
        <v>12</v>
      </c>
      <c r="R1243" s="7" t="n">
        <v>-1</v>
      </c>
      <c r="S1243" s="7" t="n">
        <v>0</v>
      </c>
      <c r="T1243" s="7" t="n">
        <v>0</v>
      </c>
      <c r="U1243" s="7" t="n">
        <v>0</v>
      </c>
      <c r="V1243" s="7" t="n">
        <v>0</v>
      </c>
    </row>
    <row r="1244" spans="1:22">
      <c r="A1244" t="s">
        <v>4</v>
      </c>
      <c r="B1244" s="4" t="s">
        <v>5</v>
      </c>
      <c r="C1244" s="4" t="s">
        <v>10</v>
      </c>
      <c r="D1244" s="4" t="s">
        <v>6</v>
      </c>
      <c r="E1244" s="4" t="s">
        <v>6</v>
      </c>
      <c r="F1244" s="4" t="s">
        <v>6</v>
      </c>
      <c r="G1244" s="4" t="s">
        <v>13</v>
      </c>
      <c r="H1244" s="4" t="s">
        <v>9</v>
      </c>
      <c r="I1244" s="4" t="s">
        <v>18</v>
      </c>
      <c r="J1244" s="4" t="s">
        <v>18</v>
      </c>
      <c r="K1244" s="4" t="s">
        <v>18</v>
      </c>
      <c r="L1244" s="4" t="s">
        <v>18</v>
      </c>
      <c r="M1244" s="4" t="s">
        <v>18</v>
      </c>
      <c r="N1244" s="4" t="s">
        <v>18</v>
      </c>
      <c r="O1244" s="4" t="s">
        <v>18</v>
      </c>
      <c r="P1244" s="4" t="s">
        <v>6</v>
      </c>
      <c r="Q1244" s="4" t="s">
        <v>6</v>
      </c>
      <c r="R1244" s="4" t="s">
        <v>9</v>
      </c>
      <c r="S1244" s="4" t="s">
        <v>13</v>
      </c>
      <c r="T1244" s="4" t="s">
        <v>9</v>
      </c>
      <c r="U1244" s="4" t="s">
        <v>9</v>
      </c>
      <c r="V1244" s="4" t="s">
        <v>10</v>
      </c>
    </row>
    <row r="1245" spans="1:22">
      <c r="A1245" t="n">
        <v>10470</v>
      </c>
      <c r="B1245" s="32" t="n">
        <v>19</v>
      </c>
      <c r="C1245" s="7" t="n">
        <v>7034</v>
      </c>
      <c r="D1245" s="7" t="s">
        <v>42</v>
      </c>
      <c r="E1245" s="7" t="s">
        <v>43</v>
      </c>
      <c r="F1245" s="7" t="s">
        <v>12</v>
      </c>
      <c r="G1245" s="7" t="n">
        <v>0</v>
      </c>
      <c r="H1245" s="7" t="n">
        <v>1</v>
      </c>
      <c r="I1245" s="7" t="n">
        <v>0</v>
      </c>
      <c r="J1245" s="7" t="n">
        <v>0</v>
      </c>
      <c r="K1245" s="7" t="n">
        <v>0</v>
      </c>
      <c r="L1245" s="7" t="n">
        <v>0</v>
      </c>
      <c r="M1245" s="7" t="n">
        <v>1</v>
      </c>
      <c r="N1245" s="7" t="n">
        <v>1.60000002384186</v>
      </c>
      <c r="O1245" s="7" t="n">
        <v>0.0900000035762787</v>
      </c>
      <c r="P1245" s="7" t="s">
        <v>12</v>
      </c>
      <c r="Q1245" s="7" t="s">
        <v>12</v>
      </c>
      <c r="R1245" s="7" t="n">
        <v>-1</v>
      </c>
      <c r="S1245" s="7" t="n">
        <v>0</v>
      </c>
      <c r="T1245" s="7" t="n">
        <v>0</v>
      </c>
      <c r="U1245" s="7" t="n">
        <v>0</v>
      </c>
      <c r="V1245" s="7" t="n">
        <v>0</v>
      </c>
    </row>
    <row r="1246" spans="1:22">
      <c r="A1246" t="s">
        <v>4</v>
      </c>
      <c r="B1246" s="4" t="s">
        <v>5</v>
      </c>
      <c r="C1246" s="4" t="s">
        <v>10</v>
      </c>
      <c r="D1246" s="4" t="s">
        <v>6</v>
      </c>
      <c r="E1246" s="4" t="s">
        <v>6</v>
      </c>
      <c r="F1246" s="4" t="s">
        <v>6</v>
      </c>
      <c r="G1246" s="4" t="s">
        <v>13</v>
      </c>
      <c r="H1246" s="4" t="s">
        <v>9</v>
      </c>
      <c r="I1246" s="4" t="s">
        <v>18</v>
      </c>
      <c r="J1246" s="4" t="s">
        <v>18</v>
      </c>
      <c r="K1246" s="4" t="s">
        <v>18</v>
      </c>
      <c r="L1246" s="4" t="s">
        <v>18</v>
      </c>
      <c r="M1246" s="4" t="s">
        <v>18</v>
      </c>
      <c r="N1246" s="4" t="s">
        <v>18</v>
      </c>
      <c r="O1246" s="4" t="s">
        <v>18</v>
      </c>
      <c r="P1246" s="4" t="s">
        <v>6</v>
      </c>
      <c r="Q1246" s="4" t="s">
        <v>6</v>
      </c>
      <c r="R1246" s="4" t="s">
        <v>9</v>
      </c>
      <c r="S1246" s="4" t="s">
        <v>13</v>
      </c>
      <c r="T1246" s="4" t="s">
        <v>9</v>
      </c>
      <c r="U1246" s="4" t="s">
        <v>9</v>
      </c>
      <c r="V1246" s="4" t="s">
        <v>10</v>
      </c>
    </row>
    <row r="1247" spans="1:22">
      <c r="A1247" t="n">
        <v>10540</v>
      </c>
      <c r="B1247" s="32" t="n">
        <v>19</v>
      </c>
      <c r="C1247" s="7" t="n">
        <v>24</v>
      </c>
      <c r="D1247" s="7" t="s">
        <v>143</v>
      </c>
      <c r="E1247" s="7" t="s">
        <v>144</v>
      </c>
      <c r="F1247" s="7" t="s">
        <v>12</v>
      </c>
      <c r="G1247" s="7" t="n">
        <v>0</v>
      </c>
      <c r="H1247" s="7" t="n">
        <v>1</v>
      </c>
      <c r="I1247" s="7" t="n">
        <v>0</v>
      </c>
      <c r="J1247" s="7" t="n">
        <v>0</v>
      </c>
      <c r="K1247" s="7" t="n">
        <v>0</v>
      </c>
      <c r="L1247" s="7" t="n">
        <v>0</v>
      </c>
      <c r="M1247" s="7" t="n">
        <v>1</v>
      </c>
      <c r="N1247" s="7" t="n">
        <v>1.60000002384186</v>
      </c>
      <c r="O1247" s="7" t="n">
        <v>0.0900000035762787</v>
      </c>
      <c r="P1247" s="7" t="s">
        <v>12</v>
      </c>
      <c r="Q1247" s="7" t="s">
        <v>12</v>
      </c>
      <c r="R1247" s="7" t="n">
        <v>-1</v>
      </c>
      <c r="S1247" s="7" t="n">
        <v>0</v>
      </c>
      <c r="T1247" s="7" t="n">
        <v>0</v>
      </c>
      <c r="U1247" s="7" t="n">
        <v>0</v>
      </c>
      <c r="V1247" s="7" t="n">
        <v>0</v>
      </c>
    </row>
    <row r="1248" spans="1:22">
      <c r="A1248" t="s">
        <v>4</v>
      </c>
      <c r="B1248" s="4" t="s">
        <v>5</v>
      </c>
      <c r="C1248" s="4" t="s">
        <v>10</v>
      </c>
      <c r="D1248" s="4" t="s">
        <v>6</v>
      </c>
      <c r="E1248" s="4" t="s">
        <v>6</v>
      </c>
      <c r="F1248" s="4" t="s">
        <v>6</v>
      </c>
      <c r="G1248" s="4" t="s">
        <v>13</v>
      </c>
      <c r="H1248" s="4" t="s">
        <v>9</v>
      </c>
      <c r="I1248" s="4" t="s">
        <v>18</v>
      </c>
      <c r="J1248" s="4" t="s">
        <v>18</v>
      </c>
      <c r="K1248" s="4" t="s">
        <v>18</v>
      </c>
      <c r="L1248" s="4" t="s">
        <v>18</v>
      </c>
      <c r="M1248" s="4" t="s">
        <v>18</v>
      </c>
      <c r="N1248" s="4" t="s">
        <v>18</v>
      </c>
      <c r="O1248" s="4" t="s">
        <v>18</v>
      </c>
      <c r="P1248" s="4" t="s">
        <v>6</v>
      </c>
      <c r="Q1248" s="4" t="s">
        <v>6</v>
      </c>
      <c r="R1248" s="4" t="s">
        <v>9</v>
      </c>
      <c r="S1248" s="4" t="s">
        <v>13</v>
      </c>
      <c r="T1248" s="4" t="s">
        <v>9</v>
      </c>
      <c r="U1248" s="4" t="s">
        <v>9</v>
      </c>
      <c r="V1248" s="4" t="s">
        <v>10</v>
      </c>
    </row>
    <row r="1249" spans="1:22">
      <c r="A1249" t="n">
        <v>10608</v>
      </c>
      <c r="B1249" s="32" t="n">
        <v>19</v>
      </c>
      <c r="C1249" s="7" t="n">
        <v>25</v>
      </c>
      <c r="D1249" s="7" t="s">
        <v>145</v>
      </c>
      <c r="E1249" s="7" t="s">
        <v>146</v>
      </c>
      <c r="F1249" s="7" t="s">
        <v>12</v>
      </c>
      <c r="G1249" s="7" t="n">
        <v>0</v>
      </c>
      <c r="H1249" s="7" t="n">
        <v>1</v>
      </c>
      <c r="I1249" s="7" t="n">
        <v>0</v>
      </c>
      <c r="J1249" s="7" t="n">
        <v>0</v>
      </c>
      <c r="K1249" s="7" t="n">
        <v>0</v>
      </c>
      <c r="L1249" s="7" t="n">
        <v>0</v>
      </c>
      <c r="M1249" s="7" t="n">
        <v>1</v>
      </c>
      <c r="N1249" s="7" t="n">
        <v>1.60000002384186</v>
      </c>
      <c r="O1249" s="7" t="n">
        <v>0.0900000035762787</v>
      </c>
      <c r="P1249" s="7" t="s">
        <v>12</v>
      </c>
      <c r="Q1249" s="7" t="s">
        <v>12</v>
      </c>
      <c r="R1249" s="7" t="n">
        <v>-1</v>
      </c>
      <c r="S1249" s="7" t="n">
        <v>0</v>
      </c>
      <c r="T1249" s="7" t="n">
        <v>0</v>
      </c>
      <c r="U1249" s="7" t="n">
        <v>0</v>
      </c>
      <c r="V1249" s="7" t="n">
        <v>0</v>
      </c>
    </row>
    <row r="1250" spans="1:22">
      <c r="A1250" t="s">
        <v>4</v>
      </c>
      <c r="B1250" s="4" t="s">
        <v>5</v>
      </c>
      <c r="C1250" s="4" t="s">
        <v>10</v>
      </c>
      <c r="D1250" s="4" t="s">
        <v>6</v>
      </c>
      <c r="E1250" s="4" t="s">
        <v>6</v>
      </c>
      <c r="F1250" s="4" t="s">
        <v>6</v>
      </c>
      <c r="G1250" s="4" t="s">
        <v>13</v>
      </c>
      <c r="H1250" s="4" t="s">
        <v>9</v>
      </c>
      <c r="I1250" s="4" t="s">
        <v>18</v>
      </c>
      <c r="J1250" s="4" t="s">
        <v>18</v>
      </c>
      <c r="K1250" s="4" t="s">
        <v>18</v>
      </c>
      <c r="L1250" s="4" t="s">
        <v>18</v>
      </c>
      <c r="M1250" s="4" t="s">
        <v>18</v>
      </c>
      <c r="N1250" s="4" t="s">
        <v>18</v>
      </c>
      <c r="O1250" s="4" t="s">
        <v>18</v>
      </c>
      <c r="P1250" s="4" t="s">
        <v>6</v>
      </c>
      <c r="Q1250" s="4" t="s">
        <v>6</v>
      </c>
      <c r="R1250" s="4" t="s">
        <v>9</v>
      </c>
      <c r="S1250" s="4" t="s">
        <v>13</v>
      </c>
      <c r="T1250" s="4" t="s">
        <v>9</v>
      </c>
      <c r="U1250" s="4" t="s">
        <v>9</v>
      </c>
      <c r="V1250" s="4" t="s">
        <v>10</v>
      </c>
    </row>
    <row r="1251" spans="1:22">
      <c r="A1251" t="n">
        <v>10680</v>
      </c>
      <c r="B1251" s="32" t="n">
        <v>19</v>
      </c>
      <c r="C1251" s="7" t="n">
        <v>29</v>
      </c>
      <c r="D1251" s="7" t="s">
        <v>147</v>
      </c>
      <c r="E1251" s="7" t="s">
        <v>148</v>
      </c>
      <c r="F1251" s="7" t="s">
        <v>12</v>
      </c>
      <c r="G1251" s="7" t="n">
        <v>0</v>
      </c>
      <c r="H1251" s="7" t="n">
        <v>1</v>
      </c>
      <c r="I1251" s="7" t="n">
        <v>0</v>
      </c>
      <c r="J1251" s="7" t="n">
        <v>0</v>
      </c>
      <c r="K1251" s="7" t="n">
        <v>0</v>
      </c>
      <c r="L1251" s="7" t="n">
        <v>0</v>
      </c>
      <c r="M1251" s="7" t="n">
        <v>1</v>
      </c>
      <c r="N1251" s="7" t="n">
        <v>1.60000002384186</v>
      </c>
      <c r="O1251" s="7" t="n">
        <v>0.0900000035762787</v>
      </c>
      <c r="P1251" s="7" t="s">
        <v>12</v>
      </c>
      <c r="Q1251" s="7" t="s">
        <v>12</v>
      </c>
      <c r="R1251" s="7" t="n">
        <v>-1</v>
      </c>
      <c r="S1251" s="7" t="n">
        <v>0</v>
      </c>
      <c r="T1251" s="7" t="n">
        <v>0</v>
      </c>
      <c r="U1251" s="7" t="n">
        <v>0</v>
      </c>
      <c r="V1251" s="7" t="n">
        <v>0</v>
      </c>
    </row>
    <row r="1252" spans="1:22">
      <c r="A1252" t="s">
        <v>4</v>
      </c>
      <c r="B1252" s="4" t="s">
        <v>5</v>
      </c>
      <c r="C1252" s="4" t="s">
        <v>10</v>
      </c>
      <c r="D1252" s="4" t="s">
        <v>6</v>
      </c>
      <c r="E1252" s="4" t="s">
        <v>6</v>
      </c>
      <c r="F1252" s="4" t="s">
        <v>6</v>
      </c>
      <c r="G1252" s="4" t="s">
        <v>13</v>
      </c>
      <c r="H1252" s="4" t="s">
        <v>9</v>
      </c>
      <c r="I1252" s="4" t="s">
        <v>18</v>
      </c>
      <c r="J1252" s="4" t="s">
        <v>18</v>
      </c>
      <c r="K1252" s="4" t="s">
        <v>18</v>
      </c>
      <c r="L1252" s="4" t="s">
        <v>18</v>
      </c>
      <c r="M1252" s="4" t="s">
        <v>18</v>
      </c>
      <c r="N1252" s="4" t="s">
        <v>18</v>
      </c>
      <c r="O1252" s="4" t="s">
        <v>18</v>
      </c>
      <c r="P1252" s="4" t="s">
        <v>6</v>
      </c>
      <c r="Q1252" s="4" t="s">
        <v>6</v>
      </c>
      <c r="R1252" s="4" t="s">
        <v>9</v>
      </c>
      <c r="S1252" s="4" t="s">
        <v>13</v>
      </c>
      <c r="T1252" s="4" t="s">
        <v>9</v>
      </c>
      <c r="U1252" s="4" t="s">
        <v>9</v>
      </c>
      <c r="V1252" s="4" t="s">
        <v>10</v>
      </c>
    </row>
    <row r="1253" spans="1:22">
      <c r="A1253" t="n">
        <v>10751</v>
      </c>
      <c r="B1253" s="32" t="n">
        <v>19</v>
      </c>
      <c r="C1253" s="7" t="n">
        <v>28</v>
      </c>
      <c r="D1253" s="7" t="s">
        <v>149</v>
      </c>
      <c r="E1253" s="7" t="s">
        <v>150</v>
      </c>
      <c r="F1253" s="7" t="s">
        <v>12</v>
      </c>
      <c r="G1253" s="7" t="n">
        <v>0</v>
      </c>
      <c r="H1253" s="7" t="n">
        <v>1</v>
      </c>
      <c r="I1253" s="7" t="n">
        <v>0</v>
      </c>
      <c r="J1253" s="7" t="n">
        <v>0</v>
      </c>
      <c r="K1253" s="7" t="n">
        <v>0</v>
      </c>
      <c r="L1253" s="7" t="n">
        <v>0</v>
      </c>
      <c r="M1253" s="7" t="n">
        <v>1</v>
      </c>
      <c r="N1253" s="7" t="n">
        <v>1.60000002384186</v>
      </c>
      <c r="O1253" s="7" t="n">
        <v>0.0900000035762787</v>
      </c>
      <c r="P1253" s="7" t="s">
        <v>12</v>
      </c>
      <c r="Q1253" s="7" t="s">
        <v>12</v>
      </c>
      <c r="R1253" s="7" t="n">
        <v>-1</v>
      </c>
      <c r="S1253" s="7" t="n">
        <v>0</v>
      </c>
      <c r="T1253" s="7" t="n">
        <v>0</v>
      </c>
      <c r="U1253" s="7" t="n">
        <v>0</v>
      </c>
      <c r="V1253" s="7" t="n">
        <v>0</v>
      </c>
    </row>
    <row r="1254" spans="1:22">
      <c r="A1254" t="s">
        <v>4</v>
      </c>
      <c r="B1254" s="4" t="s">
        <v>5</v>
      </c>
      <c r="C1254" s="4" t="s">
        <v>10</v>
      </c>
      <c r="D1254" s="4" t="s">
        <v>6</v>
      </c>
      <c r="E1254" s="4" t="s">
        <v>6</v>
      </c>
      <c r="F1254" s="4" t="s">
        <v>6</v>
      </c>
      <c r="G1254" s="4" t="s">
        <v>13</v>
      </c>
      <c r="H1254" s="4" t="s">
        <v>9</v>
      </c>
      <c r="I1254" s="4" t="s">
        <v>18</v>
      </c>
      <c r="J1254" s="4" t="s">
        <v>18</v>
      </c>
      <c r="K1254" s="4" t="s">
        <v>18</v>
      </c>
      <c r="L1254" s="4" t="s">
        <v>18</v>
      </c>
      <c r="M1254" s="4" t="s">
        <v>18</v>
      </c>
      <c r="N1254" s="4" t="s">
        <v>18</v>
      </c>
      <c r="O1254" s="4" t="s">
        <v>18</v>
      </c>
      <c r="P1254" s="4" t="s">
        <v>6</v>
      </c>
      <c r="Q1254" s="4" t="s">
        <v>6</v>
      </c>
      <c r="R1254" s="4" t="s">
        <v>9</v>
      </c>
      <c r="S1254" s="4" t="s">
        <v>13</v>
      </c>
      <c r="T1254" s="4" t="s">
        <v>9</v>
      </c>
      <c r="U1254" s="4" t="s">
        <v>9</v>
      </c>
      <c r="V1254" s="4" t="s">
        <v>10</v>
      </c>
    </row>
    <row r="1255" spans="1:22">
      <c r="A1255" t="n">
        <v>10824</v>
      </c>
      <c r="B1255" s="32" t="n">
        <v>19</v>
      </c>
      <c r="C1255" s="7" t="n">
        <v>22</v>
      </c>
      <c r="D1255" s="7" t="s">
        <v>151</v>
      </c>
      <c r="E1255" s="7" t="s">
        <v>152</v>
      </c>
      <c r="F1255" s="7" t="s">
        <v>12</v>
      </c>
      <c r="G1255" s="7" t="n">
        <v>0</v>
      </c>
      <c r="H1255" s="7" t="n">
        <v>1</v>
      </c>
      <c r="I1255" s="7" t="n">
        <v>0</v>
      </c>
      <c r="J1255" s="7" t="n">
        <v>0</v>
      </c>
      <c r="K1255" s="7" t="n">
        <v>0</v>
      </c>
      <c r="L1255" s="7" t="n">
        <v>0</v>
      </c>
      <c r="M1255" s="7" t="n">
        <v>1</v>
      </c>
      <c r="N1255" s="7" t="n">
        <v>1.60000002384186</v>
      </c>
      <c r="O1255" s="7" t="n">
        <v>0.0900000035762787</v>
      </c>
      <c r="P1255" s="7" t="s">
        <v>12</v>
      </c>
      <c r="Q1255" s="7" t="s">
        <v>12</v>
      </c>
      <c r="R1255" s="7" t="n">
        <v>-1</v>
      </c>
      <c r="S1255" s="7" t="n">
        <v>0</v>
      </c>
      <c r="T1255" s="7" t="n">
        <v>0</v>
      </c>
      <c r="U1255" s="7" t="n">
        <v>0</v>
      </c>
      <c r="V1255" s="7" t="n">
        <v>0</v>
      </c>
    </row>
    <row r="1256" spans="1:22">
      <c r="A1256" t="s">
        <v>4</v>
      </c>
      <c r="B1256" s="4" t="s">
        <v>5</v>
      </c>
      <c r="C1256" s="4" t="s">
        <v>10</v>
      </c>
      <c r="D1256" s="4" t="s">
        <v>6</v>
      </c>
      <c r="E1256" s="4" t="s">
        <v>6</v>
      </c>
      <c r="F1256" s="4" t="s">
        <v>6</v>
      </c>
      <c r="G1256" s="4" t="s">
        <v>13</v>
      </c>
      <c r="H1256" s="4" t="s">
        <v>9</v>
      </c>
      <c r="I1256" s="4" t="s">
        <v>18</v>
      </c>
      <c r="J1256" s="4" t="s">
        <v>18</v>
      </c>
      <c r="K1256" s="4" t="s">
        <v>18</v>
      </c>
      <c r="L1256" s="4" t="s">
        <v>18</v>
      </c>
      <c r="M1256" s="4" t="s">
        <v>18</v>
      </c>
      <c r="N1256" s="4" t="s">
        <v>18</v>
      </c>
      <c r="O1256" s="4" t="s">
        <v>18</v>
      </c>
      <c r="P1256" s="4" t="s">
        <v>6</v>
      </c>
      <c r="Q1256" s="4" t="s">
        <v>6</v>
      </c>
      <c r="R1256" s="4" t="s">
        <v>9</v>
      </c>
      <c r="S1256" s="4" t="s">
        <v>13</v>
      </c>
      <c r="T1256" s="4" t="s">
        <v>9</v>
      </c>
      <c r="U1256" s="4" t="s">
        <v>9</v>
      </c>
      <c r="V1256" s="4" t="s">
        <v>10</v>
      </c>
    </row>
    <row r="1257" spans="1:22">
      <c r="A1257" t="n">
        <v>10894</v>
      </c>
      <c r="B1257" s="32" t="n">
        <v>19</v>
      </c>
      <c r="C1257" s="7" t="n">
        <v>7031</v>
      </c>
      <c r="D1257" s="7" t="s">
        <v>153</v>
      </c>
      <c r="E1257" s="7" t="s">
        <v>154</v>
      </c>
      <c r="F1257" s="7" t="s">
        <v>12</v>
      </c>
      <c r="G1257" s="7" t="n">
        <v>0</v>
      </c>
      <c r="H1257" s="7" t="n">
        <v>1</v>
      </c>
      <c r="I1257" s="7" t="n">
        <v>0</v>
      </c>
      <c r="J1257" s="7" t="n">
        <v>0</v>
      </c>
      <c r="K1257" s="7" t="n">
        <v>0</v>
      </c>
      <c r="L1257" s="7" t="n">
        <v>0</v>
      </c>
      <c r="M1257" s="7" t="n">
        <v>1</v>
      </c>
      <c r="N1257" s="7" t="n">
        <v>1.60000002384186</v>
      </c>
      <c r="O1257" s="7" t="n">
        <v>0.0900000035762787</v>
      </c>
      <c r="P1257" s="7" t="s">
        <v>12</v>
      </c>
      <c r="Q1257" s="7" t="s">
        <v>12</v>
      </c>
      <c r="R1257" s="7" t="n">
        <v>-1</v>
      </c>
      <c r="S1257" s="7" t="n">
        <v>0</v>
      </c>
      <c r="T1257" s="7" t="n">
        <v>0</v>
      </c>
      <c r="U1257" s="7" t="n">
        <v>0</v>
      </c>
      <c r="V1257" s="7" t="n">
        <v>0</v>
      </c>
    </row>
    <row r="1258" spans="1:22">
      <c r="A1258" t="s">
        <v>4</v>
      </c>
      <c r="B1258" s="4" t="s">
        <v>5</v>
      </c>
      <c r="C1258" s="4" t="s">
        <v>10</v>
      </c>
      <c r="D1258" s="4" t="s">
        <v>6</v>
      </c>
      <c r="E1258" s="4" t="s">
        <v>6</v>
      </c>
      <c r="F1258" s="4" t="s">
        <v>6</v>
      </c>
      <c r="G1258" s="4" t="s">
        <v>13</v>
      </c>
      <c r="H1258" s="4" t="s">
        <v>9</v>
      </c>
      <c r="I1258" s="4" t="s">
        <v>18</v>
      </c>
      <c r="J1258" s="4" t="s">
        <v>18</v>
      </c>
      <c r="K1258" s="4" t="s">
        <v>18</v>
      </c>
      <c r="L1258" s="4" t="s">
        <v>18</v>
      </c>
      <c r="M1258" s="4" t="s">
        <v>18</v>
      </c>
      <c r="N1258" s="4" t="s">
        <v>18</v>
      </c>
      <c r="O1258" s="4" t="s">
        <v>18</v>
      </c>
      <c r="P1258" s="4" t="s">
        <v>6</v>
      </c>
      <c r="Q1258" s="4" t="s">
        <v>6</v>
      </c>
      <c r="R1258" s="4" t="s">
        <v>9</v>
      </c>
      <c r="S1258" s="4" t="s">
        <v>13</v>
      </c>
      <c r="T1258" s="4" t="s">
        <v>9</v>
      </c>
      <c r="U1258" s="4" t="s">
        <v>9</v>
      </c>
      <c r="V1258" s="4" t="s">
        <v>10</v>
      </c>
    </row>
    <row r="1259" spans="1:22">
      <c r="A1259" t="n">
        <v>10972</v>
      </c>
      <c r="B1259" s="32" t="n">
        <v>19</v>
      </c>
      <c r="C1259" s="7" t="n">
        <v>11</v>
      </c>
      <c r="D1259" s="7" t="s">
        <v>155</v>
      </c>
      <c r="E1259" s="7" t="s">
        <v>156</v>
      </c>
      <c r="F1259" s="7" t="s">
        <v>12</v>
      </c>
      <c r="G1259" s="7" t="n">
        <v>0</v>
      </c>
      <c r="H1259" s="7" t="n">
        <v>1</v>
      </c>
      <c r="I1259" s="7" t="n">
        <v>0</v>
      </c>
      <c r="J1259" s="7" t="n">
        <v>0</v>
      </c>
      <c r="K1259" s="7" t="n">
        <v>0</v>
      </c>
      <c r="L1259" s="7" t="n">
        <v>0</v>
      </c>
      <c r="M1259" s="7" t="n">
        <v>1</v>
      </c>
      <c r="N1259" s="7" t="n">
        <v>1.60000002384186</v>
      </c>
      <c r="O1259" s="7" t="n">
        <v>0.0900000035762787</v>
      </c>
      <c r="P1259" s="7" t="s">
        <v>12</v>
      </c>
      <c r="Q1259" s="7" t="s">
        <v>12</v>
      </c>
      <c r="R1259" s="7" t="n">
        <v>-1</v>
      </c>
      <c r="S1259" s="7" t="n">
        <v>0</v>
      </c>
      <c r="T1259" s="7" t="n">
        <v>0</v>
      </c>
      <c r="U1259" s="7" t="n">
        <v>0</v>
      </c>
      <c r="V1259" s="7" t="n">
        <v>0</v>
      </c>
    </row>
    <row r="1260" spans="1:22">
      <c r="A1260" t="s">
        <v>4</v>
      </c>
      <c r="B1260" s="4" t="s">
        <v>5</v>
      </c>
      <c r="C1260" s="4" t="s">
        <v>10</v>
      </c>
      <c r="D1260" s="4" t="s">
        <v>6</v>
      </c>
      <c r="E1260" s="4" t="s">
        <v>6</v>
      </c>
      <c r="F1260" s="4" t="s">
        <v>6</v>
      </c>
      <c r="G1260" s="4" t="s">
        <v>13</v>
      </c>
      <c r="H1260" s="4" t="s">
        <v>9</v>
      </c>
      <c r="I1260" s="4" t="s">
        <v>18</v>
      </c>
      <c r="J1260" s="4" t="s">
        <v>18</v>
      </c>
      <c r="K1260" s="4" t="s">
        <v>18</v>
      </c>
      <c r="L1260" s="4" t="s">
        <v>18</v>
      </c>
      <c r="M1260" s="4" t="s">
        <v>18</v>
      </c>
      <c r="N1260" s="4" t="s">
        <v>18</v>
      </c>
      <c r="O1260" s="4" t="s">
        <v>18</v>
      </c>
      <c r="P1260" s="4" t="s">
        <v>6</v>
      </c>
      <c r="Q1260" s="4" t="s">
        <v>6</v>
      </c>
      <c r="R1260" s="4" t="s">
        <v>9</v>
      </c>
      <c r="S1260" s="4" t="s">
        <v>13</v>
      </c>
      <c r="T1260" s="4" t="s">
        <v>9</v>
      </c>
      <c r="U1260" s="4" t="s">
        <v>9</v>
      </c>
      <c r="V1260" s="4" t="s">
        <v>10</v>
      </c>
    </row>
    <row r="1261" spans="1:22">
      <c r="A1261" t="n">
        <v>11051</v>
      </c>
      <c r="B1261" s="32" t="n">
        <v>19</v>
      </c>
      <c r="C1261" s="7" t="n">
        <v>14</v>
      </c>
      <c r="D1261" s="7" t="s">
        <v>157</v>
      </c>
      <c r="E1261" s="7" t="s">
        <v>158</v>
      </c>
      <c r="F1261" s="7" t="s">
        <v>12</v>
      </c>
      <c r="G1261" s="7" t="n">
        <v>0</v>
      </c>
      <c r="H1261" s="7" t="n">
        <v>1</v>
      </c>
      <c r="I1261" s="7" t="n">
        <v>0</v>
      </c>
      <c r="J1261" s="7" t="n">
        <v>0</v>
      </c>
      <c r="K1261" s="7" t="n">
        <v>0</v>
      </c>
      <c r="L1261" s="7" t="n">
        <v>0</v>
      </c>
      <c r="M1261" s="7" t="n">
        <v>1</v>
      </c>
      <c r="N1261" s="7" t="n">
        <v>1.60000002384186</v>
      </c>
      <c r="O1261" s="7" t="n">
        <v>0.0900000035762787</v>
      </c>
      <c r="P1261" s="7" t="s">
        <v>12</v>
      </c>
      <c r="Q1261" s="7" t="s">
        <v>12</v>
      </c>
      <c r="R1261" s="7" t="n">
        <v>-1</v>
      </c>
      <c r="S1261" s="7" t="n">
        <v>0</v>
      </c>
      <c r="T1261" s="7" t="n">
        <v>0</v>
      </c>
      <c r="U1261" s="7" t="n">
        <v>0</v>
      </c>
      <c r="V1261" s="7" t="n">
        <v>0</v>
      </c>
    </row>
    <row r="1262" spans="1:22">
      <c r="A1262" t="s">
        <v>4</v>
      </c>
      <c r="B1262" s="4" t="s">
        <v>5</v>
      </c>
      <c r="C1262" s="4" t="s">
        <v>10</v>
      </c>
      <c r="D1262" s="4" t="s">
        <v>6</v>
      </c>
      <c r="E1262" s="4" t="s">
        <v>6</v>
      </c>
      <c r="F1262" s="4" t="s">
        <v>6</v>
      </c>
      <c r="G1262" s="4" t="s">
        <v>13</v>
      </c>
      <c r="H1262" s="4" t="s">
        <v>9</v>
      </c>
      <c r="I1262" s="4" t="s">
        <v>18</v>
      </c>
      <c r="J1262" s="4" t="s">
        <v>18</v>
      </c>
      <c r="K1262" s="4" t="s">
        <v>18</v>
      </c>
      <c r="L1262" s="4" t="s">
        <v>18</v>
      </c>
      <c r="M1262" s="4" t="s">
        <v>18</v>
      </c>
      <c r="N1262" s="4" t="s">
        <v>18</v>
      </c>
      <c r="O1262" s="4" t="s">
        <v>18</v>
      </c>
      <c r="P1262" s="4" t="s">
        <v>6</v>
      </c>
      <c r="Q1262" s="4" t="s">
        <v>6</v>
      </c>
      <c r="R1262" s="4" t="s">
        <v>9</v>
      </c>
      <c r="S1262" s="4" t="s">
        <v>13</v>
      </c>
      <c r="T1262" s="4" t="s">
        <v>9</v>
      </c>
      <c r="U1262" s="4" t="s">
        <v>9</v>
      </c>
      <c r="V1262" s="4" t="s">
        <v>10</v>
      </c>
    </row>
    <row r="1263" spans="1:22">
      <c r="A1263" t="n">
        <v>11121</v>
      </c>
      <c r="B1263" s="32" t="n">
        <v>19</v>
      </c>
      <c r="C1263" s="7" t="n">
        <v>15</v>
      </c>
      <c r="D1263" s="7" t="s">
        <v>159</v>
      </c>
      <c r="E1263" s="7" t="s">
        <v>160</v>
      </c>
      <c r="F1263" s="7" t="s">
        <v>12</v>
      </c>
      <c r="G1263" s="7" t="n">
        <v>0</v>
      </c>
      <c r="H1263" s="7" t="n">
        <v>1</v>
      </c>
      <c r="I1263" s="7" t="n">
        <v>0</v>
      </c>
      <c r="J1263" s="7" t="n">
        <v>0</v>
      </c>
      <c r="K1263" s="7" t="n">
        <v>0</v>
      </c>
      <c r="L1263" s="7" t="n">
        <v>0</v>
      </c>
      <c r="M1263" s="7" t="n">
        <v>1</v>
      </c>
      <c r="N1263" s="7" t="n">
        <v>1.60000002384186</v>
      </c>
      <c r="O1263" s="7" t="n">
        <v>0.0900000035762787</v>
      </c>
      <c r="P1263" s="7" t="s">
        <v>12</v>
      </c>
      <c r="Q1263" s="7" t="s">
        <v>12</v>
      </c>
      <c r="R1263" s="7" t="n">
        <v>-1</v>
      </c>
      <c r="S1263" s="7" t="n">
        <v>0</v>
      </c>
      <c r="T1263" s="7" t="n">
        <v>0</v>
      </c>
      <c r="U1263" s="7" t="n">
        <v>0</v>
      </c>
      <c r="V1263" s="7" t="n">
        <v>0</v>
      </c>
    </row>
    <row r="1264" spans="1:22">
      <c r="A1264" t="s">
        <v>4</v>
      </c>
      <c r="B1264" s="4" t="s">
        <v>5</v>
      </c>
      <c r="C1264" s="4" t="s">
        <v>10</v>
      </c>
      <c r="D1264" s="4" t="s">
        <v>6</v>
      </c>
      <c r="E1264" s="4" t="s">
        <v>6</v>
      </c>
      <c r="F1264" s="4" t="s">
        <v>6</v>
      </c>
      <c r="G1264" s="4" t="s">
        <v>13</v>
      </c>
      <c r="H1264" s="4" t="s">
        <v>9</v>
      </c>
      <c r="I1264" s="4" t="s">
        <v>18</v>
      </c>
      <c r="J1264" s="4" t="s">
        <v>18</v>
      </c>
      <c r="K1264" s="4" t="s">
        <v>18</v>
      </c>
      <c r="L1264" s="4" t="s">
        <v>18</v>
      </c>
      <c r="M1264" s="4" t="s">
        <v>18</v>
      </c>
      <c r="N1264" s="4" t="s">
        <v>18</v>
      </c>
      <c r="O1264" s="4" t="s">
        <v>18</v>
      </c>
      <c r="P1264" s="4" t="s">
        <v>6</v>
      </c>
      <c r="Q1264" s="4" t="s">
        <v>6</v>
      </c>
      <c r="R1264" s="4" t="s">
        <v>9</v>
      </c>
      <c r="S1264" s="4" t="s">
        <v>13</v>
      </c>
      <c r="T1264" s="4" t="s">
        <v>9</v>
      </c>
      <c r="U1264" s="4" t="s">
        <v>9</v>
      </c>
      <c r="V1264" s="4" t="s">
        <v>10</v>
      </c>
    </row>
    <row r="1265" spans="1:22">
      <c r="A1265" t="n">
        <v>11203</v>
      </c>
      <c r="B1265" s="32" t="n">
        <v>19</v>
      </c>
      <c r="C1265" s="7" t="n">
        <v>16</v>
      </c>
      <c r="D1265" s="7" t="s">
        <v>161</v>
      </c>
      <c r="E1265" s="7" t="s">
        <v>162</v>
      </c>
      <c r="F1265" s="7" t="s">
        <v>12</v>
      </c>
      <c r="G1265" s="7" t="n">
        <v>0</v>
      </c>
      <c r="H1265" s="7" t="n">
        <v>1</v>
      </c>
      <c r="I1265" s="7" t="n">
        <v>0</v>
      </c>
      <c r="J1265" s="7" t="n">
        <v>0</v>
      </c>
      <c r="K1265" s="7" t="n">
        <v>0</v>
      </c>
      <c r="L1265" s="7" t="n">
        <v>0</v>
      </c>
      <c r="M1265" s="7" t="n">
        <v>1</v>
      </c>
      <c r="N1265" s="7" t="n">
        <v>1.60000002384186</v>
      </c>
      <c r="O1265" s="7" t="n">
        <v>0.0900000035762787</v>
      </c>
      <c r="P1265" s="7" t="s">
        <v>12</v>
      </c>
      <c r="Q1265" s="7" t="s">
        <v>12</v>
      </c>
      <c r="R1265" s="7" t="n">
        <v>-1</v>
      </c>
      <c r="S1265" s="7" t="n">
        <v>0</v>
      </c>
      <c r="T1265" s="7" t="n">
        <v>0</v>
      </c>
      <c r="U1265" s="7" t="n">
        <v>0</v>
      </c>
      <c r="V1265" s="7" t="n">
        <v>0</v>
      </c>
    </row>
    <row r="1266" spans="1:22">
      <c r="A1266" t="s">
        <v>4</v>
      </c>
      <c r="B1266" s="4" t="s">
        <v>5</v>
      </c>
      <c r="C1266" s="4" t="s">
        <v>10</v>
      </c>
      <c r="D1266" s="4" t="s">
        <v>6</v>
      </c>
      <c r="E1266" s="4" t="s">
        <v>6</v>
      </c>
      <c r="F1266" s="4" t="s">
        <v>6</v>
      </c>
      <c r="G1266" s="4" t="s">
        <v>13</v>
      </c>
      <c r="H1266" s="4" t="s">
        <v>9</v>
      </c>
      <c r="I1266" s="4" t="s">
        <v>18</v>
      </c>
      <c r="J1266" s="4" t="s">
        <v>18</v>
      </c>
      <c r="K1266" s="4" t="s">
        <v>18</v>
      </c>
      <c r="L1266" s="4" t="s">
        <v>18</v>
      </c>
      <c r="M1266" s="4" t="s">
        <v>18</v>
      </c>
      <c r="N1266" s="4" t="s">
        <v>18</v>
      </c>
      <c r="O1266" s="4" t="s">
        <v>18</v>
      </c>
      <c r="P1266" s="4" t="s">
        <v>6</v>
      </c>
      <c r="Q1266" s="4" t="s">
        <v>6</v>
      </c>
      <c r="R1266" s="4" t="s">
        <v>9</v>
      </c>
      <c r="S1266" s="4" t="s">
        <v>13</v>
      </c>
      <c r="T1266" s="4" t="s">
        <v>9</v>
      </c>
      <c r="U1266" s="4" t="s">
        <v>9</v>
      </c>
      <c r="V1266" s="4" t="s">
        <v>10</v>
      </c>
    </row>
    <row r="1267" spans="1:22">
      <c r="A1267" t="n">
        <v>11272</v>
      </c>
      <c r="B1267" s="32" t="n">
        <v>19</v>
      </c>
      <c r="C1267" s="7" t="n">
        <v>31</v>
      </c>
      <c r="D1267" s="7" t="s">
        <v>163</v>
      </c>
      <c r="E1267" s="7" t="s">
        <v>164</v>
      </c>
      <c r="F1267" s="7" t="s">
        <v>12</v>
      </c>
      <c r="G1267" s="7" t="n">
        <v>0</v>
      </c>
      <c r="H1267" s="7" t="n">
        <v>1</v>
      </c>
      <c r="I1267" s="7" t="n">
        <v>0</v>
      </c>
      <c r="J1267" s="7" t="n">
        <v>0</v>
      </c>
      <c r="K1267" s="7" t="n">
        <v>0</v>
      </c>
      <c r="L1267" s="7" t="n">
        <v>0</v>
      </c>
      <c r="M1267" s="7" t="n">
        <v>1</v>
      </c>
      <c r="N1267" s="7" t="n">
        <v>1.60000002384186</v>
      </c>
      <c r="O1267" s="7" t="n">
        <v>0.0900000035762787</v>
      </c>
      <c r="P1267" s="7" t="s">
        <v>12</v>
      </c>
      <c r="Q1267" s="7" t="s">
        <v>12</v>
      </c>
      <c r="R1267" s="7" t="n">
        <v>-1</v>
      </c>
      <c r="S1267" s="7" t="n">
        <v>0</v>
      </c>
      <c r="T1267" s="7" t="n">
        <v>0</v>
      </c>
      <c r="U1267" s="7" t="n">
        <v>0</v>
      </c>
      <c r="V1267" s="7" t="n">
        <v>0</v>
      </c>
    </row>
    <row r="1268" spans="1:22">
      <c r="A1268" t="s">
        <v>4</v>
      </c>
      <c r="B1268" s="4" t="s">
        <v>5</v>
      </c>
      <c r="C1268" s="4" t="s">
        <v>10</v>
      </c>
      <c r="D1268" s="4" t="s">
        <v>6</v>
      </c>
      <c r="E1268" s="4" t="s">
        <v>6</v>
      </c>
      <c r="F1268" s="4" t="s">
        <v>6</v>
      </c>
      <c r="G1268" s="4" t="s">
        <v>13</v>
      </c>
      <c r="H1268" s="4" t="s">
        <v>9</v>
      </c>
      <c r="I1268" s="4" t="s">
        <v>18</v>
      </c>
      <c r="J1268" s="4" t="s">
        <v>18</v>
      </c>
      <c r="K1268" s="4" t="s">
        <v>18</v>
      </c>
      <c r="L1268" s="4" t="s">
        <v>18</v>
      </c>
      <c r="M1268" s="4" t="s">
        <v>18</v>
      </c>
      <c r="N1268" s="4" t="s">
        <v>18</v>
      </c>
      <c r="O1268" s="4" t="s">
        <v>18</v>
      </c>
      <c r="P1268" s="4" t="s">
        <v>6</v>
      </c>
      <c r="Q1268" s="4" t="s">
        <v>6</v>
      </c>
      <c r="R1268" s="4" t="s">
        <v>9</v>
      </c>
      <c r="S1268" s="4" t="s">
        <v>13</v>
      </c>
      <c r="T1268" s="4" t="s">
        <v>9</v>
      </c>
      <c r="U1268" s="4" t="s">
        <v>9</v>
      </c>
      <c r="V1268" s="4" t="s">
        <v>10</v>
      </c>
    </row>
    <row r="1269" spans="1:22">
      <c r="A1269" t="n">
        <v>11351</v>
      </c>
      <c r="B1269" s="32" t="n">
        <v>19</v>
      </c>
      <c r="C1269" s="7" t="n">
        <v>33</v>
      </c>
      <c r="D1269" s="7" t="s">
        <v>165</v>
      </c>
      <c r="E1269" s="7" t="s">
        <v>166</v>
      </c>
      <c r="F1269" s="7" t="s">
        <v>12</v>
      </c>
      <c r="G1269" s="7" t="n">
        <v>0</v>
      </c>
      <c r="H1269" s="7" t="n">
        <v>1</v>
      </c>
      <c r="I1269" s="7" t="n">
        <v>0</v>
      </c>
      <c r="J1269" s="7" t="n">
        <v>0</v>
      </c>
      <c r="K1269" s="7" t="n">
        <v>0</v>
      </c>
      <c r="L1269" s="7" t="n">
        <v>0</v>
      </c>
      <c r="M1269" s="7" t="n">
        <v>1</v>
      </c>
      <c r="N1269" s="7" t="n">
        <v>1.60000002384186</v>
      </c>
      <c r="O1269" s="7" t="n">
        <v>0.0900000035762787</v>
      </c>
      <c r="P1269" s="7" t="s">
        <v>12</v>
      </c>
      <c r="Q1269" s="7" t="s">
        <v>12</v>
      </c>
      <c r="R1269" s="7" t="n">
        <v>-1</v>
      </c>
      <c r="S1269" s="7" t="n">
        <v>0</v>
      </c>
      <c r="T1269" s="7" t="n">
        <v>0</v>
      </c>
      <c r="U1269" s="7" t="n">
        <v>0</v>
      </c>
      <c r="V1269" s="7" t="n">
        <v>0</v>
      </c>
    </row>
    <row r="1270" spans="1:22">
      <c r="A1270" t="s">
        <v>4</v>
      </c>
      <c r="B1270" s="4" t="s">
        <v>5</v>
      </c>
      <c r="C1270" s="4" t="s">
        <v>10</v>
      </c>
      <c r="D1270" s="4" t="s">
        <v>6</v>
      </c>
      <c r="E1270" s="4" t="s">
        <v>6</v>
      </c>
      <c r="F1270" s="4" t="s">
        <v>6</v>
      </c>
      <c r="G1270" s="4" t="s">
        <v>13</v>
      </c>
      <c r="H1270" s="4" t="s">
        <v>9</v>
      </c>
      <c r="I1270" s="4" t="s">
        <v>18</v>
      </c>
      <c r="J1270" s="4" t="s">
        <v>18</v>
      </c>
      <c r="K1270" s="4" t="s">
        <v>18</v>
      </c>
      <c r="L1270" s="4" t="s">
        <v>18</v>
      </c>
      <c r="M1270" s="4" t="s">
        <v>18</v>
      </c>
      <c r="N1270" s="4" t="s">
        <v>18</v>
      </c>
      <c r="O1270" s="4" t="s">
        <v>18</v>
      </c>
      <c r="P1270" s="4" t="s">
        <v>6</v>
      </c>
      <c r="Q1270" s="4" t="s">
        <v>6</v>
      </c>
      <c r="R1270" s="4" t="s">
        <v>9</v>
      </c>
      <c r="S1270" s="4" t="s">
        <v>13</v>
      </c>
      <c r="T1270" s="4" t="s">
        <v>9</v>
      </c>
      <c r="U1270" s="4" t="s">
        <v>9</v>
      </c>
      <c r="V1270" s="4" t="s">
        <v>10</v>
      </c>
    </row>
    <row r="1271" spans="1:22">
      <c r="A1271" t="n">
        <v>11429</v>
      </c>
      <c r="B1271" s="32" t="n">
        <v>19</v>
      </c>
      <c r="C1271" s="7" t="n">
        <v>7032</v>
      </c>
      <c r="D1271" s="7" t="s">
        <v>167</v>
      </c>
      <c r="E1271" s="7" t="s">
        <v>168</v>
      </c>
      <c r="F1271" s="7" t="s">
        <v>12</v>
      </c>
      <c r="G1271" s="7" t="n">
        <v>0</v>
      </c>
      <c r="H1271" s="7" t="n">
        <v>1</v>
      </c>
      <c r="I1271" s="7" t="n">
        <v>0</v>
      </c>
      <c r="J1271" s="7" t="n">
        <v>0</v>
      </c>
      <c r="K1271" s="7" t="n">
        <v>0</v>
      </c>
      <c r="L1271" s="7" t="n">
        <v>0</v>
      </c>
      <c r="M1271" s="7" t="n">
        <v>1</v>
      </c>
      <c r="N1271" s="7" t="n">
        <v>1.60000002384186</v>
      </c>
      <c r="O1271" s="7" t="n">
        <v>0.0900000035762787</v>
      </c>
      <c r="P1271" s="7" t="s">
        <v>12</v>
      </c>
      <c r="Q1271" s="7" t="s">
        <v>12</v>
      </c>
      <c r="R1271" s="7" t="n">
        <v>-1</v>
      </c>
      <c r="S1271" s="7" t="n">
        <v>0</v>
      </c>
      <c r="T1271" s="7" t="n">
        <v>0</v>
      </c>
      <c r="U1271" s="7" t="n">
        <v>0</v>
      </c>
      <c r="V1271" s="7" t="n">
        <v>0</v>
      </c>
    </row>
    <row r="1272" spans="1:22">
      <c r="A1272" t="s">
        <v>4</v>
      </c>
      <c r="B1272" s="4" t="s">
        <v>5</v>
      </c>
      <c r="C1272" s="4" t="s">
        <v>10</v>
      </c>
      <c r="D1272" s="4" t="s">
        <v>6</v>
      </c>
      <c r="E1272" s="4" t="s">
        <v>6</v>
      </c>
      <c r="F1272" s="4" t="s">
        <v>6</v>
      </c>
      <c r="G1272" s="4" t="s">
        <v>13</v>
      </c>
      <c r="H1272" s="4" t="s">
        <v>9</v>
      </c>
      <c r="I1272" s="4" t="s">
        <v>18</v>
      </c>
      <c r="J1272" s="4" t="s">
        <v>18</v>
      </c>
      <c r="K1272" s="4" t="s">
        <v>18</v>
      </c>
      <c r="L1272" s="4" t="s">
        <v>18</v>
      </c>
      <c r="M1272" s="4" t="s">
        <v>18</v>
      </c>
      <c r="N1272" s="4" t="s">
        <v>18</v>
      </c>
      <c r="O1272" s="4" t="s">
        <v>18</v>
      </c>
      <c r="P1272" s="4" t="s">
        <v>6</v>
      </c>
      <c r="Q1272" s="4" t="s">
        <v>6</v>
      </c>
      <c r="R1272" s="4" t="s">
        <v>9</v>
      </c>
      <c r="S1272" s="4" t="s">
        <v>13</v>
      </c>
      <c r="T1272" s="4" t="s">
        <v>9</v>
      </c>
      <c r="U1272" s="4" t="s">
        <v>9</v>
      </c>
      <c r="V1272" s="4" t="s">
        <v>10</v>
      </c>
    </row>
    <row r="1273" spans="1:22">
      <c r="A1273" t="n">
        <v>11499</v>
      </c>
      <c r="B1273" s="32" t="n">
        <v>19</v>
      </c>
      <c r="C1273" s="7" t="n">
        <v>5</v>
      </c>
      <c r="D1273" s="7" t="s">
        <v>169</v>
      </c>
      <c r="E1273" s="7" t="s">
        <v>170</v>
      </c>
      <c r="F1273" s="7" t="s">
        <v>12</v>
      </c>
      <c r="G1273" s="7" t="n">
        <v>0</v>
      </c>
      <c r="H1273" s="7" t="n">
        <v>1</v>
      </c>
      <c r="I1273" s="7" t="n">
        <v>0</v>
      </c>
      <c r="J1273" s="7" t="n">
        <v>0</v>
      </c>
      <c r="K1273" s="7" t="n">
        <v>0</v>
      </c>
      <c r="L1273" s="7" t="n">
        <v>0</v>
      </c>
      <c r="M1273" s="7" t="n">
        <v>1</v>
      </c>
      <c r="N1273" s="7" t="n">
        <v>1.60000002384186</v>
      </c>
      <c r="O1273" s="7" t="n">
        <v>0.0900000035762787</v>
      </c>
      <c r="P1273" s="7" t="s">
        <v>12</v>
      </c>
      <c r="Q1273" s="7" t="s">
        <v>12</v>
      </c>
      <c r="R1273" s="7" t="n">
        <v>-1</v>
      </c>
      <c r="S1273" s="7" t="n">
        <v>0</v>
      </c>
      <c r="T1273" s="7" t="n">
        <v>0</v>
      </c>
      <c r="U1273" s="7" t="n">
        <v>0</v>
      </c>
      <c r="V1273" s="7" t="n">
        <v>0</v>
      </c>
    </row>
    <row r="1274" spans="1:22">
      <c r="A1274" t="s">
        <v>4</v>
      </c>
      <c r="B1274" s="4" t="s">
        <v>5</v>
      </c>
      <c r="C1274" s="4" t="s">
        <v>10</v>
      </c>
      <c r="D1274" s="4" t="s">
        <v>6</v>
      </c>
      <c r="E1274" s="4" t="s">
        <v>6</v>
      </c>
      <c r="F1274" s="4" t="s">
        <v>6</v>
      </c>
      <c r="G1274" s="4" t="s">
        <v>13</v>
      </c>
      <c r="H1274" s="4" t="s">
        <v>9</v>
      </c>
      <c r="I1274" s="4" t="s">
        <v>18</v>
      </c>
      <c r="J1274" s="4" t="s">
        <v>18</v>
      </c>
      <c r="K1274" s="4" t="s">
        <v>18</v>
      </c>
      <c r="L1274" s="4" t="s">
        <v>18</v>
      </c>
      <c r="M1274" s="4" t="s">
        <v>18</v>
      </c>
      <c r="N1274" s="4" t="s">
        <v>18</v>
      </c>
      <c r="O1274" s="4" t="s">
        <v>18</v>
      </c>
      <c r="P1274" s="4" t="s">
        <v>6</v>
      </c>
      <c r="Q1274" s="4" t="s">
        <v>6</v>
      </c>
      <c r="R1274" s="4" t="s">
        <v>9</v>
      </c>
      <c r="S1274" s="4" t="s">
        <v>13</v>
      </c>
      <c r="T1274" s="4" t="s">
        <v>9</v>
      </c>
      <c r="U1274" s="4" t="s">
        <v>9</v>
      </c>
      <c r="V1274" s="4" t="s">
        <v>10</v>
      </c>
    </row>
    <row r="1275" spans="1:22">
      <c r="A1275" t="n">
        <v>11571</v>
      </c>
      <c r="B1275" s="32" t="n">
        <v>19</v>
      </c>
      <c r="C1275" s="7" t="n">
        <v>1</v>
      </c>
      <c r="D1275" s="7" t="s">
        <v>171</v>
      </c>
      <c r="E1275" s="7" t="s">
        <v>172</v>
      </c>
      <c r="F1275" s="7" t="s">
        <v>12</v>
      </c>
      <c r="G1275" s="7" t="n">
        <v>0</v>
      </c>
      <c r="H1275" s="7" t="n">
        <v>1</v>
      </c>
      <c r="I1275" s="7" t="n">
        <v>0</v>
      </c>
      <c r="J1275" s="7" t="n">
        <v>0</v>
      </c>
      <c r="K1275" s="7" t="n">
        <v>0</v>
      </c>
      <c r="L1275" s="7" t="n">
        <v>0</v>
      </c>
      <c r="M1275" s="7" t="n">
        <v>1</v>
      </c>
      <c r="N1275" s="7" t="n">
        <v>1.60000002384186</v>
      </c>
      <c r="O1275" s="7" t="n">
        <v>0.0900000035762787</v>
      </c>
      <c r="P1275" s="7" t="s">
        <v>12</v>
      </c>
      <c r="Q1275" s="7" t="s">
        <v>12</v>
      </c>
      <c r="R1275" s="7" t="n">
        <v>-1</v>
      </c>
      <c r="S1275" s="7" t="n">
        <v>0</v>
      </c>
      <c r="T1275" s="7" t="n">
        <v>0</v>
      </c>
      <c r="U1275" s="7" t="n">
        <v>0</v>
      </c>
      <c r="V1275" s="7" t="n">
        <v>0</v>
      </c>
    </row>
    <row r="1276" spans="1:22">
      <c r="A1276" t="s">
        <v>4</v>
      </c>
      <c r="B1276" s="4" t="s">
        <v>5</v>
      </c>
      <c r="C1276" s="4" t="s">
        <v>10</v>
      </c>
      <c r="D1276" s="4" t="s">
        <v>6</v>
      </c>
      <c r="E1276" s="4" t="s">
        <v>6</v>
      </c>
      <c r="F1276" s="4" t="s">
        <v>6</v>
      </c>
      <c r="G1276" s="4" t="s">
        <v>13</v>
      </c>
      <c r="H1276" s="4" t="s">
        <v>9</v>
      </c>
      <c r="I1276" s="4" t="s">
        <v>18</v>
      </c>
      <c r="J1276" s="4" t="s">
        <v>18</v>
      </c>
      <c r="K1276" s="4" t="s">
        <v>18</v>
      </c>
      <c r="L1276" s="4" t="s">
        <v>18</v>
      </c>
      <c r="M1276" s="4" t="s">
        <v>18</v>
      </c>
      <c r="N1276" s="4" t="s">
        <v>18</v>
      </c>
      <c r="O1276" s="4" t="s">
        <v>18</v>
      </c>
      <c r="P1276" s="4" t="s">
        <v>6</v>
      </c>
      <c r="Q1276" s="4" t="s">
        <v>6</v>
      </c>
      <c r="R1276" s="4" t="s">
        <v>9</v>
      </c>
      <c r="S1276" s="4" t="s">
        <v>13</v>
      </c>
      <c r="T1276" s="4" t="s">
        <v>9</v>
      </c>
      <c r="U1276" s="4" t="s">
        <v>9</v>
      </c>
      <c r="V1276" s="4" t="s">
        <v>10</v>
      </c>
    </row>
    <row r="1277" spans="1:22">
      <c r="A1277" t="n">
        <v>11644</v>
      </c>
      <c r="B1277" s="32" t="n">
        <v>19</v>
      </c>
      <c r="C1277" s="7" t="n">
        <v>2</v>
      </c>
      <c r="D1277" s="7" t="s">
        <v>173</v>
      </c>
      <c r="E1277" s="7" t="s">
        <v>174</v>
      </c>
      <c r="F1277" s="7" t="s">
        <v>12</v>
      </c>
      <c r="G1277" s="7" t="n">
        <v>0</v>
      </c>
      <c r="H1277" s="7" t="n">
        <v>1</v>
      </c>
      <c r="I1277" s="7" t="n">
        <v>0</v>
      </c>
      <c r="J1277" s="7" t="n">
        <v>0</v>
      </c>
      <c r="K1277" s="7" t="n">
        <v>0</v>
      </c>
      <c r="L1277" s="7" t="n">
        <v>0</v>
      </c>
      <c r="M1277" s="7" t="n">
        <v>1</v>
      </c>
      <c r="N1277" s="7" t="n">
        <v>1.60000002384186</v>
      </c>
      <c r="O1277" s="7" t="n">
        <v>0.0900000035762787</v>
      </c>
      <c r="P1277" s="7" t="s">
        <v>12</v>
      </c>
      <c r="Q1277" s="7" t="s">
        <v>12</v>
      </c>
      <c r="R1277" s="7" t="n">
        <v>-1</v>
      </c>
      <c r="S1277" s="7" t="n">
        <v>0</v>
      </c>
      <c r="T1277" s="7" t="n">
        <v>0</v>
      </c>
      <c r="U1277" s="7" t="n">
        <v>0</v>
      </c>
      <c r="V1277" s="7" t="n">
        <v>0</v>
      </c>
    </row>
    <row r="1278" spans="1:22">
      <c r="A1278" t="s">
        <v>4</v>
      </c>
      <c r="B1278" s="4" t="s">
        <v>5</v>
      </c>
      <c r="C1278" s="4" t="s">
        <v>10</v>
      </c>
      <c r="D1278" s="4" t="s">
        <v>6</v>
      </c>
      <c r="E1278" s="4" t="s">
        <v>6</v>
      </c>
      <c r="F1278" s="4" t="s">
        <v>6</v>
      </c>
      <c r="G1278" s="4" t="s">
        <v>13</v>
      </c>
      <c r="H1278" s="4" t="s">
        <v>9</v>
      </c>
      <c r="I1278" s="4" t="s">
        <v>18</v>
      </c>
      <c r="J1278" s="4" t="s">
        <v>18</v>
      </c>
      <c r="K1278" s="4" t="s">
        <v>18</v>
      </c>
      <c r="L1278" s="4" t="s">
        <v>18</v>
      </c>
      <c r="M1278" s="4" t="s">
        <v>18</v>
      </c>
      <c r="N1278" s="4" t="s">
        <v>18</v>
      </c>
      <c r="O1278" s="4" t="s">
        <v>18</v>
      </c>
      <c r="P1278" s="4" t="s">
        <v>6</v>
      </c>
      <c r="Q1278" s="4" t="s">
        <v>6</v>
      </c>
      <c r="R1278" s="4" t="s">
        <v>9</v>
      </c>
      <c r="S1278" s="4" t="s">
        <v>13</v>
      </c>
      <c r="T1278" s="4" t="s">
        <v>9</v>
      </c>
      <c r="U1278" s="4" t="s">
        <v>9</v>
      </c>
      <c r="V1278" s="4" t="s">
        <v>10</v>
      </c>
    </row>
    <row r="1279" spans="1:22">
      <c r="A1279" t="n">
        <v>11718</v>
      </c>
      <c r="B1279" s="32" t="n">
        <v>19</v>
      </c>
      <c r="C1279" s="7" t="n">
        <v>3</v>
      </c>
      <c r="D1279" s="7" t="s">
        <v>175</v>
      </c>
      <c r="E1279" s="7" t="s">
        <v>176</v>
      </c>
      <c r="F1279" s="7" t="s">
        <v>12</v>
      </c>
      <c r="G1279" s="7" t="n">
        <v>0</v>
      </c>
      <c r="H1279" s="7" t="n">
        <v>1</v>
      </c>
      <c r="I1279" s="7" t="n">
        <v>0</v>
      </c>
      <c r="J1279" s="7" t="n">
        <v>0</v>
      </c>
      <c r="K1279" s="7" t="n">
        <v>0</v>
      </c>
      <c r="L1279" s="7" t="n">
        <v>0</v>
      </c>
      <c r="M1279" s="7" t="n">
        <v>1</v>
      </c>
      <c r="N1279" s="7" t="n">
        <v>1.60000002384186</v>
      </c>
      <c r="O1279" s="7" t="n">
        <v>0.0900000035762787</v>
      </c>
      <c r="P1279" s="7" t="s">
        <v>12</v>
      </c>
      <c r="Q1279" s="7" t="s">
        <v>12</v>
      </c>
      <c r="R1279" s="7" t="n">
        <v>-1</v>
      </c>
      <c r="S1279" s="7" t="n">
        <v>0</v>
      </c>
      <c r="T1279" s="7" t="n">
        <v>0</v>
      </c>
      <c r="U1279" s="7" t="n">
        <v>0</v>
      </c>
      <c r="V1279" s="7" t="n">
        <v>0</v>
      </c>
    </row>
    <row r="1280" spans="1:22">
      <c r="A1280" t="s">
        <v>4</v>
      </c>
      <c r="B1280" s="4" t="s">
        <v>5</v>
      </c>
      <c r="C1280" s="4" t="s">
        <v>10</v>
      </c>
      <c r="D1280" s="4" t="s">
        <v>6</v>
      </c>
      <c r="E1280" s="4" t="s">
        <v>6</v>
      </c>
      <c r="F1280" s="4" t="s">
        <v>6</v>
      </c>
      <c r="G1280" s="4" t="s">
        <v>13</v>
      </c>
      <c r="H1280" s="4" t="s">
        <v>9</v>
      </c>
      <c r="I1280" s="4" t="s">
        <v>18</v>
      </c>
      <c r="J1280" s="4" t="s">
        <v>18</v>
      </c>
      <c r="K1280" s="4" t="s">
        <v>18</v>
      </c>
      <c r="L1280" s="4" t="s">
        <v>18</v>
      </c>
      <c r="M1280" s="4" t="s">
        <v>18</v>
      </c>
      <c r="N1280" s="4" t="s">
        <v>18</v>
      </c>
      <c r="O1280" s="4" t="s">
        <v>18</v>
      </c>
      <c r="P1280" s="4" t="s">
        <v>6</v>
      </c>
      <c r="Q1280" s="4" t="s">
        <v>6</v>
      </c>
      <c r="R1280" s="4" t="s">
        <v>9</v>
      </c>
      <c r="S1280" s="4" t="s">
        <v>13</v>
      </c>
      <c r="T1280" s="4" t="s">
        <v>9</v>
      </c>
      <c r="U1280" s="4" t="s">
        <v>9</v>
      </c>
      <c r="V1280" s="4" t="s">
        <v>10</v>
      </c>
    </row>
    <row r="1281" spans="1:22">
      <c r="A1281" t="n">
        <v>11791</v>
      </c>
      <c r="B1281" s="32" t="n">
        <v>19</v>
      </c>
      <c r="C1281" s="7" t="n">
        <v>4</v>
      </c>
      <c r="D1281" s="7" t="s">
        <v>177</v>
      </c>
      <c r="E1281" s="7" t="s">
        <v>178</v>
      </c>
      <c r="F1281" s="7" t="s">
        <v>12</v>
      </c>
      <c r="G1281" s="7" t="n">
        <v>0</v>
      </c>
      <c r="H1281" s="7" t="n">
        <v>1</v>
      </c>
      <c r="I1281" s="7" t="n">
        <v>0</v>
      </c>
      <c r="J1281" s="7" t="n">
        <v>0</v>
      </c>
      <c r="K1281" s="7" t="n">
        <v>0</v>
      </c>
      <c r="L1281" s="7" t="n">
        <v>0</v>
      </c>
      <c r="M1281" s="7" t="n">
        <v>1</v>
      </c>
      <c r="N1281" s="7" t="n">
        <v>1.60000002384186</v>
      </c>
      <c r="O1281" s="7" t="n">
        <v>0.0900000035762787</v>
      </c>
      <c r="P1281" s="7" t="s">
        <v>12</v>
      </c>
      <c r="Q1281" s="7" t="s">
        <v>12</v>
      </c>
      <c r="R1281" s="7" t="n">
        <v>-1</v>
      </c>
      <c r="S1281" s="7" t="n">
        <v>0</v>
      </c>
      <c r="T1281" s="7" t="n">
        <v>0</v>
      </c>
      <c r="U1281" s="7" t="n">
        <v>0</v>
      </c>
      <c r="V1281" s="7" t="n">
        <v>0</v>
      </c>
    </row>
    <row r="1282" spans="1:22">
      <c r="A1282" t="s">
        <v>4</v>
      </c>
      <c r="B1282" s="4" t="s">
        <v>5</v>
      </c>
      <c r="C1282" s="4" t="s">
        <v>10</v>
      </c>
      <c r="D1282" s="4" t="s">
        <v>6</v>
      </c>
      <c r="E1282" s="4" t="s">
        <v>6</v>
      </c>
      <c r="F1282" s="4" t="s">
        <v>6</v>
      </c>
      <c r="G1282" s="4" t="s">
        <v>13</v>
      </c>
      <c r="H1282" s="4" t="s">
        <v>9</v>
      </c>
      <c r="I1282" s="4" t="s">
        <v>18</v>
      </c>
      <c r="J1282" s="4" t="s">
        <v>18</v>
      </c>
      <c r="K1282" s="4" t="s">
        <v>18</v>
      </c>
      <c r="L1282" s="4" t="s">
        <v>18</v>
      </c>
      <c r="M1282" s="4" t="s">
        <v>18</v>
      </c>
      <c r="N1282" s="4" t="s">
        <v>18</v>
      </c>
      <c r="O1282" s="4" t="s">
        <v>18</v>
      </c>
      <c r="P1282" s="4" t="s">
        <v>6</v>
      </c>
      <c r="Q1282" s="4" t="s">
        <v>6</v>
      </c>
      <c r="R1282" s="4" t="s">
        <v>9</v>
      </c>
      <c r="S1282" s="4" t="s">
        <v>13</v>
      </c>
      <c r="T1282" s="4" t="s">
        <v>9</v>
      </c>
      <c r="U1282" s="4" t="s">
        <v>9</v>
      </c>
      <c r="V1282" s="4" t="s">
        <v>10</v>
      </c>
    </row>
    <row r="1283" spans="1:22">
      <c r="A1283" t="n">
        <v>11866</v>
      </c>
      <c r="B1283" s="32" t="n">
        <v>19</v>
      </c>
      <c r="C1283" s="7" t="n">
        <v>6</v>
      </c>
      <c r="D1283" s="7" t="s">
        <v>179</v>
      </c>
      <c r="E1283" s="7" t="s">
        <v>180</v>
      </c>
      <c r="F1283" s="7" t="s">
        <v>12</v>
      </c>
      <c r="G1283" s="7" t="n">
        <v>0</v>
      </c>
      <c r="H1283" s="7" t="n">
        <v>1</v>
      </c>
      <c r="I1283" s="7" t="n">
        <v>0</v>
      </c>
      <c r="J1283" s="7" t="n">
        <v>0</v>
      </c>
      <c r="K1283" s="7" t="n">
        <v>0</v>
      </c>
      <c r="L1283" s="7" t="n">
        <v>0</v>
      </c>
      <c r="M1283" s="7" t="n">
        <v>1</v>
      </c>
      <c r="N1283" s="7" t="n">
        <v>1.60000002384186</v>
      </c>
      <c r="O1283" s="7" t="n">
        <v>0.0900000035762787</v>
      </c>
      <c r="P1283" s="7" t="s">
        <v>12</v>
      </c>
      <c r="Q1283" s="7" t="s">
        <v>12</v>
      </c>
      <c r="R1283" s="7" t="n">
        <v>-1</v>
      </c>
      <c r="S1283" s="7" t="n">
        <v>0</v>
      </c>
      <c r="T1283" s="7" t="n">
        <v>0</v>
      </c>
      <c r="U1283" s="7" t="n">
        <v>0</v>
      </c>
      <c r="V1283" s="7" t="n">
        <v>0</v>
      </c>
    </row>
    <row r="1284" spans="1:22">
      <c r="A1284" t="s">
        <v>4</v>
      </c>
      <c r="B1284" s="4" t="s">
        <v>5</v>
      </c>
      <c r="C1284" s="4" t="s">
        <v>10</v>
      </c>
      <c r="D1284" s="4" t="s">
        <v>6</v>
      </c>
      <c r="E1284" s="4" t="s">
        <v>6</v>
      </c>
      <c r="F1284" s="4" t="s">
        <v>6</v>
      </c>
      <c r="G1284" s="4" t="s">
        <v>13</v>
      </c>
      <c r="H1284" s="4" t="s">
        <v>9</v>
      </c>
      <c r="I1284" s="4" t="s">
        <v>18</v>
      </c>
      <c r="J1284" s="4" t="s">
        <v>18</v>
      </c>
      <c r="K1284" s="4" t="s">
        <v>18</v>
      </c>
      <c r="L1284" s="4" t="s">
        <v>18</v>
      </c>
      <c r="M1284" s="4" t="s">
        <v>18</v>
      </c>
      <c r="N1284" s="4" t="s">
        <v>18</v>
      </c>
      <c r="O1284" s="4" t="s">
        <v>18</v>
      </c>
      <c r="P1284" s="4" t="s">
        <v>6</v>
      </c>
      <c r="Q1284" s="4" t="s">
        <v>6</v>
      </c>
      <c r="R1284" s="4" t="s">
        <v>9</v>
      </c>
      <c r="S1284" s="4" t="s">
        <v>13</v>
      </c>
      <c r="T1284" s="4" t="s">
        <v>9</v>
      </c>
      <c r="U1284" s="4" t="s">
        <v>9</v>
      </c>
      <c r="V1284" s="4" t="s">
        <v>10</v>
      </c>
    </row>
    <row r="1285" spans="1:22">
      <c r="A1285" t="n">
        <v>11939</v>
      </c>
      <c r="B1285" s="32" t="n">
        <v>19</v>
      </c>
      <c r="C1285" s="7" t="n">
        <v>7</v>
      </c>
      <c r="D1285" s="7" t="s">
        <v>181</v>
      </c>
      <c r="E1285" s="7" t="s">
        <v>182</v>
      </c>
      <c r="F1285" s="7" t="s">
        <v>12</v>
      </c>
      <c r="G1285" s="7" t="n">
        <v>0</v>
      </c>
      <c r="H1285" s="7" t="n">
        <v>1</v>
      </c>
      <c r="I1285" s="7" t="n">
        <v>0</v>
      </c>
      <c r="J1285" s="7" t="n">
        <v>0</v>
      </c>
      <c r="K1285" s="7" t="n">
        <v>0</v>
      </c>
      <c r="L1285" s="7" t="n">
        <v>0</v>
      </c>
      <c r="M1285" s="7" t="n">
        <v>1</v>
      </c>
      <c r="N1285" s="7" t="n">
        <v>1.60000002384186</v>
      </c>
      <c r="O1285" s="7" t="n">
        <v>0.0900000035762787</v>
      </c>
      <c r="P1285" s="7" t="s">
        <v>12</v>
      </c>
      <c r="Q1285" s="7" t="s">
        <v>12</v>
      </c>
      <c r="R1285" s="7" t="n">
        <v>-1</v>
      </c>
      <c r="S1285" s="7" t="n">
        <v>0</v>
      </c>
      <c r="T1285" s="7" t="n">
        <v>0</v>
      </c>
      <c r="U1285" s="7" t="n">
        <v>0</v>
      </c>
      <c r="V1285" s="7" t="n">
        <v>0</v>
      </c>
    </row>
    <row r="1286" spans="1:22">
      <c r="A1286" t="s">
        <v>4</v>
      </c>
      <c r="B1286" s="4" t="s">
        <v>5</v>
      </c>
      <c r="C1286" s="4" t="s">
        <v>10</v>
      </c>
      <c r="D1286" s="4" t="s">
        <v>6</v>
      </c>
      <c r="E1286" s="4" t="s">
        <v>6</v>
      </c>
      <c r="F1286" s="4" t="s">
        <v>6</v>
      </c>
      <c r="G1286" s="4" t="s">
        <v>13</v>
      </c>
      <c r="H1286" s="4" t="s">
        <v>9</v>
      </c>
      <c r="I1286" s="4" t="s">
        <v>18</v>
      </c>
      <c r="J1286" s="4" t="s">
        <v>18</v>
      </c>
      <c r="K1286" s="4" t="s">
        <v>18</v>
      </c>
      <c r="L1286" s="4" t="s">
        <v>18</v>
      </c>
      <c r="M1286" s="4" t="s">
        <v>18</v>
      </c>
      <c r="N1286" s="4" t="s">
        <v>18</v>
      </c>
      <c r="O1286" s="4" t="s">
        <v>18</v>
      </c>
      <c r="P1286" s="4" t="s">
        <v>6</v>
      </c>
      <c r="Q1286" s="4" t="s">
        <v>6</v>
      </c>
      <c r="R1286" s="4" t="s">
        <v>9</v>
      </c>
      <c r="S1286" s="4" t="s">
        <v>13</v>
      </c>
      <c r="T1286" s="4" t="s">
        <v>9</v>
      </c>
      <c r="U1286" s="4" t="s">
        <v>9</v>
      </c>
      <c r="V1286" s="4" t="s">
        <v>10</v>
      </c>
    </row>
    <row r="1287" spans="1:22">
      <c r="A1287" t="n">
        <v>12010</v>
      </c>
      <c r="B1287" s="32" t="n">
        <v>19</v>
      </c>
      <c r="C1287" s="7" t="n">
        <v>8</v>
      </c>
      <c r="D1287" s="7" t="s">
        <v>183</v>
      </c>
      <c r="E1287" s="7" t="s">
        <v>184</v>
      </c>
      <c r="F1287" s="7" t="s">
        <v>12</v>
      </c>
      <c r="G1287" s="7" t="n">
        <v>0</v>
      </c>
      <c r="H1287" s="7" t="n">
        <v>1</v>
      </c>
      <c r="I1287" s="7" t="n">
        <v>0</v>
      </c>
      <c r="J1287" s="7" t="n">
        <v>0</v>
      </c>
      <c r="K1287" s="7" t="n">
        <v>0</v>
      </c>
      <c r="L1287" s="7" t="n">
        <v>0</v>
      </c>
      <c r="M1287" s="7" t="n">
        <v>1</v>
      </c>
      <c r="N1287" s="7" t="n">
        <v>1.60000002384186</v>
      </c>
      <c r="O1287" s="7" t="n">
        <v>0.0900000035762787</v>
      </c>
      <c r="P1287" s="7" t="s">
        <v>12</v>
      </c>
      <c r="Q1287" s="7" t="s">
        <v>12</v>
      </c>
      <c r="R1287" s="7" t="n">
        <v>-1</v>
      </c>
      <c r="S1287" s="7" t="n">
        <v>0</v>
      </c>
      <c r="T1287" s="7" t="n">
        <v>0</v>
      </c>
      <c r="U1287" s="7" t="n">
        <v>0</v>
      </c>
      <c r="V1287" s="7" t="n">
        <v>0</v>
      </c>
    </row>
    <row r="1288" spans="1:22">
      <c r="A1288" t="s">
        <v>4</v>
      </c>
      <c r="B1288" s="4" t="s">
        <v>5</v>
      </c>
      <c r="C1288" s="4" t="s">
        <v>10</v>
      </c>
      <c r="D1288" s="4" t="s">
        <v>6</v>
      </c>
      <c r="E1288" s="4" t="s">
        <v>6</v>
      </c>
      <c r="F1288" s="4" t="s">
        <v>6</v>
      </c>
      <c r="G1288" s="4" t="s">
        <v>13</v>
      </c>
      <c r="H1288" s="4" t="s">
        <v>9</v>
      </c>
      <c r="I1288" s="4" t="s">
        <v>18</v>
      </c>
      <c r="J1288" s="4" t="s">
        <v>18</v>
      </c>
      <c r="K1288" s="4" t="s">
        <v>18</v>
      </c>
      <c r="L1288" s="4" t="s">
        <v>18</v>
      </c>
      <c r="M1288" s="4" t="s">
        <v>18</v>
      </c>
      <c r="N1288" s="4" t="s">
        <v>18</v>
      </c>
      <c r="O1288" s="4" t="s">
        <v>18</v>
      </c>
      <c r="P1288" s="4" t="s">
        <v>6</v>
      </c>
      <c r="Q1288" s="4" t="s">
        <v>6</v>
      </c>
      <c r="R1288" s="4" t="s">
        <v>9</v>
      </c>
      <c r="S1288" s="4" t="s">
        <v>13</v>
      </c>
      <c r="T1288" s="4" t="s">
        <v>9</v>
      </c>
      <c r="U1288" s="4" t="s">
        <v>9</v>
      </c>
      <c r="V1288" s="4" t="s">
        <v>10</v>
      </c>
    </row>
    <row r="1289" spans="1:22">
      <c r="A1289" t="n">
        <v>12083</v>
      </c>
      <c r="B1289" s="32" t="n">
        <v>19</v>
      </c>
      <c r="C1289" s="7" t="n">
        <v>9</v>
      </c>
      <c r="D1289" s="7" t="s">
        <v>185</v>
      </c>
      <c r="E1289" s="7" t="s">
        <v>186</v>
      </c>
      <c r="F1289" s="7" t="s">
        <v>12</v>
      </c>
      <c r="G1289" s="7" t="n">
        <v>0</v>
      </c>
      <c r="H1289" s="7" t="n">
        <v>1</v>
      </c>
      <c r="I1289" s="7" t="n">
        <v>0</v>
      </c>
      <c r="J1289" s="7" t="n">
        <v>0</v>
      </c>
      <c r="K1289" s="7" t="n">
        <v>0</v>
      </c>
      <c r="L1289" s="7" t="n">
        <v>0</v>
      </c>
      <c r="M1289" s="7" t="n">
        <v>1</v>
      </c>
      <c r="N1289" s="7" t="n">
        <v>1.60000002384186</v>
      </c>
      <c r="O1289" s="7" t="n">
        <v>0.0900000035762787</v>
      </c>
      <c r="P1289" s="7" t="s">
        <v>12</v>
      </c>
      <c r="Q1289" s="7" t="s">
        <v>12</v>
      </c>
      <c r="R1289" s="7" t="n">
        <v>-1</v>
      </c>
      <c r="S1289" s="7" t="n">
        <v>0</v>
      </c>
      <c r="T1289" s="7" t="n">
        <v>0</v>
      </c>
      <c r="U1289" s="7" t="n">
        <v>0</v>
      </c>
      <c r="V1289" s="7" t="n">
        <v>0</v>
      </c>
    </row>
    <row r="1290" spans="1:22">
      <c r="A1290" t="s">
        <v>4</v>
      </c>
      <c r="B1290" s="4" t="s">
        <v>5</v>
      </c>
      <c r="C1290" s="4" t="s">
        <v>10</v>
      </c>
      <c r="D1290" s="4" t="s">
        <v>6</v>
      </c>
      <c r="E1290" s="4" t="s">
        <v>6</v>
      </c>
      <c r="F1290" s="4" t="s">
        <v>6</v>
      </c>
      <c r="G1290" s="4" t="s">
        <v>13</v>
      </c>
      <c r="H1290" s="4" t="s">
        <v>9</v>
      </c>
      <c r="I1290" s="4" t="s">
        <v>18</v>
      </c>
      <c r="J1290" s="4" t="s">
        <v>18</v>
      </c>
      <c r="K1290" s="4" t="s">
        <v>18</v>
      </c>
      <c r="L1290" s="4" t="s">
        <v>18</v>
      </c>
      <c r="M1290" s="4" t="s">
        <v>18</v>
      </c>
      <c r="N1290" s="4" t="s">
        <v>18</v>
      </c>
      <c r="O1290" s="4" t="s">
        <v>18</v>
      </c>
      <c r="P1290" s="4" t="s">
        <v>6</v>
      </c>
      <c r="Q1290" s="4" t="s">
        <v>6</v>
      </c>
      <c r="R1290" s="4" t="s">
        <v>9</v>
      </c>
      <c r="S1290" s="4" t="s">
        <v>13</v>
      </c>
      <c r="T1290" s="4" t="s">
        <v>9</v>
      </c>
      <c r="U1290" s="4" t="s">
        <v>9</v>
      </c>
      <c r="V1290" s="4" t="s">
        <v>10</v>
      </c>
    </row>
    <row r="1291" spans="1:22">
      <c r="A1291" t="n">
        <v>12158</v>
      </c>
      <c r="B1291" s="32" t="n">
        <v>19</v>
      </c>
      <c r="C1291" s="7" t="n">
        <v>7030</v>
      </c>
      <c r="D1291" s="7" t="s">
        <v>187</v>
      </c>
      <c r="E1291" s="7" t="s">
        <v>188</v>
      </c>
      <c r="F1291" s="7" t="s">
        <v>12</v>
      </c>
      <c r="G1291" s="7" t="n">
        <v>0</v>
      </c>
      <c r="H1291" s="7" t="n">
        <v>1</v>
      </c>
      <c r="I1291" s="7" t="n">
        <v>0</v>
      </c>
      <c r="J1291" s="7" t="n">
        <v>0</v>
      </c>
      <c r="K1291" s="7" t="n">
        <v>0</v>
      </c>
      <c r="L1291" s="7" t="n">
        <v>0</v>
      </c>
      <c r="M1291" s="7" t="n">
        <v>1</v>
      </c>
      <c r="N1291" s="7" t="n">
        <v>1.60000002384186</v>
      </c>
      <c r="O1291" s="7" t="n">
        <v>0.0900000035762787</v>
      </c>
      <c r="P1291" s="7" t="s">
        <v>12</v>
      </c>
      <c r="Q1291" s="7" t="s">
        <v>12</v>
      </c>
      <c r="R1291" s="7" t="n">
        <v>-1</v>
      </c>
      <c r="S1291" s="7" t="n">
        <v>0</v>
      </c>
      <c r="T1291" s="7" t="n">
        <v>0</v>
      </c>
      <c r="U1291" s="7" t="n">
        <v>0</v>
      </c>
      <c r="V1291" s="7" t="n">
        <v>0</v>
      </c>
    </row>
    <row r="1292" spans="1:22">
      <c r="A1292" t="s">
        <v>4</v>
      </c>
      <c r="B1292" s="4" t="s">
        <v>5</v>
      </c>
      <c r="C1292" s="4" t="s">
        <v>10</v>
      </c>
      <c r="D1292" s="4" t="s">
        <v>6</v>
      </c>
      <c r="E1292" s="4" t="s">
        <v>6</v>
      </c>
      <c r="F1292" s="4" t="s">
        <v>6</v>
      </c>
      <c r="G1292" s="4" t="s">
        <v>13</v>
      </c>
      <c r="H1292" s="4" t="s">
        <v>9</v>
      </c>
      <c r="I1292" s="4" t="s">
        <v>18</v>
      </c>
      <c r="J1292" s="4" t="s">
        <v>18</v>
      </c>
      <c r="K1292" s="4" t="s">
        <v>18</v>
      </c>
      <c r="L1292" s="4" t="s">
        <v>18</v>
      </c>
      <c r="M1292" s="4" t="s">
        <v>18</v>
      </c>
      <c r="N1292" s="4" t="s">
        <v>18</v>
      </c>
      <c r="O1292" s="4" t="s">
        <v>18</v>
      </c>
      <c r="P1292" s="4" t="s">
        <v>6</v>
      </c>
      <c r="Q1292" s="4" t="s">
        <v>6</v>
      </c>
      <c r="R1292" s="4" t="s">
        <v>9</v>
      </c>
      <c r="S1292" s="4" t="s">
        <v>13</v>
      </c>
      <c r="T1292" s="4" t="s">
        <v>9</v>
      </c>
      <c r="U1292" s="4" t="s">
        <v>9</v>
      </c>
      <c r="V1292" s="4" t="s">
        <v>10</v>
      </c>
    </row>
    <row r="1293" spans="1:22">
      <c r="A1293" t="n">
        <v>12231</v>
      </c>
      <c r="B1293" s="32" t="n">
        <v>19</v>
      </c>
      <c r="C1293" s="7" t="n">
        <v>7024</v>
      </c>
      <c r="D1293" s="7" t="s">
        <v>189</v>
      </c>
      <c r="E1293" s="7" t="s">
        <v>190</v>
      </c>
      <c r="F1293" s="7" t="s">
        <v>12</v>
      </c>
      <c r="G1293" s="7" t="n">
        <v>0</v>
      </c>
      <c r="H1293" s="7" t="n">
        <v>1</v>
      </c>
      <c r="I1293" s="7" t="n">
        <v>0</v>
      </c>
      <c r="J1293" s="7" t="n">
        <v>0</v>
      </c>
      <c r="K1293" s="7" t="n">
        <v>0</v>
      </c>
      <c r="L1293" s="7" t="n">
        <v>0</v>
      </c>
      <c r="M1293" s="7" t="n">
        <v>1</v>
      </c>
      <c r="N1293" s="7" t="n">
        <v>1.60000002384186</v>
      </c>
      <c r="O1293" s="7" t="n">
        <v>0.0900000035762787</v>
      </c>
      <c r="P1293" s="7" t="s">
        <v>12</v>
      </c>
      <c r="Q1293" s="7" t="s">
        <v>12</v>
      </c>
      <c r="R1293" s="7" t="n">
        <v>-1</v>
      </c>
      <c r="S1293" s="7" t="n">
        <v>0</v>
      </c>
      <c r="T1293" s="7" t="n">
        <v>0</v>
      </c>
      <c r="U1293" s="7" t="n">
        <v>0</v>
      </c>
      <c r="V1293" s="7" t="n">
        <v>0</v>
      </c>
    </row>
    <row r="1294" spans="1:22">
      <c r="A1294" t="s">
        <v>4</v>
      </c>
      <c r="B1294" s="4" t="s">
        <v>5</v>
      </c>
      <c r="C1294" s="4" t="s">
        <v>10</v>
      </c>
      <c r="D1294" s="4" t="s">
        <v>6</v>
      </c>
      <c r="E1294" s="4" t="s">
        <v>6</v>
      </c>
      <c r="F1294" s="4" t="s">
        <v>6</v>
      </c>
      <c r="G1294" s="4" t="s">
        <v>13</v>
      </c>
      <c r="H1294" s="4" t="s">
        <v>9</v>
      </c>
      <c r="I1294" s="4" t="s">
        <v>18</v>
      </c>
      <c r="J1294" s="4" t="s">
        <v>18</v>
      </c>
      <c r="K1294" s="4" t="s">
        <v>18</v>
      </c>
      <c r="L1294" s="4" t="s">
        <v>18</v>
      </c>
      <c r="M1294" s="4" t="s">
        <v>18</v>
      </c>
      <c r="N1294" s="4" t="s">
        <v>18</v>
      </c>
      <c r="O1294" s="4" t="s">
        <v>18</v>
      </c>
      <c r="P1294" s="4" t="s">
        <v>6</v>
      </c>
      <c r="Q1294" s="4" t="s">
        <v>6</v>
      </c>
      <c r="R1294" s="4" t="s">
        <v>9</v>
      </c>
      <c r="S1294" s="4" t="s">
        <v>13</v>
      </c>
      <c r="T1294" s="4" t="s">
        <v>9</v>
      </c>
      <c r="U1294" s="4" t="s">
        <v>9</v>
      </c>
      <c r="V1294" s="4" t="s">
        <v>10</v>
      </c>
    </row>
    <row r="1295" spans="1:22">
      <c r="A1295" t="n">
        <v>12302</v>
      </c>
      <c r="B1295" s="32" t="n">
        <v>19</v>
      </c>
      <c r="C1295" s="7" t="n">
        <v>19</v>
      </c>
      <c r="D1295" s="7" t="s">
        <v>191</v>
      </c>
      <c r="E1295" s="7" t="s">
        <v>192</v>
      </c>
      <c r="F1295" s="7" t="s">
        <v>12</v>
      </c>
      <c r="G1295" s="7" t="n">
        <v>0</v>
      </c>
      <c r="H1295" s="7" t="n">
        <v>1</v>
      </c>
      <c r="I1295" s="7" t="n">
        <v>0</v>
      </c>
      <c r="J1295" s="7" t="n">
        <v>0</v>
      </c>
      <c r="K1295" s="7" t="n">
        <v>0</v>
      </c>
      <c r="L1295" s="7" t="n">
        <v>0</v>
      </c>
      <c r="M1295" s="7" t="n">
        <v>1</v>
      </c>
      <c r="N1295" s="7" t="n">
        <v>1.60000002384186</v>
      </c>
      <c r="O1295" s="7" t="n">
        <v>0.0900000035762787</v>
      </c>
      <c r="P1295" s="7" t="s">
        <v>12</v>
      </c>
      <c r="Q1295" s="7" t="s">
        <v>12</v>
      </c>
      <c r="R1295" s="7" t="n">
        <v>-1</v>
      </c>
      <c r="S1295" s="7" t="n">
        <v>0</v>
      </c>
      <c r="T1295" s="7" t="n">
        <v>0</v>
      </c>
      <c r="U1295" s="7" t="n">
        <v>0</v>
      </c>
      <c r="V1295" s="7" t="n">
        <v>0</v>
      </c>
    </row>
    <row r="1296" spans="1:22">
      <c r="A1296" t="s">
        <v>4</v>
      </c>
      <c r="B1296" s="4" t="s">
        <v>5</v>
      </c>
      <c r="C1296" s="4" t="s">
        <v>10</v>
      </c>
      <c r="D1296" s="4" t="s">
        <v>6</v>
      </c>
      <c r="E1296" s="4" t="s">
        <v>6</v>
      </c>
      <c r="F1296" s="4" t="s">
        <v>6</v>
      </c>
      <c r="G1296" s="4" t="s">
        <v>13</v>
      </c>
      <c r="H1296" s="4" t="s">
        <v>9</v>
      </c>
      <c r="I1296" s="4" t="s">
        <v>18</v>
      </c>
      <c r="J1296" s="4" t="s">
        <v>18</v>
      </c>
      <c r="K1296" s="4" t="s">
        <v>18</v>
      </c>
      <c r="L1296" s="4" t="s">
        <v>18</v>
      </c>
      <c r="M1296" s="4" t="s">
        <v>18</v>
      </c>
      <c r="N1296" s="4" t="s">
        <v>18</v>
      </c>
      <c r="O1296" s="4" t="s">
        <v>18</v>
      </c>
      <c r="P1296" s="4" t="s">
        <v>6</v>
      </c>
      <c r="Q1296" s="4" t="s">
        <v>6</v>
      </c>
      <c r="R1296" s="4" t="s">
        <v>9</v>
      </c>
      <c r="S1296" s="4" t="s">
        <v>13</v>
      </c>
      <c r="T1296" s="4" t="s">
        <v>9</v>
      </c>
      <c r="U1296" s="4" t="s">
        <v>9</v>
      </c>
      <c r="V1296" s="4" t="s">
        <v>10</v>
      </c>
    </row>
    <row r="1297" spans="1:22">
      <c r="A1297" t="n">
        <v>12383</v>
      </c>
      <c r="B1297" s="32" t="n">
        <v>19</v>
      </c>
      <c r="C1297" s="7" t="n">
        <v>7036</v>
      </c>
      <c r="D1297" s="7" t="s">
        <v>193</v>
      </c>
      <c r="E1297" s="7" t="s">
        <v>194</v>
      </c>
      <c r="F1297" s="7" t="s">
        <v>12</v>
      </c>
      <c r="G1297" s="7" t="n">
        <v>0</v>
      </c>
      <c r="H1297" s="7" t="n">
        <v>545</v>
      </c>
      <c r="I1297" s="7" t="n">
        <v>0</v>
      </c>
      <c r="J1297" s="7" t="n">
        <v>0</v>
      </c>
      <c r="K1297" s="7" t="n">
        <v>0</v>
      </c>
      <c r="L1297" s="7" t="n">
        <v>0</v>
      </c>
      <c r="M1297" s="7" t="n">
        <v>1</v>
      </c>
      <c r="N1297" s="7" t="n">
        <v>1.60000002384186</v>
      </c>
      <c r="O1297" s="7" t="n">
        <v>0.0900000035762787</v>
      </c>
      <c r="P1297" s="7" t="s">
        <v>195</v>
      </c>
      <c r="Q1297" s="7" t="s">
        <v>12</v>
      </c>
      <c r="R1297" s="7" t="n">
        <v>-1</v>
      </c>
      <c r="S1297" s="7" t="n">
        <v>0</v>
      </c>
      <c r="T1297" s="7" t="n">
        <v>0</v>
      </c>
      <c r="U1297" s="7" t="n">
        <v>0</v>
      </c>
      <c r="V1297" s="7" t="n">
        <v>0</v>
      </c>
    </row>
    <row r="1298" spans="1:22">
      <c r="A1298" t="s">
        <v>4</v>
      </c>
      <c r="B1298" s="4" t="s">
        <v>5</v>
      </c>
      <c r="C1298" s="4" t="s">
        <v>10</v>
      </c>
      <c r="D1298" s="4" t="s">
        <v>13</v>
      </c>
      <c r="E1298" s="4" t="s">
        <v>13</v>
      </c>
      <c r="F1298" s="4" t="s">
        <v>6</v>
      </c>
    </row>
    <row r="1299" spans="1:22">
      <c r="A1299" t="n">
        <v>12462</v>
      </c>
      <c r="B1299" s="21" t="n">
        <v>20</v>
      </c>
      <c r="C1299" s="7" t="n">
        <v>0</v>
      </c>
      <c r="D1299" s="7" t="n">
        <v>3</v>
      </c>
      <c r="E1299" s="7" t="n">
        <v>10</v>
      </c>
      <c r="F1299" s="7" t="s">
        <v>44</v>
      </c>
    </row>
    <row r="1300" spans="1:22">
      <c r="A1300" t="s">
        <v>4</v>
      </c>
      <c r="B1300" s="4" t="s">
        <v>5</v>
      </c>
      <c r="C1300" s="4" t="s">
        <v>10</v>
      </c>
    </row>
    <row r="1301" spans="1:22">
      <c r="A1301" t="n">
        <v>12480</v>
      </c>
      <c r="B1301" s="30" t="n">
        <v>16</v>
      </c>
      <c r="C1301" s="7" t="n">
        <v>0</v>
      </c>
    </row>
    <row r="1302" spans="1:22">
      <c r="A1302" t="s">
        <v>4</v>
      </c>
      <c r="B1302" s="4" t="s">
        <v>5</v>
      </c>
      <c r="C1302" s="4" t="s">
        <v>10</v>
      </c>
      <c r="D1302" s="4" t="s">
        <v>13</v>
      </c>
      <c r="E1302" s="4" t="s">
        <v>13</v>
      </c>
      <c r="F1302" s="4" t="s">
        <v>6</v>
      </c>
    </row>
    <row r="1303" spans="1:22">
      <c r="A1303" t="n">
        <v>12483</v>
      </c>
      <c r="B1303" s="21" t="n">
        <v>20</v>
      </c>
      <c r="C1303" s="7" t="n">
        <v>18</v>
      </c>
      <c r="D1303" s="7" t="n">
        <v>3</v>
      </c>
      <c r="E1303" s="7" t="n">
        <v>10</v>
      </c>
      <c r="F1303" s="7" t="s">
        <v>44</v>
      </c>
    </row>
    <row r="1304" spans="1:22">
      <c r="A1304" t="s">
        <v>4</v>
      </c>
      <c r="B1304" s="4" t="s">
        <v>5</v>
      </c>
      <c r="C1304" s="4" t="s">
        <v>10</v>
      </c>
    </row>
    <row r="1305" spans="1:22">
      <c r="A1305" t="n">
        <v>12501</v>
      </c>
      <c r="B1305" s="30" t="n">
        <v>16</v>
      </c>
      <c r="C1305" s="7" t="n">
        <v>0</v>
      </c>
    </row>
    <row r="1306" spans="1:22">
      <c r="A1306" t="s">
        <v>4</v>
      </c>
      <c r="B1306" s="4" t="s">
        <v>5</v>
      </c>
      <c r="C1306" s="4" t="s">
        <v>10</v>
      </c>
      <c r="D1306" s="4" t="s">
        <v>13</v>
      </c>
      <c r="E1306" s="4" t="s">
        <v>13</v>
      </c>
      <c r="F1306" s="4" t="s">
        <v>6</v>
      </c>
    </row>
    <row r="1307" spans="1:22">
      <c r="A1307" t="n">
        <v>12504</v>
      </c>
      <c r="B1307" s="21" t="n">
        <v>20</v>
      </c>
      <c r="C1307" s="7" t="n">
        <v>23</v>
      </c>
      <c r="D1307" s="7" t="n">
        <v>3</v>
      </c>
      <c r="E1307" s="7" t="n">
        <v>10</v>
      </c>
      <c r="F1307" s="7" t="s">
        <v>44</v>
      </c>
    </row>
    <row r="1308" spans="1:22">
      <c r="A1308" t="s">
        <v>4</v>
      </c>
      <c r="B1308" s="4" t="s">
        <v>5</v>
      </c>
      <c r="C1308" s="4" t="s">
        <v>10</v>
      </c>
    </row>
    <row r="1309" spans="1:22">
      <c r="A1309" t="n">
        <v>12522</v>
      </c>
      <c r="B1309" s="30" t="n">
        <v>16</v>
      </c>
      <c r="C1309" s="7" t="n">
        <v>0</v>
      </c>
    </row>
    <row r="1310" spans="1:22">
      <c r="A1310" t="s">
        <v>4</v>
      </c>
      <c r="B1310" s="4" t="s">
        <v>5</v>
      </c>
      <c r="C1310" s="4" t="s">
        <v>10</v>
      </c>
      <c r="D1310" s="4" t="s">
        <v>13</v>
      </c>
      <c r="E1310" s="4" t="s">
        <v>13</v>
      </c>
      <c r="F1310" s="4" t="s">
        <v>6</v>
      </c>
    </row>
    <row r="1311" spans="1:22">
      <c r="A1311" t="n">
        <v>12525</v>
      </c>
      <c r="B1311" s="21" t="n">
        <v>20</v>
      </c>
      <c r="C1311" s="7" t="n">
        <v>27</v>
      </c>
      <c r="D1311" s="7" t="n">
        <v>3</v>
      </c>
      <c r="E1311" s="7" t="n">
        <v>10</v>
      </c>
      <c r="F1311" s="7" t="s">
        <v>44</v>
      </c>
    </row>
    <row r="1312" spans="1:22">
      <c r="A1312" t="s">
        <v>4</v>
      </c>
      <c r="B1312" s="4" t="s">
        <v>5</v>
      </c>
      <c r="C1312" s="4" t="s">
        <v>10</v>
      </c>
    </row>
    <row r="1313" spans="1:22">
      <c r="A1313" t="n">
        <v>12543</v>
      </c>
      <c r="B1313" s="30" t="n">
        <v>16</v>
      </c>
      <c r="C1313" s="7" t="n">
        <v>0</v>
      </c>
    </row>
    <row r="1314" spans="1:22">
      <c r="A1314" t="s">
        <v>4</v>
      </c>
      <c r="B1314" s="4" t="s">
        <v>5</v>
      </c>
      <c r="C1314" s="4" t="s">
        <v>10</v>
      </c>
      <c r="D1314" s="4" t="s">
        <v>13</v>
      </c>
      <c r="E1314" s="4" t="s">
        <v>13</v>
      </c>
      <c r="F1314" s="4" t="s">
        <v>6</v>
      </c>
    </row>
    <row r="1315" spans="1:22">
      <c r="A1315" t="n">
        <v>12546</v>
      </c>
      <c r="B1315" s="21" t="n">
        <v>20</v>
      </c>
      <c r="C1315" s="7" t="n">
        <v>1600</v>
      </c>
      <c r="D1315" s="7" t="n">
        <v>3</v>
      </c>
      <c r="E1315" s="7" t="n">
        <v>10</v>
      </c>
      <c r="F1315" s="7" t="s">
        <v>44</v>
      </c>
    </row>
    <row r="1316" spans="1:22">
      <c r="A1316" t="s">
        <v>4</v>
      </c>
      <c r="B1316" s="4" t="s">
        <v>5</v>
      </c>
      <c r="C1316" s="4" t="s">
        <v>10</v>
      </c>
    </row>
    <row r="1317" spans="1:22">
      <c r="A1317" t="n">
        <v>12564</v>
      </c>
      <c r="B1317" s="30" t="n">
        <v>16</v>
      </c>
      <c r="C1317" s="7" t="n">
        <v>0</v>
      </c>
    </row>
    <row r="1318" spans="1:22">
      <c r="A1318" t="s">
        <v>4</v>
      </c>
      <c r="B1318" s="4" t="s">
        <v>5</v>
      </c>
      <c r="C1318" s="4" t="s">
        <v>10</v>
      </c>
      <c r="D1318" s="4" t="s">
        <v>13</v>
      </c>
      <c r="E1318" s="4" t="s">
        <v>13</v>
      </c>
      <c r="F1318" s="4" t="s">
        <v>6</v>
      </c>
    </row>
    <row r="1319" spans="1:22">
      <c r="A1319" t="n">
        <v>12567</v>
      </c>
      <c r="B1319" s="21" t="n">
        <v>20</v>
      </c>
      <c r="C1319" s="7" t="n">
        <v>1601</v>
      </c>
      <c r="D1319" s="7" t="n">
        <v>3</v>
      </c>
      <c r="E1319" s="7" t="n">
        <v>10</v>
      </c>
      <c r="F1319" s="7" t="s">
        <v>44</v>
      </c>
    </row>
    <row r="1320" spans="1:22">
      <c r="A1320" t="s">
        <v>4</v>
      </c>
      <c r="B1320" s="4" t="s">
        <v>5</v>
      </c>
      <c r="C1320" s="4" t="s">
        <v>10</v>
      </c>
    </row>
    <row r="1321" spans="1:22">
      <c r="A1321" t="n">
        <v>12585</v>
      </c>
      <c r="B1321" s="30" t="n">
        <v>16</v>
      </c>
      <c r="C1321" s="7" t="n">
        <v>0</v>
      </c>
    </row>
    <row r="1322" spans="1:22">
      <c r="A1322" t="s">
        <v>4</v>
      </c>
      <c r="B1322" s="4" t="s">
        <v>5</v>
      </c>
      <c r="C1322" s="4" t="s">
        <v>10</v>
      </c>
      <c r="D1322" s="4" t="s">
        <v>13</v>
      </c>
      <c r="E1322" s="4" t="s">
        <v>13</v>
      </c>
      <c r="F1322" s="4" t="s">
        <v>6</v>
      </c>
    </row>
    <row r="1323" spans="1:22">
      <c r="A1323" t="n">
        <v>12588</v>
      </c>
      <c r="B1323" s="21" t="n">
        <v>20</v>
      </c>
      <c r="C1323" s="7" t="n">
        <v>7033</v>
      </c>
      <c r="D1323" s="7" t="n">
        <v>3</v>
      </c>
      <c r="E1323" s="7" t="n">
        <v>10</v>
      </c>
      <c r="F1323" s="7" t="s">
        <v>44</v>
      </c>
    </row>
    <row r="1324" spans="1:22">
      <c r="A1324" t="s">
        <v>4</v>
      </c>
      <c r="B1324" s="4" t="s">
        <v>5</v>
      </c>
      <c r="C1324" s="4" t="s">
        <v>10</v>
      </c>
    </row>
    <row r="1325" spans="1:22">
      <c r="A1325" t="n">
        <v>12606</v>
      </c>
      <c r="B1325" s="30" t="n">
        <v>16</v>
      </c>
      <c r="C1325" s="7" t="n">
        <v>0</v>
      </c>
    </row>
    <row r="1326" spans="1:22">
      <c r="A1326" t="s">
        <v>4</v>
      </c>
      <c r="B1326" s="4" t="s">
        <v>5</v>
      </c>
      <c r="C1326" s="4" t="s">
        <v>10</v>
      </c>
      <c r="D1326" s="4" t="s">
        <v>13</v>
      </c>
      <c r="E1326" s="4" t="s">
        <v>13</v>
      </c>
      <c r="F1326" s="4" t="s">
        <v>6</v>
      </c>
    </row>
    <row r="1327" spans="1:22">
      <c r="A1327" t="n">
        <v>12609</v>
      </c>
      <c r="B1327" s="21" t="n">
        <v>20</v>
      </c>
      <c r="C1327" s="7" t="n">
        <v>7034</v>
      </c>
      <c r="D1327" s="7" t="n">
        <v>3</v>
      </c>
      <c r="E1327" s="7" t="n">
        <v>10</v>
      </c>
      <c r="F1327" s="7" t="s">
        <v>44</v>
      </c>
    </row>
    <row r="1328" spans="1:22">
      <c r="A1328" t="s">
        <v>4</v>
      </c>
      <c r="B1328" s="4" t="s">
        <v>5</v>
      </c>
      <c r="C1328" s="4" t="s">
        <v>10</v>
      </c>
    </row>
    <row r="1329" spans="1:6">
      <c r="A1329" t="n">
        <v>12627</v>
      </c>
      <c r="B1329" s="30" t="n">
        <v>16</v>
      </c>
      <c r="C1329" s="7" t="n">
        <v>0</v>
      </c>
    </row>
    <row r="1330" spans="1:6">
      <c r="A1330" t="s">
        <v>4</v>
      </c>
      <c r="B1330" s="4" t="s">
        <v>5</v>
      </c>
      <c r="C1330" s="4" t="s">
        <v>10</v>
      </c>
      <c r="D1330" s="4" t="s">
        <v>13</v>
      </c>
      <c r="E1330" s="4" t="s">
        <v>13</v>
      </c>
      <c r="F1330" s="4" t="s">
        <v>6</v>
      </c>
    </row>
    <row r="1331" spans="1:6">
      <c r="A1331" t="n">
        <v>12630</v>
      </c>
      <c r="B1331" s="21" t="n">
        <v>20</v>
      </c>
      <c r="C1331" s="7" t="n">
        <v>29</v>
      </c>
      <c r="D1331" s="7" t="n">
        <v>3</v>
      </c>
      <c r="E1331" s="7" t="n">
        <v>10</v>
      </c>
      <c r="F1331" s="7" t="s">
        <v>44</v>
      </c>
    </row>
    <row r="1332" spans="1:6">
      <c r="A1332" t="s">
        <v>4</v>
      </c>
      <c r="B1332" s="4" t="s">
        <v>5</v>
      </c>
      <c r="C1332" s="4" t="s">
        <v>10</v>
      </c>
    </row>
    <row r="1333" spans="1:6">
      <c r="A1333" t="n">
        <v>12648</v>
      </c>
      <c r="B1333" s="30" t="n">
        <v>16</v>
      </c>
      <c r="C1333" s="7" t="n">
        <v>0</v>
      </c>
    </row>
    <row r="1334" spans="1:6">
      <c r="A1334" t="s">
        <v>4</v>
      </c>
      <c r="B1334" s="4" t="s">
        <v>5</v>
      </c>
      <c r="C1334" s="4" t="s">
        <v>10</v>
      </c>
      <c r="D1334" s="4" t="s">
        <v>13</v>
      </c>
      <c r="E1334" s="4" t="s">
        <v>13</v>
      </c>
      <c r="F1334" s="4" t="s">
        <v>6</v>
      </c>
    </row>
    <row r="1335" spans="1:6">
      <c r="A1335" t="n">
        <v>12651</v>
      </c>
      <c r="B1335" s="21" t="n">
        <v>20</v>
      </c>
      <c r="C1335" s="7" t="n">
        <v>28</v>
      </c>
      <c r="D1335" s="7" t="n">
        <v>3</v>
      </c>
      <c r="E1335" s="7" t="n">
        <v>10</v>
      </c>
      <c r="F1335" s="7" t="s">
        <v>44</v>
      </c>
    </row>
    <row r="1336" spans="1:6">
      <c r="A1336" t="s">
        <v>4</v>
      </c>
      <c r="B1336" s="4" t="s">
        <v>5</v>
      </c>
      <c r="C1336" s="4" t="s">
        <v>10</v>
      </c>
    </row>
    <row r="1337" spans="1:6">
      <c r="A1337" t="n">
        <v>12669</v>
      </c>
      <c r="B1337" s="30" t="n">
        <v>16</v>
      </c>
      <c r="C1337" s="7" t="n">
        <v>0</v>
      </c>
    </row>
    <row r="1338" spans="1:6">
      <c r="A1338" t="s">
        <v>4</v>
      </c>
      <c r="B1338" s="4" t="s">
        <v>5</v>
      </c>
      <c r="C1338" s="4" t="s">
        <v>10</v>
      </c>
      <c r="D1338" s="4" t="s">
        <v>13</v>
      </c>
      <c r="E1338" s="4" t="s">
        <v>13</v>
      </c>
      <c r="F1338" s="4" t="s">
        <v>6</v>
      </c>
    </row>
    <row r="1339" spans="1:6">
      <c r="A1339" t="n">
        <v>12672</v>
      </c>
      <c r="B1339" s="21" t="n">
        <v>20</v>
      </c>
      <c r="C1339" s="7" t="n">
        <v>24</v>
      </c>
      <c r="D1339" s="7" t="n">
        <v>3</v>
      </c>
      <c r="E1339" s="7" t="n">
        <v>10</v>
      </c>
      <c r="F1339" s="7" t="s">
        <v>44</v>
      </c>
    </row>
    <row r="1340" spans="1:6">
      <c r="A1340" t="s">
        <v>4</v>
      </c>
      <c r="B1340" s="4" t="s">
        <v>5</v>
      </c>
      <c r="C1340" s="4" t="s">
        <v>10</v>
      </c>
    </row>
    <row r="1341" spans="1:6">
      <c r="A1341" t="n">
        <v>12690</v>
      </c>
      <c r="B1341" s="30" t="n">
        <v>16</v>
      </c>
      <c r="C1341" s="7" t="n">
        <v>0</v>
      </c>
    </row>
    <row r="1342" spans="1:6">
      <c r="A1342" t="s">
        <v>4</v>
      </c>
      <c r="B1342" s="4" t="s">
        <v>5</v>
      </c>
      <c r="C1342" s="4" t="s">
        <v>10</v>
      </c>
      <c r="D1342" s="4" t="s">
        <v>13</v>
      </c>
      <c r="E1342" s="4" t="s">
        <v>13</v>
      </c>
      <c r="F1342" s="4" t="s">
        <v>6</v>
      </c>
    </row>
    <row r="1343" spans="1:6">
      <c r="A1343" t="n">
        <v>12693</v>
      </c>
      <c r="B1343" s="21" t="n">
        <v>20</v>
      </c>
      <c r="C1343" s="7" t="n">
        <v>25</v>
      </c>
      <c r="D1343" s="7" t="n">
        <v>3</v>
      </c>
      <c r="E1343" s="7" t="n">
        <v>10</v>
      </c>
      <c r="F1343" s="7" t="s">
        <v>44</v>
      </c>
    </row>
    <row r="1344" spans="1:6">
      <c r="A1344" t="s">
        <v>4</v>
      </c>
      <c r="B1344" s="4" t="s">
        <v>5</v>
      </c>
      <c r="C1344" s="4" t="s">
        <v>10</v>
      </c>
    </row>
    <row r="1345" spans="1:6">
      <c r="A1345" t="n">
        <v>12711</v>
      </c>
      <c r="B1345" s="30" t="n">
        <v>16</v>
      </c>
      <c r="C1345" s="7" t="n">
        <v>0</v>
      </c>
    </row>
    <row r="1346" spans="1:6">
      <c r="A1346" t="s">
        <v>4</v>
      </c>
      <c r="B1346" s="4" t="s">
        <v>5</v>
      </c>
      <c r="C1346" s="4" t="s">
        <v>10</v>
      </c>
      <c r="D1346" s="4" t="s">
        <v>13</v>
      </c>
      <c r="E1346" s="4" t="s">
        <v>13</v>
      </c>
      <c r="F1346" s="4" t="s">
        <v>6</v>
      </c>
    </row>
    <row r="1347" spans="1:6">
      <c r="A1347" t="n">
        <v>12714</v>
      </c>
      <c r="B1347" s="21" t="n">
        <v>20</v>
      </c>
      <c r="C1347" s="7" t="n">
        <v>22</v>
      </c>
      <c r="D1347" s="7" t="n">
        <v>3</v>
      </c>
      <c r="E1347" s="7" t="n">
        <v>10</v>
      </c>
      <c r="F1347" s="7" t="s">
        <v>44</v>
      </c>
    </row>
    <row r="1348" spans="1:6">
      <c r="A1348" t="s">
        <v>4</v>
      </c>
      <c r="B1348" s="4" t="s">
        <v>5</v>
      </c>
      <c r="C1348" s="4" t="s">
        <v>10</v>
      </c>
    </row>
    <row r="1349" spans="1:6">
      <c r="A1349" t="n">
        <v>12732</v>
      </c>
      <c r="B1349" s="30" t="n">
        <v>16</v>
      </c>
      <c r="C1349" s="7" t="n">
        <v>0</v>
      </c>
    </row>
    <row r="1350" spans="1:6">
      <c r="A1350" t="s">
        <v>4</v>
      </c>
      <c r="B1350" s="4" t="s">
        <v>5</v>
      </c>
      <c r="C1350" s="4" t="s">
        <v>10</v>
      </c>
      <c r="D1350" s="4" t="s">
        <v>13</v>
      </c>
      <c r="E1350" s="4" t="s">
        <v>13</v>
      </c>
      <c r="F1350" s="4" t="s">
        <v>6</v>
      </c>
    </row>
    <row r="1351" spans="1:6">
      <c r="A1351" t="n">
        <v>12735</v>
      </c>
      <c r="B1351" s="21" t="n">
        <v>20</v>
      </c>
      <c r="C1351" s="7" t="n">
        <v>7031</v>
      </c>
      <c r="D1351" s="7" t="n">
        <v>3</v>
      </c>
      <c r="E1351" s="7" t="n">
        <v>10</v>
      </c>
      <c r="F1351" s="7" t="s">
        <v>44</v>
      </c>
    </row>
    <row r="1352" spans="1:6">
      <c r="A1352" t="s">
        <v>4</v>
      </c>
      <c r="B1352" s="4" t="s">
        <v>5</v>
      </c>
      <c r="C1352" s="4" t="s">
        <v>10</v>
      </c>
    </row>
    <row r="1353" spans="1:6">
      <c r="A1353" t="n">
        <v>12753</v>
      </c>
      <c r="B1353" s="30" t="n">
        <v>16</v>
      </c>
      <c r="C1353" s="7" t="n">
        <v>0</v>
      </c>
    </row>
    <row r="1354" spans="1:6">
      <c r="A1354" t="s">
        <v>4</v>
      </c>
      <c r="B1354" s="4" t="s">
        <v>5</v>
      </c>
      <c r="C1354" s="4" t="s">
        <v>10</v>
      </c>
      <c r="D1354" s="4" t="s">
        <v>13</v>
      </c>
      <c r="E1354" s="4" t="s">
        <v>13</v>
      </c>
      <c r="F1354" s="4" t="s">
        <v>6</v>
      </c>
    </row>
    <row r="1355" spans="1:6">
      <c r="A1355" t="n">
        <v>12756</v>
      </c>
      <c r="B1355" s="21" t="n">
        <v>20</v>
      </c>
      <c r="C1355" s="7" t="n">
        <v>11</v>
      </c>
      <c r="D1355" s="7" t="n">
        <v>3</v>
      </c>
      <c r="E1355" s="7" t="n">
        <v>10</v>
      </c>
      <c r="F1355" s="7" t="s">
        <v>44</v>
      </c>
    </row>
    <row r="1356" spans="1:6">
      <c r="A1356" t="s">
        <v>4</v>
      </c>
      <c r="B1356" s="4" t="s">
        <v>5</v>
      </c>
      <c r="C1356" s="4" t="s">
        <v>10</v>
      </c>
    </row>
    <row r="1357" spans="1:6">
      <c r="A1357" t="n">
        <v>12774</v>
      </c>
      <c r="B1357" s="30" t="n">
        <v>16</v>
      </c>
      <c r="C1357" s="7" t="n">
        <v>0</v>
      </c>
    </row>
    <row r="1358" spans="1:6">
      <c r="A1358" t="s">
        <v>4</v>
      </c>
      <c r="B1358" s="4" t="s">
        <v>5</v>
      </c>
      <c r="C1358" s="4" t="s">
        <v>10</v>
      </c>
      <c r="D1358" s="4" t="s">
        <v>13</v>
      </c>
      <c r="E1358" s="4" t="s">
        <v>13</v>
      </c>
      <c r="F1358" s="4" t="s">
        <v>6</v>
      </c>
    </row>
    <row r="1359" spans="1:6">
      <c r="A1359" t="n">
        <v>12777</v>
      </c>
      <c r="B1359" s="21" t="n">
        <v>20</v>
      </c>
      <c r="C1359" s="7" t="n">
        <v>14</v>
      </c>
      <c r="D1359" s="7" t="n">
        <v>3</v>
      </c>
      <c r="E1359" s="7" t="n">
        <v>10</v>
      </c>
      <c r="F1359" s="7" t="s">
        <v>44</v>
      </c>
    </row>
    <row r="1360" spans="1:6">
      <c r="A1360" t="s">
        <v>4</v>
      </c>
      <c r="B1360" s="4" t="s">
        <v>5</v>
      </c>
      <c r="C1360" s="4" t="s">
        <v>10</v>
      </c>
    </row>
    <row r="1361" spans="1:6">
      <c r="A1361" t="n">
        <v>12795</v>
      </c>
      <c r="B1361" s="30" t="n">
        <v>16</v>
      </c>
      <c r="C1361" s="7" t="n">
        <v>0</v>
      </c>
    </row>
    <row r="1362" spans="1:6">
      <c r="A1362" t="s">
        <v>4</v>
      </c>
      <c r="B1362" s="4" t="s">
        <v>5</v>
      </c>
      <c r="C1362" s="4" t="s">
        <v>10</v>
      </c>
      <c r="D1362" s="4" t="s">
        <v>13</v>
      </c>
      <c r="E1362" s="4" t="s">
        <v>13</v>
      </c>
      <c r="F1362" s="4" t="s">
        <v>6</v>
      </c>
    </row>
    <row r="1363" spans="1:6">
      <c r="A1363" t="n">
        <v>12798</v>
      </c>
      <c r="B1363" s="21" t="n">
        <v>20</v>
      </c>
      <c r="C1363" s="7" t="n">
        <v>15</v>
      </c>
      <c r="D1363" s="7" t="n">
        <v>3</v>
      </c>
      <c r="E1363" s="7" t="n">
        <v>10</v>
      </c>
      <c r="F1363" s="7" t="s">
        <v>44</v>
      </c>
    </row>
    <row r="1364" spans="1:6">
      <c r="A1364" t="s">
        <v>4</v>
      </c>
      <c r="B1364" s="4" t="s">
        <v>5</v>
      </c>
      <c r="C1364" s="4" t="s">
        <v>10</v>
      </c>
    </row>
    <row r="1365" spans="1:6">
      <c r="A1365" t="n">
        <v>12816</v>
      </c>
      <c r="B1365" s="30" t="n">
        <v>16</v>
      </c>
      <c r="C1365" s="7" t="n">
        <v>0</v>
      </c>
    </row>
    <row r="1366" spans="1:6">
      <c r="A1366" t="s">
        <v>4</v>
      </c>
      <c r="B1366" s="4" t="s">
        <v>5</v>
      </c>
      <c r="C1366" s="4" t="s">
        <v>10</v>
      </c>
      <c r="D1366" s="4" t="s">
        <v>13</v>
      </c>
      <c r="E1366" s="4" t="s">
        <v>13</v>
      </c>
      <c r="F1366" s="4" t="s">
        <v>6</v>
      </c>
    </row>
    <row r="1367" spans="1:6">
      <c r="A1367" t="n">
        <v>12819</v>
      </c>
      <c r="B1367" s="21" t="n">
        <v>20</v>
      </c>
      <c r="C1367" s="7" t="n">
        <v>16</v>
      </c>
      <c r="D1367" s="7" t="n">
        <v>3</v>
      </c>
      <c r="E1367" s="7" t="n">
        <v>10</v>
      </c>
      <c r="F1367" s="7" t="s">
        <v>44</v>
      </c>
    </row>
    <row r="1368" spans="1:6">
      <c r="A1368" t="s">
        <v>4</v>
      </c>
      <c r="B1368" s="4" t="s">
        <v>5</v>
      </c>
      <c r="C1368" s="4" t="s">
        <v>10</v>
      </c>
    </row>
    <row r="1369" spans="1:6">
      <c r="A1369" t="n">
        <v>12837</v>
      </c>
      <c r="B1369" s="30" t="n">
        <v>16</v>
      </c>
      <c r="C1369" s="7" t="n">
        <v>0</v>
      </c>
    </row>
    <row r="1370" spans="1:6">
      <c r="A1370" t="s">
        <v>4</v>
      </c>
      <c r="B1370" s="4" t="s">
        <v>5</v>
      </c>
      <c r="C1370" s="4" t="s">
        <v>10</v>
      </c>
      <c r="D1370" s="4" t="s">
        <v>13</v>
      </c>
      <c r="E1370" s="4" t="s">
        <v>13</v>
      </c>
      <c r="F1370" s="4" t="s">
        <v>6</v>
      </c>
    </row>
    <row r="1371" spans="1:6">
      <c r="A1371" t="n">
        <v>12840</v>
      </c>
      <c r="B1371" s="21" t="n">
        <v>20</v>
      </c>
      <c r="C1371" s="7" t="n">
        <v>31</v>
      </c>
      <c r="D1371" s="7" t="n">
        <v>3</v>
      </c>
      <c r="E1371" s="7" t="n">
        <v>10</v>
      </c>
      <c r="F1371" s="7" t="s">
        <v>44</v>
      </c>
    </row>
    <row r="1372" spans="1:6">
      <c r="A1372" t="s">
        <v>4</v>
      </c>
      <c r="B1372" s="4" t="s">
        <v>5</v>
      </c>
      <c r="C1372" s="4" t="s">
        <v>10</v>
      </c>
    </row>
    <row r="1373" spans="1:6">
      <c r="A1373" t="n">
        <v>12858</v>
      </c>
      <c r="B1373" s="30" t="n">
        <v>16</v>
      </c>
      <c r="C1373" s="7" t="n">
        <v>0</v>
      </c>
    </row>
    <row r="1374" spans="1:6">
      <c r="A1374" t="s">
        <v>4</v>
      </c>
      <c r="B1374" s="4" t="s">
        <v>5</v>
      </c>
      <c r="C1374" s="4" t="s">
        <v>10</v>
      </c>
      <c r="D1374" s="4" t="s">
        <v>13</v>
      </c>
      <c r="E1374" s="4" t="s">
        <v>13</v>
      </c>
      <c r="F1374" s="4" t="s">
        <v>6</v>
      </c>
    </row>
    <row r="1375" spans="1:6">
      <c r="A1375" t="n">
        <v>12861</v>
      </c>
      <c r="B1375" s="21" t="n">
        <v>20</v>
      </c>
      <c r="C1375" s="7" t="n">
        <v>33</v>
      </c>
      <c r="D1375" s="7" t="n">
        <v>3</v>
      </c>
      <c r="E1375" s="7" t="n">
        <v>10</v>
      </c>
      <c r="F1375" s="7" t="s">
        <v>44</v>
      </c>
    </row>
    <row r="1376" spans="1:6">
      <c r="A1376" t="s">
        <v>4</v>
      </c>
      <c r="B1376" s="4" t="s">
        <v>5</v>
      </c>
      <c r="C1376" s="4" t="s">
        <v>10</v>
      </c>
    </row>
    <row r="1377" spans="1:6">
      <c r="A1377" t="n">
        <v>12879</v>
      </c>
      <c r="B1377" s="30" t="n">
        <v>16</v>
      </c>
      <c r="C1377" s="7" t="n">
        <v>0</v>
      </c>
    </row>
    <row r="1378" spans="1:6">
      <c r="A1378" t="s">
        <v>4</v>
      </c>
      <c r="B1378" s="4" t="s">
        <v>5</v>
      </c>
      <c r="C1378" s="4" t="s">
        <v>10</v>
      </c>
      <c r="D1378" s="4" t="s">
        <v>13</v>
      </c>
      <c r="E1378" s="4" t="s">
        <v>13</v>
      </c>
      <c r="F1378" s="4" t="s">
        <v>6</v>
      </c>
    </row>
    <row r="1379" spans="1:6">
      <c r="A1379" t="n">
        <v>12882</v>
      </c>
      <c r="B1379" s="21" t="n">
        <v>20</v>
      </c>
      <c r="C1379" s="7" t="n">
        <v>7032</v>
      </c>
      <c r="D1379" s="7" t="n">
        <v>3</v>
      </c>
      <c r="E1379" s="7" t="n">
        <v>10</v>
      </c>
      <c r="F1379" s="7" t="s">
        <v>44</v>
      </c>
    </row>
    <row r="1380" spans="1:6">
      <c r="A1380" t="s">
        <v>4</v>
      </c>
      <c r="B1380" s="4" t="s">
        <v>5</v>
      </c>
      <c r="C1380" s="4" t="s">
        <v>10</v>
      </c>
    </row>
    <row r="1381" spans="1:6">
      <c r="A1381" t="n">
        <v>12900</v>
      </c>
      <c r="B1381" s="30" t="n">
        <v>16</v>
      </c>
      <c r="C1381" s="7" t="n">
        <v>0</v>
      </c>
    </row>
    <row r="1382" spans="1:6">
      <c r="A1382" t="s">
        <v>4</v>
      </c>
      <c r="B1382" s="4" t="s">
        <v>5</v>
      </c>
      <c r="C1382" s="4" t="s">
        <v>10</v>
      </c>
      <c r="D1382" s="4" t="s">
        <v>13</v>
      </c>
      <c r="E1382" s="4" t="s">
        <v>13</v>
      </c>
      <c r="F1382" s="4" t="s">
        <v>6</v>
      </c>
    </row>
    <row r="1383" spans="1:6">
      <c r="A1383" t="n">
        <v>12903</v>
      </c>
      <c r="B1383" s="21" t="n">
        <v>20</v>
      </c>
      <c r="C1383" s="7" t="n">
        <v>5</v>
      </c>
      <c r="D1383" s="7" t="n">
        <v>3</v>
      </c>
      <c r="E1383" s="7" t="n">
        <v>10</v>
      </c>
      <c r="F1383" s="7" t="s">
        <v>44</v>
      </c>
    </row>
    <row r="1384" spans="1:6">
      <c r="A1384" t="s">
        <v>4</v>
      </c>
      <c r="B1384" s="4" t="s">
        <v>5</v>
      </c>
      <c r="C1384" s="4" t="s">
        <v>10</v>
      </c>
    </row>
    <row r="1385" spans="1:6">
      <c r="A1385" t="n">
        <v>12921</v>
      </c>
      <c r="B1385" s="30" t="n">
        <v>16</v>
      </c>
      <c r="C1385" s="7" t="n">
        <v>0</v>
      </c>
    </row>
    <row r="1386" spans="1:6">
      <c r="A1386" t="s">
        <v>4</v>
      </c>
      <c r="B1386" s="4" t="s">
        <v>5</v>
      </c>
      <c r="C1386" s="4" t="s">
        <v>10</v>
      </c>
      <c r="D1386" s="4" t="s">
        <v>13</v>
      </c>
      <c r="E1386" s="4" t="s">
        <v>13</v>
      </c>
      <c r="F1386" s="4" t="s">
        <v>6</v>
      </c>
    </row>
    <row r="1387" spans="1:6">
      <c r="A1387" t="n">
        <v>12924</v>
      </c>
      <c r="B1387" s="21" t="n">
        <v>20</v>
      </c>
      <c r="C1387" s="7" t="n">
        <v>1</v>
      </c>
      <c r="D1387" s="7" t="n">
        <v>3</v>
      </c>
      <c r="E1387" s="7" t="n">
        <v>10</v>
      </c>
      <c r="F1387" s="7" t="s">
        <v>44</v>
      </c>
    </row>
    <row r="1388" spans="1:6">
      <c r="A1388" t="s">
        <v>4</v>
      </c>
      <c r="B1388" s="4" t="s">
        <v>5</v>
      </c>
      <c r="C1388" s="4" t="s">
        <v>10</v>
      </c>
    </row>
    <row r="1389" spans="1:6">
      <c r="A1389" t="n">
        <v>12942</v>
      </c>
      <c r="B1389" s="30" t="n">
        <v>16</v>
      </c>
      <c r="C1389" s="7" t="n">
        <v>0</v>
      </c>
    </row>
    <row r="1390" spans="1:6">
      <c r="A1390" t="s">
        <v>4</v>
      </c>
      <c r="B1390" s="4" t="s">
        <v>5</v>
      </c>
      <c r="C1390" s="4" t="s">
        <v>10</v>
      </c>
      <c r="D1390" s="4" t="s">
        <v>13</v>
      </c>
      <c r="E1390" s="4" t="s">
        <v>13</v>
      </c>
      <c r="F1390" s="4" t="s">
        <v>6</v>
      </c>
    </row>
    <row r="1391" spans="1:6">
      <c r="A1391" t="n">
        <v>12945</v>
      </c>
      <c r="B1391" s="21" t="n">
        <v>20</v>
      </c>
      <c r="C1391" s="7" t="n">
        <v>2</v>
      </c>
      <c r="D1391" s="7" t="n">
        <v>3</v>
      </c>
      <c r="E1391" s="7" t="n">
        <v>10</v>
      </c>
      <c r="F1391" s="7" t="s">
        <v>44</v>
      </c>
    </row>
    <row r="1392" spans="1:6">
      <c r="A1392" t="s">
        <v>4</v>
      </c>
      <c r="B1392" s="4" t="s">
        <v>5</v>
      </c>
      <c r="C1392" s="4" t="s">
        <v>10</v>
      </c>
    </row>
    <row r="1393" spans="1:6">
      <c r="A1393" t="n">
        <v>12963</v>
      </c>
      <c r="B1393" s="30" t="n">
        <v>16</v>
      </c>
      <c r="C1393" s="7" t="n">
        <v>0</v>
      </c>
    </row>
    <row r="1394" spans="1:6">
      <c r="A1394" t="s">
        <v>4</v>
      </c>
      <c r="B1394" s="4" t="s">
        <v>5</v>
      </c>
      <c r="C1394" s="4" t="s">
        <v>10</v>
      </c>
      <c r="D1394" s="4" t="s">
        <v>13</v>
      </c>
      <c r="E1394" s="4" t="s">
        <v>13</v>
      </c>
      <c r="F1394" s="4" t="s">
        <v>6</v>
      </c>
    </row>
    <row r="1395" spans="1:6">
      <c r="A1395" t="n">
        <v>12966</v>
      </c>
      <c r="B1395" s="21" t="n">
        <v>20</v>
      </c>
      <c r="C1395" s="7" t="n">
        <v>3</v>
      </c>
      <c r="D1395" s="7" t="n">
        <v>3</v>
      </c>
      <c r="E1395" s="7" t="n">
        <v>10</v>
      </c>
      <c r="F1395" s="7" t="s">
        <v>44</v>
      </c>
    </row>
    <row r="1396" spans="1:6">
      <c r="A1396" t="s">
        <v>4</v>
      </c>
      <c r="B1396" s="4" t="s">
        <v>5</v>
      </c>
      <c r="C1396" s="4" t="s">
        <v>10</v>
      </c>
    </row>
    <row r="1397" spans="1:6">
      <c r="A1397" t="n">
        <v>12984</v>
      </c>
      <c r="B1397" s="30" t="n">
        <v>16</v>
      </c>
      <c r="C1397" s="7" t="n">
        <v>0</v>
      </c>
    </row>
    <row r="1398" spans="1:6">
      <c r="A1398" t="s">
        <v>4</v>
      </c>
      <c r="B1398" s="4" t="s">
        <v>5</v>
      </c>
      <c r="C1398" s="4" t="s">
        <v>10</v>
      </c>
      <c r="D1398" s="4" t="s">
        <v>13</v>
      </c>
      <c r="E1398" s="4" t="s">
        <v>13</v>
      </c>
      <c r="F1398" s="4" t="s">
        <v>6</v>
      </c>
    </row>
    <row r="1399" spans="1:6">
      <c r="A1399" t="n">
        <v>12987</v>
      </c>
      <c r="B1399" s="21" t="n">
        <v>20</v>
      </c>
      <c r="C1399" s="7" t="n">
        <v>4</v>
      </c>
      <c r="D1399" s="7" t="n">
        <v>3</v>
      </c>
      <c r="E1399" s="7" t="n">
        <v>10</v>
      </c>
      <c r="F1399" s="7" t="s">
        <v>44</v>
      </c>
    </row>
    <row r="1400" spans="1:6">
      <c r="A1400" t="s">
        <v>4</v>
      </c>
      <c r="B1400" s="4" t="s">
        <v>5</v>
      </c>
      <c r="C1400" s="4" t="s">
        <v>10</v>
      </c>
    </row>
    <row r="1401" spans="1:6">
      <c r="A1401" t="n">
        <v>13005</v>
      </c>
      <c r="B1401" s="30" t="n">
        <v>16</v>
      </c>
      <c r="C1401" s="7" t="n">
        <v>0</v>
      </c>
    </row>
    <row r="1402" spans="1:6">
      <c r="A1402" t="s">
        <v>4</v>
      </c>
      <c r="B1402" s="4" t="s">
        <v>5</v>
      </c>
      <c r="C1402" s="4" t="s">
        <v>10</v>
      </c>
      <c r="D1402" s="4" t="s">
        <v>13</v>
      </c>
      <c r="E1402" s="4" t="s">
        <v>13</v>
      </c>
      <c r="F1402" s="4" t="s">
        <v>6</v>
      </c>
    </row>
    <row r="1403" spans="1:6">
      <c r="A1403" t="n">
        <v>13008</v>
      </c>
      <c r="B1403" s="21" t="n">
        <v>20</v>
      </c>
      <c r="C1403" s="7" t="n">
        <v>6</v>
      </c>
      <c r="D1403" s="7" t="n">
        <v>3</v>
      </c>
      <c r="E1403" s="7" t="n">
        <v>10</v>
      </c>
      <c r="F1403" s="7" t="s">
        <v>44</v>
      </c>
    </row>
    <row r="1404" spans="1:6">
      <c r="A1404" t="s">
        <v>4</v>
      </c>
      <c r="B1404" s="4" t="s">
        <v>5</v>
      </c>
      <c r="C1404" s="4" t="s">
        <v>10</v>
      </c>
    </row>
    <row r="1405" spans="1:6">
      <c r="A1405" t="n">
        <v>13026</v>
      </c>
      <c r="B1405" s="30" t="n">
        <v>16</v>
      </c>
      <c r="C1405" s="7" t="n">
        <v>0</v>
      </c>
    </row>
    <row r="1406" spans="1:6">
      <c r="A1406" t="s">
        <v>4</v>
      </c>
      <c r="B1406" s="4" t="s">
        <v>5</v>
      </c>
      <c r="C1406" s="4" t="s">
        <v>10</v>
      </c>
      <c r="D1406" s="4" t="s">
        <v>13</v>
      </c>
      <c r="E1406" s="4" t="s">
        <v>13</v>
      </c>
      <c r="F1406" s="4" t="s">
        <v>6</v>
      </c>
    </row>
    <row r="1407" spans="1:6">
      <c r="A1407" t="n">
        <v>13029</v>
      </c>
      <c r="B1407" s="21" t="n">
        <v>20</v>
      </c>
      <c r="C1407" s="7" t="n">
        <v>7</v>
      </c>
      <c r="D1407" s="7" t="n">
        <v>3</v>
      </c>
      <c r="E1407" s="7" t="n">
        <v>10</v>
      </c>
      <c r="F1407" s="7" t="s">
        <v>44</v>
      </c>
    </row>
    <row r="1408" spans="1:6">
      <c r="A1408" t="s">
        <v>4</v>
      </c>
      <c r="B1408" s="4" t="s">
        <v>5</v>
      </c>
      <c r="C1408" s="4" t="s">
        <v>10</v>
      </c>
    </row>
    <row r="1409" spans="1:6">
      <c r="A1409" t="n">
        <v>13047</v>
      </c>
      <c r="B1409" s="30" t="n">
        <v>16</v>
      </c>
      <c r="C1409" s="7" t="n">
        <v>0</v>
      </c>
    </row>
    <row r="1410" spans="1:6">
      <c r="A1410" t="s">
        <v>4</v>
      </c>
      <c r="B1410" s="4" t="s">
        <v>5</v>
      </c>
      <c r="C1410" s="4" t="s">
        <v>10</v>
      </c>
      <c r="D1410" s="4" t="s">
        <v>13</v>
      </c>
      <c r="E1410" s="4" t="s">
        <v>13</v>
      </c>
      <c r="F1410" s="4" t="s">
        <v>6</v>
      </c>
    </row>
    <row r="1411" spans="1:6">
      <c r="A1411" t="n">
        <v>13050</v>
      </c>
      <c r="B1411" s="21" t="n">
        <v>20</v>
      </c>
      <c r="C1411" s="7" t="n">
        <v>8</v>
      </c>
      <c r="D1411" s="7" t="n">
        <v>3</v>
      </c>
      <c r="E1411" s="7" t="n">
        <v>10</v>
      </c>
      <c r="F1411" s="7" t="s">
        <v>44</v>
      </c>
    </row>
    <row r="1412" spans="1:6">
      <c r="A1412" t="s">
        <v>4</v>
      </c>
      <c r="B1412" s="4" t="s">
        <v>5</v>
      </c>
      <c r="C1412" s="4" t="s">
        <v>10</v>
      </c>
    </row>
    <row r="1413" spans="1:6">
      <c r="A1413" t="n">
        <v>13068</v>
      </c>
      <c r="B1413" s="30" t="n">
        <v>16</v>
      </c>
      <c r="C1413" s="7" t="n">
        <v>0</v>
      </c>
    </row>
    <row r="1414" spans="1:6">
      <c r="A1414" t="s">
        <v>4</v>
      </c>
      <c r="B1414" s="4" t="s">
        <v>5</v>
      </c>
      <c r="C1414" s="4" t="s">
        <v>10</v>
      </c>
      <c r="D1414" s="4" t="s">
        <v>13</v>
      </c>
      <c r="E1414" s="4" t="s">
        <v>13</v>
      </c>
      <c r="F1414" s="4" t="s">
        <v>6</v>
      </c>
    </row>
    <row r="1415" spans="1:6">
      <c r="A1415" t="n">
        <v>13071</v>
      </c>
      <c r="B1415" s="21" t="n">
        <v>20</v>
      </c>
      <c r="C1415" s="7" t="n">
        <v>9</v>
      </c>
      <c r="D1415" s="7" t="n">
        <v>3</v>
      </c>
      <c r="E1415" s="7" t="n">
        <v>10</v>
      </c>
      <c r="F1415" s="7" t="s">
        <v>44</v>
      </c>
    </row>
    <row r="1416" spans="1:6">
      <c r="A1416" t="s">
        <v>4</v>
      </c>
      <c r="B1416" s="4" t="s">
        <v>5</v>
      </c>
      <c r="C1416" s="4" t="s">
        <v>10</v>
      </c>
    </row>
    <row r="1417" spans="1:6">
      <c r="A1417" t="n">
        <v>13089</v>
      </c>
      <c r="B1417" s="30" t="n">
        <v>16</v>
      </c>
      <c r="C1417" s="7" t="n">
        <v>0</v>
      </c>
    </row>
    <row r="1418" spans="1:6">
      <c r="A1418" t="s">
        <v>4</v>
      </c>
      <c r="B1418" s="4" t="s">
        <v>5</v>
      </c>
      <c r="C1418" s="4" t="s">
        <v>10</v>
      </c>
      <c r="D1418" s="4" t="s">
        <v>13</v>
      </c>
      <c r="E1418" s="4" t="s">
        <v>13</v>
      </c>
      <c r="F1418" s="4" t="s">
        <v>6</v>
      </c>
    </row>
    <row r="1419" spans="1:6">
      <c r="A1419" t="n">
        <v>13092</v>
      </c>
      <c r="B1419" s="21" t="n">
        <v>20</v>
      </c>
      <c r="C1419" s="7" t="n">
        <v>7030</v>
      </c>
      <c r="D1419" s="7" t="n">
        <v>3</v>
      </c>
      <c r="E1419" s="7" t="n">
        <v>10</v>
      </c>
      <c r="F1419" s="7" t="s">
        <v>44</v>
      </c>
    </row>
    <row r="1420" spans="1:6">
      <c r="A1420" t="s">
        <v>4</v>
      </c>
      <c r="B1420" s="4" t="s">
        <v>5</v>
      </c>
      <c r="C1420" s="4" t="s">
        <v>10</v>
      </c>
    </row>
    <row r="1421" spans="1:6">
      <c r="A1421" t="n">
        <v>13110</v>
      </c>
      <c r="B1421" s="30" t="n">
        <v>16</v>
      </c>
      <c r="C1421" s="7" t="n">
        <v>0</v>
      </c>
    </row>
    <row r="1422" spans="1:6">
      <c r="A1422" t="s">
        <v>4</v>
      </c>
      <c r="B1422" s="4" t="s">
        <v>5</v>
      </c>
      <c r="C1422" s="4" t="s">
        <v>10</v>
      </c>
      <c r="D1422" s="4" t="s">
        <v>13</v>
      </c>
      <c r="E1422" s="4" t="s">
        <v>13</v>
      </c>
      <c r="F1422" s="4" t="s">
        <v>6</v>
      </c>
    </row>
    <row r="1423" spans="1:6">
      <c r="A1423" t="n">
        <v>13113</v>
      </c>
      <c r="B1423" s="21" t="n">
        <v>20</v>
      </c>
      <c r="C1423" s="7" t="n">
        <v>7024</v>
      </c>
      <c r="D1423" s="7" t="n">
        <v>3</v>
      </c>
      <c r="E1423" s="7" t="n">
        <v>10</v>
      </c>
      <c r="F1423" s="7" t="s">
        <v>44</v>
      </c>
    </row>
    <row r="1424" spans="1:6">
      <c r="A1424" t="s">
        <v>4</v>
      </c>
      <c r="B1424" s="4" t="s">
        <v>5</v>
      </c>
      <c r="C1424" s="4" t="s">
        <v>10</v>
      </c>
    </row>
    <row r="1425" spans="1:6">
      <c r="A1425" t="n">
        <v>13131</v>
      </c>
      <c r="B1425" s="30" t="n">
        <v>16</v>
      </c>
      <c r="C1425" s="7" t="n">
        <v>0</v>
      </c>
    </row>
    <row r="1426" spans="1:6">
      <c r="A1426" t="s">
        <v>4</v>
      </c>
      <c r="B1426" s="4" t="s">
        <v>5</v>
      </c>
      <c r="C1426" s="4" t="s">
        <v>10</v>
      </c>
      <c r="D1426" s="4" t="s">
        <v>13</v>
      </c>
      <c r="E1426" s="4" t="s">
        <v>13</v>
      </c>
      <c r="F1426" s="4" t="s">
        <v>6</v>
      </c>
    </row>
    <row r="1427" spans="1:6">
      <c r="A1427" t="n">
        <v>13134</v>
      </c>
      <c r="B1427" s="21" t="n">
        <v>20</v>
      </c>
      <c r="C1427" s="7" t="n">
        <v>19</v>
      </c>
      <c r="D1427" s="7" t="n">
        <v>3</v>
      </c>
      <c r="E1427" s="7" t="n">
        <v>10</v>
      </c>
      <c r="F1427" s="7" t="s">
        <v>44</v>
      </c>
    </row>
    <row r="1428" spans="1:6">
      <c r="A1428" t="s">
        <v>4</v>
      </c>
      <c r="B1428" s="4" t="s">
        <v>5</v>
      </c>
      <c r="C1428" s="4" t="s">
        <v>10</v>
      </c>
    </row>
    <row r="1429" spans="1:6">
      <c r="A1429" t="n">
        <v>13152</v>
      </c>
      <c r="B1429" s="30" t="n">
        <v>16</v>
      </c>
      <c r="C1429" s="7" t="n">
        <v>0</v>
      </c>
    </row>
    <row r="1430" spans="1:6">
      <c r="A1430" t="s">
        <v>4</v>
      </c>
      <c r="B1430" s="4" t="s">
        <v>5</v>
      </c>
      <c r="C1430" s="4" t="s">
        <v>10</v>
      </c>
      <c r="D1430" s="4" t="s">
        <v>13</v>
      </c>
      <c r="E1430" s="4" t="s">
        <v>13</v>
      </c>
      <c r="F1430" s="4" t="s">
        <v>6</v>
      </c>
    </row>
    <row r="1431" spans="1:6">
      <c r="A1431" t="n">
        <v>13155</v>
      </c>
      <c r="B1431" s="21" t="n">
        <v>20</v>
      </c>
      <c r="C1431" s="7" t="n">
        <v>7036</v>
      </c>
      <c r="D1431" s="7" t="n">
        <v>3</v>
      </c>
      <c r="E1431" s="7" t="n">
        <v>10</v>
      </c>
      <c r="F1431" s="7" t="s">
        <v>44</v>
      </c>
    </row>
    <row r="1432" spans="1:6">
      <c r="A1432" t="s">
        <v>4</v>
      </c>
      <c r="B1432" s="4" t="s">
        <v>5</v>
      </c>
      <c r="C1432" s="4" t="s">
        <v>10</v>
      </c>
    </row>
    <row r="1433" spans="1:6">
      <c r="A1433" t="n">
        <v>13173</v>
      </c>
      <c r="B1433" s="30" t="n">
        <v>16</v>
      </c>
      <c r="C1433" s="7" t="n">
        <v>0</v>
      </c>
    </row>
    <row r="1434" spans="1:6">
      <c r="A1434" t="s">
        <v>4</v>
      </c>
      <c r="B1434" s="4" t="s">
        <v>5</v>
      </c>
      <c r="C1434" s="4" t="s">
        <v>13</v>
      </c>
      <c r="D1434" s="4" t="s">
        <v>10</v>
      </c>
      <c r="E1434" s="4" t="s">
        <v>13</v>
      </c>
      <c r="F1434" s="4" t="s">
        <v>6</v>
      </c>
      <c r="G1434" s="4" t="s">
        <v>6</v>
      </c>
      <c r="H1434" s="4" t="s">
        <v>6</v>
      </c>
      <c r="I1434" s="4" t="s">
        <v>6</v>
      </c>
      <c r="J1434" s="4" t="s">
        <v>6</v>
      </c>
      <c r="K1434" s="4" t="s">
        <v>6</v>
      </c>
      <c r="L1434" s="4" t="s">
        <v>6</v>
      </c>
      <c r="M1434" s="4" t="s">
        <v>6</v>
      </c>
      <c r="N1434" s="4" t="s">
        <v>6</v>
      </c>
      <c r="O1434" s="4" t="s">
        <v>6</v>
      </c>
      <c r="P1434" s="4" t="s">
        <v>6</v>
      </c>
      <c r="Q1434" s="4" t="s">
        <v>6</v>
      </c>
      <c r="R1434" s="4" t="s">
        <v>6</v>
      </c>
      <c r="S1434" s="4" t="s">
        <v>6</v>
      </c>
      <c r="T1434" s="4" t="s">
        <v>6</v>
      </c>
      <c r="U1434" s="4" t="s">
        <v>6</v>
      </c>
    </row>
    <row r="1435" spans="1:6">
      <c r="A1435" t="n">
        <v>13176</v>
      </c>
      <c r="B1435" s="33" t="n">
        <v>36</v>
      </c>
      <c r="C1435" s="7" t="n">
        <v>8</v>
      </c>
      <c r="D1435" s="7" t="n">
        <v>0</v>
      </c>
      <c r="E1435" s="7" t="n">
        <v>0</v>
      </c>
      <c r="F1435" s="7" t="s">
        <v>196</v>
      </c>
      <c r="G1435" s="7" t="s">
        <v>197</v>
      </c>
      <c r="H1435" s="7" t="s">
        <v>198</v>
      </c>
      <c r="I1435" s="7" t="s">
        <v>12</v>
      </c>
      <c r="J1435" s="7" t="s">
        <v>12</v>
      </c>
      <c r="K1435" s="7" t="s">
        <v>12</v>
      </c>
      <c r="L1435" s="7" t="s">
        <v>12</v>
      </c>
      <c r="M1435" s="7" t="s">
        <v>12</v>
      </c>
      <c r="N1435" s="7" t="s">
        <v>12</v>
      </c>
      <c r="O1435" s="7" t="s">
        <v>12</v>
      </c>
      <c r="P1435" s="7" t="s">
        <v>12</v>
      </c>
      <c r="Q1435" s="7" t="s">
        <v>12</v>
      </c>
      <c r="R1435" s="7" t="s">
        <v>12</v>
      </c>
      <c r="S1435" s="7" t="s">
        <v>12</v>
      </c>
      <c r="T1435" s="7" t="s">
        <v>12</v>
      </c>
      <c r="U1435" s="7" t="s">
        <v>12</v>
      </c>
    </row>
    <row r="1436" spans="1:6">
      <c r="A1436" t="s">
        <v>4</v>
      </c>
      <c r="B1436" s="4" t="s">
        <v>5</v>
      </c>
      <c r="C1436" s="4" t="s">
        <v>13</v>
      </c>
      <c r="D1436" s="4" t="s">
        <v>10</v>
      </c>
      <c r="E1436" s="4" t="s">
        <v>13</v>
      </c>
      <c r="F1436" s="4" t="s">
        <v>6</v>
      </c>
      <c r="G1436" s="4" t="s">
        <v>6</v>
      </c>
      <c r="H1436" s="4" t="s">
        <v>6</v>
      </c>
      <c r="I1436" s="4" t="s">
        <v>6</v>
      </c>
      <c r="J1436" s="4" t="s">
        <v>6</v>
      </c>
      <c r="K1436" s="4" t="s">
        <v>6</v>
      </c>
      <c r="L1436" s="4" t="s">
        <v>6</v>
      </c>
      <c r="M1436" s="4" t="s">
        <v>6</v>
      </c>
      <c r="N1436" s="4" t="s">
        <v>6</v>
      </c>
      <c r="O1436" s="4" t="s">
        <v>6</v>
      </c>
      <c r="P1436" s="4" t="s">
        <v>6</v>
      </c>
      <c r="Q1436" s="4" t="s">
        <v>6</v>
      </c>
      <c r="R1436" s="4" t="s">
        <v>6</v>
      </c>
      <c r="S1436" s="4" t="s">
        <v>6</v>
      </c>
      <c r="T1436" s="4" t="s">
        <v>6</v>
      </c>
      <c r="U1436" s="4" t="s">
        <v>6</v>
      </c>
    </row>
    <row r="1437" spans="1:6">
      <c r="A1437" t="n">
        <v>13225</v>
      </c>
      <c r="B1437" s="33" t="n">
        <v>36</v>
      </c>
      <c r="C1437" s="7" t="n">
        <v>8</v>
      </c>
      <c r="D1437" s="7" t="n">
        <v>18</v>
      </c>
      <c r="E1437" s="7" t="n">
        <v>0</v>
      </c>
      <c r="F1437" s="7" t="s">
        <v>199</v>
      </c>
      <c r="G1437" s="7" t="s">
        <v>12</v>
      </c>
      <c r="H1437" s="7" t="s">
        <v>12</v>
      </c>
      <c r="I1437" s="7" t="s">
        <v>12</v>
      </c>
      <c r="J1437" s="7" t="s">
        <v>12</v>
      </c>
      <c r="K1437" s="7" t="s">
        <v>12</v>
      </c>
      <c r="L1437" s="7" t="s">
        <v>12</v>
      </c>
      <c r="M1437" s="7" t="s">
        <v>12</v>
      </c>
      <c r="N1437" s="7" t="s">
        <v>12</v>
      </c>
      <c r="O1437" s="7" t="s">
        <v>12</v>
      </c>
      <c r="P1437" s="7" t="s">
        <v>12</v>
      </c>
      <c r="Q1437" s="7" t="s">
        <v>12</v>
      </c>
      <c r="R1437" s="7" t="s">
        <v>12</v>
      </c>
      <c r="S1437" s="7" t="s">
        <v>12</v>
      </c>
      <c r="T1437" s="7" t="s">
        <v>12</v>
      </c>
      <c r="U1437" s="7" t="s">
        <v>12</v>
      </c>
    </row>
    <row r="1438" spans="1:6">
      <c r="A1438" t="s">
        <v>4</v>
      </c>
      <c r="B1438" s="4" t="s">
        <v>5</v>
      </c>
      <c r="C1438" s="4" t="s">
        <v>13</v>
      </c>
      <c r="D1438" s="4" t="s">
        <v>10</v>
      </c>
      <c r="E1438" s="4" t="s">
        <v>13</v>
      </c>
      <c r="F1438" s="4" t="s">
        <v>6</v>
      </c>
      <c r="G1438" s="4" t="s">
        <v>6</v>
      </c>
      <c r="H1438" s="4" t="s">
        <v>6</v>
      </c>
      <c r="I1438" s="4" t="s">
        <v>6</v>
      </c>
      <c r="J1438" s="4" t="s">
        <v>6</v>
      </c>
      <c r="K1438" s="4" t="s">
        <v>6</v>
      </c>
      <c r="L1438" s="4" t="s">
        <v>6</v>
      </c>
      <c r="M1438" s="4" t="s">
        <v>6</v>
      </c>
      <c r="N1438" s="4" t="s">
        <v>6</v>
      </c>
      <c r="O1438" s="4" t="s">
        <v>6</v>
      </c>
      <c r="P1438" s="4" t="s">
        <v>6</v>
      </c>
      <c r="Q1438" s="4" t="s">
        <v>6</v>
      </c>
      <c r="R1438" s="4" t="s">
        <v>6</v>
      </c>
      <c r="S1438" s="4" t="s">
        <v>6</v>
      </c>
      <c r="T1438" s="4" t="s">
        <v>6</v>
      </c>
      <c r="U1438" s="4" t="s">
        <v>6</v>
      </c>
    </row>
    <row r="1439" spans="1:6">
      <c r="A1439" t="n">
        <v>13258</v>
      </c>
      <c r="B1439" s="33" t="n">
        <v>36</v>
      </c>
      <c r="C1439" s="7" t="n">
        <v>8</v>
      </c>
      <c r="D1439" s="7" t="n">
        <v>23</v>
      </c>
      <c r="E1439" s="7" t="n">
        <v>0</v>
      </c>
      <c r="F1439" s="7" t="s">
        <v>200</v>
      </c>
      <c r="G1439" s="7" t="s">
        <v>201</v>
      </c>
      <c r="H1439" s="7" t="s">
        <v>198</v>
      </c>
      <c r="I1439" s="7" t="s">
        <v>51</v>
      </c>
      <c r="J1439" s="7" t="s">
        <v>53</v>
      </c>
      <c r="K1439" s="7" t="s">
        <v>52</v>
      </c>
      <c r="L1439" s="7" t="s">
        <v>202</v>
      </c>
      <c r="M1439" s="7" t="s">
        <v>12</v>
      </c>
      <c r="N1439" s="7" t="s">
        <v>12</v>
      </c>
      <c r="O1439" s="7" t="s">
        <v>12</v>
      </c>
      <c r="P1439" s="7" t="s">
        <v>12</v>
      </c>
      <c r="Q1439" s="7" t="s">
        <v>12</v>
      </c>
      <c r="R1439" s="7" t="s">
        <v>12</v>
      </c>
      <c r="S1439" s="7" t="s">
        <v>12</v>
      </c>
      <c r="T1439" s="7" t="s">
        <v>12</v>
      </c>
      <c r="U1439" s="7" t="s">
        <v>12</v>
      </c>
    </row>
    <row r="1440" spans="1:6">
      <c r="A1440" t="s">
        <v>4</v>
      </c>
      <c r="B1440" s="4" t="s">
        <v>5</v>
      </c>
      <c r="C1440" s="4" t="s">
        <v>13</v>
      </c>
      <c r="D1440" s="4" t="s">
        <v>10</v>
      </c>
      <c r="E1440" s="4" t="s">
        <v>13</v>
      </c>
      <c r="F1440" s="4" t="s">
        <v>6</v>
      </c>
      <c r="G1440" s="4" t="s">
        <v>6</v>
      </c>
      <c r="H1440" s="4" t="s">
        <v>6</v>
      </c>
      <c r="I1440" s="4" t="s">
        <v>6</v>
      </c>
      <c r="J1440" s="4" t="s">
        <v>6</v>
      </c>
      <c r="K1440" s="4" t="s">
        <v>6</v>
      </c>
      <c r="L1440" s="4" t="s">
        <v>6</v>
      </c>
      <c r="M1440" s="4" t="s">
        <v>6</v>
      </c>
      <c r="N1440" s="4" t="s">
        <v>6</v>
      </c>
      <c r="O1440" s="4" t="s">
        <v>6</v>
      </c>
      <c r="P1440" s="4" t="s">
        <v>6</v>
      </c>
      <c r="Q1440" s="4" t="s">
        <v>6</v>
      </c>
      <c r="R1440" s="4" t="s">
        <v>6</v>
      </c>
      <c r="S1440" s="4" t="s">
        <v>6</v>
      </c>
      <c r="T1440" s="4" t="s">
        <v>6</v>
      </c>
      <c r="U1440" s="4" t="s">
        <v>6</v>
      </c>
    </row>
    <row r="1441" spans="1:21">
      <c r="A1441" t="n">
        <v>13359</v>
      </c>
      <c r="B1441" s="33" t="n">
        <v>36</v>
      </c>
      <c r="C1441" s="7" t="n">
        <v>8</v>
      </c>
      <c r="D1441" s="7" t="n">
        <v>7033</v>
      </c>
      <c r="E1441" s="7" t="n">
        <v>0</v>
      </c>
      <c r="F1441" s="7" t="s">
        <v>203</v>
      </c>
      <c r="G1441" s="7" t="s">
        <v>204</v>
      </c>
      <c r="H1441" s="7" t="s">
        <v>205</v>
      </c>
      <c r="I1441" s="7" t="s">
        <v>206</v>
      </c>
      <c r="J1441" s="7" t="s">
        <v>207</v>
      </c>
      <c r="K1441" s="7" t="s">
        <v>12</v>
      </c>
      <c r="L1441" s="7" t="s">
        <v>12</v>
      </c>
      <c r="M1441" s="7" t="s">
        <v>12</v>
      </c>
      <c r="N1441" s="7" t="s">
        <v>12</v>
      </c>
      <c r="O1441" s="7" t="s">
        <v>12</v>
      </c>
      <c r="P1441" s="7" t="s">
        <v>12</v>
      </c>
      <c r="Q1441" s="7" t="s">
        <v>12</v>
      </c>
      <c r="R1441" s="7" t="s">
        <v>12</v>
      </c>
      <c r="S1441" s="7" t="s">
        <v>12</v>
      </c>
      <c r="T1441" s="7" t="s">
        <v>12</v>
      </c>
      <c r="U1441" s="7" t="s">
        <v>12</v>
      </c>
    </row>
    <row r="1442" spans="1:21">
      <c r="A1442" t="s">
        <v>4</v>
      </c>
      <c r="B1442" s="4" t="s">
        <v>5</v>
      </c>
      <c r="C1442" s="4" t="s">
        <v>13</v>
      </c>
      <c r="D1442" s="4" t="s">
        <v>10</v>
      </c>
      <c r="E1442" s="4" t="s">
        <v>13</v>
      </c>
      <c r="F1442" s="4" t="s">
        <v>6</v>
      </c>
      <c r="G1442" s="4" t="s">
        <v>6</v>
      </c>
      <c r="H1442" s="4" t="s">
        <v>6</v>
      </c>
      <c r="I1442" s="4" t="s">
        <v>6</v>
      </c>
      <c r="J1442" s="4" t="s">
        <v>6</v>
      </c>
      <c r="K1442" s="4" t="s">
        <v>6</v>
      </c>
      <c r="L1442" s="4" t="s">
        <v>6</v>
      </c>
      <c r="M1442" s="4" t="s">
        <v>6</v>
      </c>
      <c r="N1442" s="4" t="s">
        <v>6</v>
      </c>
      <c r="O1442" s="4" t="s">
        <v>6</v>
      </c>
      <c r="P1442" s="4" t="s">
        <v>6</v>
      </c>
      <c r="Q1442" s="4" t="s">
        <v>6</v>
      </c>
      <c r="R1442" s="4" t="s">
        <v>6</v>
      </c>
      <c r="S1442" s="4" t="s">
        <v>6</v>
      </c>
      <c r="T1442" s="4" t="s">
        <v>6</v>
      </c>
      <c r="U1442" s="4" t="s">
        <v>6</v>
      </c>
    </row>
    <row r="1443" spans="1:21">
      <c r="A1443" t="n">
        <v>13430</v>
      </c>
      <c r="B1443" s="33" t="n">
        <v>36</v>
      </c>
      <c r="C1443" s="7" t="n">
        <v>8</v>
      </c>
      <c r="D1443" s="7" t="n">
        <v>7034</v>
      </c>
      <c r="E1443" s="7" t="n">
        <v>0</v>
      </c>
      <c r="F1443" s="7" t="s">
        <v>203</v>
      </c>
      <c r="G1443" s="7" t="s">
        <v>204</v>
      </c>
      <c r="H1443" s="7" t="s">
        <v>208</v>
      </c>
      <c r="I1443" s="7" t="s">
        <v>209</v>
      </c>
      <c r="J1443" s="7" t="s">
        <v>12</v>
      </c>
      <c r="K1443" s="7" t="s">
        <v>12</v>
      </c>
      <c r="L1443" s="7" t="s">
        <v>12</v>
      </c>
      <c r="M1443" s="7" t="s">
        <v>12</v>
      </c>
      <c r="N1443" s="7" t="s">
        <v>12</v>
      </c>
      <c r="O1443" s="7" t="s">
        <v>12</v>
      </c>
      <c r="P1443" s="7" t="s">
        <v>12</v>
      </c>
      <c r="Q1443" s="7" t="s">
        <v>12</v>
      </c>
      <c r="R1443" s="7" t="s">
        <v>12</v>
      </c>
      <c r="S1443" s="7" t="s">
        <v>12</v>
      </c>
      <c r="T1443" s="7" t="s">
        <v>12</v>
      </c>
      <c r="U1443" s="7" t="s">
        <v>12</v>
      </c>
    </row>
    <row r="1444" spans="1:21">
      <c r="A1444" t="s">
        <v>4</v>
      </c>
      <c r="B1444" s="4" t="s">
        <v>5</v>
      </c>
      <c r="C1444" s="4" t="s">
        <v>13</v>
      </c>
      <c r="D1444" s="4" t="s">
        <v>10</v>
      </c>
      <c r="E1444" s="4" t="s">
        <v>13</v>
      </c>
      <c r="F1444" s="4" t="s">
        <v>6</v>
      </c>
      <c r="G1444" s="4" t="s">
        <v>6</v>
      </c>
      <c r="H1444" s="4" t="s">
        <v>6</v>
      </c>
      <c r="I1444" s="4" t="s">
        <v>6</v>
      </c>
      <c r="J1444" s="4" t="s">
        <v>6</v>
      </c>
      <c r="K1444" s="4" t="s">
        <v>6</v>
      </c>
      <c r="L1444" s="4" t="s">
        <v>6</v>
      </c>
      <c r="M1444" s="4" t="s">
        <v>6</v>
      </c>
      <c r="N1444" s="4" t="s">
        <v>6</v>
      </c>
      <c r="O1444" s="4" t="s">
        <v>6</v>
      </c>
      <c r="P1444" s="4" t="s">
        <v>6</v>
      </c>
      <c r="Q1444" s="4" t="s">
        <v>6</v>
      </c>
      <c r="R1444" s="4" t="s">
        <v>6</v>
      </c>
      <c r="S1444" s="4" t="s">
        <v>6</v>
      </c>
      <c r="T1444" s="4" t="s">
        <v>6</v>
      </c>
      <c r="U1444" s="4" t="s">
        <v>6</v>
      </c>
    </row>
    <row r="1445" spans="1:21">
      <c r="A1445" t="n">
        <v>13491</v>
      </c>
      <c r="B1445" s="33" t="n">
        <v>36</v>
      </c>
      <c r="C1445" s="7" t="n">
        <v>8</v>
      </c>
      <c r="D1445" s="7" t="n">
        <v>11</v>
      </c>
      <c r="E1445" s="7" t="n">
        <v>0</v>
      </c>
      <c r="F1445" s="7" t="s">
        <v>210</v>
      </c>
      <c r="G1445" s="7" t="s">
        <v>211</v>
      </c>
      <c r="H1445" s="7" t="s">
        <v>212</v>
      </c>
      <c r="I1445" s="7" t="s">
        <v>12</v>
      </c>
      <c r="J1445" s="7" t="s">
        <v>12</v>
      </c>
      <c r="K1445" s="7" t="s">
        <v>12</v>
      </c>
      <c r="L1445" s="7" t="s">
        <v>12</v>
      </c>
      <c r="M1445" s="7" t="s">
        <v>12</v>
      </c>
      <c r="N1445" s="7" t="s">
        <v>12</v>
      </c>
      <c r="O1445" s="7" t="s">
        <v>12</v>
      </c>
      <c r="P1445" s="7" t="s">
        <v>12</v>
      </c>
      <c r="Q1445" s="7" t="s">
        <v>12</v>
      </c>
      <c r="R1445" s="7" t="s">
        <v>12</v>
      </c>
      <c r="S1445" s="7" t="s">
        <v>12</v>
      </c>
      <c r="T1445" s="7" t="s">
        <v>12</v>
      </c>
      <c r="U1445" s="7" t="s">
        <v>12</v>
      </c>
    </row>
    <row r="1446" spans="1:21">
      <c r="A1446" t="s">
        <v>4</v>
      </c>
      <c r="B1446" s="4" t="s">
        <v>5</v>
      </c>
      <c r="C1446" s="4" t="s">
        <v>13</v>
      </c>
      <c r="D1446" s="4" t="s">
        <v>10</v>
      </c>
      <c r="E1446" s="4" t="s">
        <v>13</v>
      </c>
      <c r="F1446" s="4" t="s">
        <v>6</v>
      </c>
      <c r="G1446" s="4" t="s">
        <v>6</v>
      </c>
      <c r="H1446" s="4" t="s">
        <v>6</v>
      </c>
      <c r="I1446" s="4" t="s">
        <v>6</v>
      </c>
      <c r="J1446" s="4" t="s">
        <v>6</v>
      </c>
      <c r="K1446" s="4" t="s">
        <v>6</v>
      </c>
      <c r="L1446" s="4" t="s">
        <v>6</v>
      </c>
      <c r="M1446" s="4" t="s">
        <v>6</v>
      </c>
      <c r="N1446" s="4" t="s">
        <v>6</v>
      </c>
      <c r="O1446" s="4" t="s">
        <v>6</v>
      </c>
      <c r="P1446" s="4" t="s">
        <v>6</v>
      </c>
      <c r="Q1446" s="4" t="s">
        <v>6</v>
      </c>
      <c r="R1446" s="4" t="s">
        <v>6</v>
      </c>
      <c r="S1446" s="4" t="s">
        <v>6</v>
      </c>
      <c r="T1446" s="4" t="s">
        <v>6</v>
      </c>
      <c r="U1446" s="4" t="s">
        <v>6</v>
      </c>
    </row>
    <row r="1447" spans="1:21">
      <c r="A1447" t="n">
        <v>13544</v>
      </c>
      <c r="B1447" s="33" t="n">
        <v>36</v>
      </c>
      <c r="C1447" s="7" t="n">
        <v>8</v>
      </c>
      <c r="D1447" s="7" t="n">
        <v>14</v>
      </c>
      <c r="E1447" s="7" t="n">
        <v>0</v>
      </c>
      <c r="F1447" s="7" t="s">
        <v>210</v>
      </c>
      <c r="G1447" s="7" t="s">
        <v>211</v>
      </c>
      <c r="H1447" s="7" t="s">
        <v>12</v>
      </c>
      <c r="I1447" s="7" t="s">
        <v>12</v>
      </c>
      <c r="J1447" s="7" t="s">
        <v>12</v>
      </c>
      <c r="K1447" s="7" t="s">
        <v>12</v>
      </c>
      <c r="L1447" s="7" t="s">
        <v>12</v>
      </c>
      <c r="M1447" s="7" t="s">
        <v>12</v>
      </c>
      <c r="N1447" s="7" t="s">
        <v>12</v>
      </c>
      <c r="O1447" s="7" t="s">
        <v>12</v>
      </c>
      <c r="P1447" s="7" t="s">
        <v>12</v>
      </c>
      <c r="Q1447" s="7" t="s">
        <v>12</v>
      </c>
      <c r="R1447" s="7" t="s">
        <v>12</v>
      </c>
      <c r="S1447" s="7" t="s">
        <v>12</v>
      </c>
      <c r="T1447" s="7" t="s">
        <v>12</v>
      </c>
      <c r="U1447" s="7" t="s">
        <v>12</v>
      </c>
    </row>
    <row r="1448" spans="1:21">
      <c r="A1448" t="s">
        <v>4</v>
      </c>
      <c r="B1448" s="4" t="s">
        <v>5</v>
      </c>
      <c r="C1448" s="4" t="s">
        <v>13</v>
      </c>
      <c r="D1448" s="4" t="s">
        <v>10</v>
      </c>
      <c r="E1448" s="4" t="s">
        <v>13</v>
      </c>
      <c r="F1448" s="4" t="s">
        <v>6</v>
      </c>
      <c r="G1448" s="4" t="s">
        <v>6</v>
      </c>
      <c r="H1448" s="4" t="s">
        <v>6</v>
      </c>
      <c r="I1448" s="4" t="s">
        <v>6</v>
      </c>
      <c r="J1448" s="4" t="s">
        <v>6</v>
      </c>
      <c r="K1448" s="4" t="s">
        <v>6</v>
      </c>
      <c r="L1448" s="4" t="s">
        <v>6</v>
      </c>
      <c r="M1448" s="4" t="s">
        <v>6</v>
      </c>
      <c r="N1448" s="4" t="s">
        <v>6</v>
      </c>
      <c r="O1448" s="4" t="s">
        <v>6</v>
      </c>
      <c r="P1448" s="4" t="s">
        <v>6</v>
      </c>
      <c r="Q1448" s="4" t="s">
        <v>6</v>
      </c>
      <c r="R1448" s="4" t="s">
        <v>6</v>
      </c>
      <c r="S1448" s="4" t="s">
        <v>6</v>
      </c>
      <c r="T1448" s="4" t="s">
        <v>6</v>
      </c>
      <c r="U1448" s="4" t="s">
        <v>6</v>
      </c>
    </row>
    <row r="1449" spans="1:21">
      <c r="A1449" t="n">
        <v>13584</v>
      </c>
      <c r="B1449" s="33" t="n">
        <v>36</v>
      </c>
      <c r="C1449" s="7" t="n">
        <v>8</v>
      </c>
      <c r="D1449" s="7" t="n">
        <v>15</v>
      </c>
      <c r="E1449" s="7" t="n">
        <v>0</v>
      </c>
      <c r="F1449" s="7" t="s">
        <v>210</v>
      </c>
      <c r="G1449" s="7" t="s">
        <v>211</v>
      </c>
      <c r="H1449" s="7" t="s">
        <v>12</v>
      </c>
      <c r="I1449" s="7" t="s">
        <v>12</v>
      </c>
      <c r="J1449" s="7" t="s">
        <v>12</v>
      </c>
      <c r="K1449" s="7" t="s">
        <v>12</v>
      </c>
      <c r="L1449" s="7" t="s">
        <v>12</v>
      </c>
      <c r="M1449" s="7" t="s">
        <v>12</v>
      </c>
      <c r="N1449" s="7" t="s">
        <v>12</v>
      </c>
      <c r="O1449" s="7" t="s">
        <v>12</v>
      </c>
      <c r="P1449" s="7" t="s">
        <v>12</v>
      </c>
      <c r="Q1449" s="7" t="s">
        <v>12</v>
      </c>
      <c r="R1449" s="7" t="s">
        <v>12</v>
      </c>
      <c r="S1449" s="7" t="s">
        <v>12</v>
      </c>
      <c r="T1449" s="7" t="s">
        <v>12</v>
      </c>
      <c r="U1449" s="7" t="s">
        <v>12</v>
      </c>
    </row>
    <row r="1450" spans="1:21">
      <c r="A1450" t="s">
        <v>4</v>
      </c>
      <c r="B1450" s="4" t="s">
        <v>5</v>
      </c>
      <c r="C1450" s="4" t="s">
        <v>13</v>
      </c>
      <c r="D1450" s="4" t="s">
        <v>10</v>
      </c>
      <c r="E1450" s="4" t="s">
        <v>13</v>
      </c>
      <c r="F1450" s="4" t="s">
        <v>6</v>
      </c>
      <c r="G1450" s="4" t="s">
        <v>6</v>
      </c>
      <c r="H1450" s="4" t="s">
        <v>6</v>
      </c>
      <c r="I1450" s="4" t="s">
        <v>6</v>
      </c>
      <c r="J1450" s="4" t="s">
        <v>6</v>
      </c>
      <c r="K1450" s="4" t="s">
        <v>6</v>
      </c>
      <c r="L1450" s="4" t="s">
        <v>6</v>
      </c>
      <c r="M1450" s="4" t="s">
        <v>6</v>
      </c>
      <c r="N1450" s="4" t="s">
        <v>6</v>
      </c>
      <c r="O1450" s="4" t="s">
        <v>6</v>
      </c>
      <c r="P1450" s="4" t="s">
        <v>6</v>
      </c>
      <c r="Q1450" s="4" t="s">
        <v>6</v>
      </c>
      <c r="R1450" s="4" t="s">
        <v>6</v>
      </c>
      <c r="S1450" s="4" t="s">
        <v>6</v>
      </c>
      <c r="T1450" s="4" t="s">
        <v>6</v>
      </c>
      <c r="U1450" s="4" t="s">
        <v>6</v>
      </c>
    </row>
    <row r="1451" spans="1:21">
      <c r="A1451" t="n">
        <v>13624</v>
      </c>
      <c r="B1451" s="33" t="n">
        <v>36</v>
      </c>
      <c r="C1451" s="7" t="n">
        <v>8</v>
      </c>
      <c r="D1451" s="7" t="n">
        <v>16</v>
      </c>
      <c r="E1451" s="7" t="n">
        <v>0</v>
      </c>
      <c r="F1451" s="7" t="s">
        <v>210</v>
      </c>
      <c r="G1451" s="7" t="s">
        <v>211</v>
      </c>
      <c r="H1451" s="7" t="s">
        <v>53</v>
      </c>
      <c r="I1451" s="7" t="s">
        <v>213</v>
      </c>
      <c r="J1451" s="7" t="s">
        <v>12</v>
      </c>
      <c r="K1451" s="7" t="s">
        <v>12</v>
      </c>
      <c r="L1451" s="7" t="s">
        <v>12</v>
      </c>
      <c r="M1451" s="7" t="s">
        <v>12</v>
      </c>
      <c r="N1451" s="7" t="s">
        <v>12</v>
      </c>
      <c r="O1451" s="7" t="s">
        <v>12</v>
      </c>
      <c r="P1451" s="7" t="s">
        <v>12</v>
      </c>
      <c r="Q1451" s="7" t="s">
        <v>12</v>
      </c>
      <c r="R1451" s="7" t="s">
        <v>12</v>
      </c>
      <c r="S1451" s="7" t="s">
        <v>12</v>
      </c>
      <c r="T1451" s="7" t="s">
        <v>12</v>
      </c>
      <c r="U1451" s="7" t="s">
        <v>12</v>
      </c>
    </row>
    <row r="1452" spans="1:21">
      <c r="A1452" t="s">
        <v>4</v>
      </c>
      <c r="B1452" s="4" t="s">
        <v>5</v>
      </c>
      <c r="C1452" s="4" t="s">
        <v>13</v>
      </c>
      <c r="D1452" s="4" t="s">
        <v>10</v>
      </c>
      <c r="E1452" s="4" t="s">
        <v>13</v>
      </c>
      <c r="F1452" s="4" t="s">
        <v>6</v>
      </c>
      <c r="G1452" s="4" t="s">
        <v>6</v>
      </c>
      <c r="H1452" s="4" t="s">
        <v>6</v>
      </c>
      <c r="I1452" s="4" t="s">
        <v>6</v>
      </c>
      <c r="J1452" s="4" t="s">
        <v>6</v>
      </c>
      <c r="K1452" s="4" t="s">
        <v>6</v>
      </c>
      <c r="L1452" s="4" t="s">
        <v>6</v>
      </c>
      <c r="M1452" s="4" t="s">
        <v>6</v>
      </c>
      <c r="N1452" s="4" t="s">
        <v>6</v>
      </c>
      <c r="O1452" s="4" t="s">
        <v>6</v>
      </c>
      <c r="P1452" s="4" t="s">
        <v>6</v>
      </c>
      <c r="Q1452" s="4" t="s">
        <v>6</v>
      </c>
      <c r="R1452" s="4" t="s">
        <v>6</v>
      </c>
      <c r="S1452" s="4" t="s">
        <v>6</v>
      </c>
      <c r="T1452" s="4" t="s">
        <v>6</v>
      </c>
      <c r="U1452" s="4" t="s">
        <v>6</v>
      </c>
    </row>
    <row r="1453" spans="1:21">
      <c r="A1453" t="n">
        <v>13687</v>
      </c>
      <c r="B1453" s="33" t="n">
        <v>36</v>
      </c>
      <c r="C1453" s="7" t="n">
        <v>8</v>
      </c>
      <c r="D1453" s="7" t="n">
        <v>31</v>
      </c>
      <c r="E1453" s="7" t="n">
        <v>0</v>
      </c>
      <c r="F1453" s="7" t="s">
        <v>210</v>
      </c>
      <c r="G1453" s="7" t="s">
        <v>211</v>
      </c>
      <c r="H1453" s="7" t="s">
        <v>50</v>
      </c>
      <c r="I1453" s="7" t="s">
        <v>214</v>
      </c>
      <c r="J1453" s="7" t="s">
        <v>215</v>
      </c>
      <c r="K1453" s="7" t="s">
        <v>12</v>
      </c>
      <c r="L1453" s="7" t="s">
        <v>12</v>
      </c>
      <c r="M1453" s="7" t="s">
        <v>12</v>
      </c>
      <c r="N1453" s="7" t="s">
        <v>12</v>
      </c>
      <c r="O1453" s="7" t="s">
        <v>12</v>
      </c>
      <c r="P1453" s="7" t="s">
        <v>12</v>
      </c>
      <c r="Q1453" s="7" t="s">
        <v>12</v>
      </c>
      <c r="R1453" s="7" t="s">
        <v>12</v>
      </c>
      <c r="S1453" s="7" t="s">
        <v>12</v>
      </c>
      <c r="T1453" s="7" t="s">
        <v>12</v>
      </c>
      <c r="U1453" s="7" t="s">
        <v>12</v>
      </c>
    </row>
    <row r="1454" spans="1:21">
      <c r="A1454" t="s">
        <v>4</v>
      </c>
      <c r="B1454" s="4" t="s">
        <v>5</v>
      </c>
      <c r="C1454" s="4" t="s">
        <v>13</v>
      </c>
      <c r="D1454" s="4" t="s">
        <v>10</v>
      </c>
      <c r="E1454" s="4" t="s">
        <v>13</v>
      </c>
      <c r="F1454" s="4" t="s">
        <v>6</v>
      </c>
      <c r="G1454" s="4" t="s">
        <v>6</v>
      </c>
      <c r="H1454" s="4" t="s">
        <v>6</v>
      </c>
      <c r="I1454" s="4" t="s">
        <v>6</v>
      </c>
      <c r="J1454" s="4" t="s">
        <v>6</v>
      </c>
      <c r="K1454" s="4" t="s">
        <v>6</v>
      </c>
      <c r="L1454" s="4" t="s">
        <v>6</v>
      </c>
      <c r="M1454" s="4" t="s">
        <v>6</v>
      </c>
      <c r="N1454" s="4" t="s">
        <v>6</v>
      </c>
      <c r="O1454" s="4" t="s">
        <v>6</v>
      </c>
      <c r="P1454" s="4" t="s">
        <v>6</v>
      </c>
      <c r="Q1454" s="4" t="s">
        <v>6</v>
      </c>
      <c r="R1454" s="4" t="s">
        <v>6</v>
      </c>
      <c r="S1454" s="4" t="s">
        <v>6</v>
      </c>
      <c r="T1454" s="4" t="s">
        <v>6</v>
      </c>
      <c r="U1454" s="4" t="s">
        <v>6</v>
      </c>
    </row>
    <row r="1455" spans="1:21">
      <c r="A1455" t="n">
        <v>13755</v>
      </c>
      <c r="B1455" s="33" t="n">
        <v>36</v>
      </c>
      <c r="C1455" s="7" t="n">
        <v>8</v>
      </c>
      <c r="D1455" s="7" t="n">
        <v>33</v>
      </c>
      <c r="E1455" s="7" t="n">
        <v>0</v>
      </c>
      <c r="F1455" s="7" t="s">
        <v>216</v>
      </c>
      <c r="G1455" s="7" t="s">
        <v>217</v>
      </c>
      <c r="H1455" s="7" t="s">
        <v>218</v>
      </c>
      <c r="I1455" s="7" t="s">
        <v>219</v>
      </c>
      <c r="J1455" s="7" t="s">
        <v>12</v>
      </c>
      <c r="K1455" s="7" t="s">
        <v>12</v>
      </c>
      <c r="L1455" s="7" t="s">
        <v>12</v>
      </c>
      <c r="M1455" s="7" t="s">
        <v>12</v>
      </c>
      <c r="N1455" s="7" t="s">
        <v>12</v>
      </c>
      <c r="O1455" s="7" t="s">
        <v>12</v>
      </c>
      <c r="P1455" s="7" t="s">
        <v>12</v>
      </c>
      <c r="Q1455" s="7" t="s">
        <v>12</v>
      </c>
      <c r="R1455" s="7" t="s">
        <v>12</v>
      </c>
      <c r="S1455" s="7" t="s">
        <v>12</v>
      </c>
      <c r="T1455" s="7" t="s">
        <v>12</v>
      </c>
      <c r="U1455" s="7" t="s">
        <v>12</v>
      </c>
    </row>
    <row r="1456" spans="1:21">
      <c r="A1456" t="s">
        <v>4</v>
      </c>
      <c r="B1456" s="4" t="s">
        <v>5</v>
      </c>
      <c r="C1456" s="4" t="s">
        <v>13</v>
      </c>
      <c r="D1456" s="4" t="s">
        <v>10</v>
      </c>
      <c r="E1456" s="4" t="s">
        <v>13</v>
      </c>
      <c r="F1456" s="4" t="s">
        <v>6</v>
      </c>
      <c r="G1456" s="4" t="s">
        <v>6</v>
      </c>
      <c r="H1456" s="4" t="s">
        <v>6</v>
      </c>
      <c r="I1456" s="4" t="s">
        <v>6</v>
      </c>
      <c r="J1456" s="4" t="s">
        <v>6</v>
      </c>
      <c r="K1456" s="4" t="s">
        <v>6</v>
      </c>
      <c r="L1456" s="4" t="s">
        <v>6</v>
      </c>
      <c r="M1456" s="4" t="s">
        <v>6</v>
      </c>
      <c r="N1456" s="4" t="s">
        <v>6</v>
      </c>
      <c r="O1456" s="4" t="s">
        <v>6</v>
      </c>
      <c r="P1456" s="4" t="s">
        <v>6</v>
      </c>
      <c r="Q1456" s="4" t="s">
        <v>6</v>
      </c>
      <c r="R1456" s="4" t="s">
        <v>6</v>
      </c>
      <c r="S1456" s="4" t="s">
        <v>6</v>
      </c>
      <c r="T1456" s="4" t="s">
        <v>6</v>
      </c>
      <c r="U1456" s="4" t="s">
        <v>6</v>
      </c>
    </row>
    <row r="1457" spans="1:21">
      <c r="A1457" t="n">
        <v>13816</v>
      </c>
      <c r="B1457" s="33" t="n">
        <v>36</v>
      </c>
      <c r="C1457" s="7" t="n">
        <v>8</v>
      </c>
      <c r="D1457" s="7" t="n">
        <v>22</v>
      </c>
      <c r="E1457" s="7" t="n">
        <v>0</v>
      </c>
      <c r="F1457" s="7" t="s">
        <v>220</v>
      </c>
      <c r="G1457" s="7" t="s">
        <v>12</v>
      </c>
      <c r="H1457" s="7" t="s">
        <v>12</v>
      </c>
      <c r="I1457" s="7" t="s">
        <v>12</v>
      </c>
      <c r="J1457" s="7" t="s">
        <v>12</v>
      </c>
      <c r="K1457" s="7" t="s">
        <v>12</v>
      </c>
      <c r="L1457" s="7" t="s">
        <v>12</v>
      </c>
      <c r="M1457" s="7" t="s">
        <v>12</v>
      </c>
      <c r="N1457" s="7" t="s">
        <v>12</v>
      </c>
      <c r="O1457" s="7" t="s">
        <v>12</v>
      </c>
      <c r="P1457" s="7" t="s">
        <v>12</v>
      </c>
      <c r="Q1457" s="7" t="s">
        <v>12</v>
      </c>
      <c r="R1457" s="7" t="s">
        <v>12</v>
      </c>
      <c r="S1457" s="7" t="s">
        <v>12</v>
      </c>
      <c r="T1457" s="7" t="s">
        <v>12</v>
      </c>
      <c r="U1457" s="7" t="s">
        <v>12</v>
      </c>
    </row>
    <row r="1458" spans="1:21">
      <c r="A1458" t="s">
        <v>4</v>
      </c>
      <c r="B1458" s="4" t="s">
        <v>5</v>
      </c>
      <c r="C1458" s="4" t="s">
        <v>13</v>
      </c>
      <c r="D1458" s="4" t="s">
        <v>10</v>
      </c>
      <c r="E1458" s="4" t="s">
        <v>13</v>
      </c>
      <c r="F1458" s="4" t="s">
        <v>6</v>
      </c>
      <c r="G1458" s="4" t="s">
        <v>6</v>
      </c>
      <c r="H1458" s="4" t="s">
        <v>6</v>
      </c>
      <c r="I1458" s="4" t="s">
        <v>6</v>
      </c>
      <c r="J1458" s="4" t="s">
        <v>6</v>
      </c>
      <c r="K1458" s="4" t="s">
        <v>6</v>
      </c>
      <c r="L1458" s="4" t="s">
        <v>6</v>
      </c>
      <c r="M1458" s="4" t="s">
        <v>6</v>
      </c>
      <c r="N1458" s="4" t="s">
        <v>6</v>
      </c>
      <c r="O1458" s="4" t="s">
        <v>6</v>
      </c>
      <c r="P1458" s="4" t="s">
        <v>6</v>
      </c>
      <c r="Q1458" s="4" t="s">
        <v>6</v>
      </c>
      <c r="R1458" s="4" t="s">
        <v>6</v>
      </c>
      <c r="S1458" s="4" t="s">
        <v>6</v>
      </c>
      <c r="T1458" s="4" t="s">
        <v>6</v>
      </c>
      <c r="U1458" s="4" t="s">
        <v>6</v>
      </c>
    </row>
    <row r="1459" spans="1:21">
      <c r="A1459" t="n">
        <v>13846</v>
      </c>
      <c r="B1459" s="33" t="n">
        <v>36</v>
      </c>
      <c r="C1459" s="7" t="n">
        <v>8</v>
      </c>
      <c r="D1459" s="7" t="n">
        <v>7031</v>
      </c>
      <c r="E1459" s="7" t="n">
        <v>0</v>
      </c>
      <c r="F1459" s="7" t="s">
        <v>220</v>
      </c>
      <c r="G1459" s="7" t="s">
        <v>12</v>
      </c>
      <c r="H1459" s="7" t="s">
        <v>12</v>
      </c>
      <c r="I1459" s="7" t="s">
        <v>12</v>
      </c>
      <c r="J1459" s="7" t="s">
        <v>12</v>
      </c>
      <c r="K1459" s="7" t="s">
        <v>12</v>
      </c>
      <c r="L1459" s="7" t="s">
        <v>12</v>
      </c>
      <c r="M1459" s="7" t="s">
        <v>12</v>
      </c>
      <c r="N1459" s="7" t="s">
        <v>12</v>
      </c>
      <c r="O1459" s="7" t="s">
        <v>12</v>
      </c>
      <c r="P1459" s="7" t="s">
        <v>12</v>
      </c>
      <c r="Q1459" s="7" t="s">
        <v>12</v>
      </c>
      <c r="R1459" s="7" t="s">
        <v>12</v>
      </c>
      <c r="S1459" s="7" t="s">
        <v>12</v>
      </c>
      <c r="T1459" s="7" t="s">
        <v>12</v>
      </c>
      <c r="U1459" s="7" t="s">
        <v>12</v>
      </c>
    </row>
    <row r="1460" spans="1:21">
      <c r="A1460" t="s">
        <v>4</v>
      </c>
      <c r="B1460" s="4" t="s">
        <v>5</v>
      </c>
      <c r="C1460" s="4" t="s">
        <v>13</v>
      </c>
      <c r="D1460" s="4" t="s">
        <v>10</v>
      </c>
      <c r="E1460" s="4" t="s">
        <v>13</v>
      </c>
      <c r="F1460" s="4" t="s">
        <v>6</v>
      </c>
      <c r="G1460" s="4" t="s">
        <v>6</v>
      </c>
      <c r="H1460" s="4" t="s">
        <v>6</v>
      </c>
      <c r="I1460" s="4" t="s">
        <v>6</v>
      </c>
      <c r="J1460" s="4" t="s">
        <v>6</v>
      </c>
      <c r="K1460" s="4" t="s">
        <v>6</v>
      </c>
      <c r="L1460" s="4" t="s">
        <v>6</v>
      </c>
      <c r="M1460" s="4" t="s">
        <v>6</v>
      </c>
      <c r="N1460" s="4" t="s">
        <v>6</v>
      </c>
      <c r="O1460" s="4" t="s">
        <v>6</v>
      </c>
      <c r="P1460" s="4" t="s">
        <v>6</v>
      </c>
      <c r="Q1460" s="4" t="s">
        <v>6</v>
      </c>
      <c r="R1460" s="4" t="s">
        <v>6</v>
      </c>
      <c r="S1460" s="4" t="s">
        <v>6</v>
      </c>
      <c r="T1460" s="4" t="s">
        <v>6</v>
      </c>
      <c r="U1460" s="4" t="s">
        <v>6</v>
      </c>
    </row>
    <row r="1461" spans="1:21">
      <c r="A1461" t="n">
        <v>13876</v>
      </c>
      <c r="B1461" s="33" t="n">
        <v>36</v>
      </c>
      <c r="C1461" s="7" t="n">
        <v>8</v>
      </c>
      <c r="D1461" s="7" t="n">
        <v>7024</v>
      </c>
      <c r="E1461" s="7" t="n">
        <v>0</v>
      </c>
      <c r="F1461" s="7" t="s">
        <v>221</v>
      </c>
      <c r="G1461" s="7" t="s">
        <v>222</v>
      </c>
      <c r="H1461" s="7" t="s">
        <v>12</v>
      </c>
      <c r="I1461" s="7" t="s">
        <v>12</v>
      </c>
      <c r="J1461" s="7" t="s">
        <v>12</v>
      </c>
      <c r="K1461" s="7" t="s">
        <v>12</v>
      </c>
      <c r="L1461" s="7" t="s">
        <v>12</v>
      </c>
      <c r="M1461" s="7" t="s">
        <v>12</v>
      </c>
      <c r="N1461" s="7" t="s">
        <v>12</v>
      </c>
      <c r="O1461" s="7" t="s">
        <v>12</v>
      </c>
      <c r="P1461" s="7" t="s">
        <v>12</v>
      </c>
      <c r="Q1461" s="7" t="s">
        <v>12</v>
      </c>
      <c r="R1461" s="7" t="s">
        <v>12</v>
      </c>
      <c r="S1461" s="7" t="s">
        <v>12</v>
      </c>
      <c r="T1461" s="7" t="s">
        <v>12</v>
      </c>
      <c r="U1461" s="7" t="s">
        <v>12</v>
      </c>
    </row>
    <row r="1462" spans="1:21">
      <c r="A1462" t="s">
        <v>4</v>
      </c>
      <c r="B1462" s="4" t="s">
        <v>5</v>
      </c>
      <c r="C1462" s="4" t="s">
        <v>13</v>
      </c>
      <c r="D1462" s="4" t="s">
        <v>10</v>
      </c>
      <c r="E1462" s="4" t="s">
        <v>13</v>
      </c>
      <c r="F1462" s="4" t="s">
        <v>6</v>
      </c>
      <c r="G1462" s="4" t="s">
        <v>6</v>
      </c>
      <c r="H1462" s="4" t="s">
        <v>6</v>
      </c>
      <c r="I1462" s="4" t="s">
        <v>6</v>
      </c>
      <c r="J1462" s="4" t="s">
        <v>6</v>
      </c>
      <c r="K1462" s="4" t="s">
        <v>6</v>
      </c>
      <c r="L1462" s="4" t="s">
        <v>6</v>
      </c>
      <c r="M1462" s="4" t="s">
        <v>6</v>
      </c>
      <c r="N1462" s="4" t="s">
        <v>6</v>
      </c>
      <c r="O1462" s="4" t="s">
        <v>6</v>
      </c>
      <c r="P1462" s="4" t="s">
        <v>6</v>
      </c>
      <c r="Q1462" s="4" t="s">
        <v>6</v>
      </c>
      <c r="R1462" s="4" t="s">
        <v>6</v>
      </c>
      <c r="S1462" s="4" t="s">
        <v>6</v>
      </c>
      <c r="T1462" s="4" t="s">
        <v>6</v>
      </c>
      <c r="U1462" s="4" t="s">
        <v>6</v>
      </c>
    </row>
    <row r="1463" spans="1:21">
      <c r="A1463" t="n">
        <v>13915</v>
      </c>
      <c r="B1463" s="33" t="n">
        <v>36</v>
      </c>
      <c r="C1463" s="7" t="n">
        <v>8</v>
      </c>
      <c r="D1463" s="7" t="n">
        <v>19</v>
      </c>
      <c r="E1463" s="7" t="n">
        <v>0</v>
      </c>
      <c r="F1463" s="7" t="s">
        <v>223</v>
      </c>
      <c r="G1463" s="7" t="s">
        <v>224</v>
      </c>
      <c r="H1463" s="7" t="s">
        <v>12</v>
      </c>
      <c r="I1463" s="7" t="s">
        <v>12</v>
      </c>
      <c r="J1463" s="7" t="s">
        <v>12</v>
      </c>
      <c r="K1463" s="7" t="s">
        <v>12</v>
      </c>
      <c r="L1463" s="7" t="s">
        <v>12</v>
      </c>
      <c r="M1463" s="7" t="s">
        <v>12</v>
      </c>
      <c r="N1463" s="7" t="s">
        <v>12</v>
      </c>
      <c r="O1463" s="7" t="s">
        <v>12</v>
      </c>
      <c r="P1463" s="7" t="s">
        <v>12</v>
      </c>
      <c r="Q1463" s="7" t="s">
        <v>12</v>
      </c>
      <c r="R1463" s="7" t="s">
        <v>12</v>
      </c>
      <c r="S1463" s="7" t="s">
        <v>12</v>
      </c>
      <c r="T1463" s="7" t="s">
        <v>12</v>
      </c>
      <c r="U1463" s="7" t="s">
        <v>12</v>
      </c>
    </row>
    <row r="1464" spans="1:21">
      <c r="A1464" t="s">
        <v>4</v>
      </c>
      <c r="B1464" s="4" t="s">
        <v>5</v>
      </c>
      <c r="C1464" s="4" t="s">
        <v>13</v>
      </c>
      <c r="D1464" s="4" t="s">
        <v>10</v>
      </c>
      <c r="E1464" s="4" t="s">
        <v>13</v>
      </c>
      <c r="F1464" s="4" t="s">
        <v>6</v>
      </c>
      <c r="G1464" s="4" t="s">
        <v>6</v>
      </c>
      <c r="H1464" s="4" t="s">
        <v>6</v>
      </c>
      <c r="I1464" s="4" t="s">
        <v>6</v>
      </c>
      <c r="J1464" s="4" t="s">
        <v>6</v>
      </c>
      <c r="K1464" s="4" t="s">
        <v>6</v>
      </c>
      <c r="L1464" s="4" t="s">
        <v>6</v>
      </c>
      <c r="M1464" s="4" t="s">
        <v>6</v>
      </c>
      <c r="N1464" s="4" t="s">
        <v>6</v>
      </c>
      <c r="O1464" s="4" t="s">
        <v>6</v>
      </c>
      <c r="P1464" s="4" t="s">
        <v>6</v>
      </c>
      <c r="Q1464" s="4" t="s">
        <v>6</v>
      </c>
      <c r="R1464" s="4" t="s">
        <v>6</v>
      </c>
      <c r="S1464" s="4" t="s">
        <v>6</v>
      </c>
      <c r="T1464" s="4" t="s">
        <v>6</v>
      </c>
      <c r="U1464" s="4" t="s">
        <v>6</v>
      </c>
    </row>
    <row r="1465" spans="1:21">
      <c r="A1465" t="n">
        <v>13954</v>
      </c>
      <c r="B1465" s="33" t="n">
        <v>36</v>
      </c>
      <c r="C1465" s="7" t="n">
        <v>8</v>
      </c>
      <c r="D1465" s="7" t="n">
        <v>5</v>
      </c>
      <c r="E1465" s="7" t="n">
        <v>0</v>
      </c>
      <c r="F1465" s="7" t="s">
        <v>225</v>
      </c>
      <c r="G1465" s="7" t="s">
        <v>12</v>
      </c>
      <c r="H1465" s="7" t="s">
        <v>12</v>
      </c>
      <c r="I1465" s="7" t="s">
        <v>12</v>
      </c>
      <c r="J1465" s="7" t="s">
        <v>12</v>
      </c>
      <c r="K1465" s="7" t="s">
        <v>12</v>
      </c>
      <c r="L1465" s="7" t="s">
        <v>12</v>
      </c>
      <c r="M1465" s="7" t="s">
        <v>12</v>
      </c>
      <c r="N1465" s="7" t="s">
        <v>12</v>
      </c>
      <c r="O1465" s="7" t="s">
        <v>12</v>
      </c>
      <c r="P1465" s="7" t="s">
        <v>12</v>
      </c>
      <c r="Q1465" s="7" t="s">
        <v>12</v>
      </c>
      <c r="R1465" s="7" t="s">
        <v>12</v>
      </c>
      <c r="S1465" s="7" t="s">
        <v>12</v>
      </c>
      <c r="T1465" s="7" t="s">
        <v>12</v>
      </c>
      <c r="U1465" s="7" t="s">
        <v>12</v>
      </c>
    </row>
    <row r="1466" spans="1:21">
      <c r="A1466" t="s">
        <v>4</v>
      </c>
      <c r="B1466" s="4" t="s">
        <v>5</v>
      </c>
      <c r="C1466" s="4" t="s">
        <v>13</v>
      </c>
      <c r="D1466" s="4" t="s">
        <v>10</v>
      </c>
      <c r="E1466" s="4" t="s">
        <v>13</v>
      </c>
      <c r="F1466" s="4" t="s">
        <v>6</v>
      </c>
      <c r="G1466" s="4" t="s">
        <v>6</v>
      </c>
      <c r="H1466" s="4" t="s">
        <v>6</v>
      </c>
      <c r="I1466" s="4" t="s">
        <v>6</v>
      </c>
      <c r="J1466" s="4" t="s">
        <v>6</v>
      </c>
      <c r="K1466" s="4" t="s">
        <v>6</v>
      </c>
      <c r="L1466" s="4" t="s">
        <v>6</v>
      </c>
      <c r="M1466" s="4" t="s">
        <v>6</v>
      </c>
      <c r="N1466" s="4" t="s">
        <v>6</v>
      </c>
      <c r="O1466" s="4" t="s">
        <v>6</v>
      </c>
      <c r="P1466" s="4" t="s">
        <v>6</v>
      </c>
      <c r="Q1466" s="4" t="s">
        <v>6</v>
      </c>
      <c r="R1466" s="4" t="s">
        <v>6</v>
      </c>
      <c r="S1466" s="4" t="s">
        <v>6</v>
      </c>
      <c r="T1466" s="4" t="s">
        <v>6</v>
      </c>
      <c r="U1466" s="4" t="s">
        <v>6</v>
      </c>
    </row>
    <row r="1467" spans="1:21">
      <c r="A1467" t="n">
        <v>13984</v>
      </c>
      <c r="B1467" s="33" t="n">
        <v>36</v>
      </c>
      <c r="C1467" s="7" t="n">
        <v>8</v>
      </c>
      <c r="D1467" s="7" t="n">
        <v>9</v>
      </c>
      <c r="E1467" s="7" t="n">
        <v>0</v>
      </c>
      <c r="F1467" s="7" t="s">
        <v>226</v>
      </c>
      <c r="G1467" s="7" t="s">
        <v>12</v>
      </c>
      <c r="H1467" s="7" t="s">
        <v>12</v>
      </c>
      <c r="I1467" s="7" t="s">
        <v>12</v>
      </c>
      <c r="J1467" s="7" t="s">
        <v>12</v>
      </c>
      <c r="K1467" s="7" t="s">
        <v>12</v>
      </c>
      <c r="L1467" s="7" t="s">
        <v>12</v>
      </c>
      <c r="M1467" s="7" t="s">
        <v>12</v>
      </c>
      <c r="N1467" s="7" t="s">
        <v>12</v>
      </c>
      <c r="O1467" s="7" t="s">
        <v>12</v>
      </c>
      <c r="P1467" s="7" t="s">
        <v>12</v>
      </c>
      <c r="Q1467" s="7" t="s">
        <v>12</v>
      </c>
      <c r="R1467" s="7" t="s">
        <v>12</v>
      </c>
      <c r="S1467" s="7" t="s">
        <v>12</v>
      </c>
      <c r="T1467" s="7" t="s">
        <v>12</v>
      </c>
      <c r="U1467" s="7" t="s">
        <v>12</v>
      </c>
    </row>
    <row r="1468" spans="1:21">
      <c r="A1468" t="s">
        <v>4</v>
      </c>
      <c r="B1468" s="4" t="s">
        <v>5</v>
      </c>
      <c r="C1468" s="4" t="s">
        <v>13</v>
      </c>
      <c r="D1468" s="4" t="s">
        <v>10</v>
      </c>
      <c r="E1468" s="4" t="s">
        <v>13</v>
      </c>
      <c r="F1468" s="4" t="s">
        <v>6</v>
      </c>
      <c r="G1468" s="4" t="s">
        <v>6</v>
      </c>
      <c r="H1468" s="4" t="s">
        <v>6</v>
      </c>
      <c r="I1468" s="4" t="s">
        <v>6</v>
      </c>
      <c r="J1468" s="4" t="s">
        <v>6</v>
      </c>
      <c r="K1468" s="4" t="s">
        <v>6</v>
      </c>
      <c r="L1468" s="4" t="s">
        <v>6</v>
      </c>
      <c r="M1468" s="4" t="s">
        <v>6</v>
      </c>
      <c r="N1468" s="4" t="s">
        <v>6</v>
      </c>
      <c r="O1468" s="4" t="s">
        <v>6</v>
      </c>
      <c r="P1468" s="4" t="s">
        <v>6</v>
      </c>
      <c r="Q1468" s="4" t="s">
        <v>6</v>
      </c>
      <c r="R1468" s="4" t="s">
        <v>6</v>
      </c>
      <c r="S1468" s="4" t="s">
        <v>6</v>
      </c>
      <c r="T1468" s="4" t="s">
        <v>6</v>
      </c>
      <c r="U1468" s="4" t="s">
        <v>6</v>
      </c>
    </row>
    <row r="1469" spans="1:21">
      <c r="A1469" t="n">
        <v>14020</v>
      </c>
      <c r="B1469" s="33" t="n">
        <v>36</v>
      </c>
      <c r="C1469" s="7" t="n">
        <v>8</v>
      </c>
      <c r="D1469" s="7" t="n">
        <v>1</v>
      </c>
      <c r="E1469" s="7" t="n">
        <v>0</v>
      </c>
      <c r="F1469" s="7" t="s">
        <v>227</v>
      </c>
      <c r="G1469" s="7" t="s">
        <v>12</v>
      </c>
      <c r="H1469" s="7" t="s">
        <v>12</v>
      </c>
      <c r="I1469" s="7" t="s">
        <v>12</v>
      </c>
      <c r="J1469" s="7" t="s">
        <v>12</v>
      </c>
      <c r="K1469" s="7" t="s">
        <v>12</v>
      </c>
      <c r="L1469" s="7" t="s">
        <v>12</v>
      </c>
      <c r="M1469" s="7" t="s">
        <v>12</v>
      </c>
      <c r="N1469" s="7" t="s">
        <v>12</v>
      </c>
      <c r="O1469" s="7" t="s">
        <v>12</v>
      </c>
      <c r="P1469" s="7" t="s">
        <v>12</v>
      </c>
      <c r="Q1469" s="7" t="s">
        <v>12</v>
      </c>
      <c r="R1469" s="7" t="s">
        <v>12</v>
      </c>
      <c r="S1469" s="7" t="s">
        <v>12</v>
      </c>
      <c r="T1469" s="7" t="s">
        <v>12</v>
      </c>
      <c r="U1469" s="7" t="s">
        <v>12</v>
      </c>
    </row>
    <row r="1470" spans="1:21">
      <c r="A1470" t="s">
        <v>4</v>
      </c>
      <c r="B1470" s="4" t="s">
        <v>5</v>
      </c>
      <c r="C1470" s="4" t="s">
        <v>13</v>
      </c>
      <c r="D1470" s="4" t="s">
        <v>10</v>
      </c>
      <c r="E1470" s="4" t="s">
        <v>13</v>
      </c>
      <c r="F1470" s="4" t="s">
        <v>6</v>
      </c>
      <c r="G1470" s="4" t="s">
        <v>6</v>
      </c>
      <c r="H1470" s="4" t="s">
        <v>6</v>
      </c>
      <c r="I1470" s="4" t="s">
        <v>6</v>
      </c>
      <c r="J1470" s="4" t="s">
        <v>6</v>
      </c>
      <c r="K1470" s="4" t="s">
        <v>6</v>
      </c>
      <c r="L1470" s="4" t="s">
        <v>6</v>
      </c>
      <c r="M1470" s="4" t="s">
        <v>6</v>
      </c>
      <c r="N1470" s="4" t="s">
        <v>6</v>
      </c>
      <c r="O1470" s="4" t="s">
        <v>6</v>
      </c>
      <c r="P1470" s="4" t="s">
        <v>6</v>
      </c>
      <c r="Q1470" s="4" t="s">
        <v>6</v>
      </c>
      <c r="R1470" s="4" t="s">
        <v>6</v>
      </c>
      <c r="S1470" s="4" t="s">
        <v>6</v>
      </c>
      <c r="T1470" s="4" t="s">
        <v>6</v>
      </c>
      <c r="U1470" s="4" t="s">
        <v>6</v>
      </c>
    </row>
    <row r="1471" spans="1:21">
      <c r="A1471" t="n">
        <v>14055</v>
      </c>
      <c r="B1471" s="33" t="n">
        <v>36</v>
      </c>
      <c r="C1471" s="7" t="n">
        <v>8</v>
      </c>
      <c r="D1471" s="7" t="n">
        <v>29</v>
      </c>
      <c r="E1471" s="7" t="n">
        <v>0</v>
      </c>
      <c r="F1471" s="7" t="s">
        <v>228</v>
      </c>
      <c r="G1471" s="7" t="s">
        <v>50</v>
      </c>
      <c r="H1471" s="7" t="s">
        <v>229</v>
      </c>
      <c r="I1471" s="7" t="s">
        <v>230</v>
      </c>
      <c r="J1471" s="7" t="s">
        <v>52</v>
      </c>
      <c r="K1471" s="7" t="s">
        <v>12</v>
      </c>
      <c r="L1471" s="7" t="s">
        <v>12</v>
      </c>
      <c r="M1471" s="7" t="s">
        <v>12</v>
      </c>
      <c r="N1471" s="7" t="s">
        <v>12</v>
      </c>
      <c r="O1471" s="7" t="s">
        <v>12</v>
      </c>
      <c r="P1471" s="7" t="s">
        <v>12</v>
      </c>
      <c r="Q1471" s="7" t="s">
        <v>12</v>
      </c>
      <c r="R1471" s="7" t="s">
        <v>12</v>
      </c>
      <c r="S1471" s="7" t="s">
        <v>12</v>
      </c>
      <c r="T1471" s="7" t="s">
        <v>12</v>
      </c>
      <c r="U1471" s="7" t="s">
        <v>12</v>
      </c>
    </row>
    <row r="1472" spans="1:21">
      <c r="A1472" t="s">
        <v>4</v>
      </c>
      <c r="B1472" s="4" t="s">
        <v>5</v>
      </c>
      <c r="C1472" s="4" t="s">
        <v>13</v>
      </c>
      <c r="D1472" s="4" t="s">
        <v>10</v>
      </c>
      <c r="E1472" s="4" t="s">
        <v>13</v>
      </c>
      <c r="F1472" s="4" t="s">
        <v>6</v>
      </c>
      <c r="G1472" s="4" t="s">
        <v>6</v>
      </c>
      <c r="H1472" s="4" t="s">
        <v>6</v>
      </c>
      <c r="I1472" s="4" t="s">
        <v>6</v>
      </c>
      <c r="J1472" s="4" t="s">
        <v>6</v>
      </c>
      <c r="K1472" s="4" t="s">
        <v>6</v>
      </c>
      <c r="L1472" s="4" t="s">
        <v>6</v>
      </c>
      <c r="M1472" s="4" t="s">
        <v>6</v>
      </c>
      <c r="N1472" s="4" t="s">
        <v>6</v>
      </c>
      <c r="O1472" s="4" t="s">
        <v>6</v>
      </c>
      <c r="P1472" s="4" t="s">
        <v>6</v>
      </c>
      <c r="Q1472" s="4" t="s">
        <v>6</v>
      </c>
      <c r="R1472" s="4" t="s">
        <v>6</v>
      </c>
      <c r="S1472" s="4" t="s">
        <v>6</v>
      </c>
      <c r="T1472" s="4" t="s">
        <v>6</v>
      </c>
      <c r="U1472" s="4" t="s">
        <v>6</v>
      </c>
    </row>
    <row r="1473" spans="1:21">
      <c r="A1473" t="n">
        <v>14135</v>
      </c>
      <c r="B1473" s="33" t="n">
        <v>36</v>
      </c>
      <c r="C1473" s="7" t="n">
        <v>8</v>
      </c>
      <c r="D1473" s="7" t="n">
        <v>28</v>
      </c>
      <c r="E1473" s="7" t="n">
        <v>0</v>
      </c>
      <c r="F1473" s="7" t="s">
        <v>50</v>
      </c>
      <c r="G1473" s="7" t="s">
        <v>12</v>
      </c>
      <c r="H1473" s="7" t="s">
        <v>12</v>
      </c>
      <c r="I1473" s="7" t="s">
        <v>12</v>
      </c>
      <c r="J1473" s="7" t="s">
        <v>12</v>
      </c>
      <c r="K1473" s="7" t="s">
        <v>12</v>
      </c>
      <c r="L1473" s="7" t="s">
        <v>12</v>
      </c>
      <c r="M1473" s="7" t="s">
        <v>12</v>
      </c>
      <c r="N1473" s="7" t="s">
        <v>12</v>
      </c>
      <c r="O1473" s="7" t="s">
        <v>12</v>
      </c>
      <c r="P1473" s="7" t="s">
        <v>12</v>
      </c>
      <c r="Q1473" s="7" t="s">
        <v>12</v>
      </c>
      <c r="R1473" s="7" t="s">
        <v>12</v>
      </c>
      <c r="S1473" s="7" t="s">
        <v>12</v>
      </c>
      <c r="T1473" s="7" t="s">
        <v>12</v>
      </c>
      <c r="U1473" s="7" t="s">
        <v>12</v>
      </c>
    </row>
    <row r="1474" spans="1:21">
      <c r="A1474" t="s">
        <v>4</v>
      </c>
      <c r="B1474" s="4" t="s">
        <v>5</v>
      </c>
      <c r="C1474" s="4" t="s">
        <v>13</v>
      </c>
      <c r="D1474" s="4" t="s">
        <v>10</v>
      </c>
      <c r="E1474" s="4" t="s">
        <v>13</v>
      </c>
      <c r="F1474" s="4" t="s">
        <v>6</v>
      </c>
      <c r="G1474" s="4" t="s">
        <v>6</v>
      </c>
      <c r="H1474" s="4" t="s">
        <v>6</v>
      </c>
      <c r="I1474" s="4" t="s">
        <v>6</v>
      </c>
      <c r="J1474" s="4" t="s">
        <v>6</v>
      </c>
      <c r="K1474" s="4" t="s">
        <v>6</v>
      </c>
      <c r="L1474" s="4" t="s">
        <v>6</v>
      </c>
      <c r="M1474" s="4" t="s">
        <v>6</v>
      </c>
      <c r="N1474" s="4" t="s">
        <v>6</v>
      </c>
      <c r="O1474" s="4" t="s">
        <v>6</v>
      </c>
      <c r="P1474" s="4" t="s">
        <v>6</v>
      </c>
      <c r="Q1474" s="4" t="s">
        <v>6</v>
      </c>
      <c r="R1474" s="4" t="s">
        <v>6</v>
      </c>
      <c r="S1474" s="4" t="s">
        <v>6</v>
      </c>
      <c r="T1474" s="4" t="s">
        <v>6</v>
      </c>
      <c r="U1474" s="4" t="s">
        <v>6</v>
      </c>
    </row>
    <row r="1475" spans="1:21">
      <c r="A1475" t="n">
        <v>14165</v>
      </c>
      <c r="B1475" s="33" t="n">
        <v>36</v>
      </c>
      <c r="C1475" s="7" t="n">
        <v>8</v>
      </c>
      <c r="D1475" s="7" t="n">
        <v>24</v>
      </c>
      <c r="E1475" s="7" t="n">
        <v>0</v>
      </c>
      <c r="F1475" s="7" t="s">
        <v>50</v>
      </c>
      <c r="G1475" s="7" t="s">
        <v>228</v>
      </c>
      <c r="H1475" s="7" t="s">
        <v>12</v>
      </c>
      <c r="I1475" s="7" t="s">
        <v>12</v>
      </c>
      <c r="J1475" s="7" t="s">
        <v>12</v>
      </c>
      <c r="K1475" s="7" t="s">
        <v>12</v>
      </c>
      <c r="L1475" s="7" t="s">
        <v>12</v>
      </c>
      <c r="M1475" s="7" t="s">
        <v>12</v>
      </c>
      <c r="N1475" s="7" t="s">
        <v>12</v>
      </c>
      <c r="O1475" s="7" t="s">
        <v>12</v>
      </c>
      <c r="P1475" s="7" t="s">
        <v>12</v>
      </c>
      <c r="Q1475" s="7" t="s">
        <v>12</v>
      </c>
      <c r="R1475" s="7" t="s">
        <v>12</v>
      </c>
      <c r="S1475" s="7" t="s">
        <v>12</v>
      </c>
      <c r="T1475" s="7" t="s">
        <v>12</v>
      </c>
      <c r="U1475" s="7" t="s">
        <v>12</v>
      </c>
    </row>
    <row r="1476" spans="1:21">
      <c r="A1476" t="s">
        <v>4</v>
      </c>
      <c r="B1476" s="4" t="s">
        <v>5</v>
      </c>
      <c r="C1476" s="4" t="s">
        <v>13</v>
      </c>
      <c r="D1476" s="4" t="s">
        <v>10</v>
      </c>
      <c r="E1476" s="4" t="s">
        <v>13</v>
      </c>
      <c r="F1476" s="4" t="s">
        <v>6</v>
      </c>
      <c r="G1476" s="4" t="s">
        <v>6</v>
      </c>
      <c r="H1476" s="4" t="s">
        <v>6</v>
      </c>
      <c r="I1476" s="4" t="s">
        <v>6</v>
      </c>
      <c r="J1476" s="4" t="s">
        <v>6</v>
      </c>
      <c r="K1476" s="4" t="s">
        <v>6</v>
      </c>
      <c r="L1476" s="4" t="s">
        <v>6</v>
      </c>
      <c r="M1476" s="4" t="s">
        <v>6</v>
      </c>
      <c r="N1476" s="4" t="s">
        <v>6</v>
      </c>
      <c r="O1476" s="4" t="s">
        <v>6</v>
      </c>
      <c r="P1476" s="4" t="s">
        <v>6</v>
      </c>
      <c r="Q1476" s="4" t="s">
        <v>6</v>
      </c>
      <c r="R1476" s="4" t="s">
        <v>6</v>
      </c>
      <c r="S1476" s="4" t="s">
        <v>6</v>
      </c>
      <c r="T1476" s="4" t="s">
        <v>6</v>
      </c>
      <c r="U1476" s="4" t="s">
        <v>6</v>
      </c>
    </row>
    <row r="1477" spans="1:21">
      <c r="A1477" t="n">
        <v>14209</v>
      </c>
      <c r="B1477" s="33" t="n">
        <v>36</v>
      </c>
      <c r="C1477" s="7" t="n">
        <v>8</v>
      </c>
      <c r="D1477" s="7" t="n">
        <v>25</v>
      </c>
      <c r="E1477" s="7" t="n">
        <v>0</v>
      </c>
      <c r="F1477" s="7" t="s">
        <v>50</v>
      </c>
      <c r="G1477" s="7" t="s">
        <v>213</v>
      </c>
      <c r="H1477" s="7" t="s">
        <v>12</v>
      </c>
      <c r="I1477" s="7" t="s">
        <v>12</v>
      </c>
      <c r="J1477" s="7" t="s">
        <v>12</v>
      </c>
      <c r="K1477" s="7" t="s">
        <v>12</v>
      </c>
      <c r="L1477" s="7" t="s">
        <v>12</v>
      </c>
      <c r="M1477" s="7" t="s">
        <v>12</v>
      </c>
      <c r="N1477" s="7" t="s">
        <v>12</v>
      </c>
      <c r="O1477" s="7" t="s">
        <v>12</v>
      </c>
      <c r="P1477" s="7" t="s">
        <v>12</v>
      </c>
      <c r="Q1477" s="7" t="s">
        <v>12</v>
      </c>
      <c r="R1477" s="7" t="s">
        <v>12</v>
      </c>
      <c r="S1477" s="7" t="s">
        <v>12</v>
      </c>
      <c r="T1477" s="7" t="s">
        <v>12</v>
      </c>
      <c r="U1477" s="7" t="s">
        <v>12</v>
      </c>
    </row>
    <row r="1478" spans="1:21">
      <c r="A1478" t="s">
        <v>4</v>
      </c>
      <c r="B1478" s="4" t="s">
        <v>5</v>
      </c>
      <c r="C1478" s="4" t="s">
        <v>10</v>
      </c>
      <c r="D1478" s="4" t="s">
        <v>6</v>
      </c>
      <c r="E1478" s="4" t="s">
        <v>6</v>
      </c>
      <c r="F1478" s="4" t="s">
        <v>6</v>
      </c>
      <c r="G1478" s="4" t="s">
        <v>13</v>
      </c>
      <c r="H1478" s="4" t="s">
        <v>9</v>
      </c>
      <c r="I1478" s="4" t="s">
        <v>18</v>
      </c>
      <c r="J1478" s="4" t="s">
        <v>18</v>
      </c>
      <c r="K1478" s="4" t="s">
        <v>18</v>
      </c>
      <c r="L1478" s="4" t="s">
        <v>18</v>
      </c>
      <c r="M1478" s="4" t="s">
        <v>18</v>
      </c>
      <c r="N1478" s="4" t="s">
        <v>18</v>
      </c>
      <c r="O1478" s="4" t="s">
        <v>18</v>
      </c>
      <c r="P1478" s="4" t="s">
        <v>6</v>
      </c>
      <c r="Q1478" s="4" t="s">
        <v>6</v>
      </c>
      <c r="R1478" s="4" t="s">
        <v>9</v>
      </c>
      <c r="S1478" s="4" t="s">
        <v>13</v>
      </c>
      <c r="T1478" s="4" t="s">
        <v>9</v>
      </c>
      <c r="U1478" s="4" t="s">
        <v>9</v>
      </c>
      <c r="V1478" s="4" t="s">
        <v>10</v>
      </c>
    </row>
    <row r="1479" spans="1:21">
      <c r="A1479" t="n">
        <v>14251</v>
      </c>
      <c r="B1479" s="32" t="n">
        <v>19</v>
      </c>
      <c r="C1479" s="7" t="n">
        <v>999</v>
      </c>
      <c r="D1479" s="7" t="s">
        <v>54</v>
      </c>
      <c r="E1479" s="7" t="s">
        <v>55</v>
      </c>
      <c r="F1479" s="7" t="s">
        <v>12</v>
      </c>
      <c r="G1479" s="7" t="n">
        <v>0</v>
      </c>
      <c r="H1479" s="7" t="n">
        <v>1</v>
      </c>
      <c r="I1479" s="7" t="n">
        <v>0</v>
      </c>
      <c r="J1479" s="7" t="n">
        <v>0</v>
      </c>
      <c r="K1479" s="7" t="n">
        <v>0</v>
      </c>
      <c r="L1479" s="7" t="n">
        <v>0</v>
      </c>
      <c r="M1479" s="7" t="n">
        <v>1</v>
      </c>
      <c r="N1479" s="7" t="n">
        <v>1.60000002384186</v>
      </c>
      <c r="O1479" s="7" t="n">
        <v>0.0900000035762787</v>
      </c>
      <c r="P1479" s="7" t="s">
        <v>12</v>
      </c>
      <c r="Q1479" s="7" t="s">
        <v>12</v>
      </c>
      <c r="R1479" s="7" t="n">
        <v>-1</v>
      </c>
      <c r="S1479" s="7" t="n">
        <v>0</v>
      </c>
      <c r="T1479" s="7" t="n">
        <v>0</v>
      </c>
      <c r="U1479" s="7" t="n">
        <v>0</v>
      </c>
      <c r="V1479" s="7" t="n">
        <v>0</v>
      </c>
    </row>
    <row r="1480" spans="1:21">
      <c r="A1480" t="s">
        <v>4</v>
      </c>
      <c r="B1480" s="4" t="s">
        <v>5</v>
      </c>
      <c r="C1480" s="4" t="s">
        <v>10</v>
      </c>
      <c r="D1480" s="4" t="s">
        <v>13</v>
      </c>
      <c r="E1480" s="4" t="s">
        <v>13</v>
      </c>
      <c r="F1480" s="4" t="s">
        <v>6</v>
      </c>
    </row>
    <row r="1481" spans="1:21">
      <c r="A1481" t="n">
        <v>14319</v>
      </c>
      <c r="B1481" s="21" t="n">
        <v>20</v>
      </c>
      <c r="C1481" s="7" t="n">
        <v>999</v>
      </c>
      <c r="D1481" s="7" t="n">
        <v>3</v>
      </c>
      <c r="E1481" s="7" t="n">
        <v>10</v>
      </c>
      <c r="F1481" s="7" t="s">
        <v>44</v>
      </c>
    </row>
    <row r="1482" spans="1:21">
      <c r="A1482" t="s">
        <v>4</v>
      </c>
      <c r="B1482" s="4" t="s">
        <v>5</v>
      </c>
      <c r="C1482" s="4" t="s">
        <v>10</v>
      </c>
    </row>
    <row r="1483" spans="1:21">
      <c r="A1483" t="n">
        <v>14337</v>
      </c>
      <c r="B1483" s="30" t="n">
        <v>16</v>
      </c>
      <c r="C1483" s="7" t="n">
        <v>0</v>
      </c>
    </row>
    <row r="1484" spans="1:21">
      <c r="A1484" t="s">
        <v>4</v>
      </c>
      <c r="B1484" s="4" t="s">
        <v>5</v>
      </c>
      <c r="C1484" s="4" t="s">
        <v>13</v>
      </c>
      <c r="D1484" s="4" t="s">
        <v>10</v>
      </c>
      <c r="E1484" s="4" t="s">
        <v>13</v>
      </c>
      <c r="F1484" s="4" t="s">
        <v>6</v>
      </c>
      <c r="G1484" s="4" t="s">
        <v>6</v>
      </c>
      <c r="H1484" s="4" t="s">
        <v>6</v>
      </c>
      <c r="I1484" s="4" t="s">
        <v>6</v>
      </c>
      <c r="J1484" s="4" t="s">
        <v>6</v>
      </c>
      <c r="K1484" s="4" t="s">
        <v>6</v>
      </c>
      <c r="L1484" s="4" t="s">
        <v>6</v>
      </c>
      <c r="M1484" s="4" t="s">
        <v>6</v>
      </c>
      <c r="N1484" s="4" t="s">
        <v>6</v>
      </c>
      <c r="O1484" s="4" t="s">
        <v>6</v>
      </c>
      <c r="P1484" s="4" t="s">
        <v>6</v>
      </c>
      <c r="Q1484" s="4" t="s">
        <v>6</v>
      </c>
      <c r="R1484" s="4" t="s">
        <v>6</v>
      </c>
      <c r="S1484" s="4" t="s">
        <v>6</v>
      </c>
      <c r="T1484" s="4" t="s">
        <v>6</v>
      </c>
      <c r="U1484" s="4" t="s">
        <v>6</v>
      </c>
    </row>
    <row r="1485" spans="1:21">
      <c r="A1485" t="n">
        <v>14340</v>
      </c>
      <c r="B1485" s="33" t="n">
        <v>36</v>
      </c>
      <c r="C1485" s="7" t="n">
        <v>8</v>
      </c>
      <c r="D1485" s="7" t="n">
        <v>999</v>
      </c>
      <c r="E1485" s="7" t="n">
        <v>0</v>
      </c>
      <c r="F1485" s="7" t="s">
        <v>231</v>
      </c>
      <c r="G1485" s="7" t="s">
        <v>196</v>
      </c>
      <c r="H1485" s="7" t="s">
        <v>232</v>
      </c>
      <c r="I1485" s="7" t="s">
        <v>12</v>
      </c>
      <c r="J1485" s="7" t="s">
        <v>12</v>
      </c>
      <c r="K1485" s="7" t="s">
        <v>12</v>
      </c>
      <c r="L1485" s="7" t="s">
        <v>12</v>
      </c>
      <c r="M1485" s="7" t="s">
        <v>12</v>
      </c>
      <c r="N1485" s="7" t="s">
        <v>12</v>
      </c>
      <c r="O1485" s="7" t="s">
        <v>12</v>
      </c>
      <c r="P1485" s="7" t="s">
        <v>12</v>
      </c>
      <c r="Q1485" s="7" t="s">
        <v>12</v>
      </c>
      <c r="R1485" s="7" t="s">
        <v>12</v>
      </c>
      <c r="S1485" s="7" t="s">
        <v>12</v>
      </c>
      <c r="T1485" s="7" t="s">
        <v>12</v>
      </c>
      <c r="U1485" s="7" t="s">
        <v>12</v>
      </c>
    </row>
    <row r="1486" spans="1:21">
      <c r="A1486" t="s">
        <v>4</v>
      </c>
      <c r="B1486" s="4" t="s">
        <v>5</v>
      </c>
      <c r="C1486" s="4" t="s">
        <v>6</v>
      </c>
      <c r="D1486" s="4" t="s">
        <v>10</v>
      </c>
    </row>
    <row r="1487" spans="1:21">
      <c r="A1487" t="n">
        <v>14397</v>
      </c>
      <c r="B1487" s="63" t="n">
        <v>29</v>
      </c>
      <c r="C1487" s="7" t="s">
        <v>233</v>
      </c>
      <c r="D1487" s="7" t="n">
        <v>7033</v>
      </c>
    </row>
    <row r="1488" spans="1:21">
      <c r="A1488" t="s">
        <v>4</v>
      </c>
      <c r="B1488" s="4" t="s">
        <v>5</v>
      </c>
      <c r="C1488" s="4" t="s">
        <v>6</v>
      </c>
      <c r="D1488" s="4" t="s">
        <v>10</v>
      </c>
    </row>
    <row r="1489" spans="1:22">
      <c r="A1489" t="n">
        <v>14413</v>
      </c>
      <c r="B1489" s="63" t="n">
        <v>29</v>
      </c>
      <c r="C1489" s="7" t="s">
        <v>234</v>
      </c>
      <c r="D1489" s="7" t="n">
        <v>7034</v>
      </c>
    </row>
    <row r="1490" spans="1:22">
      <c r="A1490" t="s">
        <v>4</v>
      </c>
      <c r="B1490" s="4" t="s">
        <v>5</v>
      </c>
      <c r="C1490" s="4" t="s">
        <v>10</v>
      </c>
    </row>
    <row r="1491" spans="1:22">
      <c r="A1491" t="n">
        <v>14429</v>
      </c>
      <c r="B1491" s="19" t="n">
        <v>13</v>
      </c>
      <c r="C1491" s="7" t="n">
        <v>6465</v>
      </c>
    </row>
    <row r="1492" spans="1:22">
      <c r="A1492" t="s">
        <v>4</v>
      </c>
      <c r="B1492" s="4" t="s">
        <v>5</v>
      </c>
      <c r="C1492" s="4" t="s">
        <v>10</v>
      </c>
      <c r="D1492" s="4" t="s">
        <v>18</v>
      </c>
      <c r="E1492" s="4" t="s">
        <v>18</v>
      </c>
      <c r="F1492" s="4" t="s">
        <v>18</v>
      </c>
      <c r="G1492" s="4" t="s">
        <v>18</v>
      </c>
    </row>
    <row r="1493" spans="1:22">
      <c r="A1493" t="n">
        <v>14432</v>
      </c>
      <c r="B1493" s="34" t="n">
        <v>46</v>
      </c>
      <c r="C1493" s="7" t="n">
        <v>0</v>
      </c>
      <c r="D1493" s="7" t="n">
        <v>-4.86999988555908</v>
      </c>
      <c r="E1493" s="7" t="n">
        <v>0</v>
      </c>
      <c r="F1493" s="7" t="n">
        <v>58.5099983215332</v>
      </c>
      <c r="G1493" s="7" t="n">
        <v>22.5</v>
      </c>
    </row>
    <row r="1494" spans="1:22">
      <c r="A1494" t="s">
        <v>4</v>
      </c>
      <c r="B1494" s="4" t="s">
        <v>5</v>
      </c>
      <c r="C1494" s="4" t="s">
        <v>10</v>
      </c>
      <c r="D1494" s="4" t="s">
        <v>9</v>
      </c>
    </row>
    <row r="1495" spans="1:22">
      <c r="A1495" t="n">
        <v>14451</v>
      </c>
      <c r="B1495" s="35" t="n">
        <v>43</v>
      </c>
      <c r="C1495" s="7" t="n">
        <v>0</v>
      </c>
      <c r="D1495" s="7" t="n">
        <v>128</v>
      </c>
    </row>
    <row r="1496" spans="1:22">
      <c r="A1496" t="s">
        <v>4</v>
      </c>
      <c r="B1496" s="4" t="s">
        <v>5</v>
      </c>
      <c r="C1496" s="4" t="s">
        <v>10</v>
      </c>
      <c r="D1496" s="4" t="s">
        <v>9</v>
      </c>
    </row>
    <row r="1497" spans="1:22">
      <c r="A1497" t="n">
        <v>14458</v>
      </c>
      <c r="B1497" s="35" t="n">
        <v>43</v>
      </c>
      <c r="C1497" s="7" t="n">
        <v>0</v>
      </c>
      <c r="D1497" s="7" t="n">
        <v>16</v>
      </c>
    </row>
    <row r="1498" spans="1:22">
      <c r="A1498" t="s">
        <v>4</v>
      </c>
      <c r="B1498" s="4" t="s">
        <v>5</v>
      </c>
      <c r="C1498" s="4" t="s">
        <v>10</v>
      </c>
      <c r="D1498" s="4" t="s">
        <v>13</v>
      </c>
      <c r="E1498" s="4" t="s">
        <v>13</v>
      </c>
      <c r="F1498" s="4" t="s">
        <v>6</v>
      </c>
    </row>
    <row r="1499" spans="1:22">
      <c r="A1499" t="n">
        <v>14465</v>
      </c>
      <c r="B1499" s="24" t="n">
        <v>47</v>
      </c>
      <c r="C1499" s="7" t="n">
        <v>0</v>
      </c>
      <c r="D1499" s="7" t="n">
        <v>0</v>
      </c>
      <c r="E1499" s="7" t="n">
        <v>0</v>
      </c>
      <c r="F1499" s="7" t="s">
        <v>235</v>
      </c>
    </row>
    <row r="1500" spans="1:22">
      <c r="A1500" t="s">
        <v>4</v>
      </c>
      <c r="B1500" s="4" t="s">
        <v>5</v>
      </c>
      <c r="C1500" s="4" t="s">
        <v>10</v>
      </c>
    </row>
    <row r="1501" spans="1:22">
      <c r="A1501" t="n">
        <v>14487</v>
      </c>
      <c r="B1501" s="30" t="n">
        <v>16</v>
      </c>
      <c r="C1501" s="7" t="n">
        <v>0</v>
      </c>
    </row>
    <row r="1502" spans="1:22">
      <c r="A1502" t="s">
        <v>4</v>
      </c>
      <c r="B1502" s="4" t="s">
        <v>5</v>
      </c>
      <c r="C1502" s="4" t="s">
        <v>10</v>
      </c>
      <c r="D1502" s="4" t="s">
        <v>13</v>
      </c>
      <c r="E1502" s="4" t="s">
        <v>6</v>
      </c>
      <c r="F1502" s="4" t="s">
        <v>18</v>
      </c>
      <c r="G1502" s="4" t="s">
        <v>18</v>
      </c>
      <c r="H1502" s="4" t="s">
        <v>18</v>
      </c>
    </row>
    <row r="1503" spans="1:22">
      <c r="A1503" t="n">
        <v>14490</v>
      </c>
      <c r="B1503" s="36" t="n">
        <v>48</v>
      </c>
      <c r="C1503" s="7" t="n">
        <v>0</v>
      </c>
      <c r="D1503" s="7" t="n">
        <v>0</v>
      </c>
      <c r="E1503" s="7" t="s">
        <v>29</v>
      </c>
      <c r="F1503" s="7" t="n">
        <v>0</v>
      </c>
      <c r="G1503" s="7" t="n">
        <v>1</v>
      </c>
      <c r="H1503" s="7" t="n">
        <v>0</v>
      </c>
    </row>
    <row r="1504" spans="1:22">
      <c r="A1504" t="s">
        <v>4</v>
      </c>
      <c r="B1504" s="4" t="s">
        <v>5</v>
      </c>
      <c r="C1504" s="4" t="s">
        <v>10</v>
      </c>
      <c r="D1504" s="4" t="s">
        <v>18</v>
      </c>
      <c r="E1504" s="4" t="s">
        <v>18</v>
      </c>
      <c r="F1504" s="4" t="s">
        <v>18</v>
      </c>
      <c r="G1504" s="4" t="s">
        <v>18</v>
      </c>
    </row>
    <row r="1505" spans="1:8">
      <c r="A1505" t="n">
        <v>14514</v>
      </c>
      <c r="B1505" s="34" t="n">
        <v>46</v>
      </c>
      <c r="C1505" s="7" t="n">
        <v>999</v>
      </c>
      <c r="D1505" s="7" t="n">
        <v>-4.86999988555908</v>
      </c>
      <c r="E1505" s="7" t="n">
        <v>0</v>
      </c>
      <c r="F1505" s="7" t="n">
        <v>58.5099983215332</v>
      </c>
      <c r="G1505" s="7" t="n">
        <v>22.5</v>
      </c>
    </row>
    <row r="1506" spans="1:8">
      <c r="A1506" t="s">
        <v>4</v>
      </c>
      <c r="B1506" s="4" t="s">
        <v>5</v>
      </c>
      <c r="C1506" s="4" t="s">
        <v>10</v>
      </c>
      <c r="D1506" s="4" t="s">
        <v>13</v>
      </c>
      <c r="E1506" s="4" t="s">
        <v>6</v>
      </c>
      <c r="F1506" s="4" t="s">
        <v>18</v>
      </c>
      <c r="G1506" s="4" t="s">
        <v>18</v>
      </c>
      <c r="H1506" s="4" t="s">
        <v>18</v>
      </c>
    </row>
    <row r="1507" spans="1:8">
      <c r="A1507" t="n">
        <v>14533</v>
      </c>
      <c r="B1507" s="36" t="n">
        <v>48</v>
      </c>
      <c r="C1507" s="7" t="n">
        <v>999</v>
      </c>
      <c r="D1507" s="7" t="n">
        <v>0</v>
      </c>
      <c r="E1507" s="7" t="s">
        <v>56</v>
      </c>
      <c r="F1507" s="7" t="n">
        <v>-1</v>
      </c>
      <c r="G1507" s="7" t="n">
        <v>1</v>
      </c>
      <c r="H1507" s="7" t="n">
        <v>0</v>
      </c>
    </row>
    <row r="1508" spans="1:8">
      <c r="A1508" t="s">
        <v>4</v>
      </c>
      <c r="B1508" s="4" t="s">
        <v>5</v>
      </c>
      <c r="C1508" s="4" t="s">
        <v>13</v>
      </c>
      <c r="D1508" s="4" t="s">
        <v>10</v>
      </c>
      <c r="E1508" s="4" t="s">
        <v>10</v>
      </c>
      <c r="F1508" s="4" t="s">
        <v>10</v>
      </c>
      <c r="G1508" s="4" t="s">
        <v>10</v>
      </c>
      <c r="H1508" s="4" t="s">
        <v>10</v>
      </c>
      <c r="I1508" s="4" t="s">
        <v>6</v>
      </c>
      <c r="J1508" s="4" t="s">
        <v>18</v>
      </c>
      <c r="K1508" s="4" t="s">
        <v>18</v>
      </c>
      <c r="L1508" s="4" t="s">
        <v>18</v>
      </c>
      <c r="M1508" s="4" t="s">
        <v>9</v>
      </c>
      <c r="N1508" s="4" t="s">
        <v>9</v>
      </c>
      <c r="O1508" s="4" t="s">
        <v>18</v>
      </c>
      <c r="P1508" s="4" t="s">
        <v>18</v>
      </c>
      <c r="Q1508" s="4" t="s">
        <v>18</v>
      </c>
      <c r="R1508" s="4" t="s">
        <v>18</v>
      </c>
      <c r="S1508" s="4" t="s">
        <v>13</v>
      </c>
    </row>
    <row r="1509" spans="1:8">
      <c r="A1509" t="n">
        <v>14560</v>
      </c>
      <c r="B1509" s="31" t="n">
        <v>39</v>
      </c>
      <c r="C1509" s="7" t="n">
        <v>12</v>
      </c>
      <c r="D1509" s="7" t="n">
        <v>65533</v>
      </c>
      <c r="E1509" s="7" t="n">
        <v>205</v>
      </c>
      <c r="F1509" s="7" t="n">
        <v>0</v>
      </c>
      <c r="G1509" s="7" t="n">
        <v>999</v>
      </c>
      <c r="H1509" s="7" t="n">
        <v>3</v>
      </c>
      <c r="I1509" s="7" t="s">
        <v>12</v>
      </c>
      <c r="J1509" s="7" t="n">
        <v>0</v>
      </c>
      <c r="K1509" s="7" t="n">
        <v>0</v>
      </c>
      <c r="L1509" s="7" t="n">
        <v>0</v>
      </c>
      <c r="M1509" s="7" t="n">
        <v>0</v>
      </c>
      <c r="N1509" s="7" t="n">
        <v>0</v>
      </c>
      <c r="O1509" s="7" t="n">
        <v>0</v>
      </c>
      <c r="P1509" s="7" t="n">
        <v>1</v>
      </c>
      <c r="Q1509" s="7" t="n">
        <v>1</v>
      </c>
      <c r="R1509" s="7" t="n">
        <v>1</v>
      </c>
      <c r="S1509" s="7" t="n">
        <v>105</v>
      </c>
    </row>
    <row r="1510" spans="1:8">
      <c r="A1510" t="s">
        <v>4</v>
      </c>
      <c r="B1510" s="4" t="s">
        <v>5</v>
      </c>
      <c r="C1510" s="4" t="s">
        <v>10</v>
      </c>
      <c r="D1510" s="4" t="s">
        <v>9</v>
      </c>
    </row>
    <row r="1511" spans="1:8">
      <c r="A1511" t="n">
        <v>14610</v>
      </c>
      <c r="B1511" s="35" t="n">
        <v>43</v>
      </c>
      <c r="C1511" s="7" t="n">
        <v>999</v>
      </c>
      <c r="D1511" s="7" t="n">
        <v>16</v>
      </c>
    </row>
    <row r="1512" spans="1:8">
      <c r="A1512" t="s">
        <v>4</v>
      </c>
      <c r="B1512" s="4" t="s">
        <v>5</v>
      </c>
      <c r="C1512" s="4" t="s">
        <v>10</v>
      </c>
      <c r="D1512" s="4" t="s">
        <v>13</v>
      </c>
      <c r="E1512" s="4" t="s">
        <v>13</v>
      </c>
      <c r="F1512" s="4" t="s">
        <v>6</v>
      </c>
    </row>
    <row r="1513" spans="1:8">
      <c r="A1513" t="n">
        <v>14617</v>
      </c>
      <c r="B1513" s="24" t="n">
        <v>47</v>
      </c>
      <c r="C1513" s="7" t="n">
        <v>999</v>
      </c>
      <c r="D1513" s="7" t="n">
        <v>0</v>
      </c>
      <c r="E1513" s="7" t="n">
        <v>0</v>
      </c>
      <c r="F1513" s="7" t="s">
        <v>235</v>
      </c>
    </row>
    <row r="1514" spans="1:8">
      <c r="A1514" t="s">
        <v>4</v>
      </c>
      <c r="B1514" s="4" t="s">
        <v>5</v>
      </c>
      <c r="C1514" s="4" t="s">
        <v>10</v>
      </c>
    </row>
    <row r="1515" spans="1:8">
      <c r="A1515" t="n">
        <v>14639</v>
      </c>
      <c r="B1515" s="30" t="n">
        <v>16</v>
      </c>
      <c r="C1515" s="7" t="n">
        <v>0</v>
      </c>
    </row>
    <row r="1516" spans="1:8">
      <c r="A1516" t="s">
        <v>4</v>
      </c>
      <c r="B1516" s="4" t="s">
        <v>5</v>
      </c>
      <c r="C1516" s="4" t="s">
        <v>10</v>
      </c>
      <c r="D1516" s="4" t="s">
        <v>13</v>
      </c>
      <c r="E1516" s="4" t="s">
        <v>6</v>
      </c>
      <c r="F1516" s="4" t="s">
        <v>18</v>
      </c>
      <c r="G1516" s="4" t="s">
        <v>18</v>
      </c>
      <c r="H1516" s="4" t="s">
        <v>18</v>
      </c>
    </row>
    <row r="1517" spans="1:8">
      <c r="A1517" t="n">
        <v>14642</v>
      </c>
      <c r="B1517" s="36" t="n">
        <v>48</v>
      </c>
      <c r="C1517" s="7" t="n">
        <v>999</v>
      </c>
      <c r="D1517" s="7" t="n">
        <v>0</v>
      </c>
      <c r="E1517" s="7" t="s">
        <v>29</v>
      </c>
      <c r="F1517" s="7" t="n">
        <v>0</v>
      </c>
      <c r="G1517" s="7" t="n">
        <v>1</v>
      </c>
      <c r="H1517" s="7" t="n">
        <v>0</v>
      </c>
    </row>
    <row r="1518" spans="1:8">
      <c r="A1518" t="s">
        <v>4</v>
      </c>
      <c r="B1518" s="4" t="s">
        <v>5</v>
      </c>
      <c r="C1518" s="4" t="s">
        <v>10</v>
      </c>
      <c r="D1518" s="4" t="s">
        <v>9</v>
      </c>
    </row>
    <row r="1519" spans="1:8">
      <c r="A1519" t="n">
        <v>14666</v>
      </c>
      <c r="B1519" s="35" t="n">
        <v>43</v>
      </c>
      <c r="C1519" s="7" t="n">
        <v>999</v>
      </c>
      <c r="D1519" s="7" t="n">
        <v>8388608</v>
      </c>
    </row>
    <row r="1520" spans="1:8">
      <c r="A1520" t="s">
        <v>4</v>
      </c>
      <c r="B1520" s="4" t="s">
        <v>5</v>
      </c>
      <c r="C1520" s="4" t="s">
        <v>10</v>
      </c>
      <c r="D1520" s="4" t="s">
        <v>18</v>
      </c>
      <c r="E1520" s="4" t="s">
        <v>18</v>
      </c>
      <c r="F1520" s="4" t="s">
        <v>18</v>
      </c>
      <c r="G1520" s="4" t="s">
        <v>18</v>
      </c>
    </row>
    <row r="1521" spans="1:19">
      <c r="A1521" t="n">
        <v>14673</v>
      </c>
      <c r="B1521" s="34" t="n">
        <v>46</v>
      </c>
      <c r="C1521" s="7" t="n">
        <v>18</v>
      </c>
      <c r="D1521" s="7" t="n">
        <v>-7.94999980926514</v>
      </c>
      <c r="E1521" s="7" t="n">
        <v>0</v>
      </c>
      <c r="F1521" s="7" t="n">
        <v>52.689998626709</v>
      </c>
      <c r="G1521" s="7" t="n">
        <v>21.5</v>
      </c>
    </row>
    <row r="1522" spans="1:19">
      <c r="A1522" t="s">
        <v>4</v>
      </c>
      <c r="B1522" s="4" t="s">
        <v>5</v>
      </c>
      <c r="C1522" s="4" t="s">
        <v>10</v>
      </c>
      <c r="D1522" s="4" t="s">
        <v>18</v>
      </c>
      <c r="E1522" s="4" t="s">
        <v>18</v>
      </c>
      <c r="F1522" s="4" t="s">
        <v>18</v>
      </c>
      <c r="G1522" s="4" t="s">
        <v>18</v>
      </c>
    </row>
    <row r="1523" spans="1:19">
      <c r="A1523" t="n">
        <v>14692</v>
      </c>
      <c r="B1523" s="34" t="n">
        <v>46</v>
      </c>
      <c r="C1523" s="7" t="n">
        <v>23</v>
      </c>
      <c r="D1523" s="7" t="n">
        <v>-3.96000003814697</v>
      </c>
      <c r="E1523" s="7" t="n">
        <v>0</v>
      </c>
      <c r="F1523" s="7" t="n">
        <v>60.689998626709</v>
      </c>
      <c r="G1523" s="7" t="n">
        <v>202.5</v>
      </c>
    </row>
    <row r="1524" spans="1:19">
      <c r="A1524" t="s">
        <v>4</v>
      </c>
      <c r="B1524" s="4" t="s">
        <v>5</v>
      </c>
      <c r="C1524" s="4" t="s">
        <v>10</v>
      </c>
      <c r="D1524" s="4" t="s">
        <v>9</v>
      </c>
    </row>
    <row r="1525" spans="1:19">
      <c r="A1525" t="n">
        <v>14711</v>
      </c>
      <c r="B1525" s="35" t="n">
        <v>43</v>
      </c>
      <c r="C1525" s="7" t="n">
        <v>23</v>
      </c>
      <c r="D1525" s="7" t="n">
        <v>16</v>
      </c>
    </row>
    <row r="1526" spans="1:19">
      <c r="A1526" t="s">
        <v>4</v>
      </c>
      <c r="B1526" s="4" t="s">
        <v>5</v>
      </c>
      <c r="C1526" s="4" t="s">
        <v>10</v>
      </c>
      <c r="D1526" s="4" t="s">
        <v>13</v>
      </c>
      <c r="E1526" s="4" t="s">
        <v>13</v>
      </c>
      <c r="F1526" s="4" t="s">
        <v>6</v>
      </c>
    </row>
    <row r="1527" spans="1:19">
      <c r="A1527" t="n">
        <v>14718</v>
      </c>
      <c r="B1527" s="24" t="n">
        <v>47</v>
      </c>
      <c r="C1527" s="7" t="n">
        <v>23</v>
      </c>
      <c r="D1527" s="7" t="n">
        <v>0</v>
      </c>
      <c r="E1527" s="7" t="n">
        <v>0</v>
      </c>
      <c r="F1527" s="7" t="s">
        <v>235</v>
      </c>
    </row>
    <row r="1528" spans="1:19">
      <c r="A1528" t="s">
        <v>4</v>
      </c>
      <c r="B1528" s="4" t="s">
        <v>5</v>
      </c>
      <c r="C1528" s="4" t="s">
        <v>10</v>
      </c>
    </row>
    <row r="1529" spans="1:19">
      <c r="A1529" t="n">
        <v>14740</v>
      </c>
      <c r="B1529" s="30" t="n">
        <v>16</v>
      </c>
      <c r="C1529" s="7" t="n">
        <v>0</v>
      </c>
    </row>
    <row r="1530" spans="1:19">
      <c r="A1530" t="s">
        <v>4</v>
      </c>
      <c r="B1530" s="4" t="s">
        <v>5</v>
      </c>
      <c r="C1530" s="4" t="s">
        <v>10</v>
      </c>
      <c r="D1530" s="4" t="s">
        <v>13</v>
      </c>
      <c r="E1530" s="4" t="s">
        <v>6</v>
      </c>
      <c r="F1530" s="4" t="s">
        <v>18</v>
      </c>
      <c r="G1530" s="4" t="s">
        <v>18</v>
      </c>
      <c r="H1530" s="4" t="s">
        <v>18</v>
      </c>
    </row>
    <row r="1531" spans="1:19">
      <c r="A1531" t="n">
        <v>14743</v>
      </c>
      <c r="B1531" s="36" t="n">
        <v>48</v>
      </c>
      <c r="C1531" s="7" t="n">
        <v>23</v>
      </c>
      <c r="D1531" s="7" t="n">
        <v>0</v>
      </c>
      <c r="E1531" s="7" t="s">
        <v>29</v>
      </c>
      <c r="F1531" s="7" t="n">
        <v>0</v>
      </c>
      <c r="G1531" s="7" t="n">
        <v>1</v>
      </c>
      <c r="H1531" s="7" t="n">
        <v>0</v>
      </c>
    </row>
    <row r="1532" spans="1:19">
      <c r="A1532" t="s">
        <v>4</v>
      </c>
      <c r="B1532" s="4" t="s">
        <v>5</v>
      </c>
      <c r="C1532" s="4" t="s">
        <v>10</v>
      </c>
      <c r="D1532" s="4" t="s">
        <v>18</v>
      </c>
      <c r="E1532" s="4" t="s">
        <v>18</v>
      </c>
      <c r="F1532" s="4" t="s">
        <v>18</v>
      </c>
      <c r="G1532" s="4" t="s">
        <v>18</v>
      </c>
    </row>
    <row r="1533" spans="1:19">
      <c r="A1533" t="n">
        <v>14767</v>
      </c>
      <c r="B1533" s="34" t="n">
        <v>46</v>
      </c>
      <c r="C1533" s="7" t="n">
        <v>27</v>
      </c>
      <c r="D1533" s="7" t="n">
        <v>-5.09000015258789</v>
      </c>
      <c r="E1533" s="7" t="n">
        <v>0</v>
      </c>
      <c r="F1533" s="7" t="n">
        <v>65.75</v>
      </c>
      <c r="G1533" s="7" t="n">
        <v>202.100006103516</v>
      </c>
    </row>
    <row r="1534" spans="1:19">
      <c r="A1534" t="s">
        <v>4</v>
      </c>
      <c r="B1534" s="4" t="s">
        <v>5</v>
      </c>
      <c r="C1534" s="4" t="s">
        <v>10</v>
      </c>
      <c r="D1534" s="4" t="s">
        <v>18</v>
      </c>
      <c r="E1534" s="4" t="s">
        <v>18</v>
      </c>
      <c r="F1534" s="4" t="s">
        <v>18</v>
      </c>
      <c r="G1534" s="4" t="s">
        <v>18</v>
      </c>
    </row>
    <row r="1535" spans="1:19">
      <c r="A1535" t="n">
        <v>14786</v>
      </c>
      <c r="B1535" s="34" t="n">
        <v>46</v>
      </c>
      <c r="C1535" s="7" t="n">
        <v>7033</v>
      </c>
      <c r="D1535" s="7" t="n">
        <v>-5.80000019073486</v>
      </c>
      <c r="E1535" s="7" t="n">
        <v>0</v>
      </c>
      <c r="F1535" s="7" t="n">
        <v>75</v>
      </c>
      <c r="G1535" s="7" t="n">
        <v>180</v>
      </c>
    </row>
    <row r="1536" spans="1:19">
      <c r="A1536" t="s">
        <v>4</v>
      </c>
      <c r="B1536" s="4" t="s">
        <v>5</v>
      </c>
      <c r="C1536" s="4" t="s">
        <v>10</v>
      </c>
      <c r="D1536" s="4" t="s">
        <v>18</v>
      </c>
      <c r="E1536" s="4" t="s">
        <v>18</v>
      </c>
      <c r="F1536" s="4" t="s">
        <v>18</v>
      </c>
      <c r="G1536" s="4" t="s">
        <v>18</v>
      </c>
    </row>
    <row r="1537" spans="1:8">
      <c r="A1537" t="n">
        <v>14805</v>
      </c>
      <c r="B1537" s="34" t="n">
        <v>46</v>
      </c>
      <c r="C1537" s="7" t="n">
        <v>1600</v>
      </c>
      <c r="D1537" s="7" t="n">
        <v>-5.80000019073486</v>
      </c>
      <c r="E1537" s="7" t="n">
        <v>0</v>
      </c>
      <c r="F1537" s="7" t="n">
        <v>75</v>
      </c>
      <c r="G1537" s="7" t="n">
        <v>180</v>
      </c>
    </row>
    <row r="1538" spans="1:8">
      <c r="A1538" t="s">
        <v>4</v>
      </c>
      <c r="B1538" s="4" t="s">
        <v>5</v>
      </c>
      <c r="C1538" s="4" t="s">
        <v>10</v>
      </c>
      <c r="D1538" s="4" t="s">
        <v>18</v>
      </c>
      <c r="E1538" s="4" t="s">
        <v>18</v>
      </c>
      <c r="F1538" s="4" t="s">
        <v>18</v>
      </c>
      <c r="G1538" s="4" t="s">
        <v>18</v>
      </c>
    </row>
    <row r="1539" spans="1:8">
      <c r="A1539" t="n">
        <v>14824</v>
      </c>
      <c r="B1539" s="34" t="n">
        <v>46</v>
      </c>
      <c r="C1539" s="7" t="n">
        <v>1601</v>
      </c>
      <c r="D1539" s="7" t="n">
        <v>-5.80000019073486</v>
      </c>
      <c r="E1539" s="7" t="n">
        <v>0</v>
      </c>
      <c r="F1539" s="7" t="n">
        <v>75</v>
      </c>
      <c r="G1539" s="7" t="n">
        <v>180</v>
      </c>
    </row>
    <row r="1540" spans="1:8">
      <c r="A1540" t="s">
        <v>4</v>
      </c>
      <c r="B1540" s="4" t="s">
        <v>5</v>
      </c>
      <c r="C1540" s="4" t="s">
        <v>10</v>
      </c>
      <c r="D1540" s="4" t="s">
        <v>9</v>
      </c>
    </row>
    <row r="1541" spans="1:8">
      <c r="A1541" t="n">
        <v>14843</v>
      </c>
      <c r="B1541" s="35" t="n">
        <v>43</v>
      </c>
      <c r="C1541" s="7" t="n">
        <v>7033</v>
      </c>
      <c r="D1541" s="7" t="n">
        <v>128</v>
      </c>
    </row>
    <row r="1542" spans="1:8">
      <c r="A1542" t="s">
        <v>4</v>
      </c>
      <c r="B1542" s="4" t="s">
        <v>5</v>
      </c>
      <c r="C1542" s="4" t="s">
        <v>10</v>
      </c>
      <c r="D1542" s="4" t="s">
        <v>9</v>
      </c>
    </row>
    <row r="1543" spans="1:8">
      <c r="A1543" t="n">
        <v>14850</v>
      </c>
      <c r="B1543" s="35" t="n">
        <v>43</v>
      </c>
      <c r="C1543" s="7" t="n">
        <v>1601</v>
      </c>
      <c r="D1543" s="7" t="n">
        <v>128</v>
      </c>
    </row>
    <row r="1544" spans="1:8">
      <c r="A1544" t="s">
        <v>4</v>
      </c>
      <c r="B1544" s="4" t="s">
        <v>5</v>
      </c>
      <c r="C1544" s="4" t="s">
        <v>10</v>
      </c>
      <c r="D1544" s="4" t="s">
        <v>18</v>
      </c>
      <c r="E1544" s="4" t="s">
        <v>18</v>
      </c>
      <c r="F1544" s="4" t="s">
        <v>18</v>
      </c>
      <c r="G1544" s="4" t="s">
        <v>18</v>
      </c>
    </row>
    <row r="1545" spans="1:8">
      <c r="A1545" t="n">
        <v>14857</v>
      </c>
      <c r="B1545" s="34" t="n">
        <v>46</v>
      </c>
      <c r="C1545" s="7" t="n">
        <v>7034</v>
      </c>
      <c r="D1545" s="7" t="n">
        <v>5.80000019073486</v>
      </c>
      <c r="E1545" s="7" t="n">
        <v>0</v>
      </c>
      <c r="F1545" s="7" t="n">
        <v>75</v>
      </c>
      <c r="G1545" s="7" t="n">
        <v>270</v>
      </c>
    </row>
    <row r="1546" spans="1:8">
      <c r="A1546" t="s">
        <v>4</v>
      </c>
      <c r="B1546" s="4" t="s">
        <v>5</v>
      </c>
      <c r="C1546" s="4" t="s">
        <v>10</v>
      </c>
      <c r="D1546" s="4" t="s">
        <v>18</v>
      </c>
      <c r="E1546" s="4" t="s">
        <v>18</v>
      </c>
      <c r="F1546" s="4" t="s">
        <v>18</v>
      </c>
      <c r="G1546" s="4" t="s">
        <v>18</v>
      </c>
    </row>
    <row r="1547" spans="1:8">
      <c r="A1547" t="n">
        <v>14876</v>
      </c>
      <c r="B1547" s="34" t="n">
        <v>46</v>
      </c>
      <c r="C1547" s="7" t="n">
        <v>29</v>
      </c>
      <c r="D1547" s="7" t="n">
        <v>-9.64999961853027</v>
      </c>
      <c r="E1547" s="7" t="n">
        <v>0</v>
      </c>
      <c r="F1547" s="7" t="n">
        <v>43.2599983215332</v>
      </c>
      <c r="G1547" s="7" t="n">
        <v>0</v>
      </c>
    </row>
    <row r="1548" spans="1:8">
      <c r="A1548" t="s">
        <v>4</v>
      </c>
      <c r="B1548" s="4" t="s">
        <v>5</v>
      </c>
      <c r="C1548" s="4" t="s">
        <v>10</v>
      </c>
      <c r="D1548" s="4" t="s">
        <v>9</v>
      </c>
    </row>
    <row r="1549" spans="1:8">
      <c r="A1549" t="n">
        <v>14895</v>
      </c>
      <c r="B1549" s="35" t="n">
        <v>43</v>
      </c>
      <c r="C1549" s="7" t="n">
        <v>29</v>
      </c>
      <c r="D1549" s="7" t="n">
        <v>128</v>
      </c>
    </row>
    <row r="1550" spans="1:8">
      <c r="A1550" t="s">
        <v>4</v>
      </c>
      <c r="B1550" s="4" t="s">
        <v>5</v>
      </c>
      <c r="C1550" s="4" t="s">
        <v>10</v>
      </c>
      <c r="D1550" s="4" t="s">
        <v>18</v>
      </c>
      <c r="E1550" s="4" t="s">
        <v>18</v>
      </c>
      <c r="F1550" s="4" t="s">
        <v>18</v>
      </c>
      <c r="G1550" s="4" t="s">
        <v>18</v>
      </c>
    </row>
    <row r="1551" spans="1:8">
      <c r="A1551" t="n">
        <v>14902</v>
      </c>
      <c r="B1551" s="34" t="n">
        <v>46</v>
      </c>
      <c r="C1551" s="7" t="n">
        <v>28</v>
      </c>
      <c r="D1551" s="7" t="n">
        <v>-8.72000026702881</v>
      </c>
      <c r="E1551" s="7" t="n">
        <v>0</v>
      </c>
      <c r="F1551" s="7" t="n">
        <v>42.6100006103516</v>
      </c>
      <c r="G1551" s="7" t="n">
        <v>0</v>
      </c>
    </row>
    <row r="1552" spans="1:8">
      <c r="A1552" t="s">
        <v>4</v>
      </c>
      <c r="B1552" s="4" t="s">
        <v>5</v>
      </c>
      <c r="C1552" s="4" t="s">
        <v>10</v>
      </c>
      <c r="D1552" s="4" t="s">
        <v>9</v>
      </c>
    </row>
    <row r="1553" spans="1:7">
      <c r="A1553" t="n">
        <v>14921</v>
      </c>
      <c r="B1553" s="35" t="n">
        <v>43</v>
      </c>
      <c r="C1553" s="7" t="n">
        <v>28</v>
      </c>
      <c r="D1553" s="7" t="n">
        <v>128</v>
      </c>
    </row>
    <row r="1554" spans="1:7">
      <c r="A1554" t="s">
        <v>4</v>
      </c>
      <c r="B1554" s="4" t="s">
        <v>5</v>
      </c>
      <c r="C1554" s="4" t="s">
        <v>10</v>
      </c>
      <c r="D1554" s="4" t="s">
        <v>18</v>
      </c>
      <c r="E1554" s="4" t="s">
        <v>18</v>
      </c>
      <c r="F1554" s="4" t="s">
        <v>18</v>
      </c>
      <c r="G1554" s="4" t="s">
        <v>18</v>
      </c>
    </row>
    <row r="1555" spans="1:7">
      <c r="A1555" t="n">
        <v>14928</v>
      </c>
      <c r="B1555" s="34" t="n">
        <v>46</v>
      </c>
      <c r="C1555" s="7" t="n">
        <v>24</v>
      </c>
      <c r="D1555" s="7" t="n">
        <v>-11.1300001144409</v>
      </c>
      <c r="E1555" s="7" t="n">
        <v>0</v>
      </c>
      <c r="F1555" s="7" t="n">
        <v>41.9700012207031</v>
      </c>
      <c r="G1555" s="7" t="n">
        <v>0</v>
      </c>
    </row>
    <row r="1556" spans="1:7">
      <c r="A1556" t="s">
        <v>4</v>
      </c>
      <c r="B1556" s="4" t="s">
        <v>5</v>
      </c>
      <c r="C1556" s="4" t="s">
        <v>10</v>
      </c>
      <c r="D1556" s="4" t="s">
        <v>9</v>
      </c>
    </row>
    <row r="1557" spans="1:7">
      <c r="A1557" t="n">
        <v>14947</v>
      </c>
      <c r="B1557" s="35" t="n">
        <v>43</v>
      </c>
      <c r="C1557" s="7" t="n">
        <v>24</v>
      </c>
      <c r="D1557" s="7" t="n">
        <v>128</v>
      </c>
    </row>
    <row r="1558" spans="1:7">
      <c r="A1558" t="s">
        <v>4</v>
      </c>
      <c r="B1558" s="4" t="s">
        <v>5</v>
      </c>
      <c r="C1558" s="4" t="s">
        <v>10</v>
      </c>
      <c r="D1558" s="4" t="s">
        <v>18</v>
      </c>
      <c r="E1558" s="4" t="s">
        <v>18</v>
      </c>
      <c r="F1558" s="4" t="s">
        <v>18</v>
      </c>
      <c r="G1558" s="4" t="s">
        <v>18</v>
      </c>
    </row>
    <row r="1559" spans="1:7">
      <c r="A1559" t="n">
        <v>14954</v>
      </c>
      <c r="B1559" s="34" t="n">
        <v>46</v>
      </c>
      <c r="C1559" s="7" t="n">
        <v>25</v>
      </c>
      <c r="D1559" s="7" t="n">
        <v>-12</v>
      </c>
      <c r="E1559" s="7" t="n">
        <v>0</v>
      </c>
      <c r="F1559" s="7" t="n">
        <v>42.4799995422363</v>
      </c>
      <c r="G1559" s="7" t="n">
        <v>0</v>
      </c>
    </row>
    <row r="1560" spans="1:7">
      <c r="A1560" t="s">
        <v>4</v>
      </c>
      <c r="B1560" s="4" t="s">
        <v>5</v>
      </c>
      <c r="C1560" s="4" t="s">
        <v>10</v>
      </c>
      <c r="D1560" s="4" t="s">
        <v>9</v>
      </c>
    </row>
    <row r="1561" spans="1:7">
      <c r="A1561" t="n">
        <v>14973</v>
      </c>
      <c r="B1561" s="35" t="n">
        <v>43</v>
      </c>
      <c r="C1561" s="7" t="n">
        <v>25</v>
      </c>
      <c r="D1561" s="7" t="n">
        <v>128</v>
      </c>
    </row>
    <row r="1562" spans="1:7">
      <c r="A1562" t="s">
        <v>4</v>
      </c>
      <c r="B1562" s="4" t="s">
        <v>5</v>
      </c>
      <c r="C1562" s="4" t="s">
        <v>10</v>
      </c>
      <c r="D1562" s="4" t="s">
        <v>18</v>
      </c>
      <c r="E1562" s="4" t="s">
        <v>18</v>
      </c>
      <c r="F1562" s="4" t="s">
        <v>18</v>
      </c>
      <c r="G1562" s="4" t="s">
        <v>18</v>
      </c>
    </row>
    <row r="1563" spans="1:7">
      <c r="A1563" t="n">
        <v>14980</v>
      </c>
      <c r="B1563" s="34" t="n">
        <v>46</v>
      </c>
      <c r="C1563" s="7" t="n">
        <v>22</v>
      </c>
      <c r="D1563" s="7" t="n">
        <v>-9.38000011444092</v>
      </c>
      <c r="E1563" s="7" t="n">
        <v>1.10000002384186</v>
      </c>
      <c r="F1563" s="7" t="n">
        <v>40.310001373291</v>
      </c>
      <c r="G1563" s="7" t="n">
        <v>0</v>
      </c>
    </row>
    <row r="1564" spans="1:7">
      <c r="A1564" t="s">
        <v>4</v>
      </c>
      <c r="B1564" s="4" t="s">
        <v>5</v>
      </c>
      <c r="C1564" s="4" t="s">
        <v>10</v>
      </c>
      <c r="D1564" s="4" t="s">
        <v>9</v>
      </c>
    </row>
    <row r="1565" spans="1:7">
      <c r="A1565" t="n">
        <v>14999</v>
      </c>
      <c r="B1565" s="35" t="n">
        <v>43</v>
      </c>
      <c r="C1565" s="7" t="n">
        <v>22</v>
      </c>
      <c r="D1565" s="7" t="n">
        <v>128</v>
      </c>
    </row>
    <row r="1566" spans="1:7">
      <c r="A1566" t="s">
        <v>4</v>
      </c>
      <c r="B1566" s="4" t="s">
        <v>5</v>
      </c>
      <c r="C1566" s="4" t="s">
        <v>10</v>
      </c>
      <c r="D1566" s="4" t="s">
        <v>9</v>
      </c>
    </row>
    <row r="1567" spans="1:7">
      <c r="A1567" t="n">
        <v>15006</v>
      </c>
      <c r="B1567" s="35" t="n">
        <v>43</v>
      </c>
      <c r="C1567" s="7" t="n">
        <v>22</v>
      </c>
      <c r="D1567" s="7" t="n">
        <v>512</v>
      </c>
    </row>
    <row r="1568" spans="1:7">
      <c r="A1568" t="s">
        <v>4</v>
      </c>
      <c r="B1568" s="4" t="s">
        <v>5</v>
      </c>
      <c r="C1568" s="4" t="s">
        <v>10</v>
      </c>
      <c r="D1568" s="4" t="s">
        <v>18</v>
      </c>
      <c r="E1568" s="4" t="s">
        <v>18</v>
      </c>
      <c r="F1568" s="4" t="s">
        <v>18</v>
      </c>
      <c r="G1568" s="4" t="s">
        <v>18</v>
      </c>
    </row>
    <row r="1569" spans="1:7">
      <c r="A1569" t="n">
        <v>15013</v>
      </c>
      <c r="B1569" s="34" t="n">
        <v>46</v>
      </c>
      <c r="C1569" s="7" t="n">
        <v>7031</v>
      </c>
      <c r="D1569" s="7" t="n">
        <v>-9.38000011444092</v>
      </c>
      <c r="E1569" s="7" t="n">
        <v>1.10000002384186</v>
      </c>
      <c r="F1569" s="7" t="n">
        <v>40.310001373291</v>
      </c>
      <c r="G1569" s="7" t="n">
        <v>0</v>
      </c>
    </row>
    <row r="1570" spans="1:7">
      <c r="A1570" t="s">
        <v>4</v>
      </c>
      <c r="B1570" s="4" t="s">
        <v>5</v>
      </c>
      <c r="C1570" s="4" t="s">
        <v>10</v>
      </c>
      <c r="D1570" s="4" t="s">
        <v>9</v>
      </c>
    </row>
    <row r="1571" spans="1:7">
      <c r="A1571" t="n">
        <v>15032</v>
      </c>
      <c r="B1571" s="35" t="n">
        <v>43</v>
      </c>
      <c r="C1571" s="7" t="n">
        <v>7031</v>
      </c>
      <c r="D1571" s="7" t="n">
        <v>128</v>
      </c>
    </row>
    <row r="1572" spans="1:7">
      <c r="A1572" t="s">
        <v>4</v>
      </c>
      <c r="B1572" s="4" t="s">
        <v>5</v>
      </c>
      <c r="C1572" s="4" t="s">
        <v>10</v>
      </c>
      <c r="D1572" s="4" t="s">
        <v>9</v>
      </c>
    </row>
    <row r="1573" spans="1:7">
      <c r="A1573" t="n">
        <v>15039</v>
      </c>
      <c r="B1573" s="35" t="n">
        <v>43</v>
      </c>
      <c r="C1573" s="7" t="n">
        <v>7031</v>
      </c>
      <c r="D1573" s="7" t="n">
        <v>512</v>
      </c>
    </row>
    <row r="1574" spans="1:7">
      <c r="A1574" t="s">
        <v>4</v>
      </c>
      <c r="B1574" s="4" t="s">
        <v>5</v>
      </c>
      <c r="C1574" s="4" t="s">
        <v>13</v>
      </c>
      <c r="D1574" s="4" t="s">
        <v>10</v>
      </c>
      <c r="E1574" s="4" t="s">
        <v>10</v>
      </c>
      <c r="F1574" s="4" t="s">
        <v>6</v>
      </c>
      <c r="G1574" s="4" t="s">
        <v>6</v>
      </c>
    </row>
    <row r="1575" spans="1:7">
      <c r="A1575" t="n">
        <v>15046</v>
      </c>
      <c r="B1575" s="37" t="n">
        <v>128</v>
      </c>
      <c r="C1575" s="7" t="n">
        <v>0</v>
      </c>
      <c r="D1575" s="7" t="n">
        <v>22</v>
      </c>
      <c r="E1575" s="7" t="n">
        <v>7031</v>
      </c>
      <c r="F1575" s="7" t="s">
        <v>12</v>
      </c>
      <c r="G1575" s="7" t="s">
        <v>236</v>
      </c>
    </row>
    <row r="1576" spans="1:7">
      <c r="A1576" t="s">
        <v>4</v>
      </c>
      <c r="B1576" s="4" t="s">
        <v>5</v>
      </c>
      <c r="C1576" s="4" t="s">
        <v>10</v>
      </c>
      <c r="D1576" s="4" t="s">
        <v>13</v>
      </c>
      <c r="E1576" s="4" t="s">
        <v>13</v>
      </c>
      <c r="F1576" s="4" t="s">
        <v>6</v>
      </c>
    </row>
    <row r="1577" spans="1:7">
      <c r="A1577" t="n">
        <v>15063</v>
      </c>
      <c r="B1577" s="24" t="n">
        <v>47</v>
      </c>
      <c r="C1577" s="7" t="n">
        <v>22</v>
      </c>
      <c r="D1577" s="7" t="n">
        <v>0</v>
      </c>
      <c r="E1577" s="7" t="n">
        <v>0</v>
      </c>
      <c r="F1577" s="7" t="s">
        <v>220</v>
      </c>
    </row>
    <row r="1578" spans="1:7">
      <c r="A1578" t="s">
        <v>4</v>
      </c>
      <c r="B1578" s="4" t="s">
        <v>5</v>
      </c>
      <c r="C1578" s="4" t="s">
        <v>10</v>
      </c>
      <c r="D1578" s="4" t="s">
        <v>13</v>
      </c>
      <c r="E1578" s="4" t="s">
        <v>13</v>
      </c>
      <c r="F1578" s="4" t="s">
        <v>6</v>
      </c>
    </row>
    <row r="1579" spans="1:7">
      <c r="A1579" t="n">
        <v>15078</v>
      </c>
      <c r="B1579" s="24" t="n">
        <v>47</v>
      </c>
      <c r="C1579" s="7" t="n">
        <v>7031</v>
      </c>
      <c r="D1579" s="7" t="n">
        <v>0</v>
      </c>
      <c r="E1579" s="7" t="n">
        <v>0</v>
      </c>
      <c r="F1579" s="7" t="s">
        <v>220</v>
      </c>
    </row>
    <row r="1580" spans="1:7">
      <c r="A1580" t="s">
        <v>4</v>
      </c>
      <c r="B1580" s="4" t="s">
        <v>5</v>
      </c>
      <c r="C1580" s="4" t="s">
        <v>10</v>
      </c>
      <c r="D1580" s="4" t="s">
        <v>18</v>
      </c>
      <c r="E1580" s="4" t="s">
        <v>18</v>
      </c>
      <c r="F1580" s="4" t="s">
        <v>18</v>
      </c>
      <c r="G1580" s="4" t="s">
        <v>18</v>
      </c>
    </row>
    <row r="1581" spans="1:7">
      <c r="A1581" t="n">
        <v>15093</v>
      </c>
      <c r="B1581" s="34" t="n">
        <v>46</v>
      </c>
      <c r="C1581" s="7" t="n">
        <v>11</v>
      </c>
      <c r="D1581" s="7" t="n">
        <v>-7.40000009536743</v>
      </c>
      <c r="E1581" s="7" t="n">
        <v>0</v>
      </c>
      <c r="F1581" s="7" t="n">
        <v>50.25</v>
      </c>
      <c r="G1581" s="7" t="n">
        <v>202.800003051758</v>
      </c>
    </row>
    <row r="1582" spans="1:7">
      <c r="A1582" t="s">
        <v>4</v>
      </c>
      <c r="B1582" s="4" t="s">
        <v>5</v>
      </c>
      <c r="C1582" s="4" t="s">
        <v>10</v>
      </c>
      <c r="D1582" s="4" t="s">
        <v>9</v>
      </c>
    </row>
    <row r="1583" spans="1:7">
      <c r="A1583" t="n">
        <v>15112</v>
      </c>
      <c r="B1583" s="35" t="n">
        <v>43</v>
      </c>
      <c r="C1583" s="7" t="n">
        <v>11</v>
      </c>
      <c r="D1583" s="7" t="n">
        <v>128</v>
      </c>
    </row>
    <row r="1584" spans="1:7">
      <c r="A1584" t="s">
        <v>4</v>
      </c>
      <c r="B1584" s="4" t="s">
        <v>5</v>
      </c>
      <c r="C1584" s="4" t="s">
        <v>10</v>
      </c>
      <c r="D1584" s="4" t="s">
        <v>9</v>
      </c>
    </row>
    <row r="1585" spans="1:7">
      <c r="A1585" t="n">
        <v>15119</v>
      </c>
      <c r="B1585" s="35" t="n">
        <v>43</v>
      </c>
      <c r="C1585" s="7" t="n">
        <v>11</v>
      </c>
      <c r="D1585" s="7" t="n">
        <v>16</v>
      </c>
    </row>
    <row r="1586" spans="1:7">
      <c r="A1586" t="s">
        <v>4</v>
      </c>
      <c r="B1586" s="4" t="s">
        <v>5</v>
      </c>
      <c r="C1586" s="4" t="s">
        <v>10</v>
      </c>
      <c r="D1586" s="4" t="s">
        <v>13</v>
      </c>
      <c r="E1586" s="4" t="s">
        <v>13</v>
      </c>
      <c r="F1586" s="4" t="s">
        <v>6</v>
      </c>
    </row>
    <row r="1587" spans="1:7">
      <c r="A1587" t="n">
        <v>15126</v>
      </c>
      <c r="B1587" s="24" t="n">
        <v>47</v>
      </c>
      <c r="C1587" s="7" t="n">
        <v>11</v>
      </c>
      <c r="D1587" s="7" t="n">
        <v>0</v>
      </c>
      <c r="E1587" s="7" t="n">
        <v>0</v>
      </c>
      <c r="F1587" s="7" t="s">
        <v>235</v>
      </c>
    </row>
    <row r="1588" spans="1:7">
      <c r="A1588" t="s">
        <v>4</v>
      </c>
      <c r="B1588" s="4" t="s">
        <v>5</v>
      </c>
      <c r="C1588" s="4" t="s">
        <v>10</v>
      </c>
    </row>
    <row r="1589" spans="1:7">
      <c r="A1589" t="n">
        <v>15148</v>
      </c>
      <c r="B1589" s="30" t="n">
        <v>16</v>
      </c>
      <c r="C1589" s="7" t="n">
        <v>0</v>
      </c>
    </row>
    <row r="1590" spans="1:7">
      <c r="A1590" t="s">
        <v>4</v>
      </c>
      <c r="B1590" s="4" t="s">
        <v>5</v>
      </c>
      <c r="C1590" s="4" t="s">
        <v>10</v>
      </c>
      <c r="D1590" s="4" t="s">
        <v>13</v>
      </c>
      <c r="E1590" s="4" t="s">
        <v>6</v>
      </c>
      <c r="F1590" s="4" t="s">
        <v>18</v>
      </c>
      <c r="G1590" s="4" t="s">
        <v>18</v>
      </c>
      <c r="H1590" s="4" t="s">
        <v>18</v>
      </c>
    </row>
    <row r="1591" spans="1:7">
      <c r="A1591" t="n">
        <v>15151</v>
      </c>
      <c r="B1591" s="36" t="n">
        <v>48</v>
      </c>
      <c r="C1591" s="7" t="n">
        <v>11</v>
      </c>
      <c r="D1591" s="7" t="n">
        <v>0</v>
      </c>
      <c r="E1591" s="7" t="s">
        <v>29</v>
      </c>
      <c r="F1591" s="7" t="n">
        <v>0</v>
      </c>
      <c r="G1591" s="7" t="n">
        <v>1</v>
      </c>
      <c r="H1591" s="7" t="n">
        <v>0</v>
      </c>
    </row>
    <row r="1592" spans="1:7">
      <c r="A1592" t="s">
        <v>4</v>
      </c>
      <c r="B1592" s="4" t="s">
        <v>5</v>
      </c>
      <c r="C1592" s="4" t="s">
        <v>10</v>
      </c>
      <c r="D1592" s="4" t="s">
        <v>18</v>
      </c>
      <c r="E1592" s="4" t="s">
        <v>18</v>
      </c>
      <c r="F1592" s="4" t="s">
        <v>18</v>
      </c>
      <c r="G1592" s="4" t="s">
        <v>18</v>
      </c>
    </row>
    <row r="1593" spans="1:7">
      <c r="A1593" t="n">
        <v>15175</v>
      </c>
      <c r="B1593" s="34" t="n">
        <v>46</v>
      </c>
      <c r="C1593" s="7" t="n">
        <v>14</v>
      </c>
      <c r="D1593" s="7" t="n">
        <v>-9.47999954223633</v>
      </c>
      <c r="E1593" s="7" t="n">
        <v>0</v>
      </c>
      <c r="F1593" s="7" t="n">
        <v>49.7099990844727</v>
      </c>
      <c r="G1593" s="7" t="n">
        <v>171.5</v>
      </c>
    </row>
    <row r="1594" spans="1:7">
      <c r="A1594" t="s">
        <v>4</v>
      </c>
      <c r="B1594" s="4" t="s">
        <v>5</v>
      </c>
      <c r="C1594" s="4" t="s">
        <v>10</v>
      </c>
      <c r="D1594" s="4" t="s">
        <v>9</v>
      </c>
    </row>
    <row r="1595" spans="1:7">
      <c r="A1595" t="n">
        <v>15194</v>
      </c>
      <c r="B1595" s="35" t="n">
        <v>43</v>
      </c>
      <c r="C1595" s="7" t="n">
        <v>14</v>
      </c>
      <c r="D1595" s="7" t="n">
        <v>128</v>
      </c>
    </row>
    <row r="1596" spans="1:7">
      <c r="A1596" t="s">
        <v>4</v>
      </c>
      <c r="B1596" s="4" t="s">
        <v>5</v>
      </c>
      <c r="C1596" s="4" t="s">
        <v>10</v>
      </c>
      <c r="D1596" s="4" t="s">
        <v>9</v>
      </c>
    </row>
    <row r="1597" spans="1:7">
      <c r="A1597" t="n">
        <v>15201</v>
      </c>
      <c r="B1597" s="35" t="n">
        <v>43</v>
      </c>
      <c r="C1597" s="7" t="n">
        <v>14</v>
      </c>
      <c r="D1597" s="7" t="n">
        <v>16</v>
      </c>
    </row>
    <row r="1598" spans="1:7">
      <c r="A1598" t="s">
        <v>4</v>
      </c>
      <c r="B1598" s="4" t="s">
        <v>5</v>
      </c>
      <c r="C1598" s="4" t="s">
        <v>10</v>
      </c>
      <c r="D1598" s="4" t="s">
        <v>13</v>
      </c>
      <c r="E1598" s="4" t="s">
        <v>13</v>
      </c>
      <c r="F1598" s="4" t="s">
        <v>6</v>
      </c>
    </row>
    <row r="1599" spans="1:7">
      <c r="A1599" t="n">
        <v>15208</v>
      </c>
      <c r="B1599" s="24" t="n">
        <v>47</v>
      </c>
      <c r="C1599" s="7" t="n">
        <v>14</v>
      </c>
      <c r="D1599" s="7" t="n">
        <v>0</v>
      </c>
      <c r="E1599" s="7" t="n">
        <v>0</v>
      </c>
      <c r="F1599" s="7" t="s">
        <v>235</v>
      </c>
    </row>
    <row r="1600" spans="1:7">
      <c r="A1600" t="s">
        <v>4</v>
      </c>
      <c r="B1600" s="4" t="s">
        <v>5</v>
      </c>
      <c r="C1600" s="4" t="s">
        <v>10</v>
      </c>
    </row>
    <row r="1601" spans="1:8">
      <c r="A1601" t="n">
        <v>15230</v>
      </c>
      <c r="B1601" s="30" t="n">
        <v>16</v>
      </c>
      <c r="C1601" s="7" t="n">
        <v>0</v>
      </c>
    </row>
    <row r="1602" spans="1:8">
      <c r="A1602" t="s">
        <v>4</v>
      </c>
      <c r="B1602" s="4" t="s">
        <v>5</v>
      </c>
      <c r="C1602" s="4" t="s">
        <v>10</v>
      </c>
      <c r="D1602" s="4" t="s">
        <v>13</v>
      </c>
      <c r="E1602" s="4" t="s">
        <v>6</v>
      </c>
      <c r="F1602" s="4" t="s">
        <v>18</v>
      </c>
      <c r="G1602" s="4" t="s">
        <v>18</v>
      </c>
      <c r="H1602" s="4" t="s">
        <v>18</v>
      </c>
    </row>
    <row r="1603" spans="1:8">
      <c r="A1603" t="n">
        <v>15233</v>
      </c>
      <c r="B1603" s="36" t="n">
        <v>48</v>
      </c>
      <c r="C1603" s="7" t="n">
        <v>14</v>
      </c>
      <c r="D1603" s="7" t="n">
        <v>0</v>
      </c>
      <c r="E1603" s="7" t="s">
        <v>29</v>
      </c>
      <c r="F1603" s="7" t="n">
        <v>0</v>
      </c>
      <c r="G1603" s="7" t="n">
        <v>1</v>
      </c>
      <c r="H1603" s="7" t="n">
        <v>0</v>
      </c>
    </row>
    <row r="1604" spans="1:8">
      <c r="A1604" t="s">
        <v>4</v>
      </c>
      <c r="B1604" s="4" t="s">
        <v>5</v>
      </c>
      <c r="C1604" s="4" t="s">
        <v>10</v>
      </c>
      <c r="D1604" s="4" t="s">
        <v>18</v>
      </c>
      <c r="E1604" s="4" t="s">
        <v>18</v>
      </c>
      <c r="F1604" s="4" t="s">
        <v>18</v>
      </c>
      <c r="G1604" s="4" t="s">
        <v>18</v>
      </c>
    </row>
    <row r="1605" spans="1:8">
      <c r="A1605" t="n">
        <v>15257</v>
      </c>
      <c r="B1605" s="34" t="n">
        <v>46</v>
      </c>
      <c r="C1605" s="7" t="n">
        <v>15</v>
      </c>
      <c r="D1605" s="7" t="n">
        <v>-11.7600002288818</v>
      </c>
      <c r="E1605" s="7" t="n">
        <v>0</v>
      </c>
      <c r="F1605" s="7" t="n">
        <v>49.5999984741211</v>
      </c>
      <c r="G1605" s="7" t="n">
        <v>195.699996948242</v>
      </c>
    </row>
    <row r="1606" spans="1:8">
      <c r="A1606" t="s">
        <v>4</v>
      </c>
      <c r="B1606" s="4" t="s">
        <v>5</v>
      </c>
      <c r="C1606" s="4" t="s">
        <v>10</v>
      </c>
      <c r="D1606" s="4" t="s">
        <v>9</v>
      </c>
    </row>
    <row r="1607" spans="1:8">
      <c r="A1607" t="n">
        <v>15276</v>
      </c>
      <c r="B1607" s="35" t="n">
        <v>43</v>
      </c>
      <c r="C1607" s="7" t="n">
        <v>15</v>
      </c>
      <c r="D1607" s="7" t="n">
        <v>128</v>
      </c>
    </row>
    <row r="1608" spans="1:8">
      <c r="A1608" t="s">
        <v>4</v>
      </c>
      <c r="B1608" s="4" t="s">
        <v>5</v>
      </c>
      <c r="C1608" s="4" t="s">
        <v>10</v>
      </c>
      <c r="D1608" s="4" t="s">
        <v>9</v>
      </c>
    </row>
    <row r="1609" spans="1:8">
      <c r="A1609" t="n">
        <v>15283</v>
      </c>
      <c r="B1609" s="35" t="n">
        <v>43</v>
      </c>
      <c r="C1609" s="7" t="n">
        <v>15</v>
      </c>
      <c r="D1609" s="7" t="n">
        <v>16</v>
      </c>
    </row>
    <row r="1610" spans="1:8">
      <c r="A1610" t="s">
        <v>4</v>
      </c>
      <c r="B1610" s="4" t="s">
        <v>5</v>
      </c>
      <c r="C1610" s="4" t="s">
        <v>10</v>
      </c>
      <c r="D1610" s="4" t="s">
        <v>13</v>
      </c>
      <c r="E1610" s="4" t="s">
        <v>13</v>
      </c>
      <c r="F1610" s="4" t="s">
        <v>6</v>
      </c>
    </row>
    <row r="1611" spans="1:8">
      <c r="A1611" t="n">
        <v>15290</v>
      </c>
      <c r="B1611" s="24" t="n">
        <v>47</v>
      </c>
      <c r="C1611" s="7" t="n">
        <v>15</v>
      </c>
      <c r="D1611" s="7" t="n">
        <v>0</v>
      </c>
      <c r="E1611" s="7" t="n">
        <v>0</v>
      </c>
      <c r="F1611" s="7" t="s">
        <v>235</v>
      </c>
    </row>
    <row r="1612" spans="1:8">
      <c r="A1612" t="s">
        <v>4</v>
      </c>
      <c r="B1612" s="4" t="s">
        <v>5</v>
      </c>
      <c r="C1612" s="4" t="s">
        <v>10</v>
      </c>
    </row>
    <row r="1613" spans="1:8">
      <c r="A1613" t="n">
        <v>15312</v>
      </c>
      <c r="B1613" s="30" t="n">
        <v>16</v>
      </c>
      <c r="C1613" s="7" t="n">
        <v>0</v>
      </c>
    </row>
    <row r="1614" spans="1:8">
      <c r="A1614" t="s">
        <v>4</v>
      </c>
      <c r="B1614" s="4" t="s">
        <v>5</v>
      </c>
      <c r="C1614" s="4" t="s">
        <v>10</v>
      </c>
      <c r="D1614" s="4" t="s">
        <v>13</v>
      </c>
      <c r="E1614" s="4" t="s">
        <v>6</v>
      </c>
      <c r="F1614" s="4" t="s">
        <v>18</v>
      </c>
      <c r="G1614" s="4" t="s">
        <v>18</v>
      </c>
      <c r="H1614" s="4" t="s">
        <v>18</v>
      </c>
    </row>
    <row r="1615" spans="1:8">
      <c r="A1615" t="n">
        <v>15315</v>
      </c>
      <c r="B1615" s="36" t="n">
        <v>48</v>
      </c>
      <c r="C1615" s="7" t="n">
        <v>15</v>
      </c>
      <c r="D1615" s="7" t="n">
        <v>0</v>
      </c>
      <c r="E1615" s="7" t="s">
        <v>29</v>
      </c>
      <c r="F1615" s="7" t="n">
        <v>0</v>
      </c>
      <c r="G1615" s="7" t="n">
        <v>1</v>
      </c>
      <c r="H1615" s="7" t="n">
        <v>0</v>
      </c>
    </row>
    <row r="1616" spans="1:8">
      <c r="A1616" t="s">
        <v>4</v>
      </c>
      <c r="B1616" s="4" t="s">
        <v>5</v>
      </c>
      <c r="C1616" s="4" t="s">
        <v>10</v>
      </c>
      <c r="D1616" s="4" t="s">
        <v>18</v>
      </c>
      <c r="E1616" s="4" t="s">
        <v>18</v>
      </c>
      <c r="F1616" s="4" t="s">
        <v>18</v>
      </c>
      <c r="G1616" s="4" t="s">
        <v>18</v>
      </c>
    </row>
    <row r="1617" spans="1:8">
      <c r="A1617" t="n">
        <v>15339</v>
      </c>
      <c r="B1617" s="34" t="n">
        <v>46</v>
      </c>
      <c r="C1617" s="7" t="n">
        <v>16</v>
      </c>
      <c r="D1617" s="7" t="n">
        <v>-13.3299999237061</v>
      </c>
      <c r="E1617" s="7" t="n">
        <v>0</v>
      </c>
      <c r="F1617" s="7" t="n">
        <v>50.2200012207031</v>
      </c>
      <c r="G1617" s="7" t="n">
        <v>177.800003051758</v>
      </c>
    </row>
    <row r="1618" spans="1:8">
      <c r="A1618" t="s">
        <v>4</v>
      </c>
      <c r="B1618" s="4" t="s">
        <v>5</v>
      </c>
      <c r="C1618" s="4" t="s">
        <v>10</v>
      </c>
      <c r="D1618" s="4" t="s">
        <v>9</v>
      </c>
    </row>
    <row r="1619" spans="1:8">
      <c r="A1619" t="n">
        <v>15358</v>
      </c>
      <c r="B1619" s="35" t="n">
        <v>43</v>
      </c>
      <c r="C1619" s="7" t="n">
        <v>16</v>
      </c>
      <c r="D1619" s="7" t="n">
        <v>128</v>
      </c>
    </row>
    <row r="1620" spans="1:8">
      <c r="A1620" t="s">
        <v>4</v>
      </c>
      <c r="B1620" s="4" t="s">
        <v>5</v>
      </c>
      <c r="C1620" s="4" t="s">
        <v>10</v>
      </c>
      <c r="D1620" s="4" t="s">
        <v>9</v>
      </c>
    </row>
    <row r="1621" spans="1:8">
      <c r="A1621" t="n">
        <v>15365</v>
      </c>
      <c r="B1621" s="35" t="n">
        <v>43</v>
      </c>
      <c r="C1621" s="7" t="n">
        <v>16</v>
      </c>
      <c r="D1621" s="7" t="n">
        <v>16</v>
      </c>
    </row>
    <row r="1622" spans="1:8">
      <c r="A1622" t="s">
        <v>4</v>
      </c>
      <c r="B1622" s="4" t="s">
        <v>5</v>
      </c>
      <c r="C1622" s="4" t="s">
        <v>10</v>
      </c>
      <c r="D1622" s="4" t="s">
        <v>13</v>
      </c>
      <c r="E1622" s="4" t="s">
        <v>13</v>
      </c>
      <c r="F1622" s="4" t="s">
        <v>6</v>
      </c>
    </row>
    <row r="1623" spans="1:8">
      <c r="A1623" t="n">
        <v>15372</v>
      </c>
      <c r="B1623" s="24" t="n">
        <v>47</v>
      </c>
      <c r="C1623" s="7" t="n">
        <v>16</v>
      </c>
      <c r="D1623" s="7" t="n">
        <v>0</v>
      </c>
      <c r="E1623" s="7" t="n">
        <v>0</v>
      </c>
      <c r="F1623" s="7" t="s">
        <v>235</v>
      </c>
    </row>
    <row r="1624" spans="1:8">
      <c r="A1624" t="s">
        <v>4</v>
      </c>
      <c r="B1624" s="4" t="s">
        <v>5</v>
      </c>
      <c r="C1624" s="4" t="s">
        <v>10</v>
      </c>
    </row>
    <row r="1625" spans="1:8">
      <c r="A1625" t="n">
        <v>15394</v>
      </c>
      <c r="B1625" s="30" t="n">
        <v>16</v>
      </c>
      <c r="C1625" s="7" t="n">
        <v>0</v>
      </c>
    </row>
    <row r="1626" spans="1:8">
      <c r="A1626" t="s">
        <v>4</v>
      </c>
      <c r="B1626" s="4" t="s">
        <v>5</v>
      </c>
      <c r="C1626" s="4" t="s">
        <v>10</v>
      </c>
      <c r="D1626" s="4" t="s">
        <v>13</v>
      </c>
      <c r="E1626" s="4" t="s">
        <v>6</v>
      </c>
      <c r="F1626" s="4" t="s">
        <v>18</v>
      </c>
      <c r="G1626" s="4" t="s">
        <v>18</v>
      </c>
      <c r="H1626" s="4" t="s">
        <v>18</v>
      </c>
    </row>
    <row r="1627" spans="1:8">
      <c r="A1627" t="n">
        <v>15397</v>
      </c>
      <c r="B1627" s="36" t="n">
        <v>48</v>
      </c>
      <c r="C1627" s="7" t="n">
        <v>16</v>
      </c>
      <c r="D1627" s="7" t="n">
        <v>0</v>
      </c>
      <c r="E1627" s="7" t="s">
        <v>29</v>
      </c>
      <c r="F1627" s="7" t="n">
        <v>0</v>
      </c>
      <c r="G1627" s="7" t="n">
        <v>1</v>
      </c>
      <c r="H1627" s="7" t="n">
        <v>0</v>
      </c>
    </row>
    <row r="1628" spans="1:8">
      <c r="A1628" t="s">
        <v>4</v>
      </c>
      <c r="B1628" s="4" t="s">
        <v>5</v>
      </c>
      <c r="C1628" s="4" t="s">
        <v>10</v>
      </c>
      <c r="D1628" s="4" t="s">
        <v>18</v>
      </c>
      <c r="E1628" s="4" t="s">
        <v>18</v>
      </c>
      <c r="F1628" s="4" t="s">
        <v>18</v>
      </c>
      <c r="G1628" s="4" t="s">
        <v>18</v>
      </c>
    </row>
    <row r="1629" spans="1:8">
      <c r="A1629" t="n">
        <v>15421</v>
      </c>
      <c r="B1629" s="34" t="n">
        <v>46</v>
      </c>
      <c r="C1629" s="7" t="n">
        <v>31</v>
      </c>
      <c r="D1629" s="7" t="n">
        <v>-7.3600001335144</v>
      </c>
      <c r="E1629" s="7" t="n">
        <v>0</v>
      </c>
      <c r="F1629" s="7" t="n">
        <v>64.0699996948242</v>
      </c>
      <c r="G1629" s="7" t="n">
        <v>64.3000030517578</v>
      </c>
    </row>
    <row r="1630" spans="1:8">
      <c r="A1630" t="s">
        <v>4</v>
      </c>
      <c r="B1630" s="4" t="s">
        <v>5</v>
      </c>
      <c r="C1630" s="4" t="s">
        <v>10</v>
      </c>
      <c r="D1630" s="4" t="s">
        <v>9</v>
      </c>
    </row>
    <row r="1631" spans="1:8">
      <c r="A1631" t="n">
        <v>15440</v>
      </c>
      <c r="B1631" s="35" t="n">
        <v>43</v>
      </c>
      <c r="C1631" s="7" t="n">
        <v>31</v>
      </c>
      <c r="D1631" s="7" t="n">
        <v>128</v>
      </c>
    </row>
    <row r="1632" spans="1:8">
      <c r="A1632" t="s">
        <v>4</v>
      </c>
      <c r="B1632" s="4" t="s">
        <v>5</v>
      </c>
      <c r="C1632" s="4" t="s">
        <v>10</v>
      </c>
      <c r="D1632" s="4" t="s">
        <v>18</v>
      </c>
      <c r="E1632" s="4" t="s">
        <v>18</v>
      </c>
      <c r="F1632" s="4" t="s">
        <v>18</v>
      </c>
      <c r="G1632" s="4" t="s">
        <v>18</v>
      </c>
    </row>
    <row r="1633" spans="1:8">
      <c r="A1633" t="n">
        <v>15447</v>
      </c>
      <c r="B1633" s="34" t="n">
        <v>46</v>
      </c>
      <c r="C1633" s="7" t="n">
        <v>33</v>
      </c>
      <c r="D1633" s="7" t="n">
        <v>-9.4399995803833</v>
      </c>
      <c r="E1633" s="7" t="n">
        <v>0</v>
      </c>
      <c r="F1633" s="7" t="n">
        <v>64.9400024414063</v>
      </c>
      <c r="G1633" s="7" t="n">
        <v>149.699996948242</v>
      </c>
    </row>
    <row r="1634" spans="1:8">
      <c r="A1634" t="s">
        <v>4</v>
      </c>
      <c r="B1634" s="4" t="s">
        <v>5</v>
      </c>
      <c r="C1634" s="4" t="s">
        <v>10</v>
      </c>
      <c r="D1634" s="4" t="s">
        <v>9</v>
      </c>
    </row>
    <row r="1635" spans="1:8">
      <c r="A1635" t="n">
        <v>15466</v>
      </c>
      <c r="B1635" s="35" t="n">
        <v>43</v>
      </c>
      <c r="C1635" s="7" t="n">
        <v>33</v>
      </c>
      <c r="D1635" s="7" t="n">
        <v>128</v>
      </c>
    </row>
    <row r="1636" spans="1:8">
      <c r="A1636" t="s">
        <v>4</v>
      </c>
      <c r="B1636" s="4" t="s">
        <v>5</v>
      </c>
      <c r="C1636" s="4" t="s">
        <v>10</v>
      </c>
      <c r="D1636" s="4" t="s">
        <v>9</v>
      </c>
    </row>
    <row r="1637" spans="1:8">
      <c r="A1637" t="n">
        <v>15473</v>
      </c>
      <c r="B1637" s="35" t="n">
        <v>43</v>
      </c>
      <c r="C1637" s="7" t="n">
        <v>33</v>
      </c>
      <c r="D1637" s="7" t="n">
        <v>16</v>
      </c>
    </row>
    <row r="1638" spans="1:8">
      <c r="A1638" t="s">
        <v>4</v>
      </c>
      <c r="B1638" s="4" t="s">
        <v>5</v>
      </c>
      <c r="C1638" s="4" t="s">
        <v>10</v>
      </c>
      <c r="D1638" s="4" t="s">
        <v>13</v>
      </c>
      <c r="E1638" s="4" t="s">
        <v>13</v>
      </c>
      <c r="F1638" s="4" t="s">
        <v>6</v>
      </c>
    </row>
    <row r="1639" spans="1:8">
      <c r="A1639" t="n">
        <v>15480</v>
      </c>
      <c r="B1639" s="24" t="n">
        <v>47</v>
      </c>
      <c r="C1639" s="7" t="n">
        <v>33</v>
      </c>
      <c r="D1639" s="7" t="n">
        <v>0</v>
      </c>
      <c r="E1639" s="7" t="n">
        <v>0</v>
      </c>
      <c r="F1639" s="7" t="s">
        <v>235</v>
      </c>
    </row>
    <row r="1640" spans="1:8">
      <c r="A1640" t="s">
        <v>4</v>
      </c>
      <c r="B1640" s="4" t="s">
        <v>5</v>
      </c>
      <c r="C1640" s="4" t="s">
        <v>10</v>
      </c>
    </row>
    <row r="1641" spans="1:8">
      <c r="A1641" t="n">
        <v>15502</v>
      </c>
      <c r="B1641" s="30" t="n">
        <v>16</v>
      </c>
      <c r="C1641" s="7" t="n">
        <v>0</v>
      </c>
    </row>
    <row r="1642" spans="1:8">
      <c r="A1642" t="s">
        <v>4</v>
      </c>
      <c r="B1642" s="4" t="s">
        <v>5</v>
      </c>
      <c r="C1642" s="4" t="s">
        <v>10</v>
      </c>
      <c r="D1642" s="4" t="s">
        <v>13</v>
      </c>
      <c r="E1642" s="4" t="s">
        <v>6</v>
      </c>
      <c r="F1642" s="4" t="s">
        <v>18</v>
      </c>
      <c r="G1642" s="4" t="s">
        <v>18</v>
      </c>
      <c r="H1642" s="4" t="s">
        <v>18</v>
      </c>
    </row>
    <row r="1643" spans="1:8">
      <c r="A1643" t="n">
        <v>15505</v>
      </c>
      <c r="B1643" s="36" t="n">
        <v>48</v>
      </c>
      <c r="C1643" s="7" t="n">
        <v>33</v>
      </c>
      <c r="D1643" s="7" t="n">
        <v>0</v>
      </c>
      <c r="E1643" s="7" t="s">
        <v>29</v>
      </c>
      <c r="F1643" s="7" t="n">
        <v>0</v>
      </c>
      <c r="G1643" s="7" t="n">
        <v>1</v>
      </c>
      <c r="H1643" s="7" t="n">
        <v>0</v>
      </c>
    </row>
    <row r="1644" spans="1:8">
      <c r="A1644" t="s">
        <v>4</v>
      </c>
      <c r="B1644" s="4" t="s">
        <v>5</v>
      </c>
      <c r="C1644" s="4" t="s">
        <v>10</v>
      </c>
      <c r="D1644" s="4" t="s">
        <v>18</v>
      </c>
      <c r="E1644" s="4" t="s">
        <v>18</v>
      </c>
      <c r="F1644" s="4" t="s">
        <v>18</v>
      </c>
      <c r="G1644" s="4" t="s">
        <v>18</v>
      </c>
    </row>
    <row r="1645" spans="1:8">
      <c r="A1645" t="n">
        <v>15529</v>
      </c>
      <c r="B1645" s="34" t="n">
        <v>46</v>
      </c>
      <c r="C1645" s="7" t="n">
        <v>7032</v>
      </c>
      <c r="D1645" s="7" t="n">
        <v>-9.42000007629395</v>
      </c>
      <c r="E1645" s="7" t="n">
        <v>0</v>
      </c>
      <c r="F1645" s="7" t="n">
        <v>68.4100036621094</v>
      </c>
      <c r="G1645" s="7" t="n">
        <v>167.199996948242</v>
      </c>
    </row>
    <row r="1646" spans="1:8">
      <c r="A1646" t="s">
        <v>4</v>
      </c>
      <c r="B1646" s="4" t="s">
        <v>5</v>
      </c>
      <c r="C1646" s="4" t="s">
        <v>10</v>
      </c>
      <c r="D1646" s="4" t="s">
        <v>9</v>
      </c>
    </row>
    <row r="1647" spans="1:8">
      <c r="A1647" t="n">
        <v>15548</v>
      </c>
      <c r="B1647" s="35" t="n">
        <v>43</v>
      </c>
      <c r="C1647" s="7" t="n">
        <v>7032</v>
      </c>
      <c r="D1647" s="7" t="n">
        <v>128</v>
      </c>
    </row>
    <row r="1648" spans="1:8">
      <c r="A1648" t="s">
        <v>4</v>
      </c>
      <c r="B1648" s="4" t="s">
        <v>5</v>
      </c>
      <c r="C1648" s="4" t="s">
        <v>10</v>
      </c>
      <c r="D1648" s="4" t="s">
        <v>18</v>
      </c>
      <c r="E1648" s="4" t="s">
        <v>18</v>
      </c>
      <c r="F1648" s="4" t="s">
        <v>18</v>
      </c>
      <c r="G1648" s="4" t="s">
        <v>18</v>
      </c>
    </row>
    <row r="1649" spans="1:8">
      <c r="A1649" t="n">
        <v>15555</v>
      </c>
      <c r="B1649" s="34" t="n">
        <v>46</v>
      </c>
      <c r="C1649" s="7" t="n">
        <v>5</v>
      </c>
      <c r="D1649" s="7" t="n">
        <v>-9.81999969482422</v>
      </c>
      <c r="E1649" s="7" t="n">
        <v>0</v>
      </c>
      <c r="F1649" s="7" t="n">
        <v>69.0400009155273</v>
      </c>
      <c r="G1649" s="7" t="n">
        <v>170.199996948242</v>
      </c>
    </row>
    <row r="1650" spans="1:8">
      <c r="A1650" t="s">
        <v>4</v>
      </c>
      <c r="B1650" s="4" t="s">
        <v>5</v>
      </c>
      <c r="C1650" s="4" t="s">
        <v>10</v>
      </c>
      <c r="D1650" s="4" t="s">
        <v>9</v>
      </c>
    </row>
    <row r="1651" spans="1:8">
      <c r="A1651" t="n">
        <v>15574</v>
      </c>
      <c r="B1651" s="35" t="n">
        <v>43</v>
      </c>
      <c r="C1651" s="7" t="n">
        <v>5</v>
      </c>
      <c r="D1651" s="7" t="n">
        <v>128</v>
      </c>
    </row>
    <row r="1652" spans="1:8">
      <c r="A1652" t="s">
        <v>4</v>
      </c>
      <c r="B1652" s="4" t="s">
        <v>5</v>
      </c>
      <c r="C1652" s="4" t="s">
        <v>10</v>
      </c>
      <c r="D1652" s="4" t="s">
        <v>9</v>
      </c>
    </row>
    <row r="1653" spans="1:8">
      <c r="A1653" t="n">
        <v>15581</v>
      </c>
      <c r="B1653" s="35" t="n">
        <v>43</v>
      </c>
      <c r="C1653" s="7" t="n">
        <v>5</v>
      </c>
      <c r="D1653" s="7" t="n">
        <v>16</v>
      </c>
    </row>
    <row r="1654" spans="1:8">
      <c r="A1654" t="s">
        <v>4</v>
      </c>
      <c r="B1654" s="4" t="s">
        <v>5</v>
      </c>
      <c r="C1654" s="4" t="s">
        <v>10</v>
      </c>
      <c r="D1654" s="4" t="s">
        <v>13</v>
      </c>
      <c r="E1654" s="4" t="s">
        <v>13</v>
      </c>
      <c r="F1654" s="4" t="s">
        <v>6</v>
      </c>
    </row>
    <row r="1655" spans="1:8">
      <c r="A1655" t="n">
        <v>15588</v>
      </c>
      <c r="B1655" s="24" t="n">
        <v>47</v>
      </c>
      <c r="C1655" s="7" t="n">
        <v>5</v>
      </c>
      <c r="D1655" s="7" t="n">
        <v>0</v>
      </c>
      <c r="E1655" s="7" t="n">
        <v>0</v>
      </c>
      <c r="F1655" s="7" t="s">
        <v>235</v>
      </c>
    </row>
    <row r="1656" spans="1:8">
      <c r="A1656" t="s">
        <v>4</v>
      </c>
      <c r="B1656" s="4" t="s">
        <v>5</v>
      </c>
      <c r="C1656" s="4" t="s">
        <v>10</v>
      </c>
    </row>
    <row r="1657" spans="1:8">
      <c r="A1657" t="n">
        <v>15610</v>
      </c>
      <c r="B1657" s="30" t="n">
        <v>16</v>
      </c>
      <c r="C1657" s="7" t="n">
        <v>0</v>
      </c>
    </row>
    <row r="1658" spans="1:8">
      <c r="A1658" t="s">
        <v>4</v>
      </c>
      <c r="B1658" s="4" t="s">
        <v>5</v>
      </c>
      <c r="C1658" s="4" t="s">
        <v>10</v>
      </c>
      <c r="D1658" s="4" t="s">
        <v>13</v>
      </c>
      <c r="E1658" s="4" t="s">
        <v>6</v>
      </c>
      <c r="F1658" s="4" t="s">
        <v>18</v>
      </c>
      <c r="G1658" s="4" t="s">
        <v>18</v>
      </c>
      <c r="H1658" s="4" t="s">
        <v>18</v>
      </c>
    </row>
    <row r="1659" spans="1:8">
      <c r="A1659" t="n">
        <v>15613</v>
      </c>
      <c r="B1659" s="36" t="n">
        <v>48</v>
      </c>
      <c r="C1659" s="7" t="n">
        <v>5</v>
      </c>
      <c r="D1659" s="7" t="n">
        <v>0</v>
      </c>
      <c r="E1659" s="7" t="s">
        <v>29</v>
      </c>
      <c r="F1659" s="7" t="n">
        <v>0</v>
      </c>
      <c r="G1659" s="7" t="n">
        <v>1</v>
      </c>
      <c r="H1659" s="7" t="n">
        <v>0</v>
      </c>
    </row>
    <row r="1660" spans="1:8">
      <c r="A1660" t="s">
        <v>4</v>
      </c>
      <c r="B1660" s="4" t="s">
        <v>5</v>
      </c>
      <c r="C1660" s="4" t="s">
        <v>10</v>
      </c>
      <c r="D1660" s="4" t="s">
        <v>18</v>
      </c>
      <c r="E1660" s="4" t="s">
        <v>18</v>
      </c>
      <c r="F1660" s="4" t="s">
        <v>18</v>
      </c>
      <c r="G1660" s="4" t="s">
        <v>18</v>
      </c>
    </row>
    <row r="1661" spans="1:8">
      <c r="A1661" t="n">
        <v>15637</v>
      </c>
      <c r="B1661" s="34" t="n">
        <v>46</v>
      </c>
      <c r="C1661" s="7" t="n">
        <v>1</v>
      </c>
      <c r="D1661" s="7" t="n">
        <v>-8.68000030517578</v>
      </c>
      <c r="E1661" s="7" t="n">
        <v>0</v>
      </c>
      <c r="F1661" s="7" t="n">
        <v>68.6100006103516</v>
      </c>
      <c r="G1661" s="7" t="n">
        <v>169</v>
      </c>
    </row>
    <row r="1662" spans="1:8">
      <c r="A1662" t="s">
        <v>4</v>
      </c>
      <c r="B1662" s="4" t="s">
        <v>5</v>
      </c>
      <c r="C1662" s="4" t="s">
        <v>10</v>
      </c>
      <c r="D1662" s="4" t="s">
        <v>9</v>
      </c>
    </row>
    <row r="1663" spans="1:8">
      <c r="A1663" t="n">
        <v>15656</v>
      </c>
      <c r="B1663" s="35" t="n">
        <v>43</v>
      </c>
      <c r="C1663" s="7" t="n">
        <v>1</v>
      </c>
      <c r="D1663" s="7" t="n">
        <v>128</v>
      </c>
    </row>
    <row r="1664" spans="1:8">
      <c r="A1664" t="s">
        <v>4</v>
      </c>
      <c r="B1664" s="4" t="s">
        <v>5</v>
      </c>
      <c r="C1664" s="4" t="s">
        <v>10</v>
      </c>
      <c r="D1664" s="4" t="s">
        <v>9</v>
      </c>
    </row>
    <row r="1665" spans="1:8">
      <c r="A1665" t="n">
        <v>15663</v>
      </c>
      <c r="B1665" s="35" t="n">
        <v>43</v>
      </c>
      <c r="C1665" s="7" t="n">
        <v>1</v>
      </c>
      <c r="D1665" s="7" t="n">
        <v>16</v>
      </c>
    </row>
    <row r="1666" spans="1:8">
      <c r="A1666" t="s">
        <v>4</v>
      </c>
      <c r="B1666" s="4" t="s">
        <v>5</v>
      </c>
      <c r="C1666" s="4" t="s">
        <v>10</v>
      </c>
      <c r="D1666" s="4" t="s">
        <v>13</v>
      </c>
      <c r="E1666" s="4" t="s">
        <v>13</v>
      </c>
      <c r="F1666" s="4" t="s">
        <v>6</v>
      </c>
    </row>
    <row r="1667" spans="1:8">
      <c r="A1667" t="n">
        <v>15670</v>
      </c>
      <c r="B1667" s="24" t="n">
        <v>47</v>
      </c>
      <c r="C1667" s="7" t="n">
        <v>1</v>
      </c>
      <c r="D1667" s="7" t="n">
        <v>0</v>
      </c>
      <c r="E1667" s="7" t="n">
        <v>0</v>
      </c>
      <c r="F1667" s="7" t="s">
        <v>235</v>
      </c>
    </row>
    <row r="1668" spans="1:8">
      <c r="A1668" t="s">
        <v>4</v>
      </c>
      <c r="B1668" s="4" t="s">
        <v>5</v>
      </c>
      <c r="C1668" s="4" t="s">
        <v>10</v>
      </c>
    </row>
    <row r="1669" spans="1:8">
      <c r="A1669" t="n">
        <v>15692</v>
      </c>
      <c r="B1669" s="30" t="n">
        <v>16</v>
      </c>
      <c r="C1669" s="7" t="n">
        <v>0</v>
      </c>
    </row>
    <row r="1670" spans="1:8">
      <c r="A1670" t="s">
        <v>4</v>
      </c>
      <c r="B1670" s="4" t="s">
        <v>5</v>
      </c>
      <c r="C1670" s="4" t="s">
        <v>10</v>
      </c>
      <c r="D1670" s="4" t="s">
        <v>13</v>
      </c>
      <c r="E1670" s="4" t="s">
        <v>6</v>
      </c>
      <c r="F1670" s="4" t="s">
        <v>18</v>
      </c>
      <c r="G1670" s="4" t="s">
        <v>18</v>
      </c>
      <c r="H1670" s="4" t="s">
        <v>18</v>
      </c>
    </row>
    <row r="1671" spans="1:8">
      <c r="A1671" t="n">
        <v>15695</v>
      </c>
      <c r="B1671" s="36" t="n">
        <v>48</v>
      </c>
      <c r="C1671" s="7" t="n">
        <v>1</v>
      </c>
      <c r="D1671" s="7" t="n">
        <v>0</v>
      </c>
      <c r="E1671" s="7" t="s">
        <v>29</v>
      </c>
      <c r="F1671" s="7" t="n">
        <v>0</v>
      </c>
      <c r="G1671" s="7" t="n">
        <v>1</v>
      </c>
      <c r="H1671" s="7" t="n">
        <v>0</v>
      </c>
    </row>
    <row r="1672" spans="1:8">
      <c r="A1672" t="s">
        <v>4</v>
      </c>
      <c r="B1672" s="4" t="s">
        <v>5</v>
      </c>
      <c r="C1672" s="4" t="s">
        <v>10</v>
      </c>
      <c r="D1672" s="4" t="s">
        <v>18</v>
      </c>
      <c r="E1672" s="4" t="s">
        <v>18</v>
      </c>
      <c r="F1672" s="4" t="s">
        <v>18</v>
      </c>
      <c r="G1672" s="4" t="s">
        <v>18</v>
      </c>
    </row>
    <row r="1673" spans="1:8">
      <c r="A1673" t="n">
        <v>15719</v>
      </c>
      <c r="B1673" s="34" t="n">
        <v>46</v>
      </c>
      <c r="C1673" s="7" t="n">
        <v>2</v>
      </c>
      <c r="D1673" s="7" t="n">
        <v>-12.5900001525879</v>
      </c>
      <c r="E1673" s="7" t="n">
        <v>0</v>
      </c>
      <c r="F1673" s="7" t="n">
        <v>65.4400024414063</v>
      </c>
      <c r="G1673" s="7" t="n">
        <v>127.699996948242</v>
      </c>
    </row>
    <row r="1674" spans="1:8">
      <c r="A1674" t="s">
        <v>4</v>
      </c>
      <c r="B1674" s="4" t="s">
        <v>5</v>
      </c>
      <c r="C1674" s="4" t="s">
        <v>10</v>
      </c>
      <c r="D1674" s="4" t="s">
        <v>9</v>
      </c>
    </row>
    <row r="1675" spans="1:8">
      <c r="A1675" t="n">
        <v>15738</v>
      </c>
      <c r="B1675" s="35" t="n">
        <v>43</v>
      </c>
      <c r="C1675" s="7" t="n">
        <v>2</v>
      </c>
      <c r="D1675" s="7" t="n">
        <v>128</v>
      </c>
    </row>
    <row r="1676" spans="1:8">
      <c r="A1676" t="s">
        <v>4</v>
      </c>
      <c r="B1676" s="4" t="s">
        <v>5</v>
      </c>
      <c r="C1676" s="4" t="s">
        <v>10</v>
      </c>
      <c r="D1676" s="4" t="s">
        <v>9</v>
      </c>
    </row>
    <row r="1677" spans="1:8">
      <c r="A1677" t="n">
        <v>15745</v>
      </c>
      <c r="B1677" s="35" t="n">
        <v>43</v>
      </c>
      <c r="C1677" s="7" t="n">
        <v>2</v>
      </c>
      <c r="D1677" s="7" t="n">
        <v>16</v>
      </c>
    </row>
    <row r="1678" spans="1:8">
      <c r="A1678" t="s">
        <v>4</v>
      </c>
      <c r="B1678" s="4" t="s">
        <v>5</v>
      </c>
      <c r="C1678" s="4" t="s">
        <v>10</v>
      </c>
      <c r="D1678" s="4" t="s">
        <v>13</v>
      </c>
      <c r="E1678" s="4" t="s">
        <v>13</v>
      </c>
      <c r="F1678" s="4" t="s">
        <v>6</v>
      </c>
    </row>
    <row r="1679" spans="1:8">
      <c r="A1679" t="n">
        <v>15752</v>
      </c>
      <c r="B1679" s="24" t="n">
        <v>47</v>
      </c>
      <c r="C1679" s="7" t="n">
        <v>2</v>
      </c>
      <c r="D1679" s="7" t="n">
        <v>0</v>
      </c>
      <c r="E1679" s="7" t="n">
        <v>0</v>
      </c>
      <c r="F1679" s="7" t="s">
        <v>235</v>
      </c>
    </row>
    <row r="1680" spans="1:8">
      <c r="A1680" t="s">
        <v>4</v>
      </c>
      <c r="B1680" s="4" t="s">
        <v>5</v>
      </c>
      <c r="C1680" s="4" t="s">
        <v>10</v>
      </c>
    </row>
    <row r="1681" spans="1:8">
      <c r="A1681" t="n">
        <v>15774</v>
      </c>
      <c r="B1681" s="30" t="n">
        <v>16</v>
      </c>
      <c r="C1681" s="7" t="n">
        <v>0</v>
      </c>
    </row>
    <row r="1682" spans="1:8">
      <c r="A1682" t="s">
        <v>4</v>
      </c>
      <c r="B1682" s="4" t="s">
        <v>5</v>
      </c>
      <c r="C1682" s="4" t="s">
        <v>10</v>
      </c>
      <c r="D1682" s="4" t="s">
        <v>13</v>
      </c>
      <c r="E1682" s="4" t="s">
        <v>6</v>
      </c>
      <c r="F1682" s="4" t="s">
        <v>18</v>
      </c>
      <c r="G1682" s="4" t="s">
        <v>18</v>
      </c>
      <c r="H1682" s="4" t="s">
        <v>18</v>
      </c>
    </row>
    <row r="1683" spans="1:8">
      <c r="A1683" t="n">
        <v>15777</v>
      </c>
      <c r="B1683" s="36" t="n">
        <v>48</v>
      </c>
      <c r="C1683" s="7" t="n">
        <v>2</v>
      </c>
      <c r="D1683" s="7" t="n">
        <v>0</v>
      </c>
      <c r="E1683" s="7" t="s">
        <v>29</v>
      </c>
      <c r="F1683" s="7" t="n">
        <v>0</v>
      </c>
      <c r="G1683" s="7" t="n">
        <v>1</v>
      </c>
      <c r="H1683" s="7" t="n">
        <v>0</v>
      </c>
    </row>
    <row r="1684" spans="1:8">
      <c r="A1684" t="s">
        <v>4</v>
      </c>
      <c r="B1684" s="4" t="s">
        <v>5</v>
      </c>
      <c r="C1684" s="4" t="s">
        <v>10</v>
      </c>
      <c r="D1684" s="4" t="s">
        <v>18</v>
      </c>
      <c r="E1684" s="4" t="s">
        <v>18</v>
      </c>
      <c r="F1684" s="4" t="s">
        <v>18</v>
      </c>
      <c r="G1684" s="4" t="s">
        <v>18</v>
      </c>
    </row>
    <row r="1685" spans="1:8">
      <c r="A1685" t="n">
        <v>15801</v>
      </c>
      <c r="B1685" s="34" t="n">
        <v>46</v>
      </c>
      <c r="C1685" s="7" t="n">
        <v>3</v>
      </c>
      <c r="D1685" s="7" t="n">
        <v>-11.3100004196167</v>
      </c>
      <c r="E1685" s="7" t="n">
        <v>0</v>
      </c>
      <c r="F1685" s="7" t="n">
        <v>66.7900009155273</v>
      </c>
      <c r="G1685" s="7" t="n">
        <v>152.600006103516</v>
      </c>
    </row>
    <row r="1686" spans="1:8">
      <c r="A1686" t="s">
        <v>4</v>
      </c>
      <c r="B1686" s="4" t="s">
        <v>5</v>
      </c>
      <c r="C1686" s="4" t="s">
        <v>10</v>
      </c>
      <c r="D1686" s="4" t="s">
        <v>9</v>
      </c>
    </row>
    <row r="1687" spans="1:8">
      <c r="A1687" t="n">
        <v>15820</v>
      </c>
      <c r="B1687" s="35" t="n">
        <v>43</v>
      </c>
      <c r="C1687" s="7" t="n">
        <v>3</v>
      </c>
      <c r="D1687" s="7" t="n">
        <v>128</v>
      </c>
    </row>
    <row r="1688" spans="1:8">
      <c r="A1688" t="s">
        <v>4</v>
      </c>
      <c r="B1688" s="4" t="s">
        <v>5</v>
      </c>
      <c r="C1688" s="4" t="s">
        <v>10</v>
      </c>
      <c r="D1688" s="4" t="s">
        <v>9</v>
      </c>
    </row>
    <row r="1689" spans="1:8">
      <c r="A1689" t="n">
        <v>15827</v>
      </c>
      <c r="B1689" s="35" t="n">
        <v>43</v>
      </c>
      <c r="C1689" s="7" t="n">
        <v>3</v>
      </c>
      <c r="D1689" s="7" t="n">
        <v>16</v>
      </c>
    </row>
    <row r="1690" spans="1:8">
      <c r="A1690" t="s">
        <v>4</v>
      </c>
      <c r="B1690" s="4" t="s">
        <v>5</v>
      </c>
      <c r="C1690" s="4" t="s">
        <v>10</v>
      </c>
      <c r="D1690" s="4" t="s">
        <v>13</v>
      </c>
      <c r="E1690" s="4" t="s">
        <v>13</v>
      </c>
      <c r="F1690" s="4" t="s">
        <v>6</v>
      </c>
    </row>
    <row r="1691" spans="1:8">
      <c r="A1691" t="n">
        <v>15834</v>
      </c>
      <c r="B1691" s="24" t="n">
        <v>47</v>
      </c>
      <c r="C1691" s="7" t="n">
        <v>3</v>
      </c>
      <c r="D1691" s="7" t="n">
        <v>0</v>
      </c>
      <c r="E1691" s="7" t="n">
        <v>0</v>
      </c>
      <c r="F1691" s="7" t="s">
        <v>235</v>
      </c>
    </row>
    <row r="1692" spans="1:8">
      <c r="A1692" t="s">
        <v>4</v>
      </c>
      <c r="B1692" s="4" t="s">
        <v>5</v>
      </c>
      <c r="C1692" s="4" t="s">
        <v>10</v>
      </c>
    </row>
    <row r="1693" spans="1:8">
      <c r="A1693" t="n">
        <v>15856</v>
      </c>
      <c r="B1693" s="30" t="n">
        <v>16</v>
      </c>
      <c r="C1693" s="7" t="n">
        <v>0</v>
      </c>
    </row>
    <row r="1694" spans="1:8">
      <c r="A1694" t="s">
        <v>4</v>
      </c>
      <c r="B1694" s="4" t="s">
        <v>5</v>
      </c>
      <c r="C1694" s="4" t="s">
        <v>10</v>
      </c>
      <c r="D1694" s="4" t="s">
        <v>13</v>
      </c>
      <c r="E1694" s="4" t="s">
        <v>6</v>
      </c>
      <c r="F1694" s="4" t="s">
        <v>18</v>
      </c>
      <c r="G1694" s="4" t="s">
        <v>18</v>
      </c>
      <c r="H1694" s="4" t="s">
        <v>18</v>
      </c>
    </row>
    <row r="1695" spans="1:8">
      <c r="A1695" t="n">
        <v>15859</v>
      </c>
      <c r="B1695" s="36" t="n">
        <v>48</v>
      </c>
      <c r="C1695" s="7" t="n">
        <v>3</v>
      </c>
      <c r="D1695" s="7" t="n">
        <v>0</v>
      </c>
      <c r="E1695" s="7" t="s">
        <v>29</v>
      </c>
      <c r="F1695" s="7" t="n">
        <v>0</v>
      </c>
      <c r="G1695" s="7" t="n">
        <v>1</v>
      </c>
      <c r="H1695" s="7" t="n">
        <v>0</v>
      </c>
    </row>
    <row r="1696" spans="1:8">
      <c r="A1696" t="s">
        <v>4</v>
      </c>
      <c r="B1696" s="4" t="s">
        <v>5</v>
      </c>
      <c r="C1696" s="4" t="s">
        <v>10</v>
      </c>
      <c r="D1696" s="4" t="s">
        <v>18</v>
      </c>
      <c r="E1696" s="4" t="s">
        <v>18</v>
      </c>
      <c r="F1696" s="4" t="s">
        <v>18</v>
      </c>
      <c r="G1696" s="4" t="s">
        <v>18</v>
      </c>
    </row>
    <row r="1697" spans="1:8">
      <c r="A1697" t="n">
        <v>15883</v>
      </c>
      <c r="B1697" s="34" t="n">
        <v>46</v>
      </c>
      <c r="C1697" s="7" t="n">
        <v>4</v>
      </c>
      <c r="D1697" s="7" t="n">
        <v>-9.76000022888184</v>
      </c>
      <c r="E1697" s="7" t="n">
        <v>0</v>
      </c>
      <c r="F1697" s="7" t="n">
        <v>71.4199981689453</v>
      </c>
      <c r="G1697" s="7" t="n">
        <v>160.199996948242</v>
      </c>
    </row>
    <row r="1698" spans="1:8">
      <c r="A1698" t="s">
        <v>4</v>
      </c>
      <c r="B1698" s="4" t="s">
        <v>5</v>
      </c>
      <c r="C1698" s="4" t="s">
        <v>10</v>
      </c>
      <c r="D1698" s="4" t="s">
        <v>9</v>
      </c>
    </row>
    <row r="1699" spans="1:8">
      <c r="A1699" t="n">
        <v>15902</v>
      </c>
      <c r="B1699" s="35" t="n">
        <v>43</v>
      </c>
      <c r="C1699" s="7" t="n">
        <v>4</v>
      </c>
      <c r="D1699" s="7" t="n">
        <v>128</v>
      </c>
    </row>
    <row r="1700" spans="1:8">
      <c r="A1700" t="s">
        <v>4</v>
      </c>
      <c r="B1700" s="4" t="s">
        <v>5</v>
      </c>
      <c r="C1700" s="4" t="s">
        <v>10</v>
      </c>
      <c r="D1700" s="4" t="s">
        <v>9</v>
      </c>
    </row>
    <row r="1701" spans="1:8">
      <c r="A1701" t="n">
        <v>15909</v>
      </c>
      <c r="B1701" s="35" t="n">
        <v>43</v>
      </c>
      <c r="C1701" s="7" t="n">
        <v>4</v>
      </c>
      <c r="D1701" s="7" t="n">
        <v>16</v>
      </c>
    </row>
    <row r="1702" spans="1:8">
      <c r="A1702" t="s">
        <v>4</v>
      </c>
      <c r="B1702" s="4" t="s">
        <v>5</v>
      </c>
      <c r="C1702" s="4" t="s">
        <v>10</v>
      </c>
      <c r="D1702" s="4" t="s">
        <v>13</v>
      </c>
      <c r="E1702" s="4" t="s">
        <v>13</v>
      </c>
      <c r="F1702" s="4" t="s">
        <v>6</v>
      </c>
    </row>
    <row r="1703" spans="1:8">
      <c r="A1703" t="n">
        <v>15916</v>
      </c>
      <c r="B1703" s="24" t="n">
        <v>47</v>
      </c>
      <c r="C1703" s="7" t="n">
        <v>4</v>
      </c>
      <c r="D1703" s="7" t="n">
        <v>0</v>
      </c>
      <c r="E1703" s="7" t="n">
        <v>0</v>
      </c>
      <c r="F1703" s="7" t="s">
        <v>235</v>
      </c>
    </row>
    <row r="1704" spans="1:8">
      <c r="A1704" t="s">
        <v>4</v>
      </c>
      <c r="B1704" s="4" t="s">
        <v>5</v>
      </c>
      <c r="C1704" s="4" t="s">
        <v>10</v>
      </c>
    </row>
    <row r="1705" spans="1:8">
      <c r="A1705" t="n">
        <v>15938</v>
      </c>
      <c r="B1705" s="30" t="n">
        <v>16</v>
      </c>
      <c r="C1705" s="7" t="n">
        <v>0</v>
      </c>
    </row>
    <row r="1706" spans="1:8">
      <c r="A1706" t="s">
        <v>4</v>
      </c>
      <c r="B1706" s="4" t="s">
        <v>5</v>
      </c>
      <c r="C1706" s="4" t="s">
        <v>10</v>
      </c>
      <c r="D1706" s="4" t="s">
        <v>13</v>
      </c>
      <c r="E1706" s="4" t="s">
        <v>6</v>
      </c>
      <c r="F1706" s="4" t="s">
        <v>18</v>
      </c>
      <c r="G1706" s="4" t="s">
        <v>18</v>
      </c>
      <c r="H1706" s="4" t="s">
        <v>18</v>
      </c>
    </row>
    <row r="1707" spans="1:8">
      <c r="A1707" t="n">
        <v>15941</v>
      </c>
      <c r="B1707" s="36" t="n">
        <v>48</v>
      </c>
      <c r="C1707" s="7" t="n">
        <v>4</v>
      </c>
      <c r="D1707" s="7" t="n">
        <v>0</v>
      </c>
      <c r="E1707" s="7" t="s">
        <v>29</v>
      </c>
      <c r="F1707" s="7" t="n">
        <v>0</v>
      </c>
      <c r="G1707" s="7" t="n">
        <v>1</v>
      </c>
      <c r="H1707" s="7" t="n">
        <v>0</v>
      </c>
    </row>
    <row r="1708" spans="1:8">
      <c r="A1708" t="s">
        <v>4</v>
      </c>
      <c r="B1708" s="4" t="s">
        <v>5</v>
      </c>
      <c r="C1708" s="4" t="s">
        <v>10</v>
      </c>
      <c r="D1708" s="4" t="s">
        <v>18</v>
      </c>
      <c r="E1708" s="4" t="s">
        <v>18</v>
      </c>
      <c r="F1708" s="4" t="s">
        <v>18</v>
      </c>
      <c r="G1708" s="4" t="s">
        <v>18</v>
      </c>
    </row>
    <row r="1709" spans="1:8">
      <c r="A1709" t="n">
        <v>15965</v>
      </c>
      <c r="B1709" s="34" t="n">
        <v>46</v>
      </c>
      <c r="C1709" s="7" t="n">
        <v>6</v>
      </c>
      <c r="D1709" s="7" t="n">
        <v>-10.7399997711182</v>
      </c>
      <c r="E1709" s="7" t="n">
        <v>0</v>
      </c>
      <c r="F1709" s="7" t="n">
        <v>71.129997253418</v>
      </c>
      <c r="G1709" s="7" t="n">
        <v>152.699996948242</v>
      </c>
    </row>
    <row r="1710" spans="1:8">
      <c r="A1710" t="s">
        <v>4</v>
      </c>
      <c r="B1710" s="4" t="s">
        <v>5</v>
      </c>
      <c r="C1710" s="4" t="s">
        <v>10</v>
      </c>
      <c r="D1710" s="4" t="s">
        <v>9</v>
      </c>
    </row>
    <row r="1711" spans="1:8">
      <c r="A1711" t="n">
        <v>15984</v>
      </c>
      <c r="B1711" s="35" t="n">
        <v>43</v>
      </c>
      <c r="C1711" s="7" t="n">
        <v>6</v>
      </c>
      <c r="D1711" s="7" t="n">
        <v>128</v>
      </c>
    </row>
    <row r="1712" spans="1:8">
      <c r="A1712" t="s">
        <v>4</v>
      </c>
      <c r="B1712" s="4" t="s">
        <v>5</v>
      </c>
      <c r="C1712" s="4" t="s">
        <v>10</v>
      </c>
      <c r="D1712" s="4" t="s">
        <v>9</v>
      </c>
    </row>
    <row r="1713" spans="1:8">
      <c r="A1713" t="n">
        <v>15991</v>
      </c>
      <c r="B1713" s="35" t="n">
        <v>43</v>
      </c>
      <c r="C1713" s="7" t="n">
        <v>6</v>
      </c>
      <c r="D1713" s="7" t="n">
        <v>16</v>
      </c>
    </row>
    <row r="1714" spans="1:8">
      <c r="A1714" t="s">
        <v>4</v>
      </c>
      <c r="B1714" s="4" t="s">
        <v>5</v>
      </c>
      <c r="C1714" s="4" t="s">
        <v>10</v>
      </c>
      <c r="D1714" s="4" t="s">
        <v>13</v>
      </c>
      <c r="E1714" s="4" t="s">
        <v>13</v>
      </c>
      <c r="F1714" s="4" t="s">
        <v>6</v>
      </c>
    </row>
    <row r="1715" spans="1:8">
      <c r="A1715" t="n">
        <v>15998</v>
      </c>
      <c r="B1715" s="24" t="n">
        <v>47</v>
      </c>
      <c r="C1715" s="7" t="n">
        <v>6</v>
      </c>
      <c r="D1715" s="7" t="n">
        <v>0</v>
      </c>
      <c r="E1715" s="7" t="n">
        <v>0</v>
      </c>
      <c r="F1715" s="7" t="s">
        <v>235</v>
      </c>
    </row>
    <row r="1716" spans="1:8">
      <c r="A1716" t="s">
        <v>4</v>
      </c>
      <c r="B1716" s="4" t="s">
        <v>5</v>
      </c>
      <c r="C1716" s="4" t="s">
        <v>10</v>
      </c>
    </row>
    <row r="1717" spans="1:8">
      <c r="A1717" t="n">
        <v>16020</v>
      </c>
      <c r="B1717" s="30" t="n">
        <v>16</v>
      </c>
      <c r="C1717" s="7" t="n">
        <v>0</v>
      </c>
    </row>
    <row r="1718" spans="1:8">
      <c r="A1718" t="s">
        <v>4</v>
      </c>
      <c r="B1718" s="4" t="s">
        <v>5</v>
      </c>
      <c r="C1718" s="4" t="s">
        <v>10</v>
      </c>
      <c r="D1718" s="4" t="s">
        <v>13</v>
      </c>
      <c r="E1718" s="4" t="s">
        <v>6</v>
      </c>
      <c r="F1718" s="4" t="s">
        <v>18</v>
      </c>
      <c r="G1718" s="4" t="s">
        <v>18</v>
      </c>
      <c r="H1718" s="4" t="s">
        <v>18</v>
      </c>
    </row>
    <row r="1719" spans="1:8">
      <c r="A1719" t="n">
        <v>16023</v>
      </c>
      <c r="B1719" s="36" t="n">
        <v>48</v>
      </c>
      <c r="C1719" s="7" t="n">
        <v>6</v>
      </c>
      <c r="D1719" s="7" t="n">
        <v>0</v>
      </c>
      <c r="E1719" s="7" t="s">
        <v>29</v>
      </c>
      <c r="F1719" s="7" t="n">
        <v>0</v>
      </c>
      <c r="G1719" s="7" t="n">
        <v>1</v>
      </c>
      <c r="H1719" s="7" t="n">
        <v>0</v>
      </c>
    </row>
    <row r="1720" spans="1:8">
      <c r="A1720" t="s">
        <v>4</v>
      </c>
      <c r="B1720" s="4" t="s">
        <v>5</v>
      </c>
      <c r="C1720" s="4" t="s">
        <v>10</v>
      </c>
      <c r="D1720" s="4" t="s">
        <v>18</v>
      </c>
      <c r="E1720" s="4" t="s">
        <v>18</v>
      </c>
      <c r="F1720" s="4" t="s">
        <v>18</v>
      </c>
      <c r="G1720" s="4" t="s">
        <v>18</v>
      </c>
    </row>
    <row r="1721" spans="1:8">
      <c r="A1721" t="n">
        <v>16047</v>
      </c>
      <c r="B1721" s="34" t="n">
        <v>46</v>
      </c>
      <c r="C1721" s="7" t="n">
        <v>7</v>
      </c>
      <c r="D1721" s="7" t="n">
        <v>-11.8500003814697</v>
      </c>
      <c r="E1721" s="7" t="n">
        <v>0</v>
      </c>
      <c r="F1721" s="7" t="n">
        <v>68.8600006103516</v>
      </c>
      <c r="G1721" s="7" t="n">
        <v>140.100006103516</v>
      </c>
    </row>
    <row r="1722" spans="1:8">
      <c r="A1722" t="s">
        <v>4</v>
      </c>
      <c r="B1722" s="4" t="s">
        <v>5</v>
      </c>
      <c r="C1722" s="4" t="s">
        <v>10</v>
      </c>
      <c r="D1722" s="4" t="s">
        <v>9</v>
      </c>
    </row>
    <row r="1723" spans="1:8">
      <c r="A1723" t="n">
        <v>16066</v>
      </c>
      <c r="B1723" s="35" t="n">
        <v>43</v>
      </c>
      <c r="C1723" s="7" t="n">
        <v>7</v>
      </c>
      <c r="D1723" s="7" t="n">
        <v>128</v>
      </c>
    </row>
    <row r="1724" spans="1:8">
      <c r="A1724" t="s">
        <v>4</v>
      </c>
      <c r="B1724" s="4" t="s">
        <v>5</v>
      </c>
      <c r="C1724" s="4" t="s">
        <v>10</v>
      </c>
      <c r="D1724" s="4" t="s">
        <v>9</v>
      </c>
    </row>
    <row r="1725" spans="1:8">
      <c r="A1725" t="n">
        <v>16073</v>
      </c>
      <c r="B1725" s="35" t="n">
        <v>43</v>
      </c>
      <c r="C1725" s="7" t="n">
        <v>7</v>
      </c>
      <c r="D1725" s="7" t="n">
        <v>16</v>
      </c>
    </row>
    <row r="1726" spans="1:8">
      <c r="A1726" t="s">
        <v>4</v>
      </c>
      <c r="B1726" s="4" t="s">
        <v>5</v>
      </c>
      <c r="C1726" s="4" t="s">
        <v>10</v>
      </c>
      <c r="D1726" s="4" t="s">
        <v>13</v>
      </c>
      <c r="E1726" s="4" t="s">
        <v>13</v>
      </c>
      <c r="F1726" s="4" t="s">
        <v>6</v>
      </c>
    </row>
    <row r="1727" spans="1:8">
      <c r="A1727" t="n">
        <v>16080</v>
      </c>
      <c r="B1727" s="24" t="n">
        <v>47</v>
      </c>
      <c r="C1727" s="7" t="n">
        <v>7</v>
      </c>
      <c r="D1727" s="7" t="n">
        <v>0</v>
      </c>
      <c r="E1727" s="7" t="n">
        <v>0</v>
      </c>
      <c r="F1727" s="7" t="s">
        <v>235</v>
      </c>
    </row>
    <row r="1728" spans="1:8">
      <c r="A1728" t="s">
        <v>4</v>
      </c>
      <c r="B1728" s="4" t="s">
        <v>5</v>
      </c>
      <c r="C1728" s="4" t="s">
        <v>10</v>
      </c>
    </row>
    <row r="1729" spans="1:8">
      <c r="A1729" t="n">
        <v>16102</v>
      </c>
      <c r="B1729" s="30" t="n">
        <v>16</v>
      </c>
      <c r="C1729" s="7" t="n">
        <v>0</v>
      </c>
    </row>
    <row r="1730" spans="1:8">
      <c r="A1730" t="s">
        <v>4</v>
      </c>
      <c r="B1730" s="4" t="s">
        <v>5</v>
      </c>
      <c r="C1730" s="4" t="s">
        <v>10</v>
      </c>
      <c r="D1730" s="4" t="s">
        <v>13</v>
      </c>
      <c r="E1730" s="4" t="s">
        <v>6</v>
      </c>
      <c r="F1730" s="4" t="s">
        <v>18</v>
      </c>
      <c r="G1730" s="4" t="s">
        <v>18</v>
      </c>
      <c r="H1730" s="4" t="s">
        <v>18</v>
      </c>
    </row>
    <row r="1731" spans="1:8">
      <c r="A1731" t="n">
        <v>16105</v>
      </c>
      <c r="B1731" s="36" t="n">
        <v>48</v>
      </c>
      <c r="C1731" s="7" t="n">
        <v>7</v>
      </c>
      <c r="D1731" s="7" t="n">
        <v>0</v>
      </c>
      <c r="E1731" s="7" t="s">
        <v>29</v>
      </c>
      <c r="F1731" s="7" t="n">
        <v>0</v>
      </c>
      <c r="G1731" s="7" t="n">
        <v>1</v>
      </c>
      <c r="H1731" s="7" t="n">
        <v>0</v>
      </c>
    </row>
    <row r="1732" spans="1:8">
      <c r="A1732" t="s">
        <v>4</v>
      </c>
      <c r="B1732" s="4" t="s">
        <v>5</v>
      </c>
      <c r="C1732" s="4" t="s">
        <v>10</v>
      </c>
      <c r="D1732" s="4" t="s">
        <v>18</v>
      </c>
      <c r="E1732" s="4" t="s">
        <v>18</v>
      </c>
      <c r="F1732" s="4" t="s">
        <v>18</v>
      </c>
      <c r="G1732" s="4" t="s">
        <v>18</v>
      </c>
    </row>
    <row r="1733" spans="1:8">
      <c r="A1733" t="n">
        <v>16129</v>
      </c>
      <c r="B1733" s="34" t="n">
        <v>46</v>
      </c>
      <c r="C1733" s="7" t="n">
        <v>8</v>
      </c>
      <c r="D1733" s="7" t="n">
        <v>-11.1499996185303</v>
      </c>
      <c r="E1733" s="7" t="n">
        <v>0</v>
      </c>
      <c r="F1733" s="7" t="n">
        <v>72.870002746582</v>
      </c>
      <c r="G1733" s="7" t="n">
        <v>158.199996948242</v>
      </c>
    </row>
    <row r="1734" spans="1:8">
      <c r="A1734" t="s">
        <v>4</v>
      </c>
      <c r="B1734" s="4" t="s">
        <v>5</v>
      </c>
      <c r="C1734" s="4" t="s">
        <v>10</v>
      </c>
      <c r="D1734" s="4" t="s">
        <v>9</v>
      </c>
    </row>
    <row r="1735" spans="1:8">
      <c r="A1735" t="n">
        <v>16148</v>
      </c>
      <c r="B1735" s="35" t="n">
        <v>43</v>
      </c>
      <c r="C1735" s="7" t="n">
        <v>8</v>
      </c>
      <c r="D1735" s="7" t="n">
        <v>128</v>
      </c>
    </row>
    <row r="1736" spans="1:8">
      <c r="A1736" t="s">
        <v>4</v>
      </c>
      <c r="B1736" s="4" t="s">
        <v>5</v>
      </c>
      <c r="C1736" s="4" t="s">
        <v>10</v>
      </c>
      <c r="D1736" s="4" t="s">
        <v>9</v>
      </c>
    </row>
    <row r="1737" spans="1:8">
      <c r="A1737" t="n">
        <v>16155</v>
      </c>
      <c r="B1737" s="35" t="n">
        <v>43</v>
      </c>
      <c r="C1737" s="7" t="n">
        <v>8</v>
      </c>
      <c r="D1737" s="7" t="n">
        <v>16</v>
      </c>
    </row>
    <row r="1738" spans="1:8">
      <c r="A1738" t="s">
        <v>4</v>
      </c>
      <c r="B1738" s="4" t="s">
        <v>5</v>
      </c>
      <c r="C1738" s="4" t="s">
        <v>10</v>
      </c>
      <c r="D1738" s="4" t="s">
        <v>13</v>
      </c>
      <c r="E1738" s="4" t="s">
        <v>13</v>
      </c>
      <c r="F1738" s="4" t="s">
        <v>6</v>
      </c>
    </row>
    <row r="1739" spans="1:8">
      <c r="A1739" t="n">
        <v>16162</v>
      </c>
      <c r="B1739" s="24" t="n">
        <v>47</v>
      </c>
      <c r="C1739" s="7" t="n">
        <v>8</v>
      </c>
      <c r="D1739" s="7" t="n">
        <v>0</v>
      </c>
      <c r="E1739" s="7" t="n">
        <v>0</v>
      </c>
      <c r="F1739" s="7" t="s">
        <v>235</v>
      </c>
    </row>
    <row r="1740" spans="1:8">
      <c r="A1740" t="s">
        <v>4</v>
      </c>
      <c r="B1740" s="4" t="s">
        <v>5</v>
      </c>
      <c r="C1740" s="4" t="s">
        <v>10</v>
      </c>
    </row>
    <row r="1741" spans="1:8">
      <c r="A1741" t="n">
        <v>16184</v>
      </c>
      <c r="B1741" s="30" t="n">
        <v>16</v>
      </c>
      <c r="C1741" s="7" t="n">
        <v>0</v>
      </c>
    </row>
    <row r="1742" spans="1:8">
      <c r="A1742" t="s">
        <v>4</v>
      </c>
      <c r="B1742" s="4" t="s">
        <v>5</v>
      </c>
      <c r="C1742" s="4" t="s">
        <v>10</v>
      </c>
      <c r="D1742" s="4" t="s">
        <v>13</v>
      </c>
      <c r="E1742" s="4" t="s">
        <v>6</v>
      </c>
      <c r="F1742" s="4" t="s">
        <v>18</v>
      </c>
      <c r="G1742" s="4" t="s">
        <v>18</v>
      </c>
      <c r="H1742" s="4" t="s">
        <v>18</v>
      </c>
    </row>
    <row r="1743" spans="1:8">
      <c r="A1743" t="n">
        <v>16187</v>
      </c>
      <c r="B1743" s="36" t="n">
        <v>48</v>
      </c>
      <c r="C1743" s="7" t="n">
        <v>8</v>
      </c>
      <c r="D1743" s="7" t="n">
        <v>0</v>
      </c>
      <c r="E1743" s="7" t="s">
        <v>29</v>
      </c>
      <c r="F1743" s="7" t="n">
        <v>0</v>
      </c>
      <c r="G1743" s="7" t="n">
        <v>1</v>
      </c>
      <c r="H1743" s="7" t="n">
        <v>0</v>
      </c>
    </row>
    <row r="1744" spans="1:8">
      <c r="A1744" t="s">
        <v>4</v>
      </c>
      <c r="B1744" s="4" t="s">
        <v>5</v>
      </c>
      <c r="C1744" s="4" t="s">
        <v>10</v>
      </c>
      <c r="D1744" s="4" t="s">
        <v>18</v>
      </c>
      <c r="E1744" s="4" t="s">
        <v>18</v>
      </c>
      <c r="F1744" s="4" t="s">
        <v>18</v>
      </c>
      <c r="G1744" s="4" t="s">
        <v>18</v>
      </c>
    </row>
    <row r="1745" spans="1:8">
      <c r="A1745" t="n">
        <v>16211</v>
      </c>
      <c r="B1745" s="34" t="n">
        <v>46</v>
      </c>
      <c r="C1745" s="7" t="n">
        <v>9</v>
      </c>
      <c r="D1745" s="7" t="n">
        <v>-12.5699996948242</v>
      </c>
      <c r="E1745" s="7" t="n">
        <v>0</v>
      </c>
      <c r="F1745" s="7" t="n">
        <v>70.6900024414063</v>
      </c>
      <c r="G1745" s="7" t="n">
        <v>158.199996948242</v>
      </c>
    </row>
    <row r="1746" spans="1:8">
      <c r="A1746" t="s">
        <v>4</v>
      </c>
      <c r="B1746" s="4" t="s">
        <v>5</v>
      </c>
      <c r="C1746" s="4" t="s">
        <v>10</v>
      </c>
      <c r="D1746" s="4" t="s">
        <v>9</v>
      </c>
    </row>
    <row r="1747" spans="1:8">
      <c r="A1747" t="n">
        <v>16230</v>
      </c>
      <c r="B1747" s="35" t="n">
        <v>43</v>
      </c>
      <c r="C1747" s="7" t="n">
        <v>9</v>
      </c>
      <c r="D1747" s="7" t="n">
        <v>128</v>
      </c>
    </row>
    <row r="1748" spans="1:8">
      <c r="A1748" t="s">
        <v>4</v>
      </c>
      <c r="B1748" s="4" t="s">
        <v>5</v>
      </c>
      <c r="C1748" s="4" t="s">
        <v>10</v>
      </c>
      <c r="D1748" s="4" t="s">
        <v>9</v>
      </c>
    </row>
    <row r="1749" spans="1:8">
      <c r="A1749" t="n">
        <v>16237</v>
      </c>
      <c r="B1749" s="35" t="n">
        <v>43</v>
      </c>
      <c r="C1749" s="7" t="n">
        <v>9</v>
      </c>
      <c r="D1749" s="7" t="n">
        <v>16</v>
      </c>
    </row>
    <row r="1750" spans="1:8">
      <c r="A1750" t="s">
        <v>4</v>
      </c>
      <c r="B1750" s="4" t="s">
        <v>5</v>
      </c>
      <c r="C1750" s="4" t="s">
        <v>10</v>
      </c>
      <c r="D1750" s="4" t="s">
        <v>13</v>
      </c>
      <c r="E1750" s="4" t="s">
        <v>13</v>
      </c>
      <c r="F1750" s="4" t="s">
        <v>6</v>
      </c>
    </row>
    <row r="1751" spans="1:8">
      <c r="A1751" t="n">
        <v>16244</v>
      </c>
      <c r="B1751" s="24" t="n">
        <v>47</v>
      </c>
      <c r="C1751" s="7" t="n">
        <v>9</v>
      </c>
      <c r="D1751" s="7" t="n">
        <v>0</v>
      </c>
      <c r="E1751" s="7" t="n">
        <v>0</v>
      </c>
      <c r="F1751" s="7" t="s">
        <v>235</v>
      </c>
    </row>
    <row r="1752" spans="1:8">
      <c r="A1752" t="s">
        <v>4</v>
      </c>
      <c r="B1752" s="4" t="s">
        <v>5</v>
      </c>
      <c r="C1752" s="4" t="s">
        <v>10</v>
      </c>
    </row>
    <row r="1753" spans="1:8">
      <c r="A1753" t="n">
        <v>16266</v>
      </c>
      <c r="B1753" s="30" t="n">
        <v>16</v>
      </c>
      <c r="C1753" s="7" t="n">
        <v>0</v>
      </c>
    </row>
    <row r="1754" spans="1:8">
      <c r="A1754" t="s">
        <v>4</v>
      </c>
      <c r="B1754" s="4" t="s">
        <v>5</v>
      </c>
      <c r="C1754" s="4" t="s">
        <v>10</v>
      </c>
      <c r="D1754" s="4" t="s">
        <v>13</v>
      </c>
      <c r="E1754" s="4" t="s">
        <v>6</v>
      </c>
      <c r="F1754" s="4" t="s">
        <v>18</v>
      </c>
      <c r="G1754" s="4" t="s">
        <v>18</v>
      </c>
      <c r="H1754" s="4" t="s">
        <v>18</v>
      </c>
    </row>
    <row r="1755" spans="1:8">
      <c r="A1755" t="n">
        <v>16269</v>
      </c>
      <c r="B1755" s="36" t="n">
        <v>48</v>
      </c>
      <c r="C1755" s="7" t="n">
        <v>9</v>
      </c>
      <c r="D1755" s="7" t="n">
        <v>0</v>
      </c>
      <c r="E1755" s="7" t="s">
        <v>29</v>
      </c>
      <c r="F1755" s="7" t="n">
        <v>0</v>
      </c>
      <c r="G1755" s="7" t="n">
        <v>1</v>
      </c>
      <c r="H1755" s="7" t="n">
        <v>0</v>
      </c>
    </row>
    <row r="1756" spans="1:8">
      <c r="A1756" t="s">
        <v>4</v>
      </c>
      <c r="B1756" s="4" t="s">
        <v>5</v>
      </c>
      <c r="C1756" s="4" t="s">
        <v>10</v>
      </c>
      <c r="D1756" s="4" t="s">
        <v>18</v>
      </c>
      <c r="E1756" s="4" t="s">
        <v>18</v>
      </c>
      <c r="F1756" s="4" t="s">
        <v>18</v>
      </c>
      <c r="G1756" s="4" t="s">
        <v>18</v>
      </c>
    </row>
    <row r="1757" spans="1:8">
      <c r="A1757" t="n">
        <v>16293</v>
      </c>
      <c r="B1757" s="34" t="n">
        <v>46</v>
      </c>
      <c r="C1757" s="7" t="n">
        <v>7030</v>
      </c>
      <c r="D1757" s="7" t="n">
        <v>-9.02999973297119</v>
      </c>
      <c r="E1757" s="7" t="n">
        <v>0</v>
      </c>
      <c r="F1757" s="7" t="n">
        <v>78.1999969482422</v>
      </c>
      <c r="G1757" s="7" t="n">
        <v>177.600006103516</v>
      </c>
    </row>
    <row r="1758" spans="1:8">
      <c r="A1758" t="s">
        <v>4</v>
      </c>
      <c r="B1758" s="4" t="s">
        <v>5</v>
      </c>
      <c r="C1758" s="4" t="s">
        <v>10</v>
      </c>
      <c r="D1758" s="4" t="s">
        <v>9</v>
      </c>
    </row>
    <row r="1759" spans="1:8">
      <c r="A1759" t="n">
        <v>16312</v>
      </c>
      <c r="B1759" s="35" t="n">
        <v>43</v>
      </c>
      <c r="C1759" s="7" t="n">
        <v>7030</v>
      </c>
      <c r="D1759" s="7" t="n">
        <v>128</v>
      </c>
    </row>
    <row r="1760" spans="1:8">
      <c r="A1760" t="s">
        <v>4</v>
      </c>
      <c r="B1760" s="4" t="s">
        <v>5</v>
      </c>
      <c r="C1760" s="4" t="s">
        <v>10</v>
      </c>
      <c r="D1760" s="4" t="s">
        <v>9</v>
      </c>
    </row>
    <row r="1761" spans="1:8">
      <c r="A1761" t="n">
        <v>16319</v>
      </c>
      <c r="B1761" s="35" t="n">
        <v>43</v>
      </c>
      <c r="C1761" s="7" t="n">
        <v>7030</v>
      </c>
      <c r="D1761" s="7" t="n">
        <v>16</v>
      </c>
    </row>
    <row r="1762" spans="1:8">
      <c r="A1762" t="s">
        <v>4</v>
      </c>
      <c r="B1762" s="4" t="s">
        <v>5</v>
      </c>
      <c r="C1762" s="4" t="s">
        <v>10</v>
      </c>
      <c r="D1762" s="4" t="s">
        <v>13</v>
      </c>
      <c r="E1762" s="4" t="s">
        <v>13</v>
      </c>
      <c r="F1762" s="4" t="s">
        <v>6</v>
      </c>
    </row>
    <row r="1763" spans="1:8">
      <c r="A1763" t="n">
        <v>16326</v>
      </c>
      <c r="B1763" s="24" t="n">
        <v>47</v>
      </c>
      <c r="C1763" s="7" t="n">
        <v>7030</v>
      </c>
      <c r="D1763" s="7" t="n">
        <v>0</v>
      </c>
      <c r="E1763" s="7" t="n">
        <v>0</v>
      </c>
      <c r="F1763" s="7" t="s">
        <v>235</v>
      </c>
    </row>
    <row r="1764" spans="1:8">
      <c r="A1764" t="s">
        <v>4</v>
      </c>
      <c r="B1764" s="4" t="s">
        <v>5</v>
      </c>
      <c r="C1764" s="4" t="s">
        <v>10</v>
      </c>
    </row>
    <row r="1765" spans="1:8">
      <c r="A1765" t="n">
        <v>16348</v>
      </c>
      <c r="B1765" s="30" t="n">
        <v>16</v>
      </c>
      <c r="C1765" s="7" t="n">
        <v>0</v>
      </c>
    </row>
    <row r="1766" spans="1:8">
      <c r="A1766" t="s">
        <v>4</v>
      </c>
      <c r="B1766" s="4" t="s">
        <v>5</v>
      </c>
      <c r="C1766" s="4" t="s">
        <v>10</v>
      </c>
      <c r="D1766" s="4" t="s">
        <v>13</v>
      </c>
      <c r="E1766" s="4" t="s">
        <v>6</v>
      </c>
      <c r="F1766" s="4" t="s">
        <v>18</v>
      </c>
      <c r="G1766" s="4" t="s">
        <v>18</v>
      </c>
      <c r="H1766" s="4" t="s">
        <v>18</v>
      </c>
    </row>
    <row r="1767" spans="1:8">
      <c r="A1767" t="n">
        <v>16351</v>
      </c>
      <c r="B1767" s="36" t="n">
        <v>48</v>
      </c>
      <c r="C1767" s="7" t="n">
        <v>7030</v>
      </c>
      <c r="D1767" s="7" t="n">
        <v>0</v>
      </c>
      <c r="E1767" s="7" t="s">
        <v>29</v>
      </c>
      <c r="F1767" s="7" t="n">
        <v>0</v>
      </c>
      <c r="G1767" s="7" t="n">
        <v>1</v>
      </c>
      <c r="H1767" s="7" t="n">
        <v>0</v>
      </c>
    </row>
    <row r="1768" spans="1:8">
      <c r="A1768" t="s">
        <v>4</v>
      </c>
      <c r="B1768" s="4" t="s">
        <v>5</v>
      </c>
      <c r="C1768" s="4" t="s">
        <v>10</v>
      </c>
      <c r="D1768" s="4" t="s">
        <v>18</v>
      </c>
      <c r="E1768" s="4" t="s">
        <v>18</v>
      </c>
      <c r="F1768" s="4" t="s">
        <v>18</v>
      </c>
      <c r="G1768" s="4" t="s">
        <v>18</v>
      </c>
    </row>
    <row r="1769" spans="1:8">
      <c r="A1769" t="n">
        <v>16375</v>
      </c>
      <c r="B1769" s="34" t="n">
        <v>46</v>
      </c>
      <c r="C1769" s="7" t="n">
        <v>7024</v>
      </c>
      <c r="D1769" s="7" t="n">
        <v>-19.2999992370605</v>
      </c>
      <c r="E1769" s="7" t="n">
        <v>6</v>
      </c>
      <c r="F1769" s="7" t="n">
        <v>52.9300003051758</v>
      </c>
      <c r="G1769" s="7" t="n">
        <v>57.5999984741211</v>
      </c>
    </row>
    <row r="1770" spans="1:8">
      <c r="A1770" t="s">
        <v>4</v>
      </c>
      <c r="B1770" s="4" t="s">
        <v>5</v>
      </c>
      <c r="C1770" s="4" t="s">
        <v>10</v>
      </c>
      <c r="D1770" s="4" t="s">
        <v>9</v>
      </c>
    </row>
    <row r="1771" spans="1:8">
      <c r="A1771" t="n">
        <v>16394</v>
      </c>
      <c r="B1771" s="35" t="n">
        <v>43</v>
      </c>
      <c r="C1771" s="7" t="n">
        <v>7024</v>
      </c>
      <c r="D1771" s="7" t="n">
        <v>640</v>
      </c>
    </row>
    <row r="1772" spans="1:8">
      <c r="A1772" t="s">
        <v>4</v>
      </c>
      <c r="B1772" s="4" t="s">
        <v>5</v>
      </c>
      <c r="C1772" s="4" t="s">
        <v>10</v>
      </c>
      <c r="D1772" s="4" t="s">
        <v>18</v>
      </c>
      <c r="E1772" s="4" t="s">
        <v>18</v>
      </c>
      <c r="F1772" s="4" t="s">
        <v>18</v>
      </c>
      <c r="G1772" s="4" t="s">
        <v>18</v>
      </c>
    </row>
    <row r="1773" spans="1:8">
      <c r="A1773" t="n">
        <v>16401</v>
      </c>
      <c r="B1773" s="34" t="n">
        <v>46</v>
      </c>
      <c r="C1773" s="7" t="n">
        <v>19</v>
      </c>
      <c r="D1773" s="7" t="n">
        <v>-15.0799999237061</v>
      </c>
      <c r="E1773" s="7" t="n">
        <v>5.90000009536743</v>
      </c>
      <c r="F1773" s="7" t="n">
        <v>55.7299995422363</v>
      </c>
      <c r="G1773" s="7" t="n">
        <v>40.4000015258789</v>
      </c>
    </row>
    <row r="1774" spans="1:8">
      <c r="A1774" t="s">
        <v>4</v>
      </c>
      <c r="B1774" s="4" t="s">
        <v>5</v>
      </c>
      <c r="C1774" s="4" t="s">
        <v>10</v>
      </c>
      <c r="D1774" s="4" t="s">
        <v>9</v>
      </c>
    </row>
    <row r="1775" spans="1:8">
      <c r="A1775" t="n">
        <v>16420</v>
      </c>
      <c r="B1775" s="35" t="n">
        <v>43</v>
      </c>
      <c r="C1775" s="7" t="n">
        <v>19</v>
      </c>
      <c r="D1775" s="7" t="n">
        <v>640</v>
      </c>
    </row>
    <row r="1776" spans="1:8">
      <c r="A1776" t="s">
        <v>4</v>
      </c>
      <c r="B1776" s="4" t="s">
        <v>5</v>
      </c>
      <c r="C1776" s="4" t="s">
        <v>10</v>
      </c>
      <c r="D1776" s="4" t="s">
        <v>13</v>
      </c>
      <c r="E1776" s="4" t="s">
        <v>13</v>
      </c>
      <c r="F1776" s="4" t="s">
        <v>6</v>
      </c>
    </row>
    <row r="1777" spans="1:8">
      <c r="A1777" t="n">
        <v>16427</v>
      </c>
      <c r="B1777" s="24" t="n">
        <v>47</v>
      </c>
      <c r="C1777" s="7" t="n">
        <v>19</v>
      </c>
      <c r="D1777" s="7" t="n">
        <v>0</v>
      </c>
      <c r="E1777" s="7" t="n">
        <v>0</v>
      </c>
      <c r="F1777" s="7" t="s">
        <v>223</v>
      </c>
    </row>
    <row r="1778" spans="1:8">
      <c r="A1778" t="s">
        <v>4</v>
      </c>
      <c r="B1778" s="4" t="s">
        <v>5</v>
      </c>
      <c r="C1778" s="4" t="s">
        <v>10</v>
      </c>
      <c r="D1778" s="4" t="s">
        <v>18</v>
      </c>
      <c r="E1778" s="4" t="s">
        <v>18</v>
      </c>
      <c r="F1778" s="4" t="s">
        <v>18</v>
      </c>
      <c r="G1778" s="4" t="s">
        <v>18</v>
      </c>
    </row>
    <row r="1779" spans="1:8">
      <c r="A1779" t="n">
        <v>16442</v>
      </c>
      <c r="B1779" s="34" t="n">
        <v>46</v>
      </c>
      <c r="C1779" s="7" t="n">
        <v>7036</v>
      </c>
      <c r="D1779" s="7" t="n">
        <v>-39.8899993896484</v>
      </c>
      <c r="E1779" s="7" t="n">
        <v>30</v>
      </c>
      <c r="F1779" s="7" t="n">
        <v>31.4599990844727</v>
      </c>
      <c r="G1779" s="7" t="n">
        <v>60.2999992370605</v>
      </c>
    </row>
    <row r="1780" spans="1:8">
      <c r="A1780" t="s">
        <v>4</v>
      </c>
      <c r="B1780" s="4" t="s">
        <v>5</v>
      </c>
      <c r="C1780" s="4" t="s">
        <v>10</v>
      </c>
      <c r="D1780" s="4" t="s">
        <v>6</v>
      </c>
      <c r="E1780" s="4" t="s">
        <v>13</v>
      </c>
      <c r="F1780" s="4" t="s">
        <v>13</v>
      </c>
      <c r="G1780" s="4" t="s">
        <v>13</v>
      </c>
      <c r="H1780" s="4" t="s">
        <v>13</v>
      </c>
      <c r="I1780" s="4" t="s">
        <v>13</v>
      </c>
      <c r="J1780" s="4" t="s">
        <v>18</v>
      </c>
      <c r="K1780" s="4" t="s">
        <v>18</v>
      </c>
      <c r="L1780" s="4" t="s">
        <v>18</v>
      </c>
      <c r="M1780" s="4" t="s">
        <v>18</v>
      </c>
      <c r="N1780" s="4" t="s">
        <v>13</v>
      </c>
    </row>
    <row r="1781" spans="1:8">
      <c r="A1781" t="n">
        <v>16461</v>
      </c>
      <c r="B1781" s="53" t="n">
        <v>34</v>
      </c>
      <c r="C1781" s="7" t="n">
        <v>7036</v>
      </c>
      <c r="D1781" s="7" t="s">
        <v>237</v>
      </c>
      <c r="E1781" s="7" t="n">
        <v>1</v>
      </c>
      <c r="F1781" s="7" t="n">
        <v>0</v>
      </c>
      <c r="G1781" s="7" t="n">
        <v>0</v>
      </c>
      <c r="H1781" s="7" t="n">
        <v>0</v>
      </c>
      <c r="I1781" s="7" t="n">
        <v>0</v>
      </c>
      <c r="J1781" s="7" t="n">
        <v>0</v>
      </c>
      <c r="K1781" s="7" t="n">
        <v>-1</v>
      </c>
      <c r="L1781" s="7" t="n">
        <v>-1</v>
      </c>
      <c r="M1781" s="7" t="n">
        <v>-1</v>
      </c>
      <c r="N1781" s="7" t="n">
        <v>0</v>
      </c>
    </row>
    <row r="1782" spans="1:8">
      <c r="A1782" t="s">
        <v>4</v>
      </c>
      <c r="B1782" s="4" t="s">
        <v>5</v>
      </c>
      <c r="C1782" s="4" t="s">
        <v>10</v>
      </c>
      <c r="D1782" s="4" t="s">
        <v>9</v>
      </c>
    </row>
    <row r="1783" spans="1:8">
      <c r="A1783" t="n">
        <v>16493</v>
      </c>
      <c r="B1783" s="35" t="n">
        <v>43</v>
      </c>
      <c r="C1783" s="7" t="n">
        <v>7036</v>
      </c>
      <c r="D1783" s="7" t="n">
        <v>8388992</v>
      </c>
    </row>
    <row r="1784" spans="1:8">
      <c r="A1784" t="s">
        <v>4</v>
      </c>
      <c r="B1784" s="4" t="s">
        <v>5</v>
      </c>
      <c r="C1784" s="4" t="s">
        <v>13</v>
      </c>
      <c r="D1784" s="4" t="s">
        <v>6</v>
      </c>
      <c r="E1784" s="4" t="s">
        <v>10</v>
      </c>
    </row>
    <row r="1785" spans="1:8">
      <c r="A1785" t="n">
        <v>16500</v>
      </c>
      <c r="B1785" s="64" t="n">
        <v>94</v>
      </c>
      <c r="C1785" s="7" t="n">
        <v>0</v>
      </c>
      <c r="D1785" s="7" t="s">
        <v>238</v>
      </c>
      <c r="E1785" s="7" t="n">
        <v>1</v>
      </c>
    </row>
    <row r="1786" spans="1:8">
      <c r="A1786" t="s">
        <v>4</v>
      </c>
      <c r="B1786" s="4" t="s">
        <v>5</v>
      </c>
      <c r="C1786" s="4" t="s">
        <v>13</v>
      </c>
      <c r="D1786" s="4" t="s">
        <v>6</v>
      </c>
      <c r="E1786" s="4" t="s">
        <v>10</v>
      </c>
    </row>
    <row r="1787" spans="1:8">
      <c r="A1787" t="n">
        <v>16513</v>
      </c>
      <c r="B1787" s="64" t="n">
        <v>94</v>
      </c>
      <c r="C1787" s="7" t="n">
        <v>0</v>
      </c>
      <c r="D1787" s="7" t="s">
        <v>238</v>
      </c>
      <c r="E1787" s="7" t="n">
        <v>2</v>
      </c>
    </row>
    <row r="1788" spans="1:8">
      <c r="A1788" t="s">
        <v>4</v>
      </c>
      <c r="B1788" s="4" t="s">
        <v>5</v>
      </c>
      <c r="C1788" s="4" t="s">
        <v>13</v>
      </c>
      <c r="D1788" s="4" t="s">
        <v>6</v>
      </c>
      <c r="E1788" s="4" t="s">
        <v>10</v>
      </c>
    </row>
    <row r="1789" spans="1:8">
      <c r="A1789" t="n">
        <v>16526</v>
      </c>
      <c r="B1789" s="64" t="n">
        <v>94</v>
      </c>
      <c r="C1789" s="7" t="n">
        <v>1</v>
      </c>
      <c r="D1789" s="7" t="s">
        <v>238</v>
      </c>
      <c r="E1789" s="7" t="n">
        <v>4</v>
      </c>
    </row>
    <row r="1790" spans="1:8">
      <c r="A1790" t="s">
        <v>4</v>
      </c>
      <c r="B1790" s="4" t="s">
        <v>5</v>
      </c>
      <c r="C1790" s="4" t="s">
        <v>13</v>
      </c>
      <c r="D1790" s="4" t="s">
        <v>6</v>
      </c>
    </row>
    <row r="1791" spans="1:8">
      <c r="A1791" t="n">
        <v>16539</v>
      </c>
      <c r="B1791" s="64" t="n">
        <v>94</v>
      </c>
      <c r="C1791" s="7" t="n">
        <v>5</v>
      </c>
      <c r="D1791" s="7" t="s">
        <v>238</v>
      </c>
    </row>
    <row r="1792" spans="1:8">
      <c r="A1792" t="s">
        <v>4</v>
      </c>
      <c r="B1792" s="4" t="s">
        <v>5</v>
      </c>
      <c r="C1792" s="4" t="s">
        <v>13</v>
      </c>
      <c r="D1792" s="4" t="s">
        <v>6</v>
      </c>
      <c r="E1792" s="4" t="s">
        <v>10</v>
      </c>
    </row>
    <row r="1793" spans="1:14">
      <c r="A1793" t="n">
        <v>16550</v>
      </c>
      <c r="B1793" s="64" t="n">
        <v>94</v>
      </c>
      <c r="C1793" s="7" t="n">
        <v>0</v>
      </c>
      <c r="D1793" s="7" t="s">
        <v>239</v>
      </c>
      <c r="E1793" s="7" t="n">
        <v>1</v>
      </c>
    </row>
    <row r="1794" spans="1:14">
      <c r="A1794" t="s">
        <v>4</v>
      </c>
      <c r="B1794" s="4" t="s">
        <v>5</v>
      </c>
      <c r="C1794" s="4" t="s">
        <v>13</v>
      </c>
      <c r="D1794" s="4" t="s">
        <v>6</v>
      </c>
      <c r="E1794" s="4" t="s">
        <v>10</v>
      </c>
    </row>
    <row r="1795" spans="1:14">
      <c r="A1795" t="n">
        <v>16563</v>
      </c>
      <c r="B1795" s="64" t="n">
        <v>94</v>
      </c>
      <c r="C1795" s="7" t="n">
        <v>0</v>
      </c>
      <c r="D1795" s="7" t="s">
        <v>239</v>
      </c>
      <c r="E1795" s="7" t="n">
        <v>2</v>
      </c>
    </row>
    <row r="1796" spans="1:14">
      <c r="A1796" t="s">
        <v>4</v>
      </c>
      <c r="B1796" s="4" t="s">
        <v>5</v>
      </c>
      <c r="C1796" s="4" t="s">
        <v>13</v>
      </c>
      <c r="D1796" s="4" t="s">
        <v>6</v>
      </c>
      <c r="E1796" s="4" t="s">
        <v>10</v>
      </c>
    </row>
    <row r="1797" spans="1:14">
      <c r="A1797" t="n">
        <v>16576</v>
      </c>
      <c r="B1797" s="64" t="n">
        <v>94</v>
      </c>
      <c r="C1797" s="7" t="n">
        <v>1</v>
      </c>
      <c r="D1797" s="7" t="s">
        <v>239</v>
      </c>
      <c r="E1797" s="7" t="n">
        <v>4</v>
      </c>
    </row>
    <row r="1798" spans="1:14">
      <c r="A1798" t="s">
        <v>4</v>
      </c>
      <c r="B1798" s="4" t="s">
        <v>5</v>
      </c>
      <c r="C1798" s="4" t="s">
        <v>13</v>
      </c>
      <c r="D1798" s="4" t="s">
        <v>6</v>
      </c>
    </row>
    <row r="1799" spans="1:14">
      <c r="A1799" t="n">
        <v>16589</v>
      </c>
      <c r="B1799" s="64" t="n">
        <v>94</v>
      </c>
      <c r="C1799" s="7" t="n">
        <v>5</v>
      </c>
      <c r="D1799" s="7" t="s">
        <v>239</v>
      </c>
    </row>
    <row r="1800" spans="1:14">
      <c r="A1800" t="s">
        <v>4</v>
      </c>
      <c r="B1800" s="4" t="s">
        <v>5</v>
      </c>
      <c r="C1800" s="4" t="s">
        <v>13</v>
      </c>
      <c r="D1800" s="4" t="s">
        <v>6</v>
      </c>
      <c r="E1800" s="4" t="s">
        <v>10</v>
      </c>
    </row>
    <row r="1801" spans="1:14">
      <c r="A1801" t="n">
        <v>16600</v>
      </c>
      <c r="B1801" s="64" t="n">
        <v>94</v>
      </c>
      <c r="C1801" s="7" t="n">
        <v>1</v>
      </c>
      <c r="D1801" s="7" t="s">
        <v>238</v>
      </c>
      <c r="E1801" s="7" t="n">
        <v>1</v>
      </c>
    </row>
    <row r="1802" spans="1:14">
      <c r="A1802" t="s">
        <v>4</v>
      </c>
      <c r="B1802" s="4" t="s">
        <v>5</v>
      </c>
      <c r="C1802" s="4" t="s">
        <v>13</v>
      </c>
      <c r="D1802" s="4" t="s">
        <v>6</v>
      </c>
      <c r="E1802" s="4" t="s">
        <v>10</v>
      </c>
    </row>
    <row r="1803" spans="1:14">
      <c r="A1803" t="n">
        <v>16613</v>
      </c>
      <c r="B1803" s="64" t="n">
        <v>94</v>
      </c>
      <c r="C1803" s="7" t="n">
        <v>1</v>
      </c>
      <c r="D1803" s="7" t="s">
        <v>238</v>
      </c>
      <c r="E1803" s="7" t="n">
        <v>2</v>
      </c>
    </row>
    <row r="1804" spans="1:14">
      <c r="A1804" t="s">
        <v>4</v>
      </c>
      <c r="B1804" s="4" t="s">
        <v>5</v>
      </c>
      <c r="C1804" s="4" t="s">
        <v>13</v>
      </c>
      <c r="D1804" s="4" t="s">
        <v>6</v>
      </c>
      <c r="E1804" s="4" t="s">
        <v>10</v>
      </c>
    </row>
    <row r="1805" spans="1:14">
      <c r="A1805" t="n">
        <v>16626</v>
      </c>
      <c r="B1805" s="64" t="n">
        <v>94</v>
      </c>
      <c r="C1805" s="7" t="n">
        <v>0</v>
      </c>
      <c r="D1805" s="7" t="s">
        <v>238</v>
      </c>
      <c r="E1805" s="7" t="n">
        <v>4</v>
      </c>
    </row>
    <row r="1806" spans="1:14">
      <c r="A1806" t="s">
        <v>4</v>
      </c>
      <c r="B1806" s="4" t="s">
        <v>5</v>
      </c>
      <c r="C1806" s="4" t="s">
        <v>13</v>
      </c>
      <c r="D1806" s="4" t="s">
        <v>6</v>
      </c>
      <c r="E1806" s="4" t="s">
        <v>10</v>
      </c>
    </row>
    <row r="1807" spans="1:14">
      <c r="A1807" t="n">
        <v>16639</v>
      </c>
      <c r="B1807" s="64" t="n">
        <v>94</v>
      </c>
      <c r="C1807" s="7" t="n">
        <v>1</v>
      </c>
      <c r="D1807" s="7" t="s">
        <v>239</v>
      </c>
      <c r="E1807" s="7" t="n">
        <v>1</v>
      </c>
    </row>
    <row r="1808" spans="1:14">
      <c r="A1808" t="s">
        <v>4</v>
      </c>
      <c r="B1808" s="4" t="s">
        <v>5</v>
      </c>
      <c r="C1808" s="4" t="s">
        <v>13</v>
      </c>
      <c r="D1808" s="4" t="s">
        <v>6</v>
      </c>
      <c r="E1808" s="4" t="s">
        <v>10</v>
      </c>
    </row>
    <row r="1809" spans="1:5">
      <c r="A1809" t="n">
        <v>16652</v>
      </c>
      <c r="B1809" s="64" t="n">
        <v>94</v>
      </c>
      <c r="C1809" s="7" t="n">
        <v>1</v>
      </c>
      <c r="D1809" s="7" t="s">
        <v>239</v>
      </c>
      <c r="E1809" s="7" t="n">
        <v>2</v>
      </c>
    </row>
    <row r="1810" spans="1:5">
      <c r="A1810" t="s">
        <v>4</v>
      </c>
      <c r="B1810" s="4" t="s">
        <v>5</v>
      </c>
      <c r="C1810" s="4" t="s">
        <v>13</v>
      </c>
      <c r="D1810" s="4" t="s">
        <v>6</v>
      </c>
      <c r="E1810" s="4" t="s">
        <v>10</v>
      </c>
    </row>
    <row r="1811" spans="1:5">
      <c r="A1811" t="n">
        <v>16665</v>
      </c>
      <c r="B1811" s="64" t="n">
        <v>94</v>
      </c>
      <c r="C1811" s="7" t="n">
        <v>0</v>
      </c>
      <c r="D1811" s="7" t="s">
        <v>239</v>
      </c>
      <c r="E1811" s="7" t="n">
        <v>4</v>
      </c>
    </row>
    <row r="1812" spans="1:5">
      <c r="A1812" t="s">
        <v>4</v>
      </c>
      <c r="B1812" s="4" t="s">
        <v>5</v>
      </c>
      <c r="C1812" s="4" t="s">
        <v>13</v>
      </c>
      <c r="D1812" s="4" t="s">
        <v>6</v>
      </c>
      <c r="E1812" s="4" t="s">
        <v>10</v>
      </c>
    </row>
    <row r="1813" spans="1:5">
      <c r="A1813" t="n">
        <v>16678</v>
      </c>
      <c r="B1813" s="64" t="n">
        <v>94</v>
      </c>
      <c r="C1813" s="7" t="n">
        <v>0</v>
      </c>
      <c r="D1813" s="7" t="s">
        <v>240</v>
      </c>
      <c r="E1813" s="7" t="n">
        <v>1</v>
      </c>
    </row>
    <row r="1814" spans="1:5">
      <c r="A1814" t="s">
        <v>4</v>
      </c>
      <c r="B1814" s="4" t="s">
        <v>5</v>
      </c>
      <c r="C1814" s="4" t="s">
        <v>13</v>
      </c>
      <c r="D1814" s="4" t="s">
        <v>6</v>
      </c>
      <c r="E1814" s="4" t="s">
        <v>10</v>
      </c>
    </row>
    <row r="1815" spans="1:5">
      <c r="A1815" t="n">
        <v>16691</v>
      </c>
      <c r="B1815" s="64" t="n">
        <v>94</v>
      </c>
      <c r="C1815" s="7" t="n">
        <v>0</v>
      </c>
      <c r="D1815" s="7" t="s">
        <v>240</v>
      </c>
      <c r="E1815" s="7" t="n">
        <v>2</v>
      </c>
    </row>
    <row r="1816" spans="1:5">
      <c r="A1816" t="s">
        <v>4</v>
      </c>
      <c r="B1816" s="4" t="s">
        <v>5</v>
      </c>
      <c r="C1816" s="4" t="s">
        <v>13</v>
      </c>
      <c r="D1816" s="4" t="s">
        <v>6</v>
      </c>
      <c r="E1816" s="4" t="s">
        <v>10</v>
      </c>
    </row>
    <row r="1817" spans="1:5">
      <c r="A1817" t="n">
        <v>16704</v>
      </c>
      <c r="B1817" s="64" t="n">
        <v>94</v>
      </c>
      <c r="C1817" s="7" t="n">
        <v>1</v>
      </c>
      <c r="D1817" s="7" t="s">
        <v>240</v>
      </c>
      <c r="E1817" s="7" t="n">
        <v>4</v>
      </c>
    </row>
    <row r="1818" spans="1:5">
      <c r="A1818" t="s">
        <v>4</v>
      </c>
      <c r="B1818" s="4" t="s">
        <v>5</v>
      </c>
      <c r="C1818" s="4" t="s">
        <v>13</v>
      </c>
      <c r="D1818" s="4" t="s">
        <v>6</v>
      </c>
    </row>
    <row r="1819" spans="1:5">
      <c r="A1819" t="n">
        <v>16717</v>
      </c>
      <c r="B1819" s="64" t="n">
        <v>94</v>
      </c>
      <c r="C1819" s="7" t="n">
        <v>5</v>
      </c>
      <c r="D1819" s="7" t="s">
        <v>240</v>
      </c>
    </row>
    <row r="1820" spans="1:5">
      <c r="A1820" t="s">
        <v>4</v>
      </c>
      <c r="B1820" s="4" t="s">
        <v>5</v>
      </c>
      <c r="C1820" s="4" t="s">
        <v>13</v>
      </c>
      <c r="D1820" s="4" t="s">
        <v>6</v>
      </c>
      <c r="E1820" s="4" t="s">
        <v>18</v>
      </c>
      <c r="F1820" s="4" t="s">
        <v>18</v>
      </c>
      <c r="G1820" s="4" t="s">
        <v>18</v>
      </c>
    </row>
    <row r="1821" spans="1:5">
      <c r="A1821" t="n">
        <v>16728</v>
      </c>
      <c r="B1821" s="64" t="n">
        <v>94</v>
      </c>
      <c r="C1821" s="7" t="n">
        <v>2</v>
      </c>
      <c r="D1821" s="7" t="s">
        <v>240</v>
      </c>
      <c r="E1821" s="7" t="n">
        <v>-3.96000003814697</v>
      </c>
      <c r="F1821" s="7" t="n">
        <v>0</v>
      </c>
      <c r="G1821" s="7" t="n">
        <v>60.689998626709</v>
      </c>
    </row>
    <row r="1822" spans="1:5">
      <c r="A1822" t="s">
        <v>4</v>
      </c>
      <c r="B1822" s="4" t="s">
        <v>5</v>
      </c>
      <c r="C1822" s="4" t="s">
        <v>13</v>
      </c>
      <c r="D1822" s="4" t="s">
        <v>6</v>
      </c>
      <c r="E1822" s="4" t="s">
        <v>18</v>
      </c>
      <c r="F1822" s="4" t="s">
        <v>18</v>
      </c>
      <c r="G1822" s="4" t="s">
        <v>18</v>
      </c>
    </row>
    <row r="1823" spans="1:5">
      <c r="A1823" t="n">
        <v>16751</v>
      </c>
      <c r="B1823" s="64" t="n">
        <v>94</v>
      </c>
      <c r="C1823" s="7" t="n">
        <v>3</v>
      </c>
      <c r="D1823" s="7" t="s">
        <v>240</v>
      </c>
      <c r="E1823" s="7" t="n">
        <v>0</v>
      </c>
      <c r="F1823" s="7" t="n">
        <v>202.5</v>
      </c>
      <c r="G1823" s="7" t="n">
        <v>0</v>
      </c>
    </row>
    <row r="1824" spans="1:5">
      <c r="A1824" t="s">
        <v>4</v>
      </c>
      <c r="B1824" s="4" t="s">
        <v>5</v>
      </c>
      <c r="C1824" s="4" t="s">
        <v>13</v>
      </c>
      <c r="D1824" s="4" t="s">
        <v>13</v>
      </c>
      <c r="E1824" s="4" t="s">
        <v>18</v>
      </c>
      <c r="F1824" s="4" t="s">
        <v>18</v>
      </c>
      <c r="G1824" s="4" t="s">
        <v>18</v>
      </c>
      <c r="H1824" s="4" t="s">
        <v>10</v>
      </c>
    </row>
    <row r="1825" spans="1:8">
      <c r="A1825" t="n">
        <v>16774</v>
      </c>
      <c r="B1825" s="38" t="n">
        <v>45</v>
      </c>
      <c r="C1825" s="7" t="n">
        <v>2</v>
      </c>
      <c r="D1825" s="7" t="n">
        <v>3</v>
      </c>
      <c r="E1825" s="7" t="n">
        <v>-4.1399998664856</v>
      </c>
      <c r="F1825" s="7" t="n">
        <v>1.0900000333786</v>
      </c>
      <c r="G1825" s="7" t="n">
        <v>60.8199996948242</v>
      </c>
      <c r="H1825" s="7" t="n">
        <v>0</v>
      </c>
    </row>
    <row r="1826" spans="1:8">
      <c r="A1826" t="s">
        <v>4</v>
      </c>
      <c r="B1826" s="4" t="s">
        <v>5</v>
      </c>
      <c r="C1826" s="4" t="s">
        <v>13</v>
      </c>
      <c r="D1826" s="4" t="s">
        <v>13</v>
      </c>
      <c r="E1826" s="4" t="s">
        <v>18</v>
      </c>
      <c r="F1826" s="4" t="s">
        <v>18</v>
      </c>
      <c r="G1826" s="4" t="s">
        <v>18</v>
      </c>
      <c r="H1826" s="4" t="s">
        <v>10</v>
      </c>
      <c r="I1826" s="4" t="s">
        <v>13</v>
      </c>
    </row>
    <row r="1827" spans="1:8">
      <c r="A1827" t="n">
        <v>16791</v>
      </c>
      <c r="B1827" s="38" t="n">
        <v>45</v>
      </c>
      <c r="C1827" s="7" t="n">
        <v>4</v>
      </c>
      <c r="D1827" s="7" t="n">
        <v>3</v>
      </c>
      <c r="E1827" s="7" t="n">
        <v>359.170013427734</v>
      </c>
      <c r="F1827" s="7" t="n">
        <v>5.03999996185303</v>
      </c>
      <c r="G1827" s="7" t="n">
        <v>0</v>
      </c>
      <c r="H1827" s="7" t="n">
        <v>0</v>
      </c>
      <c r="I1827" s="7" t="n">
        <v>0</v>
      </c>
    </row>
    <row r="1828" spans="1:8">
      <c r="A1828" t="s">
        <v>4</v>
      </c>
      <c r="B1828" s="4" t="s">
        <v>5</v>
      </c>
      <c r="C1828" s="4" t="s">
        <v>13</v>
      </c>
      <c r="D1828" s="4" t="s">
        <v>13</v>
      </c>
      <c r="E1828" s="4" t="s">
        <v>18</v>
      </c>
      <c r="F1828" s="4" t="s">
        <v>10</v>
      </c>
    </row>
    <row r="1829" spans="1:8">
      <c r="A1829" t="n">
        <v>16809</v>
      </c>
      <c r="B1829" s="38" t="n">
        <v>45</v>
      </c>
      <c r="C1829" s="7" t="n">
        <v>5</v>
      </c>
      <c r="D1829" s="7" t="n">
        <v>3</v>
      </c>
      <c r="E1829" s="7" t="n">
        <v>6.5</v>
      </c>
      <c r="F1829" s="7" t="n">
        <v>0</v>
      </c>
    </row>
    <row r="1830" spans="1:8">
      <c r="A1830" t="s">
        <v>4</v>
      </c>
      <c r="B1830" s="4" t="s">
        <v>5</v>
      </c>
      <c r="C1830" s="4" t="s">
        <v>13</v>
      </c>
      <c r="D1830" s="4" t="s">
        <v>13</v>
      </c>
      <c r="E1830" s="4" t="s">
        <v>18</v>
      </c>
      <c r="F1830" s="4" t="s">
        <v>10</v>
      </c>
    </row>
    <row r="1831" spans="1:8">
      <c r="A1831" t="n">
        <v>16818</v>
      </c>
      <c r="B1831" s="38" t="n">
        <v>45</v>
      </c>
      <c r="C1831" s="7" t="n">
        <v>11</v>
      </c>
      <c r="D1831" s="7" t="n">
        <v>3</v>
      </c>
      <c r="E1831" s="7" t="n">
        <v>41.4000015258789</v>
      </c>
      <c r="F1831" s="7" t="n">
        <v>0</v>
      </c>
    </row>
    <row r="1832" spans="1:8">
      <c r="A1832" t="s">
        <v>4</v>
      </c>
      <c r="B1832" s="4" t="s">
        <v>5</v>
      </c>
      <c r="C1832" s="4" t="s">
        <v>13</v>
      </c>
      <c r="D1832" s="4" t="s">
        <v>13</v>
      </c>
      <c r="E1832" s="4" t="s">
        <v>18</v>
      </c>
      <c r="F1832" s="4" t="s">
        <v>18</v>
      </c>
      <c r="G1832" s="4" t="s">
        <v>18</v>
      </c>
      <c r="H1832" s="4" t="s">
        <v>10</v>
      </c>
    </row>
    <row r="1833" spans="1:8">
      <c r="A1833" t="n">
        <v>16827</v>
      </c>
      <c r="B1833" s="38" t="n">
        <v>45</v>
      </c>
      <c r="C1833" s="7" t="n">
        <v>2</v>
      </c>
      <c r="D1833" s="7" t="n">
        <v>3</v>
      </c>
      <c r="E1833" s="7" t="n">
        <v>-2.6800000667572</v>
      </c>
      <c r="F1833" s="7" t="n">
        <v>0.910000026226044</v>
      </c>
      <c r="G1833" s="7" t="n">
        <v>61.4700012207031</v>
      </c>
      <c r="H1833" s="7" t="n">
        <v>3000</v>
      </c>
    </row>
    <row r="1834" spans="1:8">
      <c r="A1834" t="s">
        <v>4</v>
      </c>
      <c r="B1834" s="4" t="s">
        <v>5</v>
      </c>
      <c r="C1834" s="4" t="s">
        <v>13</v>
      </c>
      <c r="D1834" s="4" t="s">
        <v>13</v>
      </c>
      <c r="E1834" s="4" t="s">
        <v>18</v>
      </c>
      <c r="F1834" s="4" t="s">
        <v>18</v>
      </c>
      <c r="G1834" s="4" t="s">
        <v>18</v>
      </c>
      <c r="H1834" s="4" t="s">
        <v>10</v>
      </c>
      <c r="I1834" s="4" t="s">
        <v>13</v>
      </c>
    </row>
    <row r="1835" spans="1:8">
      <c r="A1835" t="n">
        <v>16844</v>
      </c>
      <c r="B1835" s="38" t="n">
        <v>45</v>
      </c>
      <c r="C1835" s="7" t="n">
        <v>4</v>
      </c>
      <c r="D1835" s="7" t="n">
        <v>3</v>
      </c>
      <c r="E1835" s="7" t="n">
        <v>354.769989013672</v>
      </c>
      <c r="F1835" s="7" t="n">
        <v>52.9300003051758</v>
      </c>
      <c r="G1835" s="7" t="n">
        <v>0</v>
      </c>
      <c r="H1835" s="7" t="n">
        <v>3000</v>
      </c>
      <c r="I1835" s="7" t="n">
        <v>0</v>
      </c>
    </row>
    <row r="1836" spans="1:8">
      <c r="A1836" t="s">
        <v>4</v>
      </c>
      <c r="B1836" s="4" t="s">
        <v>5</v>
      </c>
      <c r="C1836" s="4" t="s">
        <v>13</v>
      </c>
      <c r="D1836" s="4" t="s">
        <v>13</v>
      </c>
      <c r="E1836" s="4" t="s">
        <v>18</v>
      </c>
      <c r="F1836" s="4" t="s">
        <v>10</v>
      </c>
    </row>
    <row r="1837" spans="1:8">
      <c r="A1837" t="n">
        <v>16862</v>
      </c>
      <c r="B1837" s="38" t="n">
        <v>45</v>
      </c>
      <c r="C1837" s="7" t="n">
        <v>5</v>
      </c>
      <c r="D1837" s="7" t="n">
        <v>3</v>
      </c>
      <c r="E1837" s="7" t="n">
        <v>1.29999995231628</v>
      </c>
      <c r="F1837" s="7" t="n">
        <v>3000</v>
      </c>
    </row>
    <row r="1838" spans="1:8">
      <c r="A1838" t="s">
        <v>4</v>
      </c>
      <c r="B1838" s="4" t="s">
        <v>5</v>
      </c>
      <c r="C1838" s="4" t="s">
        <v>13</v>
      </c>
      <c r="D1838" s="4" t="s">
        <v>10</v>
      </c>
      <c r="E1838" s="4" t="s">
        <v>6</v>
      </c>
      <c r="F1838" s="4" t="s">
        <v>6</v>
      </c>
      <c r="G1838" s="4" t="s">
        <v>6</v>
      </c>
      <c r="H1838" s="4" t="s">
        <v>6</v>
      </c>
    </row>
    <row r="1839" spans="1:8">
      <c r="A1839" t="n">
        <v>16871</v>
      </c>
      <c r="B1839" s="43" t="n">
        <v>51</v>
      </c>
      <c r="C1839" s="7" t="n">
        <v>3</v>
      </c>
      <c r="D1839" s="7" t="n">
        <v>999</v>
      </c>
      <c r="E1839" s="7" t="s">
        <v>109</v>
      </c>
      <c r="F1839" s="7" t="s">
        <v>67</v>
      </c>
      <c r="G1839" s="7" t="s">
        <v>66</v>
      </c>
      <c r="H1839" s="7" t="s">
        <v>67</v>
      </c>
    </row>
    <row r="1840" spans="1:8">
      <c r="A1840" t="s">
        <v>4</v>
      </c>
      <c r="B1840" s="4" t="s">
        <v>5</v>
      </c>
      <c r="C1840" s="4" t="s">
        <v>13</v>
      </c>
      <c r="D1840" s="4" t="s">
        <v>10</v>
      </c>
      <c r="E1840" s="4" t="s">
        <v>6</v>
      </c>
      <c r="F1840" s="4" t="s">
        <v>6</v>
      </c>
      <c r="G1840" s="4" t="s">
        <v>6</v>
      </c>
      <c r="H1840" s="4" t="s">
        <v>6</v>
      </c>
    </row>
    <row r="1841" spans="1:9">
      <c r="A1841" t="n">
        <v>16884</v>
      </c>
      <c r="B1841" s="43" t="n">
        <v>51</v>
      </c>
      <c r="C1841" s="7" t="n">
        <v>3</v>
      </c>
      <c r="D1841" s="7" t="n">
        <v>23</v>
      </c>
      <c r="E1841" s="7" t="s">
        <v>241</v>
      </c>
      <c r="F1841" s="7" t="s">
        <v>101</v>
      </c>
      <c r="G1841" s="7" t="s">
        <v>66</v>
      </c>
      <c r="H1841" s="7" t="s">
        <v>67</v>
      </c>
    </row>
    <row r="1842" spans="1:9">
      <c r="A1842" t="s">
        <v>4</v>
      </c>
      <c r="B1842" s="4" t="s">
        <v>5</v>
      </c>
      <c r="C1842" s="4" t="s">
        <v>10</v>
      </c>
      <c r="D1842" s="4" t="s">
        <v>13</v>
      </c>
      <c r="E1842" s="4" t="s">
        <v>6</v>
      </c>
      <c r="F1842" s="4" t="s">
        <v>18</v>
      </c>
      <c r="G1842" s="4" t="s">
        <v>18</v>
      </c>
      <c r="H1842" s="4" t="s">
        <v>18</v>
      </c>
    </row>
    <row r="1843" spans="1:9">
      <c r="A1843" t="n">
        <v>16897</v>
      </c>
      <c r="B1843" s="36" t="n">
        <v>48</v>
      </c>
      <c r="C1843" s="7" t="n">
        <v>999</v>
      </c>
      <c r="D1843" s="7" t="n">
        <v>0</v>
      </c>
      <c r="E1843" s="7" t="s">
        <v>232</v>
      </c>
      <c r="F1843" s="7" t="n">
        <v>-1</v>
      </c>
      <c r="G1843" s="7" t="n">
        <v>1</v>
      </c>
      <c r="H1843" s="7" t="n">
        <v>0</v>
      </c>
    </row>
    <row r="1844" spans="1:9">
      <c r="A1844" t="s">
        <v>4</v>
      </c>
      <c r="B1844" s="4" t="s">
        <v>5</v>
      </c>
      <c r="C1844" s="4" t="s">
        <v>10</v>
      </c>
      <c r="D1844" s="4" t="s">
        <v>13</v>
      </c>
      <c r="E1844" s="4" t="s">
        <v>6</v>
      </c>
      <c r="F1844" s="4" t="s">
        <v>18</v>
      </c>
      <c r="G1844" s="4" t="s">
        <v>18</v>
      </c>
      <c r="H1844" s="4" t="s">
        <v>18</v>
      </c>
    </row>
    <row r="1845" spans="1:9">
      <c r="A1845" t="n">
        <v>16932</v>
      </c>
      <c r="B1845" s="36" t="n">
        <v>48</v>
      </c>
      <c r="C1845" s="7" t="n">
        <v>23</v>
      </c>
      <c r="D1845" s="7" t="n">
        <v>0</v>
      </c>
      <c r="E1845" s="7" t="s">
        <v>200</v>
      </c>
      <c r="F1845" s="7" t="n">
        <v>-1</v>
      </c>
      <c r="G1845" s="7" t="n">
        <v>1</v>
      </c>
      <c r="H1845" s="7" t="n">
        <v>0</v>
      </c>
    </row>
    <row r="1846" spans="1:9">
      <c r="A1846" t="s">
        <v>4</v>
      </c>
      <c r="B1846" s="4" t="s">
        <v>5</v>
      </c>
      <c r="C1846" s="4" t="s">
        <v>6</v>
      </c>
      <c r="D1846" s="4" t="s">
        <v>6</v>
      </c>
    </row>
    <row r="1847" spans="1:9">
      <c r="A1847" t="n">
        <v>16958</v>
      </c>
      <c r="B1847" s="17" t="n">
        <v>70</v>
      </c>
      <c r="C1847" s="7" t="s">
        <v>240</v>
      </c>
      <c r="D1847" s="7" t="s">
        <v>242</v>
      </c>
    </row>
    <row r="1848" spans="1:9">
      <c r="A1848" t="s">
        <v>4</v>
      </c>
      <c r="B1848" s="4" t="s">
        <v>5</v>
      </c>
      <c r="C1848" s="4" t="s">
        <v>13</v>
      </c>
      <c r="D1848" s="4" t="s">
        <v>10</v>
      </c>
      <c r="E1848" s="4" t="s">
        <v>6</v>
      </c>
      <c r="F1848" s="4" t="s">
        <v>6</v>
      </c>
      <c r="G1848" s="4" t="s">
        <v>13</v>
      </c>
    </row>
    <row r="1849" spans="1:9">
      <c r="A1849" t="n">
        <v>16974</v>
      </c>
      <c r="B1849" s="65" t="n">
        <v>32</v>
      </c>
      <c r="C1849" s="7" t="n">
        <v>0</v>
      </c>
      <c r="D1849" s="7" t="n">
        <v>23</v>
      </c>
      <c r="E1849" s="7" t="s">
        <v>12</v>
      </c>
      <c r="F1849" s="7" t="s">
        <v>243</v>
      </c>
      <c r="G1849" s="7" t="n">
        <v>0</v>
      </c>
    </row>
    <row r="1850" spans="1:9">
      <c r="A1850" t="s">
        <v>4</v>
      </c>
      <c r="B1850" s="4" t="s">
        <v>5</v>
      </c>
      <c r="C1850" s="4" t="s">
        <v>13</v>
      </c>
      <c r="D1850" s="4" t="s">
        <v>10</v>
      </c>
      <c r="E1850" s="4" t="s">
        <v>18</v>
      </c>
      <c r="F1850" s="4" t="s">
        <v>10</v>
      </c>
      <c r="G1850" s="4" t="s">
        <v>9</v>
      </c>
      <c r="H1850" s="4" t="s">
        <v>9</v>
      </c>
      <c r="I1850" s="4" t="s">
        <v>10</v>
      </c>
      <c r="J1850" s="4" t="s">
        <v>10</v>
      </c>
      <c r="K1850" s="4" t="s">
        <v>9</v>
      </c>
      <c r="L1850" s="4" t="s">
        <v>9</v>
      </c>
      <c r="M1850" s="4" t="s">
        <v>9</v>
      </c>
      <c r="N1850" s="4" t="s">
        <v>9</v>
      </c>
      <c r="O1850" s="4" t="s">
        <v>6</v>
      </c>
    </row>
    <row r="1851" spans="1:9">
      <c r="A1851" t="n">
        <v>16992</v>
      </c>
      <c r="B1851" s="14" t="n">
        <v>50</v>
      </c>
      <c r="C1851" s="7" t="n">
        <v>0</v>
      </c>
      <c r="D1851" s="7" t="n">
        <v>2236</v>
      </c>
      <c r="E1851" s="7" t="n">
        <v>0.0799999982118607</v>
      </c>
      <c r="F1851" s="7" t="n">
        <v>2000</v>
      </c>
      <c r="G1851" s="7" t="n">
        <v>0</v>
      </c>
      <c r="H1851" s="7" t="n">
        <v>0</v>
      </c>
      <c r="I1851" s="7" t="n">
        <v>0</v>
      </c>
      <c r="J1851" s="7" t="n">
        <v>65533</v>
      </c>
      <c r="K1851" s="7" t="n">
        <v>0</v>
      </c>
      <c r="L1851" s="7" t="n">
        <v>0</v>
      </c>
      <c r="M1851" s="7" t="n">
        <v>0</v>
      </c>
      <c r="N1851" s="7" t="n">
        <v>0</v>
      </c>
      <c r="O1851" s="7" t="s">
        <v>12</v>
      </c>
    </row>
    <row r="1852" spans="1:9">
      <c r="A1852" t="s">
        <v>4</v>
      </c>
      <c r="B1852" s="4" t="s">
        <v>5</v>
      </c>
      <c r="C1852" s="4" t="s">
        <v>13</v>
      </c>
      <c r="D1852" s="4" t="s">
        <v>10</v>
      </c>
      <c r="E1852" s="4" t="s">
        <v>18</v>
      </c>
      <c r="F1852" s="4" t="s">
        <v>10</v>
      </c>
      <c r="G1852" s="4" t="s">
        <v>9</v>
      </c>
      <c r="H1852" s="4" t="s">
        <v>9</v>
      </c>
      <c r="I1852" s="4" t="s">
        <v>10</v>
      </c>
      <c r="J1852" s="4" t="s">
        <v>10</v>
      </c>
      <c r="K1852" s="4" t="s">
        <v>9</v>
      </c>
      <c r="L1852" s="4" t="s">
        <v>9</v>
      </c>
      <c r="M1852" s="4" t="s">
        <v>9</v>
      </c>
      <c r="N1852" s="4" t="s">
        <v>9</v>
      </c>
      <c r="O1852" s="4" t="s">
        <v>6</v>
      </c>
    </row>
    <row r="1853" spans="1:9">
      <c r="A1853" t="n">
        <v>17031</v>
      </c>
      <c r="B1853" s="14" t="n">
        <v>50</v>
      </c>
      <c r="C1853" s="7" t="n">
        <v>0</v>
      </c>
      <c r="D1853" s="7" t="n">
        <v>2108</v>
      </c>
      <c r="E1853" s="7" t="n">
        <v>0.0799999982118607</v>
      </c>
      <c r="F1853" s="7" t="n">
        <v>2000</v>
      </c>
      <c r="G1853" s="7" t="n">
        <v>0</v>
      </c>
      <c r="H1853" s="7" t="n">
        <v>0</v>
      </c>
      <c r="I1853" s="7" t="n">
        <v>0</v>
      </c>
      <c r="J1853" s="7" t="n">
        <v>65533</v>
      </c>
      <c r="K1853" s="7" t="n">
        <v>0</v>
      </c>
      <c r="L1853" s="7" t="n">
        <v>0</v>
      </c>
      <c r="M1853" s="7" t="n">
        <v>0</v>
      </c>
      <c r="N1853" s="7" t="n">
        <v>0</v>
      </c>
      <c r="O1853" s="7" t="s">
        <v>12</v>
      </c>
    </row>
    <row r="1854" spans="1:9">
      <c r="A1854" t="s">
        <v>4</v>
      </c>
      <c r="B1854" s="4" t="s">
        <v>5</v>
      </c>
      <c r="C1854" s="4" t="s">
        <v>13</v>
      </c>
      <c r="D1854" s="4" t="s">
        <v>10</v>
      </c>
      <c r="E1854" s="4" t="s">
        <v>10</v>
      </c>
      <c r="F1854" s="4" t="s">
        <v>9</v>
      </c>
    </row>
    <row r="1855" spans="1:9">
      <c r="A1855" t="n">
        <v>17070</v>
      </c>
      <c r="B1855" s="39" t="n">
        <v>84</v>
      </c>
      <c r="C1855" s="7" t="n">
        <v>0</v>
      </c>
      <c r="D1855" s="7" t="n">
        <v>0</v>
      </c>
      <c r="E1855" s="7" t="n">
        <v>0</v>
      </c>
      <c r="F1855" s="7" t="n">
        <v>1036831949</v>
      </c>
    </row>
    <row r="1856" spans="1:9">
      <c r="A1856" t="s">
        <v>4</v>
      </c>
      <c r="B1856" s="4" t="s">
        <v>5</v>
      </c>
      <c r="C1856" s="4" t="s">
        <v>13</v>
      </c>
      <c r="D1856" s="4" t="s">
        <v>10</v>
      </c>
      <c r="E1856" s="4" t="s">
        <v>18</v>
      </c>
      <c r="F1856" s="4" t="s">
        <v>10</v>
      </c>
      <c r="G1856" s="4" t="s">
        <v>9</v>
      </c>
      <c r="H1856" s="4" t="s">
        <v>9</v>
      </c>
      <c r="I1856" s="4" t="s">
        <v>10</v>
      </c>
      <c r="J1856" s="4" t="s">
        <v>10</v>
      </c>
      <c r="K1856" s="4" t="s">
        <v>9</v>
      </c>
      <c r="L1856" s="4" t="s">
        <v>9</v>
      </c>
      <c r="M1856" s="4" t="s">
        <v>9</v>
      </c>
      <c r="N1856" s="4" t="s">
        <v>9</v>
      </c>
      <c r="O1856" s="4" t="s">
        <v>6</v>
      </c>
    </row>
    <row r="1857" spans="1:15">
      <c r="A1857" t="n">
        <v>17080</v>
      </c>
      <c r="B1857" s="14" t="n">
        <v>50</v>
      </c>
      <c r="C1857" s="7" t="n">
        <v>0</v>
      </c>
      <c r="D1857" s="7" t="n">
        <v>5320</v>
      </c>
      <c r="E1857" s="7" t="n">
        <v>1</v>
      </c>
      <c r="F1857" s="7" t="n">
        <v>0</v>
      </c>
      <c r="G1857" s="7" t="n">
        <v>0</v>
      </c>
      <c r="H1857" s="7" t="n">
        <v>0</v>
      </c>
      <c r="I1857" s="7" t="n">
        <v>0</v>
      </c>
      <c r="J1857" s="7" t="n">
        <v>65533</v>
      </c>
      <c r="K1857" s="7" t="n">
        <v>0</v>
      </c>
      <c r="L1857" s="7" t="n">
        <v>0</v>
      </c>
      <c r="M1857" s="7" t="n">
        <v>0</v>
      </c>
      <c r="N1857" s="7" t="n">
        <v>0</v>
      </c>
      <c r="O1857" s="7" t="s">
        <v>12</v>
      </c>
    </row>
    <row r="1858" spans="1:15">
      <c r="A1858" t="s">
        <v>4</v>
      </c>
      <c r="B1858" s="4" t="s">
        <v>5</v>
      </c>
      <c r="C1858" s="4" t="s">
        <v>13</v>
      </c>
      <c r="D1858" s="4" t="s">
        <v>10</v>
      </c>
      <c r="E1858" s="4" t="s">
        <v>18</v>
      </c>
      <c r="F1858" s="4" t="s">
        <v>10</v>
      </c>
      <c r="G1858" s="4" t="s">
        <v>9</v>
      </c>
      <c r="H1858" s="4" t="s">
        <v>9</v>
      </c>
      <c r="I1858" s="4" t="s">
        <v>10</v>
      </c>
      <c r="J1858" s="4" t="s">
        <v>10</v>
      </c>
      <c r="K1858" s="4" t="s">
        <v>9</v>
      </c>
      <c r="L1858" s="4" t="s">
        <v>9</v>
      </c>
      <c r="M1858" s="4" t="s">
        <v>9</v>
      </c>
      <c r="N1858" s="4" t="s">
        <v>9</v>
      </c>
      <c r="O1858" s="4" t="s">
        <v>6</v>
      </c>
    </row>
    <row r="1859" spans="1:15">
      <c r="A1859" t="n">
        <v>17119</v>
      </c>
      <c r="B1859" s="14" t="n">
        <v>50</v>
      </c>
      <c r="C1859" s="7" t="n">
        <v>0</v>
      </c>
      <c r="D1859" s="7" t="n">
        <v>5321</v>
      </c>
      <c r="E1859" s="7" t="n">
        <v>0.5</v>
      </c>
      <c r="F1859" s="7" t="n">
        <v>0</v>
      </c>
      <c r="G1859" s="7" t="n">
        <v>0</v>
      </c>
      <c r="H1859" s="7" t="n">
        <v>1086324736</v>
      </c>
      <c r="I1859" s="7" t="n">
        <v>0</v>
      </c>
      <c r="J1859" s="7" t="n">
        <v>65533</v>
      </c>
      <c r="K1859" s="7" t="n">
        <v>0</v>
      </c>
      <c r="L1859" s="7" t="n">
        <v>0</v>
      </c>
      <c r="M1859" s="7" t="n">
        <v>0</v>
      </c>
      <c r="N1859" s="7" t="n">
        <v>0</v>
      </c>
      <c r="O1859" s="7" t="s">
        <v>12</v>
      </c>
    </row>
    <row r="1860" spans="1:15">
      <c r="A1860" t="s">
        <v>4</v>
      </c>
      <c r="B1860" s="4" t="s">
        <v>5</v>
      </c>
      <c r="C1860" s="4" t="s">
        <v>13</v>
      </c>
      <c r="D1860" s="4" t="s">
        <v>10</v>
      </c>
      <c r="E1860" s="4" t="s">
        <v>13</v>
      </c>
    </row>
    <row r="1861" spans="1:15">
      <c r="A1861" t="n">
        <v>17158</v>
      </c>
      <c r="B1861" s="20" t="n">
        <v>49</v>
      </c>
      <c r="C1861" s="7" t="n">
        <v>1</v>
      </c>
      <c r="D1861" s="7" t="n">
        <v>5000</v>
      </c>
      <c r="E1861" s="7" t="n">
        <v>0</v>
      </c>
    </row>
    <row r="1862" spans="1:15">
      <c r="A1862" t="s">
        <v>4</v>
      </c>
      <c r="B1862" s="4" t="s">
        <v>5</v>
      </c>
      <c r="C1862" s="4" t="s">
        <v>13</v>
      </c>
      <c r="D1862" s="4" t="s">
        <v>10</v>
      </c>
      <c r="E1862" s="4" t="s">
        <v>18</v>
      </c>
    </row>
    <row r="1863" spans="1:15">
      <c r="A1863" t="n">
        <v>17163</v>
      </c>
      <c r="B1863" s="23" t="n">
        <v>58</v>
      </c>
      <c r="C1863" s="7" t="n">
        <v>100</v>
      </c>
      <c r="D1863" s="7" t="n">
        <v>1000</v>
      </c>
      <c r="E1863" s="7" t="n">
        <v>1</v>
      </c>
    </row>
    <row r="1864" spans="1:15">
      <c r="A1864" t="s">
        <v>4</v>
      </c>
      <c r="B1864" s="4" t="s">
        <v>5</v>
      </c>
      <c r="C1864" s="4" t="s">
        <v>13</v>
      </c>
      <c r="D1864" s="4" t="s">
        <v>10</v>
      </c>
    </row>
    <row r="1865" spans="1:15">
      <c r="A1865" t="n">
        <v>17171</v>
      </c>
      <c r="B1865" s="23" t="n">
        <v>58</v>
      </c>
      <c r="C1865" s="7" t="n">
        <v>255</v>
      </c>
      <c r="D1865" s="7" t="n">
        <v>0</v>
      </c>
    </row>
    <row r="1866" spans="1:15">
      <c r="A1866" t="s">
        <v>4</v>
      </c>
      <c r="B1866" s="4" t="s">
        <v>5</v>
      </c>
      <c r="C1866" s="4" t="s">
        <v>13</v>
      </c>
      <c r="D1866" s="4" t="s">
        <v>10</v>
      </c>
      <c r="E1866" s="4" t="s">
        <v>10</v>
      </c>
    </row>
    <row r="1867" spans="1:15">
      <c r="A1867" t="n">
        <v>17175</v>
      </c>
      <c r="B1867" s="14" t="n">
        <v>50</v>
      </c>
      <c r="C1867" s="7" t="n">
        <v>1</v>
      </c>
      <c r="D1867" s="7" t="n">
        <v>5321</v>
      </c>
      <c r="E1867" s="7" t="n">
        <v>500</v>
      </c>
    </row>
    <row r="1868" spans="1:15">
      <c r="A1868" t="s">
        <v>4</v>
      </c>
      <c r="B1868" s="4" t="s">
        <v>5</v>
      </c>
      <c r="C1868" s="4" t="s">
        <v>13</v>
      </c>
      <c r="D1868" s="4" t="s">
        <v>10</v>
      </c>
      <c r="E1868" s="4" t="s">
        <v>18</v>
      </c>
      <c r="F1868" s="4" t="s">
        <v>10</v>
      </c>
      <c r="G1868" s="4" t="s">
        <v>9</v>
      </c>
      <c r="H1868" s="4" t="s">
        <v>9</v>
      </c>
      <c r="I1868" s="4" t="s">
        <v>10</v>
      </c>
      <c r="J1868" s="4" t="s">
        <v>10</v>
      </c>
      <c r="K1868" s="4" t="s">
        <v>9</v>
      </c>
      <c r="L1868" s="4" t="s">
        <v>9</v>
      </c>
      <c r="M1868" s="4" t="s">
        <v>9</v>
      </c>
      <c r="N1868" s="4" t="s">
        <v>9</v>
      </c>
      <c r="O1868" s="4" t="s">
        <v>6</v>
      </c>
    </row>
    <row r="1869" spans="1:15">
      <c r="A1869" t="n">
        <v>17181</v>
      </c>
      <c r="B1869" s="14" t="n">
        <v>50</v>
      </c>
      <c r="C1869" s="7" t="n">
        <v>0</v>
      </c>
      <c r="D1869" s="7" t="n">
        <v>4548</v>
      </c>
      <c r="E1869" s="7" t="n">
        <v>0.5</v>
      </c>
      <c r="F1869" s="7" t="n">
        <v>200</v>
      </c>
      <c r="G1869" s="7" t="n">
        <v>0</v>
      </c>
      <c r="H1869" s="7" t="n">
        <v>-1065353216</v>
      </c>
      <c r="I1869" s="7" t="n">
        <v>0</v>
      </c>
      <c r="J1869" s="7" t="n">
        <v>65533</v>
      </c>
      <c r="K1869" s="7" t="n">
        <v>0</v>
      </c>
      <c r="L1869" s="7" t="n">
        <v>0</v>
      </c>
      <c r="M1869" s="7" t="n">
        <v>0</v>
      </c>
      <c r="N1869" s="7" t="n">
        <v>0</v>
      </c>
      <c r="O1869" s="7" t="s">
        <v>12</v>
      </c>
    </row>
    <row r="1870" spans="1:15">
      <c r="A1870" t="s">
        <v>4</v>
      </c>
      <c r="B1870" s="4" t="s">
        <v>5</v>
      </c>
      <c r="C1870" s="4" t="s">
        <v>10</v>
      </c>
    </row>
    <row r="1871" spans="1:15">
      <c r="A1871" t="n">
        <v>17220</v>
      </c>
      <c r="B1871" s="30" t="n">
        <v>16</v>
      </c>
      <c r="C1871" s="7" t="n">
        <v>1000</v>
      </c>
    </row>
    <row r="1872" spans="1:15">
      <c r="A1872" t="s">
        <v>4</v>
      </c>
      <c r="B1872" s="4" t="s">
        <v>5</v>
      </c>
      <c r="C1872" s="4" t="s">
        <v>13</v>
      </c>
      <c r="D1872" s="4" t="s">
        <v>10</v>
      </c>
      <c r="E1872" s="4" t="s">
        <v>10</v>
      </c>
    </row>
    <row r="1873" spans="1:15">
      <c r="A1873" t="n">
        <v>17223</v>
      </c>
      <c r="B1873" s="14" t="n">
        <v>50</v>
      </c>
      <c r="C1873" s="7" t="n">
        <v>1</v>
      </c>
      <c r="D1873" s="7" t="n">
        <v>4548</v>
      </c>
      <c r="E1873" s="7" t="n">
        <v>400</v>
      </c>
    </row>
    <row r="1874" spans="1:15">
      <c r="A1874" t="s">
        <v>4</v>
      </c>
      <c r="B1874" s="4" t="s">
        <v>5</v>
      </c>
      <c r="C1874" s="4" t="s">
        <v>10</v>
      </c>
    </row>
    <row r="1875" spans="1:15">
      <c r="A1875" t="n">
        <v>17229</v>
      </c>
      <c r="B1875" s="30" t="n">
        <v>16</v>
      </c>
      <c r="C1875" s="7" t="n">
        <v>1000</v>
      </c>
    </row>
    <row r="1876" spans="1:15">
      <c r="A1876" t="s">
        <v>4</v>
      </c>
      <c r="B1876" s="4" t="s">
        <v>5</v>
      </c>
      <c r="C1876" s="4" t="s">
        <v>13</v>
      </c>
      <c r="D1876" s="4" t="s">
        <v>10</v>
      </c>
    </row>
    <row r="1877" spans="1:15">
      <c r="A1877" t="n">
        <v>17232</v>
      </c>
      <c r="B1877" s="38" t="n">
        <v>45</v>
      </c>
      <c r="C1877" s="7" t="n">
        <v>7</v>
      </c>
      <c r="D1877" s="7" t="n">
        <v>255</v>
      </c>
    </row>
    <row r="1878" spans="1:15">
      <c r="A1878" t="s">
        <v>4</v>
      </c>
      <c r="B1878" s="4" t="s">
        <v>5</v>
      </c>
      <c r="C1878" s="4" t="s">
        <v>13</v>
      </c>
      <c r="D1878" s="4" t="s">
        <v>10</v>
      </c>
      <c r="E1878" s="4" t="s">
        <v>6</v>
      </c>
    </row>
    <row r="1879" spans="1:15">
      <c r="A1879" t="n">
        <v>17236</v>
      </c>
      <c r="B1879" s="43" t="n">
        <v>51</v>
      </c>
      <c r="C1879" s="7" t="n">
        <v>4</v>
      </c>
      <c r="D1879" s="7" t="n">
        <v>18</v>
      </c>
      <c r="E1879" s="7" t="s">
        <v>244</v>
      </c>
    </row>
    <row r="1880" spans="1:15">
      <c r="A1880" t="s">
        <v>4</v>
      </c>
      <c r="B1880" s="4" t="s">
        <v>5</v>
      </c>
      <c r="C1880" s="4" t="s">
        <v>10</v>
      </c>
    </row>
    <row r="1881" spans="1:15">
      <c r="A1881" t="n">
        <v>17251</v>
      </c>
      <c r="B1881" s="30" t="n">
        <v>16</v>
      </c>
      <c r="C1881" s="7" t="n">
        <v>0</v>
      </c>
    </row>
    <row r="1882" spans="1:15">
      <c r="A1882" t="s">
        <v>4</v>
      </c>
      <c r="B1882" s="4" t="s">
        <v>5</v>
      </c>
      <c r="C1882" s="4" t="s">
        <v>10</v>
      </c>
      <c r="D1882" s="4" t="s">
        <v>13</v>
      </c>
      <c r="E1882" s="4" t="s">
        <v>9</v>
      </c>
      <c r="F1882" s="4" t="s">
        <v>62</v>
      </c>
      <c r="G1882" s="4" t="s">
        <v>13</v>
      </c>
      <c r="H1882" s="4" t="s">
        <v>13</v>
      </c>
    </row>
    <row r="1883" spans="1:15">
      <c r="A1883" t="n">
        <v>17254</v>
      </c>
      <c r="B1883" s="44" t="n">
        <v>26</v>
      </c>
      <c r="C1883" s="7" t="n">
        <v>18</v>
      </c>
      <c r="D1883" s="7" t="n">
        <v>17</v>
      </c>
      <c r="E1883" s="7" t="n">
        <v>17445</v>
      </c>
      <c r="F1883" s="7" t="s">
        <v>245</v>
      </c>
      <c r="G1883" s="7" t="n">
        <v>2</v>
      </c>
      <c r="H1883" s="7" t="n">
        <v>0</v>
      </c>
    </row>
    <row r="1884" spans="1:15">
      <c r="A1884" t="s">
        <v>4</v>
      </c>
      <c r="B1884" s="4" t="s">
        <v>5</v>
      </c>
    </row>
    <row r="1885" spans="1:15">
      <c r="A1885" t="n">
        <v>17273</v>
      </c>
      <c r="B1885" s="45" t="n">
        <v>28</v>
      </c>
    </row>
    <row r="1886" spans="1:15">
      <c r="A1886" t="s">
        <v>4</v>
      </c>
      <c r="B1886" s="4" t="s">
        <v>5</v>
      </c>
      <c r="C1886" s="4" t="s">
        <v>10</v>
      </c>
      <c r="D1886" s="4" t="s">
        <v>13</v>
      </c>
    </row>
    <row r="1887" spans="1:15">
      <c r="A1887" t="n">
        <v>17274</v>
      </c>
      <c r="B1887" s="48" t="n">
        <v>89</v>
      </c>
      <c r="C1887" s="7" t="n">
        <v>65533</v>
      </c>
      <c r="D1887" s="7" t="n">
        <v>1</v>
      </c>
    </row>
    <row r="1888" spans="1:15">
      <c r="A1888" t="s">
        <v>4</v>
      </c>
      <c r="B1888" s="4" t="s">
        <v>5</v>
      </c>
      <c r="C1888" s="4" t="s">
        <v>13</v>
      </c>
      <c r="D1888" s="4" t="s">
        <v>10</v>
      </c>
      <c r="E1888" s="4" t="s">
        <v>10</v>
      </c>
      <c r="F1888" s="4" t="s">
        <v>13</v>
      </c>
    </row>
    <row r="1889" spans="1:8">
      <c r="A1889" t="n">
        <v>17278</v>
      </c>
      <c r="B1889" s="51" t="n">
        <v>25</v>
      </c>
      <c r="C1889" s="7" t="n">
        <v>1</v>
      </c>
      <c r="D1889" s="7" t="n">
        <v>60</v>
      </c>
      <c r="E1889" s="7" t="n">
        <v>640</v>
      </c>
      <c r="F1889" s="7" t="n">
        <v>1</v>
      </c>
    </row>
    <row r="1890" spans="1:8">
      <c r="A1890" t="s">
        <v>4</v>
      </c>
      <c r="B1890" s="4" t="s">
        <v>5</v>
      </c>
      <c r="C1890" s="4" t="s">
        <v>13</v>
      </c>
      <c r="D1890" s="4" t="s">
        <v>10</v>
      </c>
      <c r="E1890" s="4" t="s">
        <v>6</v>
      </c>
    </row>
    <row r="1891" spans="1:8">
      <c r="A1891" t="n">
        <v>17285</v>
      </c>
      <c r="B1891" s="43" t="n">
        <v>51</v>
      </c>
      <c r="C1891" s="7" t="n">
        <v>4</v>
      </c>
      <c r="D1891" s="7" t="n">
        <v>27</v>
      </c>
      <c r="E1891" s="7" t="s">
        <v>79</v>
      </c>
    </row>
    <row r="1892" spans="1:8">
      <c r="A1892" t="s">
        <v>4</v>
      </c>
      <c r="B1892" s="4" t="s">
        <v>5</v>
      </c>
      <c r="C1892" s="4" t="s">
        <v>10</v>
      </c>
    </row>
    <row r="1893" spans="1:8">
      <c r="A1893" t="n">
        <v>17299</v>
      </c>
      <c r="B1893" s="30" t="n">
        <v>16</v>
      </c>
      <c r="C1893" s="7" t="n">
        <v>0</v>
      </c>
    </row>
    <row r="1894" spans="1:8">
      <c r="A1894" t="s">
        <v>4</v>
      </c>
      <c r="B1894" s="4" t="s">
        <v>5</v>
      </c>
      <c r="C1894" s="4" t="s">
        <v>10</v>
      </c>
      <c r="D1894" s="4" t="s">
        <v>13</v>
      </c>
      <c r="E1894" s="4" t="s">
        <v>9</v>
      </c>
      <c r="F1894" s="4" t="s">
        <v>62</v>
      </c>
      <c r="G1894" s="4" t="s">
        <v>13</v>
      </c>
      <c r="H1894" s="4" t="s">
        <v>13</v>
      </c>
    </row>
    <row r="1895" spans="1:8">
      <c r="A1895" t="n">
        <v>17302</v>
      </c>
      <c r="B1895" s="44" t="n">
        <v>26</v>
      </c>
      <c r="C1895" s="7" t="n">
        <v>27</v>
      </c>
      <c r="D1895" s="7" t="n">
        <v>17</v>
      </c>
      <c r="E1895" s="7" t="n">
        <v>31375</v>
      </c>
      <c r="F1895" s="7" t="s">
        <v>246</v>
      </c>
      <c r="G1895" s="7" t="n">
        <v>2</v>
      </c>
      <c r="H1895" s="7" t="n">
        <v>0</v>
      </c>
    </row>
    <row r="1896" spans="1:8">
      <c r="A1896" t="s">
        <v>4</v>
      </c>
      <c r="B1896" s="4" t="s">
        <v>5</v>
      </c>
    </row>
    <row r="1897" spans="1:8">
      <c r="A1897" t="n">
        <v>17326</v>
      </c>
      <c r="B1897" s="45" t="n">
        <v>28</v>
      </c>
    </row>
    <row r="1898" spans="1:8">
      <c r="A1898" t="s">
        <v>4</v>
      </c>
      <c r="B1898" s="4" t="s">
        <v>5</v>
      </c>
      <c r="C1898" s="4" t="s">
        <v>13</v>
      </c>
      <c r="D1898" s="4" t="s">
        <v>10</v>
      </c>
      <c r="E1898" s="4" t="s">
        <v>10</v>
      </c>
      <c r="F1898" s="4" t="s">
        <v>13</v>
      </c>
    </row>
    <row r="1899" spans="1:8">
      <c r="A1899" t="n">
        <v>17327</v>
      </c>
      <c r="B1899" s="51" t="n">
        <v>25</v>
      </c>
      <c r="C1899" s="7" t="n">
        <v>1</v>
      </c>
      <c r="D1899" s="7" t="n">
        <v>65535</v>
      </c>
      <c r="E1899" s="7" t="n">
        <v>65535</v>
      </c>
      <c r="F1899" s="7" t="n">
        <v>0</v>
      </c>
    </row>
    <row r="1900" spans="1:8">
      <c r="A1900" t="s">
        <v>4</v>
      </c>
      <c r="B1900" s="4" t="s">
        <v>5</v>
      </c>
      <c r="C1900" s="4" t="s">
        <v>10</v>
      </c>
      <c r="D1900" s="4" t="s">
        <v>13</v>
      </c>
    </row>
    <row r="1901" spans="1:8">
      <c r="A1901" t="n">
        <v>17334</v>
      </c>
      <c r="B1901" s="48" t="n">
        <v>89</v>
      </c>
      <c r="C1901" s="7" t="n">
        <v>65533</v>
      </c>
      <c r="D1901" s="7" t="n">
        <v>1</v>
      </c>
    </row>
    <row r="1902" spans="1:8">
      <c r="A1902" t="s">
        <v>4</v>
      </c>
      <c r="B1902" s="4" t="s">
        <v>5</v>
      </c>
      <c r="C1902" s="4" t="s">
        <v>13</v>
      </c>
      <c r="D1902" s="4" t="s">
        <v>10</v>
      </c>
      <c r="E1902" s="4" t="s">
        <v>9</v>
      </c>
      <c r="F1902" s="4" t="s">
        <v>10</v>
      </c>
    </row>
    <row r="1903" spans="1:8">
      <c r="A1903" t="n">
        <v>17338</v>
      </c>
      <c r="B1903" s="14" t="n">
        <v>50</v>
      </c>
      <c r="C1903" s="7" t="n">
        <v>3</v>
      </c>
      <c r="D1903" s="7" t="n">
        <v>2236</v>
      </c>
      <c r="E1903" s="7" t="n">
        <v>1041865114</v>
      </c>
      <c r="F1903" s="7" t="n">
        <v>500</v>
      </c>
    </row>
    <row r="1904" spans="1:8">
      <c r="A1904" t="s">
        <v>4</v>
      </c>
      <c r="B1904" s="4" t="s">
        <v>5</v>
      </c>
      <c r="C1904" s="4" t="s">
        <v>13</v>
      </c>
      <c r="D1904" s="4" t="s">
        <v>10</v>
      </c>
      <c r="E1904" s="4" t="s">
        <v>9</v>
      </c>
      <c r="F1904" s="4" t="s">
        <v>10</v>
      </c>
    </row>
    <row r="1905" spans="1:8">
      <c r="A1905" t="n">
        <v>17348</v>
      </c>
      <c r="B1905" s="14" t="n">
        <v>50</v>
      </c>
      <c r="C1905" s="7" t="n">
        <v>3</v>
      </c>
      <c r="D1905" s="7" t="n">
        <v>2108</v>
      </c>
      <c r="E1905" s="7" t="n">
        <v>1041865114</v>
      </c>
      <c r="F1905" s="7" t="n">
        <v>500</v>
      </c>
    </row>
    <row r="1906" spans="1:8">
      <c r="A1906" t="s">
        <v>4</v>
      </c>
      <c r="B1906" s="4" t="s">
        <v>5</v>
      </c>
      <c r="C1906" s="4" t="s">
        <v>13</v>
      </c>
      <c r="D1906" s="4" t="s">
        <v>10</v>
      </c>
      <c r="E1906" s="4" t="s">
        <v>18</v>
      </c>
    </row>
    <row r="1907" spans="1:8">
      <c r="A1907" t="n">
        <v>17358</v>
      </c>
      <c r="B1907" s="23" t="n">
        <v>58</v>
      </c>
      <c r="C1907" s="7" t="n">
        <v>101</v>
      </c>
      <c r="D1907" s="7" t="n">
        <v>500</v>
      </c>
      <c r="E1907" s="7" t="n">
        <v>1</v>
      </c>
    </row>
    <row r="1908" spans="1:8">
      <c r="A1908" t="s">
        <v>4</v>
      </c>
      <c r="B1908" s="4" t="s">
        <v>5</v>
      </c>
      <c r="C1908" s="4" t="s">
        <v>13</v>
      </c>
      <c r="D1908" s="4" t="s">
        <v>10</v>
      </c>
    </row>
    <row r="1909" spans="1:8">
      <c r="A1909" t="n">
        <v>17366</v>
      </c>
      <c r="B1909" s="23" t="n">
        <v>58</v>
      </c>
      <c r="C1909" s="7" t="n">
        <v>254</v>
      </c>
      <c r="D1909" s="7" t="n">
        <v>0</v>
      </c>
    </row>
    <row r="1910" spans="1:8">
      <c r="A1910" t="s">
        <v>4</v>
      </c>
      <c r="B1910" s="4" t="s">
        <v>5</v>
      </c>
      <c r="C1910" s="4" t="s">
        <v>13</v>
      </c>
    </row>
    <row r="1911" spans="1:8">
      <c r="A1911" t="n">
        <v>17370</v>
      </c>
      <c r="B1911" s="38" t="n">
        <v>45</v>
      </c>
      <c r="C1911" s="7" t="n">
        <v>0</v>
      </c>
    </row>
    <row r="1912" spans="1:8">
      <c r="A1912" t="s">
        <v>4</v>
      </c>
      <c r="B1912" s="4" t="s">
        <v>5</v>
      </c>
      <c r="C1912" s="4" t="s">
        <v>6</v>
      </c>
      <c r="D1912" s="4" t="s">
        <v>6</v>
      </c>
    </row>
    <row r="1913" spans="1:8">
      <c r="A1913" t="n">
        <v>17372</v>
      </c>
      <c r="B1913" s="17" t="n">
        <v>70</v>
      </c>
      <c r="C1913" s="7" t="s">
        <v>240</v>
      </c>
      <c r="D1913" s="7" t="s">
        <v>247</v>
      </c>
    </row>
    <row r="1914" spans="1:8">
      <c r="A1914" t="s">
        <v>4</v>
      </c>
      <c r="B1914" s="4" t="s">
        <v>5</v>
      </c>
      <c r="C1914" s="4" t="s">
        <v>10</v>
      </c>
      <c r="D1914" s="4" t="s">
        <v>9</v>
      </c>
    </row>
    <row r="1915" spans="1:8">
      <c r="A1915" t="n">
        <v>17387</v>
      </c>
      <c r="B1915" s="35" t="n">
        <v>43</v>
      </c>
      <c r="C1915" s="7" t="n">
        <v>27</v>
      </c>
      <c r="D1915" s="7" t="n">
        <v>128</v>
      </c>
    </row>
    <row r="1916" spans="1:8">
      <c r="A1916" t="s">
        <v>4</v>
      </c>
      <c r="B1916" s="4" t="s">
        <v>5</v>
      </c>
      <c r="C1916" s="4" t="s">
        <v>13</v>
      </c>
      <c r="D1916" s="4" t="s">
        <v>13</v>
      </c>
      <c r="E1916" s="4" t="s">
        <v>18</v>
      </c>
      <c r="F1916" s="4" t="s">
        <v>18</v>
      </c>
      <c r="G1916" s="4" t="s">
        <v>18</v>
      </c>
      <c r="H1916" s="4" t="s">
        <v>10</v>
      </c>
    </row>
    <row r="1917" spans="1:8">
      <c r="A1917" t="n">
        <v>17394</v>
      </c>
      <c r="B1917" s="38" t="n">
        <v>45</v>
      </c>
      <c r="C1917" s="7" t="n">
        <v>2</v>
      </c>
      <c r="D1917" s="7" t="n">
        <v>3</v>
      </c>
      <c r="E1917" s="7" t="n">
        <v>-3.82999992370605</v>
      </c>
      <c r="F1917" s="7" t="n">
        <v>1.23000001907349</v>
      </c>
      <c r="G1917" s="7" t="n">
        <v>59.939998626709</v>
      </c>
      <c r="H1917" s="7" t="n">
        <v>0</v>
      </c>
    </row>
    <row r="1918" spans="1:8">
      <c r="A1918" t="s">
        <v>4</v>
      </c>
      <c r="B1918" s="4" t="s">
        <v>5</v>
      </c>
      <c r="C1918" s="4" t="s">
        <v>13</v>
      </c>
      <c r="D1918" s="4" t="s">
        <v>13</v>
      </c>
      <c r="E1918" s="4" t="s">
        <v>18</v>
      </c>
      <c r="F1918" s="4" t="s">
        <v>18</v>
      </c>
      <c r="G1918" s="4" t="s">
        <v>18</v>
      </c>
      <c r="H1918" s="4" t="s">
        <v>10</v>
      </c>
      <c r="I1918" s="4" t="s">
        <v>13</v>
      </c>
    </row>
    <row r="1919" spans="1:8">
      <c r="A1919" t="n">
        <v>17411</v>
      </c>
      <c r="B1919" s="38" t="n">
        <v>45</v>
      </c>
      <c r="C1919" s="7" t="n">
        <v>4</v>
      </c>
      <c r="D1919" s="7" t="n">
        <v>3</v>
      </c>
      <c r="E1919" s="7" t="n">
        <v>358.609985351563</v>
      </c>
      <c r="F1919" s="7" t="n">
        <v>230.630004882813</v>
      </c>
      <c r="G1919" s="7" t="n">
        <v>356</v>
      </c>
      <c r="H1919" s="7" t="n">
        <v>0</v>
      </c>
      <c r="I1919" s="7" t="n">
        <v>0</v>
      </c>
    </row>
    <row r="1920" spans="1:8">
      <c r="A1920" t="s">
        <v>4</v>
      </c>
      <c r="B1920" s="4" t="s">
        <v>5</v>
      </c>
      <c r="C1920" s="4" t="s">
        <v>13</v>
      </c>
      <c r="D1920" s="4" t="s">
        <v>13</v>
      </c>
      <c r="E1920" s="4" t="s">
        <v>18</v>
      </c>
      <c r="F1920" s="4" t="s">
        <v>10</v>
      </c>
    </row>
    <row r="1921" spans="1:9">
      <c r="A1921" t="n">
        <v>17429</v>
      </c>
      <c r="B1921" s="38" t="n">
        <v>45</v>
      </c>
      <c r="C1921" s="7" t="n">
        <v>5</v>
      </c>
      <c r="D1921" s="7" t="n">
        <v>3</v>
      </c>
      <c r="E1921" s="7" t="n">
        <v>3</v>
      </c>
      <c r="F1921" s="7" t="n">
        <v>0</v>
      </c>
    </row>
    <row r="1922" spans="1:9">
      <c r="A1922" t="s">
        <v>4</v>
      </c>
      <c r="B1922" s="4" t="s">
        <v>5</v>
      </c>
      <c r="C1922" s="4" t="s">
        <v>13</v>
      </c>
      <c r="D1922" s="4" t="s">
        <v>13</v>
      </c>
      <c r="E1922" s="4" t="s">
        <v>18</v>
      </c>
      <c r="F1922" s="4" t="s">
        <v>10</v>
      </c>
    </row>
    <row r="1923" spans="1:9">
      <c r="A1923" t="n">
        <v>17438</v>
      </c>
      <c r="B1923" s="38" t="n">
        <v>45</v>
      </c>
      <c r="C1923" s="7" t="n">
        <v>11</v>
      </c>
      <c r="D1923" s="7" t="n">
        <v>3</v>
      </c>
      <c r="E1923" s="7" t="n">
        <v>41.4000015258789</v>
      </c>
      <c r="F1923" s="7" t="n">
        <v>0</v>
      </c>
    </row>
    <row r="1924" spans="1:9">
      <c r="A1924" t="s">
        <v>4</v>
      </c>
      <c r="B1924" s="4" t="s">
        <v>5</v>
      </c>
      <c r="C1924" s="4" t="s">
        <v>10</v>
      </c>
      <c r="D1924" s="4" t="s">
        <v>13</v>
      </c>
      <c r="E1924" s="4" t="s">
        <v>6</v>
      </c>
      <c r="F1924" s="4" t="s">
        <v>18</v>
      </c>
      <c r="G1924" s="4" t="s">
        <v>18</v>
      </c>
      <c r="H1924" s="4" t="s">
        <v>18</v>
      </c>
    </row>
    <row r="1925" spans="1:9">
      <c r="A1925" t="n">
        <v>17447</v>
      </c>
      <c r="B1925" s="36" t="n">
        <v>48</v>
      </c>
      <c r="C1925" s="7" t="n">
        <v>999</v>
      </c>
      <c r="D1925" s="7" t="n">
        <v>0</v>
      </c>
      <c r="E1925" s="7" t="s">
        <v>248</v>
      </c>
      <c r="F1925" s="7" t="n">
        <v>0</v>
      </c>
      <c r="G1925" s="7" t="n">
        <v>1</v>
      </c>
      <c r="H1925" s="7" t="n">
        <v>0</v>
      </c>
    </row>
    <row r="1926" spans="1:9">
      <c r="A1926" t="s">
        <v>4</v>
      </c>
      <c r="B1926" s="4" t="s">
        <v>5</v>
      </c>
      <c r="C1926" s="4" t="s">
        <v>10</v>
      </c>
      <c r="D1926" s="4" t="s">
        <v>13</v>
      </c>
      <c r="E1926" s="4" t="s">
        <v>6</v>
      </c>
      <c r="F1926" s="4" t="s">
        <v>18</v>
      </c>
      <c r="G1926" s="4" t="s">
        <v>18</v>
      </c>
      <c r="H1926" s="4" t="s">
        <v>18</v>
      </c>
    </row>
    <row r="1927" spans="1:9">
      <c r="A1927" t="n">
        <v>17476</v>
      </c>
      <c r="B1927" s="36" t="n">
        <v>48</v>
      </c>
      <c r="C1927" s="7" t="n">
        <v>23</v>
      </c>
      <c r="D1927" s="7" t="n">
        <v>0</v>
      </c>
      <c r="E1927" s="7" t="s">
        <v>201</v>
      </c>
      <c r="F1927" s="7" t="n">
        <v>-1</v>
      </c>
      <c r="G1927" s="7" t="n">
        <v>1</v>
      </c>
      <c r="H1927" s="7" t="n">
        <v>0</v>
      </c>
    </row>
    <row r="1928" spans="1:9">
      <c r="A1928" t="s">
        <v>4</v>
      </c>
      <c r="B1928" s="4" t="s">
        <v>5</v>
      </c>
      <c r="C1928" s="4" t="s">
        <v>13</v>
      </c>
      <c r="D1928" s="4" t="s">
        <v>10</v>
      </c>
    </row>
    <row r="1929" spans="1:9">
      <c r="A1929" t="n">
        <v>17502</v>
      </c>
      <c r="B1929" s="23" t="n">
        <v>58</v>
      </c>
      <c r="C1929" s="7" t="n">
        <v>255</v>
      </c>
      <c r="D1929" s="7" t="n">
        <v>0</v>
      </c>
    </row>
    <row r="1930" spans="1:9">
      <c r="A1930" t="s">
        <v>4</v>
      </c>
      <c r="B1930" s="4" t="s">
        <v>5</v>
      </c>
      <c r="C1930" s="4" t="s">
        <v>10</v>
      </c>
    </row>
    <row r="1931" spans="1:9">
      <c r="A1931" t="n">
        <v>17506</v>
      </c>
      <c r="B1931" s="30" t="n">
        <v>16</v>
      </c>
      <c r="C1931" s="7" t="n">
        <v>500</v>
      </c>
    </row>
    <row r="1932" spans="1:9">
      <c r="A1932" t="s">
        <v>4</v>
      </c>
      <c r="B1932" s="4" t="s">
        <v>5</v>
      </c>
      <c r="C1932" s="4" t="s">
        <v>13</v>
      </c>
      <c r="D1932" s="4" t="s">
        <v>10</v>
      </c>
      <c r="E1932" s="4" t="s">
        <v>6</v>
      </c>
    </row>
    <row r="1933" spans="1:9">
      <c r="A1933" t="n">
        <v>17509</v>
      </c>
      <c r="B1933" s="43" t="n">
        <v>51</v>
      </c>
      <c r="C1933" s="7" t="n">
        <v>4</v>
      </c>
      <c r="D1933" s="7" t="n">
        <v>23</v>
      </c>
      <c r="E1933" s="7" t="s">
        <v>249</v>
      </c>
    </row>
    <row r="1934" spans="1:9">
      <c r="A1934" t="s">
        <v>4</v>
      </c>
      <c r="B1934" s="4" t="s">
        <v>5</v>
      </c>
      <c r="C1934" s="4" t="s">
        <v>10</v>
      </c>
    </row>
    <row r="1935" spans="1:9">
      <c r="A1935" t="n">
        <v>17523</v>
      </c>
      <c r="B1935" s="30" t="n">
        <v>16</v>
      </c>
      <c r="C1935" s="7" t="n">
        <v>0</v>
      </c>
    </row>
    <row r="1936" spans="1:9">
      <c r="A1936" t="s">
        <v>4</v>
      </c>
      <c r="B1936" s="4" t="s">
        <v>5</v>
      </c>
      <c r="C1936" s="4" t="s">
        <v>10</v>
      </c>
      <c r="D1936" s="4" t="s">
        <v>13</v>
      </c>
      <c r="E1936" s="4" t="s">
        <v>9</v>
      </c>
      <c r="F1936" s="4" t="s">
        <v>62</v>
      </c>
      <c r="G1936" s="4" t="s">
        <v>13</v>
      </c>
      <c r="H1936" s="4" t="s">
        <v>13</v>
      </c>
      <c r="I1936" s="4" t="s">
        <v>13</v>
      </c>
      <c r="J1936" s="4" t="s">
        <v>9</v>
      </c>
      <c r="K1936" s="4" t="s">
        <v>62</v>
      </c>
      <c r="L1936" s="4" t="s">
        <v>13</v>
      </c>
      <c r="M1936" s="4" t="s">
        <v>13</v>
      </c>
    </row>
    <row r="1937" spans="1:13">
      <c r="A1937" t="n">
        <v>17526</v>
      </c>
      <c r="B1937" s="44" t="n">
        <v>26</v>
      </c>
      <c r="C1937" s="7" t="n">
        <v>23</v>
      </c>
      <c r="D1937" s="7" t="n">
        <v>17</v>
      </c>
      <c r="E1937" s="7" t="n">
        <v>28466</v>
      </c>
      <c r="F1937" s="7" t="s">
        <v>250</v>
      </c>
      <c r="G1937" s="7" t="n">
        <v>2</v>
      </c>
      <c r="H1937" s="7" t="n">
        <v>3</v>
      </c>
      <c r="I1937" s="7" t="n">
        <v>17</v>
      </c>
      <c r="J1937" s="7" t="n">
        <v>28467</v>
      </c>
      <c r="K1937" s="7" t="s">
        <v>251</v>
      </c>
      <c r="L1937" s="7" t="n">
        <v>2</v>
      </c>
      <c r="M1937" s="7" t="n">
        <v>0</v>
      </c>
    </row>
    <row r="1938" spans="1:13">
      <c r="A1938" t="s">
        <v>4</v>
      </c>
      <c r="B1938" s="4" t="s">
        <v>5</v>
      </c>
    </row>
    <row r="1939" spans="1:13">
      <c r="A1939" t="n">
        <v>17631</v>
      </c>
      <c r="B1939" s="45" t="n">
        <v>28</v>
      </c>
    </row>
    <row r="1940" spans="1:13">
      <c r="A1940" t="s">
        <v>4</v>
      </c>
      <c r="B1940" s="4" t="s">
        <v>5</v>
      </c>
      <c r="C1940" s="4" t="s">
        <v>10</v>
      </c>
      <c r="D1940" s="4" t="s">
        <v>13</v>
      </c>
    </row>
    <row r="1941" spans="1:13">
      <c r="A1941" t="n">
        <v>17632</v>
      </c>
      <c r="B1941" s="48" t="n">
        <v>89</v>
      </c>
      <c r="C1941" s="7" t="n">
        <v>65533</v>
      </c>
      <c r="D1941" s="7" t="n">
        <v>1</v>
      </c>
    </row>
    <row r="1942" spans="1:13">
      <c r="A1942" t="s">
        <v>4</v>
      </c>
      <c r="B1942" s="4" t="s">
        <v>5</v>
      </c>
      <c r="C1942" s="4" t="s">
        <v>13</v>
      </c>
      <c r="D1942" s="4" t="s">
        <v>10</v>
      </c>
      <c r="E1942" s="4" t="s">
        <v>6</v>
      </c>
    </row>
    <row r="1943" spans="1:13">
      <c r="A1943" t="n">
        <v>17636</v>
      </c>
      <c r="B1943" s="43" t="n">
        <v>51</v>
      </c>
      <c r="C1943" s="7" t="n">
        <v>4</v>
      </c>
      <c r="D1943" s="7" t="n">
        <v>999</v>
      </c>
      <c r="E1943" s="7" t="s">
        <v>252</v>
      </c>
    </row>
    <row r="1944" spans="1:13">
      <c r="A1944" t="s">
        <v>4</v>
      </c>
      <c r="B1944" s="4" t="s">
        <v>5</v>
      </c>
      <c r="C1944" s="4" t="s">
        <v>10</v>
      </c>
    </row>
    <row r="1945" spans="1:13">
      <c r="A1945" t="n">
        <v>17650</v>
      </c>
      <c r="B1945" s="30" t="n">
        <v>16</v>
      </c>
      <c r="C1945" s="7" t="n">
        <v>0</v>
      </c>
    </row>
    <row r="1946" spans="1:13">
      <c r="A1946" t="s">
        <v>4</v>
      </c>
      <c r="B1946" s="4" t="s">
        <v>5</v>
      </c>
      <c r="C1946" s="4" t="s">
        <v>10</v>
      </c>
      <c r="D1946" s="4" t="s">
        <v>13</v>
      </c>
      <c r="E1946" s="4" t="s">
        <v>9</v>
      </c>
      <c r="F1946" s="4" t="s">
        <v>62</v>
      </c>
      <c r="G1946" s="4" t="s">
        <v>13</v>
      </c>
      <c r="H1946" s="4" t="s">
        <v>13</v>
      </c>
      <c r="I1946" s="4" t="s">
        <v>13</v>
      </c>
      <c r="J1946" s="4" t="s">
        <v>9</v>
      </c>
      <c r="K1946" s="4" t="s">
        <v>62</v>
      </c>
      <c r="L1946" s="4" t="s">
        <v>13</v>
      </c>
      <c r="M1946" s="4" t="s">
        <v>13</v>
      </c>
    </row>
    <row r="1947" spans="1:13">
      <c r="A1947" t="n">
        <v>17653</v>
      </c>
      <c r="B1947" s="44" t="n">
        <v>26</v>
      </c>
      <c r="C1947" s="7" t="n">
        <v>999</v>
      </c>
      <c r="D1947" s="7" t="n">
        <v>17</v>
      </c>
      <c r="E1947" s="7" t="n">
        <v>52789</v>
      </c>
      <c r="F1947" s="7" t="s">
        <v>253</v>
      </c>
      <c r="G1947" s="7" t="n">
        <v>2</v>
      </c>
      <c r="H1947" s="7" t="n">
        <v>3</v>
      </c>
      <c r="I1947" s="7" t="n">
        <v>17</v>
      </c>
      <c r="J1947" s="7" t="n">
        <v>52790</v>
      </c>
      <c r="K1947" s="7" t="s">
        <v>254</v>
      </c>
      <c r="L1947" s="7" t="n">
        <v>2</v>
      </c>
      <c r="M1947" s="7" t="n">
        <v>0</v>
      </c>
    </row>
    <row r="1948" spans="1:13">
      <c r="A1948" t="s">
        <v>4</v>
      </c>
      <c r="B1948" s="4" t="s">
        <v>5</v>
      </c>
    </row>
    <row r="1949" spans="1:13">
      <c r="A1949" t="n">
        <v>17800</v>
      </c>
      <c r="B1949" s="45" t="n">
        <v>28</v>
      </c>
    </row>
    <row r="1950" spans="1:13">
      <c r="A1950" t="s">
        <v>4</v>
      </c>
      <c r="B1950" s="4" t="s">
        <v>5</v>
      </c>
      <c r="C1950" s="4" t="s">
        <v>13</v>
      </c>
      <c r="D1950" s="4" t="s">
        <v>10</v>
      </c>
      <c r="E1950" s="4" t="s">
        <v>6</v>
      </c>
      <c r="F1950" s="4" t="s">
        <v>6</v>
      </c>
      <c r="G1950" s="4" t="s">
        <v>6</v>
      </c>
      <c r="H1950" s="4" t="s">
        <v>6</v>
      </c>
    </row>
    <row r="1951" spans="1:13">
      <c r="A1951" t="n">
        <v>17801</v>
      </c>
      <c r="B1951" s="43" t="n">
        <v>51</v>
      </c>
      <c r="C1951" s="7" t="n">
        <v>3</v>
      </c>
      <c r="D1951" s="7" t="n">
        <v>999</v>
      </c>
      <c r="E1951" s="7" t="s">
        <v>241</v>
      </c>
      <c r="F1951" s="7" t="s">
        <v>101</v>
      </c>
      <c r="G1951" s="7" t="s">
        <v>66</v>
      </c>
      <c r="H1951" s="7" t="s">
        <v>67</v>
      </c>
    </row>
    <row r="1952" spans="1:13">
      <c r="A1952" t="s">
        <v>4</v>
      </c>
      <c r="B1952" s="4" t="s">
        <v>5</v>
      </c>
      <c r="C1952" s="4" t="s">
        <v>10</v>
      </c>
      <c r="D1952" s="4" t="s">
        <v>13</v>
      </c>
      <c r="E1952" s="4" t="s">
        <v>18</v>
      </c>
      <c r="F1952" s="4" t="s">
        <v>10</v>
      </c>
    </row>
    <row r="1953" spans="1:13">
      <c r="A1953" t="n">
        <v>17814</v>
      </c>
      <c r="B1953" s="47" t="n">
        <v>59</v>
      </c>
      <c r="C1953" s="7" t="n">
        <v>999</v>
      </c>
      <c r="D1953" s="7" t="n">
        <v>16</v>
      </c>
      <c r="E1953" s="7" t="n">
        <v>0.150000005960464</v>
      </c>
      <c r="F1953" s="7" t="n">
        <v>0</v>
      </c>
    </row>
    <row r="1954" spans="1:13">
      <c r="A1954" t="s">
        <v>4</v>
      </c>
      <c r="B1954" s="4" t="s">
        <v>5</v>
      </c>
      <c r="C1954" s="4" t="s">
        <v>10</v>
      </c>
    </row>
    <row r="1955" spans="1:13">
      <c r="A1955" t="n">
        <v>17824</v>
      </c>
      <c r="B1955" s="30" t="n">
        <v>16</v>
      </c>
      <c r="C1955" s="7" t="n">
        <v>1000</v>
      </c>
    </row>
    <row r="1956" spans="1:13">
      <c r="A1956" t="s">
        <v>4</v>
      </c>
      <c r="B1956" s="4" t="s">
        <v>5</v>
      </c>
      <c r="C1956" s="4" t="s">
        <v>10</v>
      </c>
      <c r="D1956" s="4" t="s">
        <v>13</v>
      </c>
      <c r="E1956" s="4" t="s">
        <v>6</v>
      </c>
      <c r="F1956" s="4" t="s">
        <v>18</v>
      </c>
      <c r="G1956" s="4" t="s">
        <v>18</v>
      </c>
      <c r="H1956" s="4" t="s">
        <v>18</v>
      </c>
    </row>
    <row r="1957" spans="1:13">
      <c r="A1957" t="n">
        <v>17827</v>
      </c>
      <c r="B1957" s="36" t="n">
        <v>48</v>
      </c>
      <c r="C1957" s="7" t="n">
        <v>999</v>
      </c>
      <c r="D1957" s="7" t="n">
        <v>0</v>
      </c>
      <c r="E1957" s="7" t="s">
        <v>231</v>
      </c>
      <c r="F1957" s="7" t="n">
        <v>-1</v>
      </c>
      <c r="G1957" s="7" t="n">
        <v>1</v>
      </c>
      <c r="H1957" s="7" t="n">
        <v>0</v>
      </c>
    </row>
    <row r="1958" spans="1:13">
      <c r="A1958" t="s">
        <v>4</v>
      </c>
      <c r="B1958" s="4" t="s">
        <v>5</v>
      </c>
      <c r="C1958" s="4" t="s">
        <v>10</v>
      </c>
    </row>
    <row r="1959" spans="1:13">
      <c r="A1959" t="n">
        <v>17853</v>
      </c>
      <c r="B1959" s="30" t="n">
        <v>16</v>
      </c>
      <c r="C1959" s="7" t="n">
        <v>1000</v>
      </c>
    </row>
    <row r="1960" spans="1:13">
      <c r="A1960" t="s">
        <v>4</v>
      </c>
      <c r="B1960" s="4" t="s">
        <v>5</v>
      </c>
      <c r="C1960" s="4" t="s">
        <v>13</v>
      </c>
      <c r="D1960" s="4" t="s">
        <v>10</v>
      </c>
      <c r="E1960" s="4" t="s">
        <v>18</v>
      </c>
    </row>
    <row r="1961" spans="1:13">
      <c r="A1961" t="n">
        <v>17856</v>
      </c>
      <c r="B1961" s="23" t="n">
        <v>58</v>
      </c>
      <c r="C1961" s="7" t="n">
        <v>101</v>
      </c>
      <c r="D1961" s="7" t="n">
        <v>500</v>
      </c>
      <c r="E1961" s="7" t="n">
        <v>1</v>
      </c>
    </row>
    <row r="1962" spans="1:13">
      <c r="A1962" t="s">
        <v>4</v>
      </c>
      <c r="B1962" s="4" t="s">
        <v>5</v>
      </c>
      <c r="C1962" s="4" t="s">
        <v>13</v>
      </c>
      <c r="D1962" s="4" t="s">
        <v>10</v>
      </c>
    </row>
    <row r="1963" spans="1:13">
      <c r="A1963" t="n">
        <v>17864</v>
      </c>
      <c r="B1963" s="23" t="n">
        <v>58</v>
      </c>
      <c r="C1963" s="7" t="n">
        <v>254</v>
      </c>
      <c r="D1963" s="7" t="n">
        <v>0</v>
      </c>
    </row>
    <row r="1964" spans="1:13">
      <c r="A1964" t="s">
        <v>4</v>
      </c>
      <c r="B1964" s="4" t="s">
        <v>5</v>
      </c>
      <c r="C1964" s="4" t="s">
        <v>13</v>
      </c>
    </row>
    <row r="1965" spans="1:13">
      <c r="A1965" t="n">
        <v>17868</v>
      </c>
      <c r="B1965" s="38" t="n">
        <v>45</v>
      </c>
      <c r="C1965" s="7" t="n">
        <v>0</v>
      </c>
    </row>
    <row r="1966" spans="1:13">
      <c r="A1966" t="s">
        <v>4</v>
      </c>
      <c r="B1966" s="4" t="s">
        <v>5</v>
      </c>
      <c r="C1966" s="4" t="s">
        <v>10</v>
      </c>
      <c r="D1966" s="4" t="s">
        <v>9</v>
      </c>
    </row>
    <row r="1967" spans="1:13">
      <c r="A1967" t="n">
        <v>17870</v>
      </c>
      <c r="B1967" s="46" t="n">
        <v>44</v>
      </c>
      <c r="C1967" s="7" t="n">
        <v>27</v>
      </c>
      <c r="D1967" s="7" t="n">
        <v>128</v>
      </c>
    </row>
    <row r="1968" spans="1:13">
      <c r="A1968" t="s">
        <v>4</v>
      </c>
      <c r="B1968" s="4" t="s">
        <v>5</v>
      </c>
      <c r="C1968" s="4" t="s">
        <v>13</v>
      </c>
      <c r="D1968" s="4" t="s">
        <v>13</v>
      </c>
      <c r="E1968" s="4" t="s">
        <v>18</v>
      </c>
      <c r="F1968" s="4" t="s">
        <v>18</v>
      </c>
      <c r="G1968" s="4" t="s">
        <v>18</v>
      </c>
      <c r="H1968" s="4" t="s">
        <v>10</v>
      </c>
    </row>
    <row r="1969" spans="1:8">
      <c r="A1969" t="n">
        <v>17877</v>
      </c>
      <c r="B1969" s="38" t="n">
        <v>45</v>
      </c>
      <c r="C1969" s="7" t="n">
        <v>2</v>
      </c>
      <c r="D1969" s="7" t="n">
        <v>3</v>
      </c>
      <c r="E1969" s="7" t="n">
        <v>-4.92000007629395</v>
      </c>
      <c r="F1969" s="7" t="n">
        <v>1.02999997138977</v>
      </c>
      <c r="G1969" s="7" t="n">
        <v>58.6800003051758</v>
      </c>
      <c r="H1969" s="7" t="n">
        <v>0</v>
      </c>
    </row>
    <row r="1970" spans="1:8">
      <c r="A1970" t="s">
        <v>4</v>
      </c>
      <c r="B1970" s="4" t="s">
        <v>5</v>
      </c>
      <c r="C1970" s="4" t="s">
        <v>13</v>
      </c>
      <c r="D1970" s="4" t="s">
        <v>13</v>
      </c>
      <c r="E1970" s="4" t="s">
        <v>18</v>
      </c>
      <c r="F1970" s="4" t="s">
        <v>18</v>
      </c>
      <c r="G1970" s="4" t="s">
        <v>18</v>
      </c>
      <c r="H1970" s="4" t="s">
        <v>10</v>
      </c>
      <c r="I1970" s="4" t="s">
        <v>13</v>
      </c>
    </row>
    <row r="1971" spans="1:8">
      <c r="A1971" t="n">
        <v>17894</v>
      </c>
      <c r="B1971" s="38" t="n">
        <v>45</v>
      </c>
      <c r="C1971" s="7" t="n">
        <v>4</v>
      </c>
      <c r="D1971" s="7" t="n">
        <v>3</v>
      </c>
      <c r="E1971" s="7" t="n">
        <v>346.709991455078</v>
      </c>
      <c r="F1971" s="7" t="n">
        <v>354.209991455078</v>
      </c>
      <c r="G1971" s="7" t="n">
        <v>0</v>
      </c>
      <c r="H1971" s="7" t="n">
        <v>0</v>
      </c>
      <c r="I1971" s="7" t="n">
        <v>0</v>
      </c>
    </row>
    <row r="1972" spans="1:8">
      <c r="A1972" t="s">
        <v>4</v>
      </c>
      <c r="B1972" s="4" t="s">
        <v>5</v>
      </c>
      <c r="C1972" s="4" t="s">
        <v>13</v>
      </c>
      <c r="D1972" s="4" t="s">
        <v>13</v>
      </c>
      <c r="E1972" s="4" t="s">
        <v>18</v>
      </c>
      <c r="F1972" s="4" t="s">
        <v>10</v>
      </c>
    </row>
    <row r="1973" spans="1:8">
      <c r="A1973" t="n">
        <v>17912</v>
      </c>
      <c r="B1973" s="38" t="n">
        <v>45</v>
      </c>
      <c r="C1973" s="7" t="n">
        <v>5</v>
      </c>
      <c r="D1973" s="7" t="n">
        <v>3</v>
      </c>
      <c r="E1973" s="7" t="n">
        <v>1.5</v>
      </c>
      <c r="F1973" s="7" t="n">
        <v>0</v>
      </c>
    </row>
    <row r="1974" spans="1:8">
      <c r="A1974" t="s">
        <v>4</v>
      </c>
      <c r="B1974" s="4" t="s">
        <v>5</v>
      </c>
      <c r="C1974" s="4" t="s">
        <v>13</v>
      </c>
      <c r="D1974" s="4" t="s">
        <v>13</v>
      </c>
      <c r="E1974" s="4" t="s">
        <v>18</v>
      </c>
      <c r="F1974" s="4" t="s">
        <v>10</v>
      </c>
    </row>
    <row r="1975" spans="1:8">
      <c r="A1975" t="n">
        <v>17921</v>
      </c>
      <c r="B1975" s="38" t="n">
        <v>45</v>
      </c>
      <c r="C1975" s="7" t="n">
        <v>11</v>
      </c>
      <c r="D1975" s="7" t="n">
        <v>3</v>
      </c>
      <c r="E1975" s="7" t="n">
        <v>41.4000015258789</v>
      </c>
      <c r="F1975" s="7" t="n">
        <v>0</v>
      </c>
    </row>
    <row r="1976" spans="1:8">
      <c r="A1976" t="s">
        <v>4</v>
      </c>
      <c r="B1976" s="4" t="s">
        <v>5</v>
      </c>
      <c r="C1976" s="4" t="s">
        <v>13</v>
      </c>
      <c r="D1976" s="4" t="s">
        <v>10</v>
      </c>
    </row>
    <row r="1977" spans="1:8">
      <c r="A1977" t="n">
        <v>17930</v>
      </c>
      <c r="B1977" s="23" t="n">
        <v>58</v>
      </c>
      <c r="C1977" s="7" t="n">
        <v>255</v>
      </c>
      <c r="D1977" s="7" t="n">
        <v>0</v>
      </c>
    </row>
    <row r="1978" spans="1:8">
      <c r="A1978" t="s">
        <v>4</v>
      </c>
      <c r="B1978" s="4" t="s">
        <v>5</v>
      </c>
      <c r="C1978" s="4" t="s">
        <v>10</v>
      </c>
    </row>
    <row r="1979" spans="1:8">
      <c r="A1979" t="n">
        <v>17934</v>
      </c>
      <c r="B1979" s="30" t="n">
        <v>16</v>
      </c>
      <c r="C1979" s="7" t="n">
        <v>500</v>
      </c>
    </row>
    <row r="1980" spans="1:8">
      <c r="A1980" t="s">
        <v>4</v>
      </c>
      <c r="B1980" s="4" t="s">
        <v>5</v>
      </c>
      <c r="C1980" s="4" t="s">
        <v>13</v>
      </c>
      <c r="D1980" s="4" t="s">
        <v>10</v>
      </c>
      <c r="E1980" s="4" t="s">
        <v>6</v>
      </c>
    </row>
    <row r="1981" spans="1:8">
      <c r="A1981" t="n">
        <v>17937</v>
      </c>
      <c r="B1981" s="43" t="n">
        <v>51</v>
      </c>
      <c r="C1981" s="7" t="n">
        <v>4</v>
      </c>
      <c r="D1981" s="7" t="n">
        <v>999</v>
      </c>
      <c r="E1981" s="7" t="s">
        <v>61</v>
      </c>
    </row>
    <row r="1982" spans="1:8">
      <c r="A1982" t="s">
        <v>4</v>
      </c>
      <c r="B1982" s="4" t="s">
        <v>5</v>
      </c>
      <c r="C1982" s="4" t="s">
        <v>10</v>
      </c>
    </row>
    <row r="1983" spans="1:8">
      <c r="A1983" t="n">
        <v>17951</v>
      </c>
      <c r="B1983" s="30" t="n">
        <v>16</v>
      </c>
      <c r="C1983" s="7" t="n">
        <v>0</v>
      </c>
    </row>
    <row r="1984" spans="1:8">
      <c r="A1984" t="s">
        <v>4</v>
      </c>
      <c r="B1984" s="4" t="s">
        <v>5</v>
      </c>
      <c r="C1984" s="4" t="s">
        <v>10</v>
      </c>
      <c r="D1984" s="4" t="s">
        <v>13</v>
      </c>
      <c r="E1984" s="4" t="s">
        <v>9</v>
      </c>
      <c r="F1984" s="4" t="s">
        <v>62</v>
      </c>
      <c r="G1984" s="4" t="s">
        <v>13</v>
      </c>
      <c r="H1984" s="4" t="s">
        <v>13</v>
      </c>
    </row>
    <row r="1985" spans="1:9">
      <c r="A1985" t="n">
        <v>17954</v>
      </c>
      <c r="B1985" s="44" t="n">
        <v>26</v>
      </c>
      <c r="C1985" s="7" t="n">
        <v>999</v>
      </c>
      <c r="D1985" s="7" t="n">
        <v>17</v>
      </c>
      <c r="E1985" s="7" t="n">
        <v>52791</v>
      </c>
      <c r="F1985" s="7" t="s">
        <v>255</v>
      </c>
      <c r="G1985" s="7" t="n">
        <v>2</v>
      </c>
      <c r="H1985" s="7" t="n">
        <v>0</v>
      </c>
    </row>
    <row r="1986" spans="1:9">
      <c r="A1986" t="s">
        <v>4</v>
      </c>
      <c r="B1986" s="4" t="s">
        <v>5</v>
      </c>
    </row>
    <row r="1987" spans="1:9">
      <c r="A1987" t="n">
        <v>17987</v>
      </c>
      <c r="B1987" s="45" t="n">
        <v>28</v>
      </c>
    </row>
    <row r="1988" spans="1:9">
      <c r="A1988" t="s">
        <v>4</v>
      </c>
      <c r="B1988" s="4" t="s">
        <v>5</v>
      </c>
      <c r="C1988" s="4" t="s">
        <v>13</v>
      </c>
      <c r="D1988" s="4" t="s">
        <v>13</v>
      </c>
      <c r="E1988" s="4" t="s">
        <v>18</v>
      </c>
      <c r="F1988" s="4" t="s">
        <v>18</v>
      </c>
      <c r="G1988" s="4" t="s">
        <v>18</v>
      </c>
      <c r="H1988" s="4" t="s">
        <v>10</v>
      </c>
    </row>
    <row r="1989" spans="1:9">
      <c r="A1989" t="n">
        <v>17988</v>
      </c>
      <c r="B1989" s="38" t="n">
        <v>45</v>
      </c>
      <c r="C1989" s="7" t="n">
        <v>2</v>
      </c>
      <c r="D1989" s="7" t="n">
        <v>3</v>
      </c>
      <c r="E1989" s="7" t="n">
        <v>-4.92000007629395</v>
      </c>
      <c r="F1989" s="7" t="n">
        <v>0.46000000834465</v>
      </c>
      <c r="G1989" s="7" t="n">
        <v>58.6800003051758</v>
      </c>
      <c r="H1989" s="7" t="n">
        <v>1500</v>
      </c>
    </row>
    <row r="1990" spans="1:9">
      <c r="A1990" t="s">
        <v>4</v>
      </c>
      <c r="B1990" s="4" t="s">
        <v>5</v>
      </c>
      <c r="C1990" s="4" t="s">
        <v>13</v>
      </c>
      <c r="D1990" s="4" t="s">
        <v>13</v>
      </c>
      <c r="E1990" s="4" t="s">
        <v>18</v>
      </c>
      <c r="F1990" s="4" t="s">
        <v>18</v>
      </c>
      <c r="G1990" s="4" t="s">
        <v>18</v>
      </c>
      <c r="H1990" s="4" t="s">
        <v>10</v>
      </c>
      <c r="I1990" s="4" t="s">
        <v>13</v>
      </c>
    </row>
    <row r="1991" spans="1:9">
      <c r="A1991" t="n">
        <v>18005</v>
      </c>
      <c r="B1991" s="38" t="n">
        <v>45</v>
      </c>
      <c r="C1991" s="7" t="n">
        <v>4</v>
      </c>
      <c r="D1991" s="7" t="n">
        <v>3</v>
      </c>
      <c r="E1991" s="7" t="n">
        <v>4</v>
      </c>
      <c r="F1991" s="7" t="n">
        <v>354.209991455078</v>
      </c>
      <c r="G1991" s="7" t="n">
        <v>0</v>
      </c>
      <c r="H1991" s="7" t="n">
        <v>1500</v>
      </c>
      <c r="I1991" s="7" t="n">
        <v>1</v>
      </c>
    </row>
    <row r="1992" spans="1:9">
      <c r="A1992" t="s">
        <v>4</v>
      </c>
      <c r="B1992" s="4" t="s">
        <v>5</v>
      </c>
      <c r="C1992" s="4" t="s">
        <v>13</v>
      </c>
      <c r="D1992" s="4" t="s">
        <v>13</v>
      </c>
      <c r="E1992" s="4" t="s">
        <v>18</v>
      </c>
      <c r="F1992" s="4" t="s">
        <v>10</v>
      </c>
    </row>
    <row r="1993" spans="1:9">
      <c r="A1993" t="n">
        <v>18023</v>
      </c>
      <c r="B1993" s="38" t="n">
        <v>45</v>
      </c>
      <c r="C1993" s="7" t="n">
        <v>5</v>
      </c>
      <c r="D1993" s="7" t="n">
        <v>3</v>
      </c>
      <c r="E1993" s="7" t="n">
        <v>1.70000004768372</v>
      </c>
      <c r="F1993" s="7" t="n">
        <v>1500</v>
      </c>
    </row>
    <row r="1994" spans="1:9">
      <c r="A1994" t="s">
        <v>4</v>
      </c>
      <c r="B1994" s="4" t="s">
        <v>5</v>
      </c>
      <c r="C1994" s="4" t="s">
        <v>13</v>
      </c>
      <c r="D1994" s="4" t="s">
        <v>13</v>
      </c>
      <c r="E1994" s="4" t="s">
        <v>18</v>
      </c>
      <c r="F1994" s="4" t="s">
        <v>10</v>
      </c>
    </row>
    <row r="1995" spans="1:9">
      <c r="A1995" t="n">
        <v>18032</v>
      </c>
      <c r="B1995" s="38" t="n">
        <v>45</v>
      </c>
      <c r="C1995" s="7" t="n">
        <v>11</v>
      </c>
      <c r="D1995" s="7" t="n">
        <v>3</v>
      </c>
      <c r="E1995" s="7" t="n">
        <v>41.4000015258789</v>
      </c>
      <c r="F1995" s="7" t="n">
        <v>1500</v>
      </c>
    </row>
    <row r="1996" spans="1:9">
      <c r="A1996" t="s">
        <v>4</v>
      </c>
      <c r="B1996" s="4" t="s">
        <v>5</v>
      </c>
      <c r="C1996" s="4" t="s">
        <v>13</v>
      </c>
      <c r="D1996" s="4" t="s">
        <v>10</v>
      </c>
      <c r="E1996" s="4" t="s">
        <v>6</v>
      </c>
      <c r="F1996" s="4" t="s">
        <v>6</v>
      </c>
      <c r="G1996" s="4" t="s">
        <v>6</v>
      </c>
      <c r="H1996" s="4" t="s">
        <v>6</v>
      </c>
    </row>
    <row r="1997" spans="1:9">
      <c r="A1997" t="n">
        <v>18041</v>
      </c>
      <c r="B1997" s="43" t="n">
        <v>51</v>
      </c>
      <c r="C1997" s="7" t="n">
        <v>3</v>
      </c>
      <c r="D1997" s="7" t="n">
        <v>999</v>
      </c>
      <c r="E1997" s="7" t="s">
        <v>256</v>
      </c>
      <c r="F1997" s="7" t="s">
        <v>114</v>
      </c>
      <c r="G1997" s="7" t="s">
        <v>66</v>
      </c>
      <c r="H1997" s="7" t="s">
        <v>67</v>
      </c>
    </row>
    <row r="1998" spans="1:9">
      <c r="A1998" t="s">
        <v>4</v>
      </c>
      <c r="B1998" s="4" t="s">
        <v>5</v>
      </c>
      <c r="C1998" s="4" t="s">
        <v>13</v>
      </c>
      <c r="D1998" s="4" t="s">
        <v>10</v>
      </c>
      <c r="E1998" s="4" t="s">
        <v>10</v>
      </c>
    </row>
    <row r="1999" spans="1:9">
      <c r="A1999" t="n">
        <v>18054</v>
      </c>
      <c r="B1999" s="14" t="n">
        <v>50</v>
      </c>
      <c r="C1999" s="7" t="n">
        <v>1</v>
      </c>
      <c r="D1999" s="7" t="n">
        <v>2236</v>
      </c>
      <c r="E1999" s="7" t="n">
        <v>4000</v>
      </c>
    </row>
    <row r="2000" spans="1:9">
      <c r="A2000" t="s">
        <v>4</v>
      </c>
      <c r="B2000" s="4" t="s">
        <v>5</v>
      </c>
      <c r="C2000" s="4" t="s">
        <v>13</v>
      </c>
      <c r="D2000" s="4" t="s">
        <v>10</v>
      </c>
      <c r="E2000" s="4" t="s">
        <v>10</v>
      </c>
    </row>
    <row r="2001" spans="1:9">
      <c r="A2001" t="n">
        <v>18060</v>
      </c>
      <c r="B2001" s="14" t="n">
        <v>50</v>
      </c>
      <c r="C2001" s="7" t="n">
        <v>1</v>
      </c>
      <c r="D2001" s="7" t="n">
        <v>2108</v>
      </c>
      <c r="E2001" s="7" t="n">
        <v>4000</v>
      </c>
    </row>
    <row r="2002" spans="1:9">
      <c r="A2002" t="s">
        <v>4</v>
      </c>
      <c r="B2002" s="4" t="s">
        <v>5</v>
      </c>
      <c r="C2002" s="4" t="s">
        <v>13</v>
      </c>
      <c r="D2002" s="4" t="s">
        <v>10</v>
      </c>
      <c r="E2002" s="4" t="s">
        <v>13</v>
      </c>
    </row>
    <row r="2003" spans="1:9">
      <c r="A2003" t="n">
        <v>18066</v>
      </c>
      <c r="B2003" s="31" t="n">
        <v>39</v>
      </c>
      <c r="C2003" s="7" t="n">
        <v>14</v>
      </c>
      <c r="D2003" s="7" t="n">
        <v>65533</v>
      </c>
      <c r="E2003" s="7" t="n">
        <v>105</v>
      </c>
    </row>
    <row r="2004" spans="1:9">
      <c r="A2004" t="s">
        <v>4</v>
      </c>
      <c r="B2004" s="4" t="s">
        <v>5</v>
      </c>
      <c r="C2004" s="4" t="s">
        <v>13</v>
      </c>
      <c r="D2004" s="4" t="s">
        <v>10</v>
      </c>
      <c r="E2004" s="4" t="s">
        <v>10</v>
      </c>
      <c r="F2004" s="4" t="s">
        <v>10</v>
      </c>
      <c r="G2004" s="4" t="s">
        <v>10</v>
      </c>
      <c r="H2004" s="4" t="s">
        <v>10</v>
      </c>
      <c r="I2004" s="4" t="s">
        <v>6</v>
      </c>
      <c r="J2004" s="4" t="s">
        <v>18</v>
      </c>
      <c r="K2004" s="4" t="s">
        <v>18</v>
      </c>
      <c r="L2004" s="4" t="s">
        <v>18</v>
      </c>
      <c r="M2004" s="4" t="s">
        <v>9</v>
      </c>
      <c r="N2004" s="4" t="s">
        <v>9</v>
      </c>
      <c r="O2004" s="4" t="s">
        <v>18</v>
      </c>
      <c r="P2004" s="4" t="s">
        <v>18</v>
      </c>
      <c r="Q2004" s="4" t="s">
        <v>18</v>
      </c>
      <c r="R2004" s="4" t="s">
        <v>18</v>
      </c>
      <c r="S2004" s="4" t="s">
        <v>13</v>
      </c>
    </row>
    <row r="2005" spans="1:9">
      <c r="A2005" t="n">
        <v>18071</v>
      </c>
      <c r="B2005" s="31" t="n">
        <v>39</v>
      </c>
      <c r="C2005" s="7" t="n">
        <v>12</v>
      </c>
      <c r="D2005" s="7" t="n">
        <v>65533</v>
      </c>
      <c r="E2005" s="7" t="n">
        <v>207</v>
      </c>
      <c r="F2005" s="7" t="n">
        <v>0</v>
      </c>
      <c r="G2005" s="7" t="n">
        <v>999</v>
      </c>
      <c r="H2005" s="7" t="n">
        <v>3</v>
      </c>
      <c r="I2005" s="7" t="s">
        <v>12</v>
      </c>
      <c r="J2005" s="7" t="n">
        <v>0</v>
      </c>
      <c r="K2005" s="7" t="n">
        <v>0</v>
      </c>
      <c r="L2005" s="7" t="n">
        <v>0</v>
      </c>
      <c r="M2005" s="7" t="n">
        <v>0</v>
      </c>
      <c r="N2005" s="7" t="n">
        <v>0</v>
      </c>
      <c r="O2005" s="7" t="n">
        <v>0</v>
      </c>
      <c r="P2005" s="7" t="n">
        <v>1</v>
      </c>
      <c r="Q2005" s="7" t="n">
        <v>1</v>
      </c>
      <c r="R2005" s="7" t="n">
        <v>1</v>
      </c>
      <c r="S2005" s="7" t="n">
        <v>255</v>
      </c>
    </row>
    <row r="2006" spans="1:9">
      <c r="A2006" t="s">
        <v>4</v>
      </c>
      <c r="B2006" s="4" t="s">
        <v>5</v>
      </c>
      <c r="C2006" s="4" t="s">
        <v>10</v>
      </c>
      <c r="D2006" s="4" t="s">
        <v>13</v>
      </c>
      <c r="E2006" s="4" t="s">
        <v>6</v>
      </c>
      <c r="F2006" s="4" t="s">
        <v>18</v>
      </c>
      <c r="G2006" s="4" t="s">
        <v>18</v>
      </c>
      <c r="H2006" s="4" t="s">
        <v>18</v>
      </c>
    </row>
    <row r="2007" spans="1:9">
      <c r="A2007" t="n">
        <v>18121</v>
      </c>
      <c r="B2007" s="36" t="n">
        <v>48</v>
      </c>
      <c r="C2007" s="7" t="n">
        <v>0</v>
      </c>
      <c r="D2007" s="7" t="n">
        <v>0</v>
      </c>
      <c r="E2007" s="7" t="s">
        <v>196</v>
      </c>
      <c r="F2007" s="7" t="n">
        <v>-1</v>
      </c>
      <c r="G2007" s="7" t="n">
        <v>1</v>
      </c>
      <c r="H2007" s="7" t="n">
        <v>0</v>
      </c>
    </row>
    <row r="2008" spans="1:9">
      <c r="A2008" t="s">
        <v>4</v>
      </c>
      <c r="B2008" s="4" t="s">
        <v>5</v>
      </c>
      <c r="C2008" s="4" t="s">
        <v>10</v>
      </c>
      <c r="D2008" s="4" t="s">
        <v>13</v>
      </c>
      <c r="E2008" s="4" t="s">
        <v>6</v>
      </c>
      <c r="F2008" s="4" t="s">
        <v>18</v>
      </c>
      <c r="G2008" s="4" t="s">
        <v>18</v>
      </c>
      <c r="H2008" s="4" t="s">
        <v>18</v>
      </c>
    </row>
    <row r="2009" spans="1:9">
      <c r="A2009" t="n">
        <v>18147</v>
      </c>
      <c r="B2009" s="36" t="n">
        <v>48</v>
      </c>
      <c r="C2009" s="7" t="n">
        <v>999</v>
      </c>
      <c r="D2009" s="7" t="n">
        <v>0</v>
      </c>
      <c r="E2009" s="7" t="s">
        <v>196</v>
      </c>
      <c r="F2009" s="7" t="n">
        <v>-1</v>
      </c>
      <c r="G2009" s="7" t="n">
        <v>1</v>
      </c>
      <c r="H2009" s="7" t="n">
        <v>0</v>
      </c>
    </row>
    <row r="2010" spans="1:9">
      <c r="A2010" t="s">
        <v>4</v>
      </c>
      <c r="B2010" s="4" t="s">
        <v>5</v>
      </c>
      <c r="C2010" s="4" t="s">
        <v>13</v>
      </c>
      <c r="D2010" s="4" t="s">
        <v>10</v>
      </c>
      <c r="E2010" s="4" t="s">
        <v>18</v>
      </c>
      <c r="F2010" s="4" t="s">
        <v>10</v>
      </c>
      <c r="G2010" s="4" t="s">
        <v>9</v>
      </c>
      <c r="H2010" s="4" t="s">
        <v>9</v>
      </c>
      <c r="I2010" s="4" t="s">
        <v>10</v>
      </c>
      <c r="J2010" s="4" t="s">
        <v>10</v>
      </c>
      <c r="K2010" s="4" t="s">
        <v>9</v>
      </c>
      <c r="L2010" s="4" t="s">
        <v>9</v>
      </c>
      <c r="M2010" s="4" t="s">
        <v>9</v>
      </c>
      <c r="N2010" s="4" t="s">
        <v>9</v>
      </c>
      <c r="O2010" s="4" t="s">
        <v>6</v>
      </c>
    </row>
    <row r="2011" spans="1:9">
      <c r="A2011" t="n">
        <v>18173</v>
      </c>
      <c r="B2011" s="14" t="n">
        <v>50</v>
      </c>
      <c r="C2011" s="7" t="n">
        <v>0</v>
      </c>
      <c r="D2011" s="7" t="n">
        <v>2004</v>
      </c>
      <c r="E2011" s="7" t="n">
        <v>1</v>
      </c>
      <c r="F2011" s="7" t="n">
        <v>0</v>
      </c>
      <c r="G2011" s="7" t="n">
        <v>0</v>
      </c>
      <c r="H2011" s="7" t="n">
        <v>0</v>
      </c>
      <c r="I2011" s="7" t="n">
        <v>0</v>
      </c>
      <c r="J2011" s="7" t="n">
        <v>65533</v>
      </c>
      <c r="K2011" s="7" t="n">
        <v>0</v>
      </c>
      <c r="L2011" s="7" t="n">
        <v>0</v>
      </c>
      <c r="M2011" s="7" t="n">
        <v>0</v>
      </c>
      <c r="N2011" s="7" t="n">
        <v>0</v>
      </c>
      <c r="O2011" s="7" t="s">
        <v>12</v>
      </c>
    </row>
    <row r="2012" spans="1:9">
      <c r="A2012" t="s">
        <v>4</v>
      </c>
      <c r="B2012" s="4" t="s">
        <v>5</v>
      </c>
      <c r="C2012" s="4" t="s">
        <v>13</v>
      </c>
      <c r="D2012" s="4" t="s">
        <v>10</v>
      </c>
    </row>
    <row r="2013" spans="1:9">
      <c r="A2013" t="n">
        <v>18212</v>
      </c>
      <c r="B2013" s="38" t="n">
        <v>45</v>
      </c>
      <c r="C2013" s="7" t="n">
        <v>7</v>
      </c>
      <c r="D2013" s="7" t="n">
        <v>255</v>
      </c>
    </row>
    <row r="2014" spans="1:9">
      <c r="A2014" t="s">
        <v>4</v>
      </c>
      <c r="B2014" s="4" t="s">
        <v>5</v>
      </c>
      <c r="C2014" s="4" t="s">
        <v>13</v>
      </c>
      <c r="D2014" s="4" t="s">
        <v>10</v>
      </c>
      <c r="E2014" s="4" t="s">
        <v>18</v>
      </c>
    </row>
    <row r="2015" spans="1:9">
      <c r="A2015" t="n">
        <v>18216</v>
      </c>
      <c r="B2015" s="23" t="n">
        <v>58</v>
      </c>
      <c r="C2015" s="7" t="n">
        <v>101</v>
      </c>
      <c r="D2015" s="7" t="n">
        <v>200</v>
      </c>
      <c r="E2015" s="7" t="n">
        <v>1</v>
      </c>
    </row>
    <row r="2016" spans="1:9">
      <c r="A2016" t="s">
        <v>4</v>
      </c>
      <c r="B2016" s="4" t="s">
        <v>5</v>
      </c>
      <c r="C2016" s="4" t="s">
        <v>13</v>
      </c>
      <c r="D2016" s="4" t="s">
        <v>10</v>
      </c>
    </row>
    <row r="2017" spans="1:19">
      <c r="A2017" t="n">
        <v>18224</v>
      </c>
      <c r="B2017" s="23" t="n">
        <v>58</v>
      </c>
      <c r="C2017" s="7" t="n">
        <v>254</v>
      </c>
      <c r="D2017" s="7" t="n">
        <v>0</v>
      </c>
    </row>
    <row r="2018" spans="1:19">
      <c r="A2018" t="s">
        <v>4</v>
      </c>
      <c r="B2018" s="4" t="s">
        <v>5</v>
      </c>
      <c r="C2018" s="4" t="s">
        <v>10</v>
      </c>
      <c r="D2018" s="4" t="s">
        <v>9</v>
      </c>
    </row>
    <row r="2019" spans="1:19">
      <c r="A2019" t="n">
        <v>18228</v>
      </c>
      <c r="B2019" s="46" t="n">
        <v>44</v>
      </c>
      <c r="C2019" s="7" t="n">
        <v>0</v>
      </c>
      <c r="D2019" s="7" t="n">
        <v>128</v>
      </c>
    </row>
    <row r="2020" spans="1:19">
      <c r="A2020" t="s">
        <v>4</v>
      </c>
      <c r="B2020" s="4" t="s">
        <v>5</v>
      </c>
      <c r="C2020" s="4" t="s">
        <v>10</v>
      </c>
      <c r="D2020" s="4" t="s">
        <v>9</v>
      </c>
    </row>
    <row r="2021" spans="1:19">
      <c r="A2021" t="n">
        <v>18235</v>
      </c>
      <c r="B2021" s="35" t="n">
        <v>43</v>
      </c>
      <c r="C2021" s="7" t="n">
        <v>999</v>
      </c>
      <c r="D2021" s="7" t="n">
        <v>128</v>
      </c>
    </row>
    <row r="2022" spans="1:19">
      <c r="A2022" t="s">
        <v>4</v>
      </c>
      <c r="B2022" s="4" t="s">
        <v>5</v>
      </c>
      <c r="C2022" s="4" t="s">
        <v>13</v>
      </c>
      <c r="D2022" s="4" t="s">
        <v>10</v>
      </c>
    </row>
    <row r="2023" spans="1:19">
      <c r="A2023" t="n">
        <v>18242</v>
      </c>
      <c r="B2023" s="23" t="n">
        <v>58</v>
      </c>
      <c r="C2023" s="7" t="n">
        <v>255</v>
      </c>
      <c r="D2023" s="7" t="n">
        <v>0</v>
      </c>
    </row>
    <row r="2024" spans="1:19">
      <c r="A2024" t="s">
        <v>4</v>
      </c>
      <c r="B2024" s="4" t="s">
        <v>5</v>
      </c>
      <c r="C2024" s="4" t="s">
        <v>10</v>
      </c>
      <c r="D2024" s="4" t="s">
        <v>10</v>
      </c>
      <c r="E2024" s="4" t="s">
        <v>10</v>
      </c>
    </row>
    <row r="2025" spans="1:19">
      <c r="A2025" t="n">
        <v>18246</v>
      </c>
      <c r="B2025" s="49" t="n">
        <v>61</v>
      </c>
      <c r="C2025" s="7" t="n">
        <v>18</v>
      </c>
      <c r="D2025" s="7" t="n">
        <v>0</v>
      </c>
      <c r="E2025" s="7" t="n">
        <v>1000</v>
      </c>
    </row>
    <row r="2026" spans="1:19">
      <c r="A2026" t="s">
        <v>4</v>
      </c>
      <c r="B2026" s="4" t="s">
        <v>5</v>
      </c>
      <c r="C2026" s="4" t="s">
        <v>10</v>
      </c>
      <c r="D2026" s="4" t="s">
        <v>13</v>
      </c>
      <c r="E2026" s="4" t="s">
        <v>18</v>
      </c>
      <c r="F2026" s="4" t="s">
        <v>10</v>
      </c>
    </row>
    <row r="2027" spans="1:19">
      <c r="A2027" t="n">
        <v>18253</v>
      </c>
      <c r="B2027" s="47" t="n">
        <v>59</v>
      </c>
      <c r="C2027" s="7" t="n">
        <v>18</v>
      </c>
      <c r="D2027" s="7" t="n">
        <v>16</v>
      </c>
      <c r="E2027" s="7" t="n">
        <v>0.150000005960464</v>
      </c>
      <c r="F2027" s="7" t="n">
        <v>0</v>
      </c>
    </row>
    <row r="2028" spans="1:19">
      <c r="A2028" t="s">
        <v>4</v>
      </c>
      <c r="B2028" s="4" t="s">
        <v>5</v>
      </c>
      <c r="C2028" s="4" t="s">
        <v>10</v>
      </c>
    </row>
    <row r="2029" spans="1:19">
      <c r="A2029" t="n">
        <v>18263</v>
      </c>
      <c r="B2029" s="30" t="n">
        <v>16</v>
      </c>
      <c r="C2029" s="7" t="n">
        <v>1000</v>
      </c>
    </row>
    <row r="2030" spans="1:19">
      <c r="A2030" t="s">
        <v>4</v>
      </c>
      <c r="B2030" s="4" t="s">
        <v>5</v>
      </c>
      <c r="C2030" s="4" t="s">
        <v>13</v>
      </c>
      <c r="D2030" s="4" t="s">
        <v>18</v>
      </c>
      <c r="E2030" s="4" t="s">
        <v>18</v>
      </c>
      <c r="F2030" s="4" t="s">
        <v>18</v>
      </c>
    </row>
    <row r="2031" spans="1:19">
      <c r="A2031" t="n">
        <v>18266</v>
      </c>
      <c r="B2031" s="38" t="n">
        <v>45</v>
      </c>
      <c r="C2031" s="7" t="n">
        <v>9</v>
      </c>
      <c r="D2031" s="7" t="n">
        <v>0.0500000007450581</v>
      </c>
      <c r="E2031" s="7" t="n">
        <v>0.0500000007450581</v>
      </c>
      <c r="F2031" s="7" t="n">
        <v>0.200000002980232</v>
      </c>
    </row>
    <row r="2032" spans="1:19">
      <c r="A2032" t="s">
        <v>4</v>
      </c>
      <c r="B2032" s="4" t="s">
        <v>5</v>
      </c>
      <c r="C2032" s="4" t="s">
        <v>13</v>
      </c>
      <c r="D2032" s="4" t="s">
        <v>10</v>
      </c>
      <c r="E2032" s="4" t="s">
        <v>10</v>
      </c>
      <c r="F2032" s="4" t="s">
        <v>13</v>
      </c>
    </row>
    <row r="2033" spans="1:6">
      <c r="A2033" t="n">
        <v>18280</v>
      </c>
      <c r="B2033" s="51" t="n">
        <v>25</v>
      </c>
      <c r="C2033" s="7" t="n">
        <v>1</v>
      </c>
      <c r="D2033" s="7" t="n">
        <v>60</v>
      </c>
      <c r="E2033" s="7" t="n">
        <v>280</v>
      </c>
      <c r="F2033" s="7" t="n">
        <v>1</v>
      </c>
    </row>
    <row r="2034" spans="1:6">
      <c r="A2034" t="s">
        <v>4</v>
      </c>
      <c r="B2034" s="4" t="s">
        <v>5</v>
      </c>
      <c r="C2034" s="4" t="s">
        <v>13</v>
      </c>
      <c r="D2034" s="4" t="s">
        <v>10</v>
      </c>
      <c r="E2034" s="4" t="s">
        <v>6</v>
      </c>
    </row>
    <row r="2035" spans="1:6">
      <c r="A2035" t="n">
        <v>18287</v>
      </c>
      <c r="B2035" s="43" t="n">
        <v>51</v>
      </c>
      <c r="C2035" s="7" t="n">
        <v>4</v>
      </c>
      <c r="D2035" s="7" t="n">
        <v>18</v>
      </c>
      <c r="E2035" s="7" t="s">
        <v>70</v>
      </c>
    </row>
    <row r="2036" spans="1:6">
      <c r="A2036" t="s">
        <v>4</v>
      </c>
      <c r="B2036" s="4" t="s">
        <v>5</v>
      </c>
      <c r="C2036" s="4" t="s">
        <v>10</v>
      </c>
    </row>
    <row r="2037" spans="1:6">
      <c r="A2037" t="n">
        <v>18300</v>
      </c>
      <c r="B2037" s="30" t="n">
        <v>16</v>
      </c>
      <c r="C2037" s="7" t="n">
        <v>0</v>
      </c>
    </row>
    <row r="2038" spans="1:6">
      <c r="A2038" t="s">
        <v>4</v>
      </c>
      <c r="B2038" s="4" t="s">
        <v>5</v>
      </c>
      <c r="C2038" s="4" t="s">
        <v>10</v>
      </c>
      <c r="D2038" s="4" t="s">
        <v>13</v>
      </c>
      <c r="E2038" s="4" t="s">
        <v>9</v>
      </c>
      <c r="F2038" s="4" t="s">
        <v>62</v>
      </c>
      <c r="G2038" s="4" t="s">
        <v>13</v>
      </c>
      <c r="H2038" s="4" t="s">
        <v>13</v>
      </c>
    </row>
    <row r="2039" spans="1:6">
      <c r="A2039" t="n">
        <v>18303</v>
      </c>
      <c r="B2039" s="44" t="n">
        <v>26</v>
      </c>
      <c r="C2039" s="7" t="n">
        <v>18</v>
      </c>
      <c r="D2039" s="7" t="n">
        <v>17</v>
      </c>
      <c r="E2039" s="7" t="n">
        <v>17446</v>
      </c>
      <c r="F2039" s="7" t="s">
        <v>257</v>
      </c>
      <c r="G2039" s="7" t="n">
        <v>2</v>
      </c>
      <c r="H2039" s="7" t="n">
        <v>0</v>
      </c>
    </row>
    <row r="2040" spans="1:6">
      <c r="A2040" t="s">
        <v>4</v>
      </c>
      <c r="B2040" s="4" t="s">
        <v>5</v>
      </c>
    </row>
    <row r="2041" spans="1:6">
      <c r="A2041" t="n">
        <v>18329</v>
      </c>
      <c r="B2041" s="45" t="n">
        <v>28</v>
      </c>
    </row>
    <row r="2042" spans="1:6">
      <c r="A2042" t="s">
        <v>4</v>
      </c>
      <c r="B2042" s="4" t="s">
        <v>5</v>
      </c>
      <c r="C2042" s="4" t="s">
        <v>10</v>
      </c>
      <c r="D2042" s="4" t="s">
        <v>13</v>
      </c>
    </row>
    <row r="2043" spans="1:6">
      <c r="A2043" t="n">
        <v>18330</v>
      </c>
      <c r="B2043" s="48" t="n">
        <v>89</v>
      </c>
      <c r="C2043" s="7" t="n">
        <v>65533</v>
      </c>
      <c r="D2043" s="7" t="n">
        <v>1</v>
      </c>
    </row>
    <row r="2044" spans="1:6">
      <c r="A2044" t="s">
        <v>4</v>
      </c>
      <c r="B2044" s="4" t="s">
        <v>5</v>
      </c>
      <c r="C2044" s="4" t="s">
        <v>13</v>
      </c>
      <c r="D2044" s="4" t="s">
        <v>10</v>
      </c>
      <c r="E2044" s="4" t="s">
        <v>10</v>
      </c>
      <c r="F2044" s="4" t="s">
        <v>13</v>
      </c>
    </row>
    <row r="2045" spans="1:6">
      <c r="A2045" t="n">
        <v>18334</v>
      </c>
      <c r="B2045" s="51" t="n">
        <v>25</v>
      </c>
      <c r="C2045" s="7" t="n">
        <v>1</v>
      </c>
      <c r="D2045" s="7" t="n">
        <v>65535</v>
      </c>
      <c r="E2045" s="7" t="n">
        <v>65535</v>
      </c>
      <c r="F2045" s="7" t="n">
        <v>0</v>
      </c>
    </row>
    <row r="2046" spans="1:6">
      <c r="A2046" t="s">
        <v>4</v>
      </c>
      <c r="B2046" s="4" t="s">
        <v>5</v>
      </c>
      <c r="C2046" s="4" t="s">
        <v>10</v>
      </c>
      <c r="D2046" s="4" t="s">
        <v>10</v>
      </c>
      <c r="E2046" s="4" t="s">
        <v>18</v>
      </c>
      <c r="F2046" s="4" t="s">
        <v>18</v>
      </c>
      <c r="G2046" s="4" t="s">
        <v>18</v>
      </c>
      <c r="H2046" s="4" t="s">
        <v>18</v>
      </c>
      <c r="I2046" s="4" t="s">
        <v>13</v>
      </c>
      <c r="J2046" s="4" t="s">
        <v>10</v>
      </c>
    </row>
    <row r="2047" spans="1:6">
      <c r="A2047" t="n">
        <v>18341</v>
      </c>
      <c r="B2047" s="40" t="n">
        <v>55</v>
      </c>
      <c r="C2047" s="7" t="n">
        <v>18</v>
      </c>
      <c r="D2047" s="7" t="n">
        <v>65024</v>
      </c>
      <c r="E2047" s="7" t="n">
        <v>0</v>
      </c>
      <c r="F2047" s="7" t="n">
        <v>0</v>
      </c>
      <c r="G2047" s="7" t="n">
        <v>5</v>
      </c>
      <c r="H2047" s="7" t="n">
        <v>3.29999995231628</v>
      </c>
      <c r="I2047" s="7" t="n">
        <v>2</v>
      </c>
      <c r="J2047" s="7" t="n">
        <v>0</v>
      </c>
    </row>
    <row r="2048" spans="1:6">
      <c r="A2048" t="s">
        <v>4</v>
      </c>
      <c r="B2048" s="4" t="s">
        <v>5</v>
      </c>
      <c r="C2048" s="4" t="s">
        <v>10</v>
      </c>
    </row>
    <row r="2049" spans="1:10">
      <c r="A2049" t="n">
        <v>18365</v>
      </c>
      <c r="B2049" s="30" t="n">
        <v>16</v>
      </c>
      <c r="C2049" s="7" t="n">
        <v>1000</v>
      </c>
    </row>
    <row r="2050" spans="1:10">
      <c r="A2050" t="s">
        <v>4</v>
      </c>
      <c r="B2050" s="4" t="s">
        <v>5</v>
      </c>
      <c r="C2050" s="4" t="s">
        <v>13</v>
      </c>
      <c r="D2050" s="4" t="s">
        <v>10</v>
      </c>
      <c r="E2050" s="4" t="s">
        <v>18</v>
      </c>
    </row>
    <row r="2051" spans="1:10">
      <c r="A2051" t="n">
        <v>18368</v>
      </c>
      <c r="B2051" s="23" t="n">
        <v>58</v>
      </c>
      <c r="C2051" s="7" t="n">
        <v>101</v>
      </c>
      <c r="D2051" s="7" t="n">
        <v>500</v>
      </c>
      <c r="E2051" s="7" t="n">
        <v>1</v>
      </c>
    </row>
    <row r="2052" spans="1:10">
      <c r="A2052" t="s">
        <v>4</v>
      </c>
      <c r="B2052" s="4" t="s">
        <v>5</v>
      </c>
      <c r="C2052" s="4" t="s">
        <v>13</v>
      </c>
      <c r="D2052" s="4" t="s">
        <v>10</v>
      </c>
    </row>
    <row r="2053" spans="1:10">
      <c r="A2053" t="n">
        <v>18376</v>
      </c>
      <c r="B2053" s="23" t="n">
        <v>58</v>
      </c>
      <c r="C2053" s="7" t="n">
        <v>254</v>
      </c>
      <c r="D2053" s="7" t="n">
        <v>0</v>
      </c>
    </row>
    <row r="2054" spans="1:10">
      <c r="A2054" t="s">
        <v>4</v>
      </c>
      <c r="B2054" s="4" t="s">
        <v>5</v>
      </c>
      <c r="C2054" s="4" t="s">
        <v>13</v>
      </c>
    </row>
    <row r="2055" spans="1:10">
      <c r="A2055" t="n">
        <v>18380</v>
      </c>
      <c r="B2055" s="38" t="n">
        <v>45</v>
      </c>
      <c r="C2055" s="7" t="n">
        <v>0</v>
      </c>
    </row>
    <row r="2056" spans="1:10">
      <c r="A2056" t="s">
        <v>4</v>
      </c>
      <c r="B2056" s="4" t="s">
        <v>5</v>
      </c>
      <c r="C2056" s="4" t="s">
        <v>13</v>
      </c>
      <c r="D2056" s="4" t="s">
        <v>13</v>
      </c>
      <c r="E2056" s="4" t="s">
        <v>18</v>
      </c>
      <c r="F2056" s="4" t="s">
        <v>18</v>
      </c>
      <c r="G2056" s="4" t="s">
        <v>18</v>
      </c>
      <c r="H2056" s="4" t="s">
        <v>10</v>
      </c>
    </row>
    <row r="2057" spans="1:10">
      <c r="A2057" t="n">
        <v>18382</v>
      </c>
      <c r="B2057" s="38" t="n">
        <v>45</v>
      </c>
      <c r="C2057" s="7" t="n">
        <v>2</v>
      </c>
      <c r="D2057" s="7" t="n">
        <v>3</v>
      </c>
      <c r="E2057" s="7" t="n">
        <v>-4.82000017166138</v>
      </c>
      <c r="F2057" s="7" t="n">
        <v>0.589999973773956</v>
      </c>
      <c r="G2057" s="7" t="n">
        <v>58.6800003051758</v>
      </c>
      <c r="H2057" s="7" t="n">
        <v>0</v>
      </c>
    </row>
    <row r="2058" spans="1:10">
      <c r="A2058" t="s">
        <v>4</v>
      </c>
      <c r="B2058" s="4" t="s">
        <v>5</v>
      </c>
      <c r="C2058" s="4" t="s">
        <v>13</v>
      </c>
      <c r="D2058" s="4" t="s">
        <v>13</v>
      </c>
      <c r="E2058" s="4" t="s">
        <v>18</v>
      </c>
      <c r="F2058" s="4" t="s">
        <v>18</v>
      </c>
      <c r="G2058" s="4" t="s">
        <v>18</v>
      </c>
      <c r="H2058" s="4" t="s">
        <v>10</v>
      </c>
      <c r="I2058" s="4" t="s">
        <v>13</v>
      </c>
    </row>
    <row r="2059" spans="1:10">
      <c r="A2059" t="n">
        <v>18399</v>
      </c>
      <c r="B2059" s="38" t="n">
        <v>45</v>
      </c>
      <c r="C2059" s="7" t="n">
        <v>4</v>
      </c>
      <c r="D2059" s="7" t="n">
        <v>3</v>
      </c>
      <c r="E2059" s="7" t="n">
        <v>14.25</v>
      </c>
      <c r="F2059" s="7" t="n">
        <v>53.8600006103516</v>
      </c>
      <c r="G2059" s="7" t="n">
        <v>0</v>
      </c>
      <c r="H2059" s="7" t="n">
        <v>0</v>
      </c>
      <c r="I2059" s="7" t="n">
        <v>0</v>
      </c>
    </row>
    <row r="2060" spans="1:10">
      <c r="A2060" t="s">
        <v>4</v>
      </c>
      <c r="B2060" s="4" t="s">
        <v>5</v>
      </c>
      <c r="C2060" s="4" t="s">
        <v>13</v>
      </c>
      <c r="D2060" s="4" t="s">
        <v>13</v>
      </c>
      <c r="E2060" s="4" t="s">
        <v>18</v>
      </c>
      <c r="F2060" s="4" t="s">
        <v>10</v>
      </c>
    </row>
    <row r="2061" spans="1:10">
      <c r="A2061" t="n">
        <v>18417</v>
      </c>
      <c r="B2061" s="38" t="n">
        <v>45</v>
      </c>
      <c r="C2061" s="7" t="n">
        <v>5</v>
      </c>
      <c r="D2061" s="7" t="n">
        <v>3</v>
      </c>
      <c r="E2061" s="7" t="n">
        <v>1.29999995231628</v>
      </c>
      <c r="F2061" s="7" t="n">
        <v>0</v>
      </c>
    </row>
    <row r="2062" spans="1:10">
      <c r="A2062" t="s">
        <v>4</v>
      </c>
      <c r="B2062" s="4" t="s">
        <v>5</v>
      </c>
      <c r="C2062" s="4" t="s">
        <v>13</v>
      </c>
      <c r="D2062" s="4" t="s">
        <v>13</v>
      </c>
      <c r="E2062" s="4" t="s">
        <v>18</v>
      </c>
      <c r="F2062" s="4" t="s">
        <v>10</v>
      </c>
    </row>
    <row r="2063" spans="1:10">
      <c r="A2063" t="n">
        <v>18426</v>
      </c>
      <c r="B2063" s="38" t="n">
        <v>45</v>
      </c>
      <c r="C2063" s="7" t="n">
        <v>11</v>
      </c>
      <c r="D2063" s="7" t="n">
        <v>3</v>
      </c>
      <c r="E2063" s="7" t="n">
        <v>41.4000015258789</v>
      </c>
      <c r="F2063" s="7" t="n">
        <v>0</v>
      </c>
    </row>
    <row r="2064" spans="1:10">
      <c r="A2064" t="s">
        <v>4</v>
      </c>
      <c r="B2064" s="4" t="s">
        <v>5</v>
      </c>
      <c r="C2064" s="4" t="s">
        <v>13</v>
      </c>
      <c r="D2064" s="4" t="s">
        <v>13</v>
      </c>
      <c r="E2064" s="4" t="s">
        <v>18</v>
      </c>
      <c r="F2064" s="4" t="s">
        <v>18</v>
      </c>
      <c r="G2064" s="4" t="s">
        <v>18</v>
      </c>
      <c r="H2064" s="4" t="s">
        <v>10</v>
      </c>
    </row>
    <row r="2065" spans="1:9">
      <c r="A2065" t="n">
        <v>18435</v>
      </c>
      <c r="B2065" s="38" t="n">
        <v>45</v>
      </c>
      <c r="C2065" s="7" t="n">
        <v>2</v>
      </c>
      <c r="D2065" s="7" t="n">
        <v>3</v>
      </c>
      <c r="E2065" s="7" t="n">
        <v>-4.82000017166138</v>
      </c>
      <c r="F2065" s="7" t="n">
        <v>0.660000026226044</v>
      </c>
      <c r="G2065" s="7" t="n">
        <v>58.6800003051758</v>
      </c>
      <c r="H2065" s="7" t="n">
        <v>0</v>
      </c>
    </row>
    <row r="2066" spans="1:9">
      <c r="A2066" t="s">
        <v>4</v>
      </c>
      <c r="B2066" s="4" t="s">
        <v>5</v>
      </c>
      <c r="C2066" s="4" t="s">
        <v>13</v>
      </c>
      <c r="D2066" s="4" t="s">
        <v>13</v>
      </c>
      <c r="E2066" s="4" t="s">
        <v>18</v>
      </c>
      <c r="F2066" s="4" t="s">
        <v>18</v>
      </c>
      <c r="G2066" s="4" t="s">
        <v>18</v>
      </c>
      <c r="H2066" s="4" t="s">
        <v>10</v>
      </c>
      <c r="I2066" s="4" t="s">
        <v>13</v>
      </c>
    </row>
    <row r="2067" spans="1:9">
      <c r="A2067" t="n">
        <v>18452</v>
      </c>
      <c r="B2067" s="38" t="n">
        <v>45</v>
      </c>
      <c r="C2067" s="7" t="n">
        <v>4</v>
      </c>
      <c r="D2067" s="7" t="n">
        <v>3</v>
      </c>
      <c r="E2067" s="7" t="n">
        <v>12.1999998092651</v>
      </c>
      <c r="F2067" s="7" t="n">
        <v>53.8600006103516</v>
      </c>
      <c r="G2067" s="7" t="n">
        <v>0</v>
      </c>
      <c r="H2067" s="7" t="n">
        <v>0</v>
      </c>
      <c r="I2067" s="7" t="n">
        <v>0</v>
      </c>
    </row>
    <row r="2068" spans="1:9">
      <c r="A2068" t="s">
        <v>4</v>
      </c>
      <c r="B2068" s="4" t="s">
        <v>5</v>
      </c>
      <c r="C2068" s="4" t="s">
        <v>13</v>
      </c>
      <c r="D2068" s="4" t="s">
        <v>13</v>
      </c>
      <c r="E2068" s="4" t="s">
        <v>18</v>
      </c>
      <c r="F2068" s="4" t="s">
        <v>10</v>
      </c>
    </row>
    <row r="2069" spans="1:9">
      <c r="A2069" t="n">
        <v>18470</v>
      </c>
      <c r="B2069" s="38" t="n">
        <v>45</v>
      </c>
      <c r="C2069" s="7" t="n">
        <v>5</v>
      </c>
      <c r="D2069" s="7" t="n">
        <v>3</v>
      </c>
      <c r="E2069" s="7" t="n">
        <v>1.29999995231628</v>
      </c>
      <c r="F2069" s="7" t="n">
        <v>0</v>
      </c>
    </row>
    <row r="2070" spans="1:9">
      <c r="A2070" t="s">
        <v>4</v>
      </c>
      <c r="B2070" s="4" t="s">
        <v>5</v>
      </c>
      <c r="C2070" s="4" t="s">
        <v>13</v>
      </c>
      <c r="D2070" s="4" t="s">
        <v>13</v>
      </c>
      <c r="E2070" s="4" t="s">
        <v>18</v>
      </c>
      <c r="F2070" s="4" t="s">
        <v>10</v>
      </c>
    </row>
    <row r="2071" spans="1:9">
      <c r="A2071" t="n">
        <v>18479</v>
      </c>
      <c r="B2071" s="38" t="n">
        <v>45</v>
      </c>
      <c r="C2071" s="7" t="n">
        <v>11</v>
      </c>
      <c r="D2071" s="7" t="n">
        <v>3</v>
      </c>
      <c r="E2071" s="7" t="n">
        <v>41.4000015258789</v>
      </c>
      <c r="F2071" s="7" t="n">
        <v>0</v>
      </c>
    </row>
    <row r="2072" spans="1:9">
      <c r="A2072" t="s">
        <v>4</v>
      </c>
      <c r="B2072" s="4" t="s">
        <v>5</v>
      </c>
      <c r="C2072" s="4" t="s">
        <v>13</v>
      </c>
      <c r="D2072" s="4" t="s">
        <v>13</v>
      </c>
      <c r="E2072" s="4" t="s">
        <v>18</v>
      </c>
      <c r="F2072" s="4" t="s">
        <v>18</v>
      </c>
      <c r="G2072" s="4" t="s">
        <v>18</v>
      </c>
      <c r="H2072" s="4" t="s">
        <v>10</v>
      </c>
    </row>
    <row r="2073" spans="1:9">
      <c r="A2073" t="n">
        <v>18488</v>
      </c>
      <c r="B2073" s="38" t="n">
        <v>45</v>
      </c>
      <c r="C2073" s="7" t="n">
        <v>2</v>
      </c>
      <c r="D2073" s="7" t="n">
        <v>3</v>
      </c>
      <c r="E2073" s="7" t="n">
        <v>-4.86999988555908</v>
      </c>
      <c r="F2073" s="7" t="n">
        <v>0.660000026226044</v>
      </c>
      <c r="G2073" s="7" t="n">
        <v>58.75</v>
      </c>
      <c r="H2073" s="7" t="n">
        <v>0</v>
      </c>
    </row>
    <row r="2074" spans="1:9">
      <c r="A2074" t="s">
        <v>4</v>
      </c>
      <c r="B2074" s="4" t="s">
        <v>5</v>
      </c>
      <c r="C2074" s="4" t="s">
        <v>13</v>
      </c>
      <c r="D2074" s="4" t="s">
        <v>13</v>
      </c>
      <c r="E2074" s="4" t="s">
        <v>18</v>
      </c>
      <c r="F2074" s="4" t="s">
        <v>18</v>
      </c>
      <c r="G2074" s="4" t="s">
        <v>18</v>
      </c>
      <c r="H2074" s="4" t="s">
        <v>10</v>
      </c>
      <c r="I2074" s="4" t="s">
        <v>13</v>
      </c>
    </row>
    <row r="2075" spans="1:9">
      <c r="A2075" t="n">
        <v>18505</v>
      </c>
      <c r="B2075" s="38" t="n">
        <v>45</v>
      </c>
      <c r="C2075" s="7" t="n">
        <v>4</v>
      </c>
      <c r="D2075" s="7" t="n">
        <v>3</v>
      </c>
      <c r="E2075" s="7" t="n">
        <v>12.1999998092651</v>
      </c>
      <c r="F2075" s="7" t="n">
        <v>53.8600006103516</v>
      </c>
      <c r="G2075" s="7" t="n">
        <v>0</v>
      </c>
      <c r="H2075" s="7" t="n">
        <v>0</v>
      </c>
      <c r="I2075" s="7" t="n">
        <v>0</v>
      </c>
    </row>
    <row r="2076" spans="1:9">
      <c r="A2076" t="s">
        <v>4</v>
      </c>
      <c r="B2076" s="4" t="s">
        <v>5</v>
      </c>
      <c r="C2076" s="4" t="s">
        <v>13</v>
      </c>
      <c r="D2076" s="4" t="s">
        <v>13</v>
      </c>
      <c r="E2076" s="4" t="s">
        <v>18</v>
      </c>
      <c r="F2076" s="4" t="s">
        <v>10</v>
      </c>
    </row>
    <row r="2077" spans="1:9">
      <c r="A2077" t="n">
        <v>18523</v>
      </c>
      <c r="B2077" s="38" t="n">
        <v>45</v>
      </c>
      <c r="C2077" s="7" t="n">
        <v>5</v>
      </c>
      <c r="D2077" s="7" t="n">
        <v>3</v>
      </c>
      <c r="E2077" s="7" t="n">
        <v>1.29999995231628</v>
      </c>
      <c r="F2077" s="7" t="n">
        <v>0</v>
      </c>
    </row>
    <row r="2078" spans="1:9">
      <c r="A2078" t="s">
        <v>4</v>
      </c>
      <c r="B2078" s="4" t="s">
        <v>5</v>
      </c>
      <c r="C2078" s="4" t="s">
        <v>13</v>
      </c>
      <c r="D2078" s="4" t="s">
        <v>13</v>
      </c>
      <c r="E2078" s="4" t="s">
        <v>18</v>
      </c>
      <c r="F2078" s="4" t="s">
        <v>10</v>
      </c>
    </row>
    <row r="2079" spans="1:9">
      <c r="A2079" t="n">
        <v>18532</v>
      </c>
      <c r="B2079" s="38" t="n">
        <v>45</v>
      </c>
      <c r="C2079" s="7" t="n">
        <v>11</v>
      </c>
      <c r="D2079" s="7" t="n">
        <v>3</v>
      </c>
      <c r="E2079" s="7" t="n">
        <v>41.4000015258789</v>
      </c>
      <c r="F2079" s="7" t="n">
        <v>0</v>
      </c>
    </row>
    <row r="2080" spans="1:9">
      <c r="A2080" t="s">
        <v>4</v>
      </c>
      <c r="B2080" s="4" t="s">
        <v>5</v>
      </c>
      <c r="C2080" s="4" t="s">
        <v>13</v>
      </c>
      <c r="D2080" s="4" t="s">
        <v>6</v>
      </c>
      <c r="E2080" s="4" t="s">
        <v>10</v>
      </c>
    </row>
    <row r="2081" spans="1:9">
      <c r="A2081" t="n">
        <v>18541</v>
      </c>
      <c r="B2081" s="64" t="n">
        <v>94</v>
      </c>
      <c r="C2081" s="7" t="n">
        <v>1</v>
      </c>
      <c r="D2081" s="7" t="s">
        <v>240</v>
      </c>
      <c r="E2081" s="7" t="n">
        <v>1</v>
      </c>
    </row>
    <row r="2082" spans="1:9">
      <c r="A2082" t="s">
        <v>4</v>
      </c>
      <c r="B2082" s="4" t="s">
        <v>5</v>
      </c>
      <c r="C2082" s="4" t="s">
        <v>13</v>
      </c>
      <c r="D2082" s="4" t="s">
        <v>6</v>
      </c>
      <c r="E2082" s="4" t="s">
        <v>10</v>
      </c>
    </row>
    <row r="2083" spans="1:9">
      <c r="A2083" t="n">
        <v>18554</v>
      </c>
      <c r="B2083" s="64" t="n">
        <v>94</v>
      </c>
      <c r="C2083" s="7" t="n">
        <v>1</v>
      </c>
      <c r="D2083" s="7" t="s">
        <v>240</v>
      </c>
      <c r="E2083" s="7" t="n">
        <v>2</v>
      </c>
    </row>
    <row r="2084" spans="1:9">
      <c r="A2084" t="s">
        <v>4</v>
      </c>
      <c r="B2084" s="4" t="s">
        <v>5</v>
      </c>
      <c r="C2084" s="4" t="s">
        <v>13</v>
      </c>
      <c r="D2084" s="4" t="s">
        <v>6</v>
      </c>
      <c r="E2084" s="4" t="s">
        <v>10</v>
      </c>
    </row>
    <row r="2085" spans="1:9">
      <c r="A2085" t="n">
        <v>18567</v>
      </c>
      <c r="B2085" s="64" t="n">
        <v>94</v>
      </c>
      <c r="C2085" s="7" t="n">
        <v>0</v>
      </c>
      <c r="D2085" s="7" t="s">
        <v>240</v>
      </c>
      <c r="E2085" s="7" t="n">
        <v>4</v>
      </c>
    </row>
    <row r="2086" spans="1:9">
      <c r="A2086" t="s">
        <v>4</v>
      </c>
      <c r="B2086" s="4" t="s">
        <v>5</v>
      </c>
      <c r="C2086" s="4" t="s">
        <v>10</v>
      </c>
      <c r="D2086" s="4" t="s">
        <v>18</v>
      </c>
      <c r="E2086" s="4" t="s">
        <v>18</v>
      </c>
      <c r="F2086" s="4" t="s">
        <v>18</v>
      </c>
      <c r="G2086" s="4" t="s">
        <v>18</v>
      </c>
    </row>
    <row r="2087" spans="1:9">
      <c r="A2087" t="n">
        <v>18580</v>
      </c>
      <c r="B2087" s="34" t="n">
        <v>46</v>
      </c>
      <c r="C2087" s="7" t="n">
        <v>0</v>
      </c>
      <c r="D2087" s="7" t="n">
        <v>-4.94000005722046</v>
      </c>
      <c r="E2087" s="7" t="n">
        <v>0</v>
      </c>
      <c r="F2087" s="7" t="n">
        <v>58.3400001525879</v>
      </c>
      <c r="G2087" s="7" t="n">
        <v>22.5</v>
      </c>
    </row>
    <row r="2088" spans="1:9">
      <c r="A2088" t="s">
        <v>4</v>
      </c>
      <c r="B2088" s="4" t="s">
        <v>5</v>
      </c>
      <c r="C2088" s="4" t="s">
        <v>10</v>
      </c>
      <c r="D2088" s="4" t="s">
        <v>13</v>
      </c>
    </row>
    <row r="2089" spans="1:9">
      <c r="A2089" t="n">
        <v>18599</v>
      </c>
      <c r="B2089" s="42" t="n">
        <v>56</v>
      </c>
      <c r="C2089" s="7" t="n">
        <v>18</v>
      </c>
      <c r="D2089" s="7" t="n">
        <v>1</v>
      </c>
    </row>
    <row r="2090" spans="1:9">
      <c r="A2090" t="s">
        <v>4</v>
      </c>
      <c r="B2090" s="4" t="s">
        <v>5</v>
      </c>
      <c r="C2090" s="4" t="s">
        <v>10</v>
      </c>
      <c r="D2090" s="4" t="s">
        <v>18</v>
      </c>
      <c r="E2090" s="4" t="s">
        <v>18</v>
      </c>
      <c r="F2090" s="4" t="s">
        <v>18</v>
      </c>
      <c r="G2090" s="4" t="s">
        <v>18</v>
      </c>
    </row>
    <row r="2091" spans="1:9">
      <c r="A2091" t="n">
        <v>18603</v>
      </c>
      <c r="B2091" s="34" t="n">
        <v>46</v>
      </c>
      <c r="C2091" s="7" t="n">
        <v>18</v>
      </c>
      <c r="D2091" s="7" t="n">
        <v>-6.21999979019165</v>
      </c>
      <c r="E2091" s="7" t="n">
        <v>0</v>
      </c>
      <c r="F2091" s="7" t="n">
        <v>57.0900001525879</v>
      </c>
      <c r="G2091" s="7" t="n">
        <v>21.5</v>
      </c>
    </row>
    <row r="2092" spans="1:9">
      <c r="A2092" t="s">
        <v>4</v>
      </c>
      <c r="B2092" s="4" t="s">
        <v>5</v>
      </c>
      <c r="C2092" s="4" t="s">
        <v>10</v>
      </c>
      <c r="D2092" s="4" t="s">
        <v>10</v>
      </c>
      <c r="E2092" s="4" t="s">
        <v>18</v>
      </c>
      <c r="F2092" s="4" t="s">
        <v>18</v>
      </c>
      <c r="G2092" s="4" t="s">
        <v>18</v>
      </c>
      <c r="H2092" s="4" t="s">
        <v>18</v>
      </c>
      <c r="I2092" s="4" t="s">
        <v>13</v>
      </c>
      <c r="J2092" s="4" t="s">
        <v>10</v>
      </c>
    </row>
    <row r="2093" spans="1:9">
      <c r="A2093" t="n">
        <v>18622</v>
      </c>
      <c r="B2093" s="40" t="n">
        <v>55</v>
      </c>
      <c r="C2093" s="7" t="n">
        <v>18</v>
      </c>
      <c r="D2093" s="7" t="n">
        <v>65533</v>
      </c>
      <c r="E2093" s="7" t="n">
        <v>-5.57999992370605</v>
      </c>
      <c r="F2093" s="7" t="n">
        <v>0</v>
      </c>
      <c r="G2093" s="7" t="n">
        <v>58.7200012207031</v>
      </c>
      <c r="H2093" s="7" t="n">
        <v>3.29999995231628</v>
      </c>
      <c r="I2093" s="7" t="n">
        <v>2</v>
      </c>
      <c r="J2093" s="7" t="n">
        <v>0</v>
      </c>
    </row>
    <row r="2094" spans="1:9">
      <c r="A2094" t="s">
        <v>4</v>
      </c>
      <c r="B2094" s="4" t="s">
        <v>5</v>
      </c>
      <c r="C2094" s="4" t="s">
        <v>10</v>
      </c>
      <c r="D2094" s="4" t="s">
        <v>13</v>
      </c>
    </row>
    <row r="2095" spans="1:9">
      <c r="A2095" t="n">
        <v>18646</v>
      </c>
      <c r="B2095" s="42" t="n">
        <v>56</v>
      </c>
      <c r="C2095" s="7" t="n">
        <v>18</v>
      </c>
      <c r="D2095" s="7" t="n">
        <v>0</v>
      </c>
    </row>
    <row r="2096" spans="1:9">
      <c r="A2096" t="s">
        <v>4</v>
      </c>
      <c r="B2096" s="4" t="s">
        <v>5</v>
      </c>
      <c r="C2096" s="4" t="s">
        <v>10</v>
      </c>
      <c r="D2096" s="4" t="s">
        <v>10</v>
      </c>
      <c r="E2096" s="4" t="s">
        <v>18</v>
      </c>
      <c r="F2096" s="4" t="s">
        <v>13</v>
      </c>
    </row>
    <row r="2097" spans="1:10">
      <c r="A2097" t="n">
        <v>18650</v>
      </c>
      <c r="B2097" s="56" t="n">
        <v>53</v>
      </c>
      <c r="C2097" s="7" t="n">
        <v>18</v>
      </c>
      <c r="D2097" s="7" t="n">
        <v>0</v>
      </c>
      <c r="E2097" s="7" t="n">
        <v>10</v>
      </c>
      <c r="F2097" s="7" t="n">
        <v>0</v>
      </c>
    </row>
    <row r="2098" spans="1:10">
      <c r="A2098" t="s">
        <v>4</v>
      </c>
      <c r="B2098" s="4" t="s">
        <v>5</v>
      </c>
      <c r="C2098" s="4" t="s">
        <v>10</v>
      </c>
      <c r="D2098" s="4" t="s">
        <v>13</v>
      </c>
      <c r="E2098" s="4" t="s">
        <v>6</v>
      </c>
      <c r="F2098" s="4" t="s">
        <v>18</v>
      </c>
      <c r="G2098" s="4" t="s">
        <v>18</v>
      </c>
      <c r="H2098" s="4" t="s">
        <v>18</v>
      </c>
    </row>
    <row r="2099" spans="1:10">
      <c r="A2099" t="n">
        <v>18660</v>
      </c>
      <c r="B2099" s="36" t="n">
        <v>48</v>
      </c>
      <c r="C2099" s="7" t="n">
        <v>18</v>
      </c>
      <c r="D2099" s="7" t="n">
        <v>0</v>
      </c>
      <c r="E2099" s="7" t="s">
        <v>199</v>
      </c>
      <c r="F2099" s="7" t="n">
        <v>-1</v>
      </c>
      <c r="G2099" s="7" t="n">
        <v>1</v>
      </c>
      <c r="H2099" s="7" t="n">
        <v>0</v>
      </c>
    </row>
    <row r="2100" spans="1:10">
      <c r="A2100" t="s">
        <v>4</v>
      </c>
      <c r="B2100" s="4" t="s">
        <v>5</v>
      </c>
      <c r="C2100" s="4" t="s">
        <v>10</v>
      </c>
      <c r="D2100" s="4" t="s">
        <v>9</v>
      </c>
    </row>
    <row r="2101" spans="1:10">
      <c r="A2101" t="n">
        <v>18689</v>
      </c>
      <c r="B2101" s="46" t="n">
        <v>44</v>
      </c>
      <c r="C2101" s="7" t="n">
        <v>23</v>
      </c>
      <c r="D2101" s="7" t="n">
        <v>16</v>
      </c>
    </row>
    <row r="2102" spans="1:10">
      <c r="A2102" t="s">
        <v>4</v>
      </c>
      <c r="B2102" s="4" t="s">
        <v>5</v>
      </c>
      <c r="C2102" s="4" t="s">
        <v>10</v>
      </c>
      <c r="D2102" s="4" t="s">
        <v>13</v>
      </c>
      <c r="E2102" s="4" t="s">
        <v>13</v>
      </c>
      <c r="F2102" s="4" t="s">
        <v>6</v>
      </c>
    </row>
    <row r="2103" spans="1:10">
      <c r="A2103" t="n">
        <v>18696</v>
      </c>
      <c r="B2103" s="24" t="n">
        <v>47</v>
      </c>
      <c r="C2103" s="7" t="n">
        <v>23</v>
      </c>
      <c r="D2103" s="7" t="n">
        <v>0</v>
      </c>
      <c r="E2103" s="7" t="n">
        <v>0</v>
      </c>
      <c r="F2103" s="7" t="s">
        <v>258</v>
      </c>
    </row>
    <row r="2104" spans="1:10">
      <c r="A2104" t="s">
        <v>4</v>
      </c>
      <c r="B2104" s="4" t="s">
        <v>5</v>
      </c>
      <c r="C2104" s="4" t="s">
        <v>10</v>
      </c>
      <c r="D2104" s="4" t="s">
        <v>13</v>
      </c>
      <c r="E2104" s="4" t="s">
        <v>6</v>
      </c>
      <c r="F2104" s="4" t="s">
        <v>18</v>
      </c>
      <c r="G2104" s="4" t="s">
        <v>18</v>
      </c>
      <c r="H2104" s="4" t="s">
        <v>18</v>
      </c>
    </row>
    <row r="2105" spans="1:10">
      <c r="A2105" t="n">
        <v>18718</v>
      </c>
      <c r="B2105" s="36" t="n">
        <v>48</v>
      </c>
      <c r="C2105" s="7" t="n">
        <v>23</v>
      </c>
      <c r="D2105" s="7" t="n">
        <v>0</v>
      </c>
      <c r="E2105" s="7" t="s">
        <v>78</v>
      </c>
      <c r="F2105" s="7" t="n">
        <v>0</v>
      </c>
      <c r="G2105" s="7" t="n">
        <v>1</v>
      </c>
      <c r="H2105" s="7" t="n">
        <v>0</v>
      </c>
    </row>
    <row r="2106" spans="1:10">
      <c r="A2106" t="s">
        <v>4</v>
      </c>
      <c r="B2106" s="4" t="s">
        <v>5</v>
      </c>
      <c r="C2106" s="4" t="s">
        <v>10</v>
      </c>
    </row>
    <row r="2107" spans="1:10">
      <c r="A2107" t="n">
        <v>18744</v>
      </c>
      <c r="B2107" s="30" t="n">
        <v>16</v>
      </c>
      <c r="C2107" s="7" t="n">
        <v>500</v>
      </c>
    </row>
    <row r="2108" spans="1:10">
      <c r="A2108" t="s">
        <v>4</v>
      </c>
      <c r="B2108" s="4" t="s">
        <v>5</v>
      </c>
      <c r="C2108" s="4" t="s">
        <v>13</v>
      </c>
      <c r="D2108" s="4" t="s">
        <v>10</v>
      </c>
      <c r="E2108" s="4" t="s">
        <v>6</v>
      </c>
    </row>
    <row r="2109" spans="1:10">
      <c r="A2109" t="n">
        <v>18747</v>
      </c>
      <c r="B2109" s="43" t="n">
        <v>51</v>
      </c>
      <c r="C2109" s="7" t="n">
        <v>4</v>
      </c>
      <c r="D2109" s="7" t="n">
        <v>0</v>
      </c>
      <c r="E2109" s="7" t="s">
        <v>259</v>
      </c>
    </row>
    <row r="2110" spans="1:10">
      <c r="A2110" t="s">
        <v>4</v>
      </c>
      <c r="B2110" s="4" t="s">
        <v>5</v>
      </c>
      <c r="C2110" s="4" t="s">
        <v>10</v>
      </c>
    </row>
    <row r="2111" spans="1:10">
      <c r="A2111" t="n">
        <v>18766</v>
      </c>
      <c r="B2111" s="30" t="n">
        <v>16</v>
      </c>
      <c r="C2111" s="7" t="n">
        <v>0</v>
      </c>
    </row>
    <row r="2112" spans="1:10">
      <c r="A2112" t="s">
        <v>4</v>
      </c>
      <c r="B2112" s="4" t="s">
        <v>5</v>
      </c>
      <c r="C2112" s="4" t="s">
        <v>10</v>
      </c>
      <c r="D2112" s="4" t="s">
        <v>13</v>
      </c>
      <c r="E2112" s="4" t="s">
        <v>9</v>
      </c>
      <c r="F2112" s="4" t="s">
        <v>62</v>
      </c>
      <c r="G2112" s="4" t="s">
        <v>13</v>
      </c>
      <c r="H2112" s="4" t="s">
        <v>13</v>
      </c>
    </row>
    <row r="2113" spans="1:8">
      <c r="A2113" t="n">
        <v>18769</v>
      </c>
      <c r="B2113" s="44" t="n">
        <v>26</v>
      </c>
      <c r="C2113" s="7" t="n">
        <v>0</v>
      </c>
      <c r="D2113" s="7" t="n">
        <v>17</v>
      </c>
      <c r="E2113" s="7" t="n">
        <v>52792</v>
      </c>
      <c r="F2113" s="7" t="s">
        <v>260</v>
      </c>
      <c r="G2113" s="7" t="n">
        <v>2</v>
      </c>
      <c r="H2113" s="7" t="n">
        <v>0</v>
      </c>
    </row>
    <row r="2114" spans="1:8">
      <c r="A2114" t="s">
        <v>4</v>
      </c>
      <c r="B2114" s="4" t="s">
        <v>5</v>
      </c>
    </row>
    <row r="2115" spans="1:8">
      <c r="A2115" t="n">
        <v>18835</v>
      </c>
      <c r="B2115" s="45" t="n">
        <v>28</v>
      </c>
    </row>
    <row r="2116" spans="1:8">
      <c r="A2116" t="s">
        <v>4</v>
      </c>
      <c r="B2116" s="4" t="s">
        <v>5</v>
      </c>
      <c r="C2116" s="4" t="s">
        <v>10</v>
      </c>
      <c r="D2116" s="4" t="s">
        <v>13</v>
      </c>
    </row>
    <row r="2117" spans="1:8">
      <c r="A2117" t="n">
        <v>18836</v>
      </c>
      <c r="B2117" s="48" t="n">
        <v>89</v>
      </c>
      <c r="C2117" s="7" t="n">
        <v>65533</v>
      </c>
      <c r="D2117" s="7" t="n">
        <v>1</v>
      </c>
    </row>
    <row r="2118" spans="1:8">
      <c r="A2118" t="s">
        <v>4</v>
      </c>
      <c r="B2118" s="4" t="s">
        <v>5</v>
      </c>
      <c r="C2118" s="4" t="s">
        <v>13</v>
      </c>
      <c r="D2118" s="4" t="s">
        <v>13</v>
      </c>
    </row>
    <row r="2119" spans="1:8">
      <c r="A2119" t="n">
        <v>18840</v>
      </c>
      <c r="B2119" s="20" t="n">
        <v>49</v>
      </c>
      <c r="C2119" s="7" t="n">
        <v>2</v>
      </c>
      <c r="D2119" s="7" t="n">
        <v>0</v>
      </c>
    </row>
    <row r="2120" spans="1:8">
      <c r="A2120" t="s">
        <v>4</v>
      </c>
      <c r="B2120" s="4" t="s">
        <v>5</v>
      </c>
      <c r="C2120" s="4" t="s">
        <v>13</v>
      </c>
      <c r="D2120" s="4" t="s">
        <v>10</v>
      </c>
      <c r="E2120" s="4" t="s">
        <v>9</v>
      </c>
      <c r="F2120" s="4" t="s">
        <v>10</v>
      </c>
      <c r="G2120" s="4" t="s">
        <v>9</v>
      </c>
      <c r="H2120" s="4" t="s">
        <v>13</v>
      </c>
    </row>
    <row r="2121" spans="1:8">
      <c r="A2121" t="n">
        <v>18843</v>
      </c>
      <c r="B2121" s="20" t="n">
        <v>49</v>
      </c>
      <c r="C2121" s="7" t="n">
        <v>0</v>
      </c>
      <c r="D2121" s="7" t="n">
        <v>521</v>
      </c>
      <c r="E2121" s="7" t="n">
        <v>1060320051</v>
      </c>
      <c r="F2121" s="7" t="n">
        <v>0</v>
      </c>
      <c r="G2121" s="7" t="n">
        <v>0</v>
      </c>
      <c r="H2121" s="7" t="n">
        <v>0</v>
      </c>
    </row>
    <row r="2122" spans="1:8">
      <c r="A2122" t="s">
        <v>4</v>
      </c>
      <c r="B2122" s="4" t="s">
        <v>5</v>
      </c>
      <c r="C2122" s="4" t="s">
        <v>13</v>
      </c>
      <c r="D2122" s="4" t="s">
        <v>10</v>
      </c>
      <c r="E2122" s="4" t="s">
        <v>10</v>
      </c>
      <c r="F2122" s="4" t="s">
        <v>13</v>
      </c>
    </row>
    <row r="2123" spans="1:8">
      <c r="A2123" t="n">
        <v>18858</v>
      </c>
      <c r="B2123" s="51" t="n">
        <v>25</v>
      </c>
      <c r="C2123" s="7" t="n">
        <v>1</v>
      </c>
      <c r="D2123" s="7" t="n">
        <v>60</v>
      </c>
      <c r="E2123" s="7" t="n">
        <v>640</v>
      </c>
      <c r="F2123" s="7" t="n">
        <v>1</v>
      </c>
    </row>
    <row r="2124" spans="1:8">
      <c r="A2124" t="s">
        <v>4</v>
      </c>
      <c r="B2124" s="4" t="s">
        <v>5</v>
      </c>
      <c r="C2124" s="4" t="s">
        <v>13</v>
      </c>
      <c r="D2124" s="4" t="s">
        <v>10</v>
      </c>
      <c r="E2124" s="4" t="s">
        <v>6</v>
      </c>
    </row>
    <row r="2125" spans="1:8">
      <c r="A2125" t="n">
        <v>18865</v>
      </c>
      <c r="B2125" s="43" t="n">
        <v>51</v>
      </c>
      <c r="C2125" s="7" t="n">
        <v>4</v>
      </c>
      <c r="D2125" s="7" t="n">
        <v>23</v>
      </c>
      <c r="E2125" s="7" t="s">
        <v>97</v>
      </c>
    </row>
    <row r="2126" spans="1:8">
      <c r="A2126" t="s">
        <v>4</v>
      </c>
      <c r="B2126" s="4" t="s">
        <v>5</v>
      </c>
      <c r="C2126" s="4" t="s">
        <v>10</v>
      </c>
    </row>
    <row r="2127" spans="1:8">
      <c r="A2127" t="n">
        <v>18879</v>
      </c>
      <c r="B2127" s="30" t="n">
        <v>16</v>
      </c>
      <c r="C2127" s="7" t="n">
        <v>0</v>
      </c>
    </row>
    <row r="2128" spans="1:8">
      <c r="A2128" t="s">
        <v>4</v>
      </c>
      <c r="B2128" s="4" t="s">
        <v>5</v>
      </c>
      <c r="C2128" s="4" t="s">
        <v>10</v>
      </c>
      <c r="D2128" s="4" t="s">
        <v>13</v>
      </c>
      <c r="E2128" s="4" t="s">
        <v>9</v>
      </c>
      <c r="F2128" s="4" t="s">
        <v>62</v>
      </c>
      <c r="G2128" s="4" t="s">
        <v>13</v>
      </c>
      <c r="H2128" s="4" t="s">
        <v>13</v>
      </c>
    </row>
    <row r="2129" spans="1:8">
      <c r="A2129" t="n">
        <v>18882</v>
      </c>
      <c r="B2129" s="44" t="n">
        <v>26</v>
      </c>
      <c r="C2129" s="7" t="n">
        <v>23</v>
      </c>
      <c r="D2129" s="7" t="n">
        <v>17</v>
      </c>
      <c r="E2129" s="7" t="n">
        <v>28468</v>
      </c>
      <c r="F2129" s="7" t="s">
        <v>261</v>
      </c>
      <c r="G2129" s="7" t="n">
        <v>2</v>
      </c>
      <c r="H2129" s="7" t="n">
        <v>0</v>
      </c>
    </row>
    <row r="2130" spans="1:8">
      <c r="A2130" t="s">
        <v>4</v>
      </c>
      <c r="B2130" s="4" t="s">
        <v>5</v>
      </c>
    </row>
    <row r="2131" spans="1:8">
      <c r="A2131" t="n">
        <v>18921</v>
      </c>
      <c r="B2131" s="45" t="n">
        <v>28</v>
      </c>
    </row>
    <row r="2132" spans="1:8">
      <c r="A2132" t="s">
        <v>4</v>
      </c>
      <c r="B2132" s="4" t="s">
        <v>5</v>
      </c>
      <c r="C2132" s="4" t="s">
        <v>10</v>
      </c>
      <c r="D2132" s="4" t="s">
        <v>18</v>
      </c>
      <c r="E2132" s="4" t="s">
        <v>18</v>
      </c>
      <c r="F2132" s="4" t="s">
        <v>18</v>
      </c>
      <c r="G2132" s="4" t="s">
        <v>18</v>
      </c>
    </row>
    <row r="2133" spans="1:8">
      <c r="A2133" t="n">
        <v>18922</v>
      </c>
      <c r="B2133" s="34" t="n">
        <v>46</v>
      </c>
      <c r="C2133" s="7" t="n">
        <v>29</v>
      </c>
      <c r="D2133" s="7" t="n">
        <v>-9.64999961853027</v>
      </c>
      <c r="E2133" s="7" t="n">
        <v>0</v>
      </c>
      <c r="F2133" s="7" t="n">
        <v>35.2599983215332</v>
      </c>
      <c r="G2133" s="7" t="n">
        <v>0</v>
      </c>
    </row>
    <row r="2134" spans="1:8">
      <c r="A2134" t="s">
        <v>4</v>
      </c>
      <c r="B2134" s="4" t="s">
        <v>5</v>
      </c>
      <c r="C2134" s="4" t="s">
        <v>10</v>
      </c>
      <c r="D2134" s="4" t="s">
        <v>18</v>
      </c>
      <c r="E2134" s="4" t="s">
        <v>18</v>
      </c>
      <c r="F2134" s="4" t="s">
        <v>18</v>
      </c>
      <c r="G2134" s="4" t="s">
        <v>18</v>
      </c>
    </row>
    <row r="2135" spans="1:8">
      <c r="A2135" t="n">
        <v>18941</v>
      </c>
      <c r="B2135" s="34" t="n">
        <v>46</v>
      </c>
      <c r="C2135" s="7" t="n">
        <v>28</v>
      </c>
      <c r="D2135" s="7" t="n">
        <v>-8.72000026702881</v>
      </c>
      <c r="E2135" s="7" t="n">
        <v>0</v>
      </c>
      <c r="F2135" s="7" t="n">
        <v>34.6100006103516</v>
      </c>
      <c r="G2135" s="7" t="n">
        <v>0</v>
      </c>
    </row>
    <row r="2136" spans="1:8">
      <c r="A2136" t="s">
        <v>4</v>
      </c>
      <c r="B2136" s="4" t="s">
        <v>5</v>
      </c>
      <c r="C2136" s="4" t="s">
        <v>10</v>
      </c>
      <c r="D2136" s="4" t="s">
        <v>18</v>
      </c>
      <c r="E2136" s="4" t="s">
        <v>18</v>
      </c>
      <c r="F2136" s="4" t="s">
        <v>18</v>
      </c>
      <c r="G2136" s="4" t="s">
        <v>18</v>
      </c>
    </row>
    <row r="2137" spans="1:8">
      <c r="A2137" t="n">
        <v>18960</v>
      </c>
      <c r="B2137" s="34" t="n">
        <v>46</v>
      </c>
      <c r="C2137" s="7" t="n">
        <v>24</v>
      </c>
      <c r="D2137" s="7" t="n">
        <v>-11.1300001144409</v>
      </c>
      <c r="E2137" s="7" t="n">
        <v>0</v>
      </c>
      <c r="F2137" s="7" t="n">
        <v>33.9700012207031</v>
      </c>
      <c r="G2137" s="7" t="n">
        <v>0</v>
      </c>
    </row>
    <row r="2138" spans="1:8">
      <c r="A2138" t="s">
        <v>4</v>
      </c>
      <c r="B2138" s="4" t="s">
        <v>5</v>
      </c>
      <c r="C2138" s="4" t="s">
        <v>10</v>
      </c>
      <c r="D2138" s="4" t="s">
        <v>18</v>
      </c>
      <c r="E2138" s="4" t="s">
        <v>18</v>
      </c>
      <c r="F2138" s="4" t="s">
        <v>18</v>
      </c>
      <c r="G2138" s="4" t="s">
        <v>18</v>
      </c>
    </row>
    <row r="2139" spans="1:8">
      <c r="A2139" t="n">
        <v>18979</v>
      </c>
      <c r="B2139" s="34" t="n">
        <v>46</v>
      </c>
      <c r="C2139" s="7" t="n">
        <v>25</v>
      </c>
      <c r="D2139" s="7" t="n">
        <v>-12</v>
      </c>
      <c r="E2139" s="7" t="n">
        <v>0</v>
      </c>
      <c r="F2139" s="7" t="n">
        <v>34.4799995422363</v>
      </c>
      <c r="G2139" s="7" t="n">
        <v>0</v>
      </c>
    </row>
    <row r="2140" spans="1:8">
      <c r="A2140" t="s">
        <v>4</v>
      </c>
      <c r="B2140" s="4" t="s">
        <v>5</v>
      </c>
      <c r="C2140" s="4" t="s">
        <v>10</v>
      </c>
      <c r="D2140" s="4" t="s">
        <v>18</v>
      </c>
      <c r="E2140" s="4" t="s">
        <v>18</v>
      </c>
      <c r="F2140" s="4" t="s">
        <v>18</v>
      </c>
      <c r="G2140" s="4" t="s">
        <v>18</v>
      </c>
    </row>
    <row r="2141" spans="1:8">
      <c r="A2141" t="n">
        <v>18998</v>
      </c>
      <c r="B2141" s="34" t="n">
        <v>46</v>
      </c>
      <c r="C2141" s="7" t="n">
        <v>7031</v>
      </c>
      <c r="D2141" s="7" t="n">
        <v>-10.4799995422363</v>
      </c>
      <c r="E2141" s="7" t="n">
        <v>3.96000003814697</v>
      </c>
      <c r="F2141" s="7" t="n">
        <v>39.1300010681152</v>
      </c>
      <c r="G2141" s="7" t="n">
        <v>17.2000007629395</v>
      </c>
    </row>
    <row r="2142" spans="1:8">
      <c r="A2142" t="s">
        <v>4</v>
      </c>
      <c r="B2142" s="4" t="s">
        <v>5</v>
      </c>
      <c r="C2142" s="4" t="s">
        <v>10</v>
      </c>
    </row>
    <row r="2143" spans="1:8">
      <c r="A2143" t="n">
        <v>19017</v>
      </c>
      <c r="B2143" s="30" t="n">
        <v>16</v>
      </c>
      <c r="C2143" s="7" t="n">
        <v>300</v>
      </c>
    </row>
    <row r="2144" spans="1:8">
      <c r="A2144" t="s">
        <v>4</v>
      </c>
      <c r="B2144" s="4" t="s">
        <v>5</v>
      </c>
      <c r="C2144" s="4" t="s">
        <v>13</v>
      </c>
      <c r="D2144" s="4" t="s">
        <v>18</v>
      </c>
      <c r="E2144" s="4" t="s">
        <v>18</v>
      </c>
      <c r="F2144" s="4" t="s">
        <v>18</v>
      </c>
    </row>
    <row r="2145" spans="1:8">
      <c r="A2145" t="n">
        <v>19020</v>
      </c>
      <c r="B2145" s="38" t="n">
        <v>45</v>
      </c>
      <c r="C2145" s="7" t="n">
        <v>9</v>
      </c>
      <c r="D2145" s="7" t="n">
        <v>0.0500000007450581</v>
      </c>
      <c r="E2145" s="7" t="n">
        <v>0.0500000007450581</v>
      </c>
      <c r="F2145" s="7" t="n">
        <v>0.200000002980232</v>
      </c>
    </row>
    <row r="2146" spans="1:8">
      <c r="A2146" t="s">
        <v>4</v>
      </c>
      <c r="B2146" s="4" t="s">
        <v>5</v>
      </c>
      <c r="C2146" s="4" t="s">
        <v>13</v>
      </c>
      <c r="D2146" s="4" t="s">
        <v>10</v>
      </c>
      <c r="E2146" s="4" t="s">
        <v>10</v>
      </c>
      <c r="F2146" s="4" t="s">
        <v>13</v>
      </c>
    </row>
    <row r="2147" spans="1:8">
      <c r="A2147" t="n">
        <v>19034</v>
      </c>
      <c r="B2147" s="51" t="n">
        <v>25</v>
      </c>
      <c r="C2147" s="7" t="n">
        <v>1</v>
      </c>
      <c r="D2147" s="7" t="n">
        <v>720</v>
      </c>
      <c r="E2147" s="7" t="n">
        <v>70</v>
      </c>
      <c r="F2147" s="7" t="n">
        <v>0</v>
      </c>
    </row>
    <row r="2148" spans="1:8">
      <c r="A2148" t="s">
        <v>4</v>
      </c>
      <c r="B2148" s="4" t="s">
        <v>5</v>
      </c>
      <c r="C2148" s="4" t="s">
        <v>6</v>
      </c>
      <c r="D2148" s="4" t="s">
        <v>10</v>
      </c>
    </row>
    <row r="2149" spans="1:8">
      <c r="A2149" t="n">
        <v>19041</v>
      </c>
      <c r="B2149" s="63" t="n">
        <v>29</v>
      </c>
      <c r="C2149" s="7" t="s">
        <v>262</v>
      </c>
      <c r="D2149" s="7" t="n">
        <v>65533</v>
      </c>
    </row>
    <row r="2150" spans="1:8">
      <c r="A2150" t="s">
        <v>4</v>
      </c>
      <c r="B2150" s="4" t="s">
        <v>5</v>
      </c>
      <c r="C2150" s="4" t="s">
        <v>13</v>
      </c>
      <c r="D2150" s="4" t="s">
        <v>10</v>
      </c>
      <c r="E2150" s="4" t="s">
        <v>6</v>
      </c>
    </row>
    <row r="2151" spans="1:8">
      <c r="A2151" t="n">
        <v>19057</v>
      </c>
      <c r="B2151" s="43" t="n">
        <v>51</v>
      </c>
      <c r="C2151" s="7" t="n">
        <v>4</v>
      </c>
      <c r="D2151" s="7" t="n">
        <v>29</v>
      </c>
      <c r="E2151" s="7" t="s">
        <v>110</v>
      </c>
    </row>
    <row r="2152" spans="1:8">
      <c r="A2152" t="s">
        <v>4</v>
      </c>
      <c r="B2152" s="4" t="s">
        <v>5</v>
      </c>
      <c r="C2152" s="4" t="s">
        <v>10</v>
      </c>
    </row>
    <row r="2153" spans="1:8">
      <c r="A2153" t="n">
        <v>19070</v>
      </c>
      <c r="B2153" s="30" t="n">
        <v>16</v>
      </c>
      <c r="C2153" s="7" t="n">
        <v>0</v>
      </c>
    </row>
    <row r="2154" spans="1:8">
      <c r="A2154" t="s">
        <v>4</v>
      </c>
      <c r="B2154" s="4" t="s">
        <v>5</v>
      </c>
      <c r="C2154" s="4" t="s">
        <v>10</v>
      </c>
      <c r="D2154" s="4" t="s">
        <v>13</v>
      </c>
      <c r="E2154" s="4" t="s">
        <v>9</v>
      </c>
      <c r="F2154" s="4" t="s">
        <v>62</v>
      </c>
      <c r="G2154" s="4" t="s">
        <v>13</v>
      </c>
      <c r="H2154" s="4" t="s">
        <v>13</v>
      </c>
      <c r="I2154" s="4" t="s">
        <v>13</v>
      </c>
    </row>
    <row r="2155" spans="1:8">
      <c r="A2155" t="n">
        <v>19073</v>
      </c>
      <c r="B2155" s="44" t="n">
        <v>26</v>
      </c>
      <c r="C2155" s="7" t="n">
        <v>29</v>
      </c>
      <c r="D2155" s="7" t="n">
        <v>17</v>
      </c>
      <c r="E2155" s="7" t="n">
        <v>39393</v>
      </c>
      <c r="F2155" s="7" t="s">
        <v>263</v>
      </c>
      <c r="G2155" s="7" t="n">
        <v>8</v>
      </c>
      <c r="H2155" s="7" t="n">
        <v>2</v>
      </c>
      <c r="I2155" s="7" t="n">
        <v>0</v>
      </c>
    </row>
    <row r="2156" spans="1:8">
      <c r="A2156" t="s">
        <v>4</v>
      </c>
      <c r="B2156" s="4" t="s">
        <v>5</v>
      </c>
      <c r="C2156" s="4" t="s">
        <v>10</v>
      </c>
    </row>
    <row r="2157" spans="1:8">
      <c r="A2157" t="n">
        <v>19123</v>
      </c>
      <c r="B2157" s="30" t="n">
        <v>16</v>
      </c>
      <c r="C2157" s="7" t="n">
        <v>1600</v>
      </c>
    </row>
    <row r="2158" spans="1:8">
      <c r="A2158" t="s">
        <v>4</v>
      </c>
      <c r="B2158" s="4" t="s">
        <v>5</v>
      </c>
      <c r="C2158" s="4" t="s">
        <v>10</v>
      </c>
      <c r="D2158" s="4" t="s">
        <v>10</v>
      </c>
      <c r="E2158" s="4" t="s">
        <v>10</v>
      </c>
    </row>
    <row r="2159" spans="1:8">
      <c r="A2159" t="n">
        <v>19126</v>
      </c>
      <c r="B2159" s="49" t="n">
        <v>61</v>
      </c>
      <c r="C2159" s="7" t="n">
        <v>29</v>
      </c>
      <c r="D2159" s="7" t="n">
        <v>0</v>
      </c>
      <c r="E2159" s="7" t="n">
        <v>0</v>
      </c>
    </row>
    <row r="2160" spans="1:8">
      <c r="A2160" t="s">
        <v>4</v>
      </c>
      <c r="B2160" s="4" t="s">
        <v>5</v>
      </c>
      <c r="C2160" s="4" t="s">
        <v>10</v>
      </c>
      <c r="D2160" s="4" t="s">
        <v>10</v>
      </c>
      <c r="E2160" s="4" t="s">
        <v>10</v>
      </c>
    </row>
    <row r="2161" spans="1:9">
      <c r="A2161" t="n">
        <v>19133</v>
      </c>
      <c r="B2161" s="49" t="n">
        <v>61</v>
      </c>
      <c r="C2161" s="7" t="n">
        <v>28</v>
      </c>
      <c r="D2161" s="7" t="n">
        <v>0</v>
      </c>
      <c r="E2161" s="7" t="n">
        <v>0</v>
      </c>
    </row>
    <row r="2162" spans="1:9">
      <c r="A2162" t="s">
        <v>4</v>
      </c>
      <c r="B2162" s="4" t="s">
        <v>5</v>
      </c>
      <c r="C2162" s="4" t="s">
        <v>10</v>
      </c>
      <c r="D2162" s="4" t="s">
        <v>10</v>
      </c>
      <c r="E2162" s="4" t="s">
        <v>10</v>
      </c>
    </row>
    <row r="2163" spans="1:9">
      <c r="A2163" t="n">
        <v>19140</v>
      </c>
      <c r="B2163" s="49" t="n">
        <v>61</v>
      </c>
      <c r="C2163" s="7" t="n">
        <v>24</v>
      </c>
      <c r="D2163" s="7" t="n">
        <v>0</v>
      </c>
      <c r="E2163" s="7" t="n">
        <v>0</v>
      </c>
    </row>
    <row r="2164" spans="1:9">
      <c r="A2164" t="s">
        <v>4</v>
      </c>
      <c r="B2164" s="4" t="s">
        <v>5</v>
      </c>
      <c r="C2164" s="4" t="s">
        <v>10</v>
      </c>
      <c r="D2164" s="4" t="s">
        <v>10</v>
      </c>
      <c r="E2164" s="4" t="s">
        <v>10</v>
      </c>
    </row>
    <row r="2165" spans="1:9">
      <c r="A2165" t="n">
        <v>19147</v>
      </c>
      <c r="B2165" s="49" t="n">
        <v>61</v>
      </c>
      <c r="C2165" s="7" t="n">
        <v>25</v>
      </c>
      <c r="D2165" s="7" t="n">
        <v>0</v>
      </c>
      <c r="E2165" s="7" t="n">
        <v>0</v>
      </c>
    </row>
    <row r="2166" spans="1:9">
      <c r="A2166" t="s">
        <v>4</v>
      </c>
      <c r="B2166" s="4" t="s">
        <v>5</v>
      </c>
      <c r="C2166" s="4" t="s">
        <v>10</v>
      </c>
      <c r="D2166" s="4" t="s">
        <v>10</v>
      </c>
      <c r="E2166" s="4" t="s">
        <v>10</v>
      </c>
    </row>
    <row r="2167" spans="1:9">
      <c r="A2167" t="n">
        <v>19154</v>
      </c>
      <c r="B2167" s="49" t="n">
        <v>61</v>
      </c>
      <c r="C2167" s="7" t="n">
        <v>22</v>
      </c>
      <c r="D2167" s="7" t="n">
        <v>0</v>
      </c>
      <c r="E2167" s="7" t="n">
        <v>0</v>
      </c>
    </row>
    <row r="2168" spans="1:9">
      <c r="A2168" t="s">
        <v>4</v>
      </c>
      <c r="B2168" s="4" t="s">
        <v>5</v>
      </c>
      <c r="C2168" s="4" t="s">
        <v>10</v>
      </c>
      <c r="D2168" s="4" t="s">
        <v>10</v>
      </c>
      <c r="E2168" s="4" t="s">
        <v>18</v>
      </c>
      <c r="F2168" s="4" t="s">
        <v>18</v>
      </c>
      <c r="G2168" s="4" t="s">
        <v>18</v>
      </c>
      <c r="H2168" s="4" t="s">
        <v>18</v>
      </c>
      <c r="I2168" s="4" t="s">
        <v>13</v>
      </c>
      <c r="J2168" s="4" t="s">
        <v>10</v>
      </c>
    </row>
    <row r="2169" spans="1:9">
      <c r="A2169" t="n">
        <v>19161</v>
      </c>
      <c r="B2169" s="40" t="n">
        <v>55</v>
      </c>
      <c r="C2169" s="7" t="n">
        <v>29</v>
      </c>
      <c r="D2169" s="7" t="n">
        <v>65533</v>
      </c>
      <c r="E2169" s="7" t="n">
        <v>-9.64999961853027</v>
      </c>
      <c r="F2169" s="7" t="n">
        <v>0</v>
      </c>
      <c r="G2169" s="7" t="n">
        <v>43.2599983215332</v>
      </c>
      <c r="H2169" s="7" t="n">
        <v>3.29999995231628</v>
      </c>
      <c r="I2169" s="7" t="n">
        <v>2</v>
      </c>
      <c r="J2169" s="7" t="n">
        <v>0</v>
      </c>
    </row>
    <row r="2170" spans="1:9">
      <c r="A2170" t="s">
        <v>4</v>
      </c>
      <c r="B2170" s="4" t="s">
        <v>5</v>
      </c>
      <c r="C2170" s="4" t="s">
        <v>10</v>
      </c>
    </row>
    <row r="2171" spans="1:9">
      <c r="A2171" t="n">
        <v>19185</v>
      </c>
      <c r="B2171" s="30" t="n">
        <v>16</v>
      </c>
      <c r="C2171" s="7" t="n">
        <v>200</v>
      </c>
    </row>
    <row r="2172" spans="1:9">
      <c r="A2172" t="s">
        <v>4</v>
      </c>
      <c r="B2172" s="4" t="s">
        <v>5</v>
      </c>
      <c r="C2172" s="4" t="s">
        <v>10</v>
      </c>
      <c r="D2172" s="4" t="s">
        <v>10</v>
      </c>
      <c r="E2172" s="4" t="s">
        <v>18</v>
      </c>
      <c r="F2172" s="4" t="s">
        <v>18</v>
      </c>
      <c r="G2172" s="4" t="s">
        <v>18</v>
      </c>
      <c r="H2172" s="4" t="s">
        <v>18</v>
      </c>
      <c r="I2172" s="4" t="s">
        <v>13</v>
      </c>
      <c r="J2172" s="4" t="s">
        <v>10</v>
      </c>
    </row>
    <row r="2173" spans="1:9">
      <c r="A2173" t="n">
        <v>19188</v>
      </c>
      <c r="B2173" s="40" t="n">
        <v>55</v>
      </c>
      <c r="C2173" s="7" t="n">
        <v>28</v>
      </c>
      <c r="D2173" s="7" t="n">
        <v>65533</v>
      </c>
      <c r="E2173" s="7" t="n">
        <v>-8.72000026702881</v>
      </c>
      <c r="F2173" s="7" t="n">
        <v>0</v>
      </c>
      <c r="G2173" s="7" t="n">
        <v>42.6100006103516</v>
      </c>
      <c r="H2173" s="7" t="n">
        <v>3.29999995231628</v>
      </c>
      <c r="I2173" s="7" t="n">
        <v>2</v>
      </c>
      <c r="J2173" s="7" t="n">
        <v>0</v>
      </c>
    </row>
    <row r="2174" spans="1:9">
      <c r="A2174" t="s">
        <v>4</v>
      </c>
      <c r="B2174" s="4" t="s">
        <v>5</v>
      </c>
      <c r="C2174" s="4" t="s">
        <v>10</v>
      </c>
    </row>
    <row r="2175" spans="1:9">
      <c r="A2175" t="n">
        <v>19212</v>
      </c>
      <c r="B2175" s="30" t="n">
        <v>16</v>
      </c>
      <c r="C2175" s="7" t="n">
        <v>300</v>
      </c>
    </row>
    <row r="2176" spans="1:9">
      <c r="A2176" t="s">
        <v>4</v>
      </c>
      <c r="B2176" s="4" t="s">
        <v>5</v>
      </c>
      <c r="C2176" s="4" t="s">
        <v>10</v>
      </c>
      <c r="D2176" s="4" t="s">
        <v>10</v>
      </c>
      <c r="E2176" s="4" t="s">
        <v>18</v>
      </c>
      <c r="F2176" s="4" t="s">
        <v>18</v>
      </c>
      <c r="G2176" s="4" t="s">
        <v>18</v>
      </c>
      <c r="H2176" s="4" t="s">
        <v>18</v>
      </c>
      <c r="I2176" s="4" t="s">
        <v>13</v>
      </c>
      <c r="J2176" s="4" t="s">
        <v>10</v>
      </c>
    </row>
    <row r="2177" spans="1:10">
      <c r="A2177" t="n">
        <v>19215</v>
      </c>
      <c r="B2177" s="40" t="n">
        <v>55</v>
      </c>
      <c r="C2177" s="7" t="n">
        <v>24</v>
      </c>
      <c r="D2177" s="7" t="n">
        <v>65533</v>
      </c>
      <c r="E2177" s="7" t="n">
        <v>-11.1300001144409</v>
      </c>
      <c r="F2177" s="7" t="n">
        <v>0</v>
      </c>
      <c r="G2177" s="7" t="n">
        <v>41.9700012207031</v>
      </c>
      <c r="H2177" s="7" t="n">
        <v>3.29999995231628</v>
      </c>
      <c r="I2177" s="7" t="n">
        <v>2</v>
      </c>
      <c r="J2177" s="7" t="n">
        <v>0</v>
      </c>
    </row>
    <row r="2178" spans="1:10">
      <c r="A2178" t="s">
        <v>4</v>
      </c>
      <c r="B2178" s="4" t="s">
        <v>5</v>
      </c>
      <c r="C2178" s="4" t="s">
        <v>10</v>
      </c>
    </row>
    <row r="2179" spans="1:10">
      <c r="A2179" t="n">
        <v>19239</v>
      </c>
      <c r="B2179" s="30" t="n">
        <v>16</v>
      </c>
      <c r="C2179" s="7" t="n">
        <v>200</v>
      </c>
    </row>
    <row r="2180" spans="1:10">
      <c r="A2180" t="s">
        <v>4</v>
      </c>
      <c r="B2180" s="4" t="s">
        <v>5</v>
      </c>
      <c r="C2180" s="4" t="s">
        <v>10</v>
      </c>
      <c r="D2180" s="4" t="s">
        <v>10</v>
      </c>
      <c r="E2180" s="4" t="s">
        <v>18</v>
      </c>
      <c r="F2180" s="4" t="s">
        <v>18</v>
      </c>
      <c r="G2180" s="4" t="s">
        <v>18</v>
      </c>
      <c r="H2180" s="4" t="s">
        <v>18</v>
      </c>
      <c r="I2180" s="4" t="s">
        <v>13</v>
      </c>
      <c r="J2180" s="4" t="s">
        <v>10</v>
      </c>
    </row>
    <row r="2181" spans="1:10">
      <c r="A2181" t="n">
        <v>19242</v>
      </c>
      <c r="B2181" s="40" t="n">
        <v>55</v>
      </c>
      <c r="C2181" s="7" t="n">
        <v>25</v>
      </c>
      <c r="D2181" s="7" t="n">
        <v>65533</v>
      </c>
      <c r="E2181" s="7" t="n">
        <v>-12</v>
      </c>
      <c r="F2181" s="7" t="n">
        <v>0</v>
      </c>
      <c r="G2181" s="7" t="n">
        <v>42.4799995422363</v>
      </c>
      <c r="H2181" s="7" t="n">
        <v>3.29999995231628</v>
      </c>
      <c r="I2181" s="7" t="n">
        <v>2</v>
      </c>
      <c r="J2181" s="7" t="n">
        <v>0</v>
      </c>
    </row>
    <row r="2182" spans="1:10">
      <c r="A2182" t="s">
        <v>4</v>
      </c>
      <c r="B2182" s="4" t="s">
        <v>5</v>
      </c>
      <c r="C2182" s="4" t="s">
        <v>10</v>
      </c>
    </row>
    <row r="2183" spans="1:10">
      <c r="A2183" t="n">
        <v>19266</v>
      </c>
      <c r="B2183" s="30" t="n">
        <v>16</v>
      </c>
      <c r="C2183" s="7" t="n">
        <v>100</v>
      </c>
    </row>
    <row r="2184" spans="1:10">
      <c r="A2184" t="s">
        <v>4</v>
      </c>
      <c r="B2184" s="4" t="s">
        <v>5</v>
      </c>
      <c r="C2184" s="4" t="s">
        <v>10</v>
      </c>
      <c r="D2184" s="4" t="s">
        <v>13</v>
      </c>
    </row>
    <row r="2185" spans="1:10">
      <c r="A2185" t="n">
        <v>19269</v>
      </c>
      <c r="B2185" s="48" t="n">
        <v>89</v>
      </c>
      <c r="C2185" s="7" t="n">
        <v>65533</v>
      </c>
      <c r="D2185" s="7" t="n">
        <v>0</v>
      </c>
    </row>
    <row r="2186" spans="1:10">
      <c r="A2186" t="s">
        <v>4</v>
      </c>
      <c r="B2186" s="4" t="s">
        <v>5</v>
      </c>
      <c r="C2186" s="4" t="s">
        <v>10</v>
      </c>
      <c r="D2186" s="4" t="s">
        <v>13</v>
      </c>
    </row>
    <row r="2187" spans="1:10">
      <c r="A2187" t="n">
        <v>19273</v>
      </c>
      <c r="B2187" s="48" t="n">
        <v>89</v>
      </c>
      <c r="C2187" s="7" t="n">
        <v>65533</v>
      </c>
      <c r="D2187" s="7" t="n">
        <v>1</v>
      </c>
    </row>
    <row r="2188" spans="1:10">
      <c r="A2188" t="s">
        <v>4</v>
      </c>
      <c r="B2188" s="4" t="s">
        <v>5</v>
      </c>
      <c r="C2188" s="4" t="s">
        <v>13</v>
      </c>
      <c r="D2188" s="4" t="s">
        <v>10</v>
      </c>
      <c r="E2188" s="4" t="s">
        <v>10</v>
      </c>
      <c r="F2188" s="4" t="s">
        <v>13</v>
      </c>
    </row>
    <row r="2189" spans="1:10">
      <c r="A2189" t="n">
        <v>19277</v>
      </c>
      <c r="B2189" s="51" t="n">
        <v>25</v>
      </c>
      <c r="C2189" s="7" t="n">
        <v>1</v>
      </c>
      <c r="D2189" s="7" t="n">
        <v>65535</v>
      </c>
      <c r="E2189" s="7" t="n">
        <v>65535</v>
      </c>
      <c r="F2189" s="7" t="n">
        <v>0</v>
      </c>
    </row>
    <row r="2190" spans="1:10">
      <c r="A2190" t="s">
        <v>4</v>
      </c>
      <c r="B2190" s="4" t="s">
        <v>5</v>
      </c>
      <c r="C2190" s="4" t="s">
        <v>6</v>
      </c>
      <c r="D2190" s="4" t="s">
        <v>10</v>
      </c>
    </row>
    <row r="2191" spans="1:10">
      <c r="A2191" t="n">
        <v>19284</v>
      </c>
      <c r="B2191" s="63" t="n">
        <v>29</v>
      </c>
      <c r="C2191" s="7" t="s">
        <v>12</v>
      </c>
      <c r="D2191" s="7" t="n">
        <v>65533</v>
      </c>
    </row>
    <row r="2192" spans="1:10">
      <c r="A2192" t="s">
        <v>4</v>
      </c>
      <c r="B2192" s="4" t="s">
        <v>5</v>
      </c>
      <c r="C2192" s="4" t="s">
        <v>10</v>
      </c>
    </row>
    <row r="2193" spans="1:10">
      <c r="A2193" t="n">
        <v>19288</v>
      </c>
      <c r="B2193" s="30" t="n">
        <v>16</v>
      </c>
      <c r="C2193" s="7" t="n">
        <v>200</v>
      </c>
    </row>
    <row r="2194" spans="1:10">
      <c r="A2194" t="s">
        <v>4</v>
      </c>
      <c r="B2194" s="4" t="s">
        <v>5</v>
      </c>
      <c r="C2194" s="4" t="s">
        <v>13</v>
      </c>
      <c r="D2194" s="4" t="s">
        <v>10</v>
      </c>
      <c r="E2194" s="4" t="s">
        <v>18</v>
      </c>
    </row>
    <row r="2195" spans="1:10">
      <c r="A2195" t="n">
        <v>19291</v>
      </c>
      <c r="B2195" s="23" t="n">
        <v>58</v>
      </c>
      <c r="C2195" s="7" t="n">
        <v>101</v>
      </c>
      <c r="D2195" s="7" t="n">
        <v>500</v>
      </c>
      <c r="E2195" s="7" t="n">
        <v>1</v>
      </c>
    </row>
    <row r="2196" spans="1:10">
      <c r="A2196" t="s">
        <v>4</v>
      </c>
      <c r="B2196" s="4" t="s">
        <v>5</v>
      </c>
      <c r="C2196" s="4" t="s">
        <v>13</v>
      </c>
      <c r="D2196" s="4" t="s">
        <v>10</v>
      </c>
    </row>
    <row r="2197" spans="1:10">
      <c r="A2197" t="n">
        <v>19299</v>
      </c>
      <c r="B2197" s="23" t="n">
        <v>58</v>
      </c>
      <c r="C2197" s="7" t="n">
        <v>254</v>
      </c>
      <c r="D2197" s="7" t="n">
        <v>0</v>
      </c>
    </row>
    <row r="2198" spans="1:10">
      <c r="A2198" t="s">
        <v>4</v>
      </c>
      <c r="B2198" s="4" t="s">
        <v>5</v>
      </c>
      <c r="C2198" s="4" t="s">
        <v>13</v>
      </c>
    </row>
    <row r="2199" spans="1:10">
      <c r="A2199" t="n">
        <v>19303</v>
      </c>
      <c r="B2199" s="38" t="n">
        <v>45</v>
      </c>
      <c r="C2199" s="7" t="n">
        <v>0</v>
      </c>
    </row>
    <row r="2200" spans="1:10">
      <c r="A2200" t="s">
        <v>4</v>
      </c>
      <c r="B2200" s="4" t="s">
        <v>5</v>
      </c>
      <c r="C2200" s="4" t="s">
        <v>13</v>
      </c>
      <c r="D2200" s="4" t="s">
        <v>13</v>
      </c>
      <c r="E2200" s="4" t="s">
        <v>18</v>
      </c>
      <c r="F2200" s="4" t="s">
        <v>18</v>
      </c>
      <c r="G2200" s="4" t="s">
        <v>18</v>
      </c>
      <c r="H2200" s="4" t="s">
        <v>10</v>
      </c>
    </row>
    <row r="2201" spans="1:10">
      <c r="A2201" t="n">
        <v>19305</v>
      </c>
      <c r="B2201" s="38" t="n">
        <v>45</v>
      </c>
      <c r="C2201" s="7" t="n">
        <v>2</v>
      </c>
      <c r="D2201" s="7" t="n">
        <v>3</v>
      </c>
      <c r="E2201" s="7" t="n">
        <v>-12.0500001907349</v>
      </c>
      <c r="F2201" s="7" t="n">
        <v>1.63999998569489</v>
      </c>
      <c r="G2201" s="7" t="n">
        <v>38.689998626709</v>
      </c>
      <c r="H2201" s="7" t="n">
        <v>0</v>
      </c>
    </row>
    <row r="2202" spans="1:10">
      <c r="A2202" t="s">
        <v>4</v>
      </c>
      <c r="B2202" s="4" t="s">
        <v>5</v>
      </c>
      <c r="C2202" s="4" t="s">
        <v>13</v>
      </c>
      <c r="D2202" s="4" t="s">
        <v>13</v>
      </c>
      <c r="E2202" s="4" t="s">
        <v>18</v>
      </c>
      <c r="F2202" s="4" t="s">
        <v>18</v>
      </c>
      <c r="G2202" s="4" t="s">
        <v>18</v>
      </c>
      <c r="H2202" s="4" t="s">
        <v>10</v>
      </c>
      <c r="I2202" s="4" t="s">
        <v>13</v>
      </c>
    </row>
    <row r="2203" spans="1:10">
      <c r="A2203" t="n">
        <v>19322</v>
      </c>
      <c r="B2203" s="38" t="n">
        <v>45</v>
      </c>
      <c r="C2203" s="7" t="n">
        <v>4</v>
      </c>
      <c r="D2203" s="7" t="n">
        <v>3</v>
      </c>
      <c r="E2203" s="7" t="n">
        <v>356.369995117188</v>
      </c>
      <c r="F2203" s="7" t="n">
        <v>28.5499992370605</v>
      </c>
      <c r="G2203" s="7" t="n">
        <v>2</v>
      </c>
      <c r="H2203" s="7" t="n">
        <v>0</v>
      </c>
      <c r="I2203" s="7" t="n">
        <v>0</v>
      </c>
    </row>
    <row r="2204" spans="1:10">
      <c r="A2204" t="s">
        <v>4</v>
      </c>
      <c r="B2204" s="4" t="s">
        <v>5</v>
      </c>
      <c r="C2204" s="4" t="s">
        <v>13</v>
      </c>
      <c r="D2204" s="4" t="s">
        <v>13</v>
      </c>
      <c r="E2204" s="4" t="s">
        <v>18</v>
      </c>
      <c r="F2204" s="4" t="s">
        <v>10</v>
      </c>
    </row>
    <row r="2205" spans="1:10">
      <c r="A2205" t="n">
        <v>19340</v>
      </c>
      <c r="B2205" s="38" t="n">
        <v>45</v>
      </c>
      <c r="C2205" s="7" t="n">
        <v>5</v>
      </c>
      <c r="D2205" s="7" t="n">
        <v>3</v>
      </c>
      <c r="E2205" s="7" t="n">
        <v>7.59999990463257</v>
      </c>
      <c r="F2205" s="7" t="n">
        <v>0</v>
      </c>
    </row>
    <row r="2206" spans="1:10">
      <c r="A2206" t="s">
        <v>4</v>
      </c>
      <c r="B2206" s="4" t="s">
        <v>5</v>
      </c>
      <c r="C2206" s="4" t="s">
        <v>13</v>
      </c>
      <c r="D2206" s="4" t="s">
        <v>13</v>
      </c>
      <c r="E2206" s="4" t="s">
        <v>18</v>
      </c>
      <c r="F2206" s="4" t="s">
        <v>10</v>
      </c>
    </row>
    <row r="2207" spans="1:10">
      <c r="A2207" t="n">
        <v>19349</v>
      </c>
      <c r="B2207" s="38" t="n">
        <v>45</v>
      </c>
      <c r="C2207" s="7" t="n">
        <v>11</v>
      </c>
      <c r="D2207" s="7" t="n">
        <v>3</v>
      </c>
      <c r="E2207" s="7" t="n">
        <v>38.5999984741211</v>
      </c>
      <c r="F2207" s="7" t="n">
        <v>0</v>
      </c>
    </row>
    <row r="2208" spans="1:10">
      <c r="A2208" t="s">
        <v>4</v>
      </c>
      <c r="B2208" s="4" t="s">
        <v>5</v>
      </c>
      <c r="C2208" s="4" t="s">
        <v>10</v>
      </c>
      <c r="D2208" s="4" t="s">
        <v>9</v>
      </c>
    </row>
    <row r="2209" spans="1:9">
      <c r="A2209" t="n">
        <v>19358</v>
      </c>
      <c r="B2209" s="46" t="n">
        <v>44</v>
      </c>
      <c r="C2209" s="7" t="n">
        <v>29</v>
      </c>
      <c r="D2209" s="7" t="n">
        <v>128</v>
      </c>
    </row>
    <row r="2210" spans="1:9">
      <c r="A2210" t="s">
        <v>4</v>
      </c>
      <c r="B2210" s="4" t="s">
        <v>5</v>
      </c>
      <c r="C2210" s="4" t="s">
        <v>10</v>
      </c>
      <c r="D2210" s="4" t="s">
        <v>9</v>
      </c>
    </row>
    <row r="2211" spans="1:9">
      <c r="A2211" t="n">
        <v>19365</v>
      </c>
      <c r="B2211" s="46" t="n">
        <v>44</v>
      </c>
      <c r="C2211" s="7" t="n">
        <v>28</v>
      </c>
      <c r="D2211" s="7" t="n">
        <v>128</v>
      </c>
    </row>
    <row r="2212" spans="1:9">
      <c r="A2212" t="s">
        <v>4</v>
      </c>
      <c r="B2212" s="4" t="s">
        <v>5</v>
      </c>
      <c r="C2212" s="4" t="s">
        <v>10</v>
      </c>
      <c r="D2212" s="4" t="s">
        <v>9</v>
      </c>
    </row>
    <row r="2213" spans="1:9">
      <c r="A2213" t="n">
        <v>19372</v>
      </c>
      <c r="B2213" s="46" t="n">
        <v>44</v>
      </c>
      <c r="C2213" s="7" t="n">
        <v>24</v>
      </c>
      <c r="D2213" s="7" t="n">
        <v>128</v>
      </c>
    </row>
    <row r="2214" spans="1:9">
      <c r="A2214" t="s">
        <v>4</v>
      </c>
      <c r="B2214" s="4" t="s">
        <v>5</v>
      </c>
      <c r="C2214" s="4" t="s">
        <v>10</v>
      </c>
      <c r="D2214" s="4" t="s">
        <v>9</v>
      </c>
    </row>
    <row r="2215" spans="1:9">
      <c r="A2215" t="n">
        <v>19379</v>
      </c>
      <c r="B2215" s="46" t="n">
        <v>44</v>
      </c>
      <c r="C2215" s="7" t="n">
        <v>25</v>
      </c>
      <c r="D2215" s="7" t="n">
        <v>128</v>
      </c>
    </row>
    <row r="2216" spans="1:9">
      <c r="A2216" t="s">
        <v>4</v>
      </c>
      <c r="B2216" s="4" t="s">
        <v>5</v>
      </c>
      <c r="C2216" s="4" t="s">
        <v>10</v>
      </c>
      <c r="D2216" s="4" t="s">
        <v>9</v>
      </c>
    </row>
    <row r="2217" spans="1:9">
      <c r="A2217" t="n">
        <v>19386</v>
      </c>
      <c r="B2217" s="46" t="n">
        <v>44</v>
      </c>
      <c r="C2217" s="7" t="n">
        <v>22</v>
      </c>
      <c r="D2217" s="7" t="n">
        <v>128</v>
      </c>
    </row>
    <row r="2218" spans="1:9">
      <c r="A2218" t="s">
        <v>4</v>
      </c>
      <c r="B2218" s="4" t="s">
        <v>5</v>
      </c>
      <c r="C2218" s="4" t="s">
        <v>10</v>
      </c>
      <c r="D2218" s="4" t="s">
        <v>9</v>
      </c>
    </row>
    <row r="2219" spans="1:9">
      <c r="A2219" t="n">
        <v>19393</v>
      </c>
      <c r="B2219" s="46" t="n">
        <v>44</v>
      </c>
      <c r="C2219" s="7" t="n">
        <v>7031</v>
      </c>
      <c r="D2219" s="7" t="n">
        <v>128</v>
      </c>
    </row>
    <row r="2220" spans="1:9">
      <c r="A2220" t="s">
        <v>4</v>
      </c>
      <c r="B2220" s="4" t="s">
        <v>5</v>
      </c>
      <c r="C2220" s="4" t="s">
        <v>10</v>
      </c>
      <c r="D2220" s="4" t="s">
        <v>13</v>
      </c>
    </row>
    <row r="2221" spans="1:9">
      <c r="A2221" t="n">
        <v>19400</v>
      </c>
      <c r="B2221" s="42" t="n">
        <v>56</v>
      </c>
      <c r="C2221" s="7" t="n">
        <v>29</v>
      </c>
      <c r="D2221" s="7" t="n">
        <v>0</v>
      </c>
    </row>
    <row r="2222" spans="1:9">
      <c r="A2222" t="s">
        <v>4</v>
      </c>
      <c r="B2222" s="4" t="s">
        <v>5</v>
      </c>
      <c r="C2222" s="4" t="s">
        <v>10</v>
      </c>
      <c r="D2222" s="4" t="s">
        <v>10</v>
      </c>
      <c r="E2222" s="4" t="s">
        <v>18</v>
      </c>
      <c r="F2222" s="4" t="s">
        <v>13</v>
      </c>
    </row>
    <row r="2223" spans="1:9">
      <c r="A2223" t="n">
        <v>19404</v>
      </c>
      <c r="B2223" s="56" t="n">
        <v>53</v>
      </c>
      <c r="C2223" s="7" t="n">
        <v>29</v>
      </c>
      <c r="D2223" s="7" t="n">
        <v>0</v>
      </c>
      <c r="E2223" s="7" t="n">
        <v>5</v>
      </c>
      <c r="F2223" s="7" t="n">
        <v>0</v>
      </c>
    </row>
    <row r="2224" spans="1:9">
      <c r="A2224" t="s">
        <v>4</v>
      </c>
      <c r="B2224" s="4" t="s">
        <v>5</v>
      </c>
      <c r="C2224" s="4" t="s">
        <v>10</v>
      </c>
      <c r="D2224" s="4" t="s">
        <v>13</v>
      </c>
    </row>
    <row r="2225" spans="1:6">
      <c r="A2225" t="n">
        <v>19414</v>
      </c>
      <c r="B2225" s="42" t="n">
        <v>56</v>
      </c>
      <c r="C2225" s="7" t="n">
        <v>28</v>
      </c>
      <c r="D2225" s="7" t="n">
        <v>0</v>
      </c>
    </row>
    <row r="2226" spans="1:6">
      <c r="A2226" t="s">
        <v>4</v>
      </c>
      <c r="B2226" s="4" t="s">
        <v>5</v>
      </c>
      <c r="C2226" s="4" t="s">
        <v>10</v>
      </c>
      <c r="D2226" s="4" t="s">
        <v>10</v>
      </c>
      <c r="E2226" s="4" t="s">
        <v>18</v>
      </c>
      <c r="F2226" s="4" t="s">
        <v>13</v>
      </c>
    </row>
    <row r="2227" spans="1:6">
      <c r="A2227" t="n">
        <v>19418</v>
      </c>
      <c r="B2227" s="56" t="n">
        <v>53</v>
      </c>
      <c r="C2227" s="7" t="n">
        <v>28</v>
      </c>
      <c r="D2227" s="7" t="n">
        <v>0</v>
      </c>
      <c r="E2227" s="7" t="n">
        <v>5</v>
      </c>
      <c r="F2227" s="7" t="n">
        <v>0</v>
      </c>
    </row>
    <row r="2228" spans="1:6">
      <c r="A2228" t="s">
        <v>4</v>
      </c>
      <c r="B2228" s="4" t="s">
        <v>5</v>
      </c>
      <c r="C2228" s="4" t="s">
        <v>10</v>
      </c>
      <c r="D2228" s="4" t="s">
        <v>13</v>
      </c>
    </row>
    <row r="2229" spans="1:6">
      <c r="A2229" t="n">
        <v>19428</v>
      </c>
      <c r="B2229" s="42" t="n">
        <v>56</v>
      </c>
      <c r="C2229" s="7" t="n">
        <v>24</v>
      </c>
      <c r="D2229" s="7" t="n">
        <v>0</v>
      </c>
    </row>
    <row r="2230" spans="1:6">
      <c r="A2230" t="s">
        <v>4</v>
      </c>
      <c r="B2230" s="4" t="s">
        <v>5</v>
      </c>
      <c r="C2230" s="4" t="s">
        <v>10</v>
      </c>
      <c r="D2230" s="4" t="s">
        <v>10</v>
      </c>
      <c r="E2230" s="4" t="s">
        <v>18</v>
      </c>
      <c r="F2230" s="4" t="s">
        <v>13</v>
      </c>
    </row>
    <row r="2231" spans="1:6">
      <c r="A2231" t="n">
        <v>19432</v>
      </c>
      <c r="B2231" s="56" t="n">
        <v>53</v>
      </c>
      <c r="C2231" s="7" t="n">
        <v>24</v>
      </c>
      <c r="D2231" s="7" t="n">
        <v>0</v>
      </c>
      <c r="E2231" s="7" t="n">
        <v>5</v>
      </c>
      <c r="F2231" s="7" t="n">
        <v>0</v>
      </c>
    </row>
    <row r="2232" spans="1:6">
      <c r="A2232" t="s">
        <v>4</v>
      </c>
      <c r="B2232" s="4" t="s">
        <v>5</v>
      </c>
      <c r="C2232" s="4" t="s">
        <v>10</v>
      </c>
      <c r="D2232" s="4" t="s">
        <v>13</v>
      </c>
    </row>
    <row r="2233" spans="1:6">
      <c r="A2233" t="n">
        <v>19442</v>
      </c>
      <c r="B2233" s="42" t="n">
        <v>56</v>
      </c>
      <c r="C2233" s="7" t="n">
        <v>25</v>
      </c>
      <c r="D2233" s="7" t="n">
        <v>0</v>
      </c>
    </row>
    <row r="2234" spans="1:6">
      <c r="A2234" t="s">
        <v>4</v>
      </c>
      <c r="B2234" s="4" t="s">
        <v>5</v>
      </c>
      <c r="C2234" s="4" t="s">
        <v>10</v>
      </c>
      <c r="D2234" s="4" t="s">
        <v>10</v>
      </c>
      <c r="E2234" s="4" t="s">
        <v>18</v>
      </c>
      <c r="F2234" s="4" t="s">
        <v>13</v>
      </c>
    </row>
    <row r="2235" spans="1:6">
      <c r="A2235" t="n">
        <v>19446</v>
      </c>
      <c r="B2235" s="56" t="n">
        <v>53</v>
      </c>
      <c r="C2235" s="7" t="n">
        <v>25</v>
      </c>
      <c r="D2235" s="7" t="n">
        <v>0</v>
      </c>
      <c r="E2235" s="7" t="n">
        <v>5</v>
      </c>
      <c r="F2235" s="7" t="n">
        <v>0</v>
      </c>
    </row>
    <row r="2236" spans="1:6">
      <c r="A2236" t="s">
        <v>4</v>
      </c>
      <c r="B2236" s="4" t="s">
        <v>5</v>
      </c>
      <c r="C2236" s="4" t="s">
        <v>10</v>
      </c>
    </row>
    <row r="2237" spans="1:6">
      <c r="A2237" t="n">
        <v>19456</v>
      </c>
      <c r="B2237" s="55" t="n">
        <v>54</v>
      </c>
      <c r="C2237" s="7" t="n">
        <v>25</v>
      </c>
    </row>
    <row r="2238" spans="1:6">
      <c r="A2238" t="s">
        <v>4</v>
      </c>
      <c r="B2238" s="4" t="s">
        <v>5</v>
      </c>
      <c r="C2238" s="4" t="s">
        <v>10</v>
      </c>
      <c r="D2238" s="4" t="s">
        <v>10</v>
      </c>
      <c r="E2238" s="4" t="s">
        <v>18</v>
      </c>
      <c r="F2238" s="4" t="s">
        <v>18</v>
      </c>
      <c r="G2238" s="4" t="s">
        <v>18</v>
      </c>
      <c r="H2238" s="4" t="s">
        <v>18</v>
      </c>
      <c r="I2238" s="4" t="s">
        <v>13</v>
      </c>
      <c r="J2238" s="4" t="s">
        <v>10</v>
      </c>
    </row>
    <row r="2239" spans="1:6">
      <c r="A2239" t="n">
        <v>19459</v>
      </c>
      <c r="B2239" s="40" t="n">
        <v>55</v>
      </c>
      <c r="C2239" s="7" t="n">
        <v>7031</v>
      </c>
      <c r="D2239" s="7" t="n">
        <v>65533</v>
      </c>
      <c r="E2239" s="7" t="n">
        <v>-10.4799995422363</v>
      </c>
      <c r="F2239" s="7" t="n">
        <v>0.419999986886978</v>
      </c>
      <c r="G2239" s="7" t="n">
        <v>39.1300010681152</v>
      </c>
      <c r="H2239" s="7" t="n">
        <v>1.20000004768372</v>
      </c>
      <c r="I2239" s="7" t="n">
        <v>0</v>
      </c>
      <c r="J2239" s="7" t="n">
        <v>0</v>
      </c>
    </row>
    <row r="2240" spans="1:6">
      <c r="A2240" t="s">
        <v>4</v>
      </c>
      <c r="B2240" s="4" t="s">
        <v>5</v>
      </c>
      <c r="C2240" s="4" t="s">
        <v>10</v>
      </c>
      <c r="D2240" s="4" t="s">
        <v>13</v>
      </c>
      <c r="E2240" s="4" t="s">
        <v>6</v>
      </c>
      <c r="F2240" s="4" t="s">
        <v>18</v>
      </c>
      <c r="G2240" s="4" t="s">
        <v>18</v>
      </c>
      <c r="H2240" s="4" t="s">
        <v>18</v>
      </c>
    </row>
    <row r="2241" spans="1:10">
      <c r="A2241" t="n">
        <v>19483</v>
      </c>
      <c r="B2241" s="36" t="n">
        <v>48</v>
      </c>
      <c r="C2241" s="7" t="n">
        <v>24</v>
      </c>
      <c r="D2241" s="7" t="n">
        <v>0</v>
      </c>
      <c r="E2241" s="7" t="s">
        <v>228</v>
      </c>
      <c r="F2241" s="7" t="n">
        <v>-1</v>
      </c>
      <c r="G2241" s="7" t="n">
        <v>1</v>
      </c>
      <c r="H2241" s="7" t="n">
        <v>0</v>
      </c>
    </row>
    <row r="2242" spans="1:10">
      <c r="A2242" t="s">
        <v>4</v>
      </c>
      <c r="B2242" s="4" t="s">
        <v>5</v>
      </c>
      <c r="C2242" s="4" t="s">
        <v>13</v>
      </c>
      <c r="D2242" s="4" t="s">
        <v>10</v>
      </c>
      <c r="E2242" s="4" t="s">
        <v>6</v>
      </c>
    </row>
    <row r="2243" spans="1:10">
      <c r="A2243" t="n">
        <v>19514</v>
      </c>
      <c r="B2243" s="43" t="n">
        <v>51</v>
      </c>
      <c r="C2243" s="7" t="n">
        <v>4</v>
      </c>
      <c r="D2243" s="7" t="n">
        <v>24</v>
      </c>
      <c r="E2243" s="7" t="s">
        <v>82</v>
      </c>
    </row>
    <row r="2244" spans="1:10">
      <c r="A2244" t="s">
        <v>4</v>
      </c>
      <c r="B2244" s="4" t="s">
        <v>5</v>
      </c>
      <c r="C2244" s="4" t="s">
        <v>10</v>
      </c>
    </row>
    <row r="2245" spans="1:10">
      <c r="A2245" t="n">
        <v>19527</v>
      </c>
      <c r="B2245" s="30" t="n">
        <v>16</v>
      </c>
      <c r="C2245" s="7" t="n">
        <v>0</v>
      </c>
    </row>
    <row r="2246" spans="1:10">
      <c r="A2246" t="s">
        <v>4</v>
      </c>
      <c r="B2246" s="4" t="s">
        <v>5</v>
      </c>
      <c r="C2246" s="4" t="s">
        <v>10</v>
      </c>
      <c r="D2246" s="4" t="s">
        <v>13</v>
      </c>
      <c r="E2246" s="4" t="s">
        <v>9</v>
      </c>
      <c r="F2246" s="4" t="s">
        <v>62</v>
      </c>
      <c r="G2246" s="4" t="s">
        <v>13</v>
      </c>
      <c r="H2246" s="4" t="s">
        <v>13</v>
      </c>
    </row>
    <row r="2247" spans="1:10">
      <c r="A2247" t="n">
        <v>19530</v>
      </c>
      <c r="B2247" s="44" t="n">
        <v>26</v>
      </c>
      <c r="C2247" s="7" t="n">
        <v>24</v>
      </c>
      <c r="D2247" s="7" t="n">
        <v>17</v>
      </c>
      <c r="E2247" s="7" t="n">
        <v>27349</v>
      </c>
      <c r="F2247" s="7" t="s">
        <v>264</v>
      </c>
      <c r="G2247" s="7" t="n">
        <v>2</v>
      </c>
      <c r="H2247" s="7" t="n">
        <v>0</v>
      </c>
    </row>
    <row r="2248" spans="1:10">
      <c r="A2248" t="s">
        <v>4</v>
      </c>
      <c r="B2248" s="4" t="s">
        <v>5</v>
      </c>
    </row>
    <row r="2249" spans="1:10">
      <c r="A2249" t="n">
        <v>19574</v>
      </c>
      <c r="B2249" s="45" t="n">
        <v>28</v>
      </c>
    </row>
    <row r="2250" spans="1:10">
      <c r="A2250" t="s">
        <v>4</v>
      </c>
      <c r="B2250" s="4" t="s">
        <v>5</v>
      </c>
      <c r="C2250" s="4" t="s">
        <v>10</v>
      </c>
      <c r="D2250" s="4" t="s">
        <v>13</v>
      </c>
    </row>
    <row r="2251" spans="1:10">
      <c r="A2251" t="n">
        <v>19575</v>
      </c>
      <c r="B2251" s="48" t="n">
        <v>89</v>
      </c>
      <c r="C2251" s="7" t="n">
        <v>65533</v>
      </c>
      <c r="D2251" s="7" t="n">
        <v>1</v>
      </c>
    </row>
    <row r="2252" spans="1:10">
      <c r="A2252" t="s">
        <v>4</v>
      </c>
      <c r="B2252" s="4" t="s">
        <v>5</v>
      </c>
      <c r="C2252" s="4" t="s">
        <v>13</v>
      </c>
      <c r="D2252" s="4" t="s">
        <v>10</v>
      </c>
      <c r="E2252" s="4" t="s">
        <v>6</v>
      </c>
    </row>
    <row r="2253" spans="1:10">
      <c r="A2253" t="n">
        <v>19579</v>
      </c>
      <c r="B2253" s="43" t="n">
        <v>51</v>
      </c>
      <c r="C2253" s="7" t="n">
        <v>4</v>
      </c>
      <c r="D2253" s="7" t="n">
        <v>25</v>
      </c>
      <c r="E2253" s="7" t="s">
        <v>97</v>
      </c>
    </row>
    <row r="2254" spans="1:10">
      <c r="A2254" t="s">
        <v>4</v>
      </c>
      <c r="B2254" s="4" t="s">
        <v>5</v>
      </c>
      <c r="C2254" s="4" t="s">
        <v>10</v>
      </c>
    </row>
    <row r="2255" spans="1:10">
      <c r="A2255" t="n">
        <v>19593</v>
      </c>
      <c r="B2255" s="30" t="n">
        <v>16</v>
      </c>
      <c r="C2255" s="7" t="n">
        <v>0</v>
      </c>
    </row>
    <row r="2256" spans="1:10">
      <c r="A2256" t="s">
        <v>4</v>
      </c>
      <c r="B2256" s="4" t="s">
        <v>5</v>
      </c>
      <c r="C2256" s="4" t="s">
        <v>10</v>
      </c>
      <c r="D2256" s="4" t="s">
        <v>13</v>
      </c>
      <c r="E2256" s="4" t="s">
        <v>9</v>
      </c>
      <c r="F2256" s="4" t="s">
        <v>62</v>
      </c>
      <c r="G2256" s="4" t="s">
        <v>13</v>
      </c>
      <c r="H2256" s="4" t="s">
        <v>13</v>
      </c>
    </row>
    <row r="2257" spans="1:8">
      <c r="A2257" t="n">
        <v>19596</v>
      </c>
      <c r="B2257" s="44" t="n">
        <v>26</v>
      </c>
      <c r="C2257" s="7" t="n">
        <v>25</v>
      </c>
      <c r="D2257" s="7" t="n">
        <v>17</v>
      </c>
      <c r="E2257" s="7" t="n">
        <v>34334</v>
      </c>
      <c r="F2257" s="7" t="s">
        <v>265</v>
      </c>
      <c r="G2257" s="7" t="n">
        <v>2</v>
      </c>
      <c r="H2257" s="7" t="n">
        <v>0</v>
      </c>
    </row>
    <row r="2258" spans="1:8">
      <c r="A2258" t="s">
        <v>4</v>
      </c>
      <c r="B2258" s="4" t="s">
        <v>5</v>
      </c>
    </row>
    <row r="2259" spans="1:8">
      <c r="A2259" t="n">
        <v>19673</v>
      </c>
      <c r="B2259" s="45" t="n">
        <v>28</v>
      </c>
    </row>
    <row r="2260" spans="1:8">
      <c r="A2260" t="s">
        <v>4</v>
      </c>
      <c r="B2260" s="4" t="s">
        <v>5</v>
      </c>
      <c r="C2260" s="4" t="s">
        <v>10</v>
      </c>
      <c r="D2260" s="4" t="s">
        <v>13</v>
      </c>
    </row>
    <row r="2261" spans="1:8">
      <c r="A2261" t="n">
        <v>19674</v>
      </c>
      <c r="B2261" s="48" t="n">
        <v>89</v>
      </c>
      <c r="C2261" s="7" t="n">
        <v>65533</v>
      </c>
      <c r="D2261" s="7" t="n">
        <v>1</v>
      </c>
    </row>
    <row r="2262" spans="1:8">
      <c r="A2262" t="s">
        <v>4</v>
      </c>
      <c r="B2262" s="4" t="s">
        <v>5</v>
      </c>
      <c r="C2262" s="4" t="s">
        <v>10</v>
      </c>
      <c r="D2262" s="4" t="s">
        <v>13</v>
      </c>
    </row>
    <row r="2263" spans="1:8">
      <c r="A2263" t="n">
        <v>19678</v>
      </c>
      <c r="B2263" s="42" t="n">
        <v>56</v>
      </c>
      <c r="C2263" s="7" t="n">
        <v>7031</v>
      </c>
      <c r="D2263" s="7" t="n">
        <v>0</v>
      </c>
    </row>
    <row r="2264" spans="1:8">
      <c r="A2264" t="s">
        <v>4</v>
      </c>
      <c r="B2264" s="4" t="s">
        <v>5</v>
      </c>
      <c r="C2264" s="4" t="s">
        <v>13</v>
      </c>
      <c r="D2264" s="4" t="s">
        <v>10</v>
      </c>
      <c r="E2264" s="4" t="s">
        <v>6</v>
      </c>
    </row>
    <row r="2265" spans="1:8">
      <c r="A2265" t="n">
        <v>19682</v>
      </c>
      <c r="B2265" s="43" t="n">
        <v>51</v>
      </c>
      <c r="C2265" s="7" t="n">
        <v>4</v>
      </c>
      <c r="D2265" s="7" t="n">
        <v>22</v>
      </c>
      <c r="E2265" s="7" t="s">
        <v>266</v>
      </c>
    </row>
    <row r="2266" spans="1:8">
      <c r="A2266" t="s">
        <v>4</v>
      </c>
      <c r="B2266" s="4" t="s">
        <v>5</v>
      </c>
      <c r="C2266" s="4" t="s">
        <v>10</v>
      </c>
    </row>
    <row r="2267" spans="1:8">
      <c r="A2267" t="n">
        <v>19696</v>
      </c>
      <c r="B2267" s="30" t="n">
        <v>16</v>
      </c>
      <c r="C2267" s="7" t="n">
        <v>0</v>
      </c>
    </row>
    <row r="2268" spans="1:8">
      <c r="A2268" t="s">
        <v>4</v>
      </c>
      <c r="B2268" s="4" t="s">
        <v>5</v>
      </c>
      <c r="C2268" s="4" t="s">
        <v>10</v>
      </c>
      <c r="D2268" s="4" t="s">
        <v>13</v>
      </c>
      <c r="E2268" s="4" t="s">
        <v>9</v>
      </c>
      <c r="F2268" s="4" t="s">
        <v>62</v>
      </c>
      <c r="G2268" s="4" t="s">
        <v>13</v>
      </c>
      <c r="H2268" s="4" t="s">
        <v>13</v>
      </c>
    </row>
    <row r="2269" spans="1:8">
      <c r="A2269" t="n">
        <v>19699</v>
      </c>
      <c r="B2269" s="44" t="n">
        <v>26</v>
      </c>
      <c r="C2269" s="7" t="n">
        <v>22</v>
      </c>
      <c r="D2269" s="7" t="n">
        <v>17</v>
      </c>
      <c r="E2269" s="7" t="n">
        <v>30376</v>
      </c>
      <c r="F2269" s="7" t="s">
        <v>267</v>
      </c>
      <c r="G2269" s="7" t="n">
        <v>2</v>
      </c>
      <c r="H2269" s="7" t="n">
        <v>0</v>
      </c>
    </row>
    <row r="2270" spans="1:8">
      <c r="A2270" t="s">
        <v>4</v>
      </c>
      <c r="B2270" s="4" t="s">
        <v>5</v>
      </c>
    </row>
    <row r="2271" spans="1:8">
      <c r="A2271" t="n">
        <v>19717</v>
      </c>
      <c r="B2271" s="45" t="n">
        <v>28</v>
      </c>
    </row>
    <row r="2272" spans="1:8">
      <c r="A2272" t="s">
        <v>4</v>
      </c>
      <c r="B2272" s="4" t="s">
        <v>5</v>
      </c>
      <c r="C2272" s="4" t="s">
        <v>10</v>
      </c>
      <c r="D2272" s="4" t="s">
        <v>13</v>
      </c>
    </row>
    <row r="2273" spans="1:8">
      <c r="A2273" t="n">
        <v>19718</v>
      </c>
      <c r="B2273" s="48" t="n">
        <v>89</v>
      </c>
      <c r="C2273" s="7" t="n">
        <v>65533</v>
      </c>
      <c r="D2273" s="7" t="n">
        <v>1</v>
      </c>
    </row>
    <row r="2274" spans="1:8">
      <c r="A2274" t="s">
        <v>4</v>
      </c>
      <c r="B2274" s="4" t="s">
        <v>5</v>
      </c>
      <c r="C2274" s="4" t="s">
        <v>13</v>
      </c>
      <c r="D2274" s="4" t="s">
        <v>10</v>
      </c>
      <c r="E2274" s="4" t="s">
        <v>18</v>
      </c>
    </row>
    <row r="2275" spans="1:8">
      <c r="A2275" t="n">
        <v>19722</v>
      </c>
      <c r="B2275" s="23" t="n">
        <v>58</v>
      </c>
      <c r="C2275" s="7" t="n">
        <v>101</v>
      </c>
      <c r="D2275" s="7" t="n">
        <v>500</v>
      </c>
      <c r="E2275" s="7" t="n">
        <v>1</v>
      </c>
    </row>
    <row r="2276" spans="1:8">
      <c r="A2276" t="s">
        <v>4</v>
      </c>
      <c r="B2276" s="4" t="s">
        <v>5</v>
      </c>
      <c r="C2276" s="4" t="s">
        <v>13</v>
      </c>
      <c r="D2276" s="4" t="s">
        <v>10</v>
      </c>
    </row>
    <row r="2277" spans="1:8">
      <c r="A2277" t="n">
        <v>19730</v>
      </c>
      <c r="B2277" s="23" t="n">
        <v>58</v>
      </c>
      <c r="C2277" s="7" t="n">
        <v>254</v>
      </c>
      <c r="D2277" s="7" t="n">
        <v>0</v>
      </c>
    </row>
    <row r="2278" spans="1:8">
      <c r="A2278" t="s">
        <v>4</v>
      </c>
      <c r="B2278" s="4" t="s">
        <v>5</v>
      </c>
      <c r="C2278" s="4" t="s">
        <v>13</v>
      </c>
    </row>
    <row r="2279" spans="1:8">
      <c r="A2279" t="n">
        <v>19734</v>
      </c>
      <c r="B2279" s="38" t="n">
        <v>45</v>
      </c>
      <c r="C2279" s="7" t="n">
        <v>0</v>
      </c>
    </row>
    <row r="2280" spans="1:8">
      <c r="A2280" t="s">
        <v>4</v>
      </c>
      <c r="B2280" s="4" t="s">
        <v>5</v>
      </c>
      <c r="C2280" s="4" t="s">
        <v>13</v>
      </c>
      <c r="D2280" s="4" t="s">
        <v>13</v>
      </c>
      <c r="E2280" s="4" t="s">
        <v>18</v>
      </c>
      <c r="F2280" s="4" t="s">
        <v>18</v>
      </c>
      <c r="G2280" s="4" t="s">
        <v>18</v>
      </c>
      <c r="H2280" s="4" t="s">
        <v>10</v>
      </c>
    </row>
    <row r="2281" spans="1:8">
      <c r="A2281" t="n">
        <v>19736</v>
      </c>
      <c r="B2281" s="38" t="n">
        <v>45</v>
      </c>
      <c r="C2281" s="7" t="n">
        <v>2</v>
      </c>
      <c r="D2281" s="7" t="n">
        <v>3</v>
      </c>
      <c r="E2281" s="7" t="n">
        <v>-4.8600001335144</v>
      </c>
      <c r="F2281" s="7" t="n">
        <v>0.899999976158142</v>
      </c>
      <c r="G2281" s="7" t="n">
        <v>58.7999992370605</v>
      </c>
      <c r="H2281" s="7" t="n">
        <v>0</v>
      </c>
    </row>
    <row r="2282" spans="1:8">
      <c r="A2282" t="s">
        <v>4</v>
      </c>
      <c r="B2282" s="4" t="s">
        <v>5</v>
      </c>
      <c r="C2282" s="4" t="s">
        <v>13</v>
      </c>
      <c r="D2282" s="4" t="s">
        <v>13</v>
      </c>
      <c r="E2282" s="4" t="s">
        <v>18</v>
      </c>
      <c r="F2282" s="4" t="s">
        <v>18</v>
      </c>
      <c r="G2282" s="4" t="s">
        <v>18</v>
      </c>
      <c r="H2282" s="4" t="s">
        <v>10</v>
      </c>
      <c r="I2282" s="4" t="s">
        <v>13</v>
      </c>
    </row>
    <row r="2283" spans="1:8">
      <c r="A2283" t="n">
        <v>19753</v>
      </c>
      <c r="B2283" s="38" t="n">
        <v>45</v>
      </c>
      <c r="C2283" s="7" t="n">
        <v>4</v>
      </c>
      <c r="D2283" s="7" t="n">
        <v>3</v>
      </c>
      <c r="E2283" s="7" t="n">
        <v>346.910003662109</v>
      </c>
      <c r="F2283" s="7" t="n">
        <v>158.630004882813</v>
      </c>
      <c r="G2283" s="7" t="n">
        <v>0</v>
      </c>
      <c r="H2283" s="7" t="n">
        <v>0</v>
      </c>
      <c r="I2283" s="7" t="n">
        <v>0</v>
      </c>
    </row>
    <row r="2284" spans="1:8">
      <c r="A2284" t="s">
        <v>4</v>
      </c>
      <c r="B2284" s="4" t="s">
        <v>5</v>
      </c>
      <c r="C2284" s="4" t="s">
        <v>13</v>
      </c>
      <c r="D2284" s="4" t="s">
        <v>13</v>
      </c>
      <c r="E2284" s="4" t="s">
        <v>18</v>
      </c>
      <c r="F2284" s="4" t="s">
        <v>10</v>
      </c>
    </row>
    <row r="2285" spans="1:8">
      <c r="A2285" t="n">
        <v>19771</v>
      </c>
      <c r="B2285" s="38" t="n">
        <v>45</v>
      </c>
      <c r="C2285" s="7" t="n">
        <v>5</v>
      </c>
      <c r="D2285" s="7" t="n">
        <v>3</v>
      </c>
      <c r="E2285" s="7" t="n">
        <v>1.29999995231628</v>
      </c>
      <c r="F2285" s="7" t="n">
        <v>0</v>
      </c>
    </row>
    <row r="2286" spans="1:8">
      <c r="A2286" t="s">
        <v>4</v>
      </c>
      <c r="B2286" s="4" t="s">
        <v>5</v>
      </c>
      <c r="C2286" s="4" t="s">
        <v>13</v>
      </c>
      <c r="D2286" s="4" t="s">
        <v>13</v>
      </c>
      <c r="E2286" s="4" t="s">
        <v>18</v>
      </c>
      <c r="F2286" s="4" t="s">
        <v>10</v>
      </c>
    </row>
    <row r="2287" spans="1:8">
      <c r="A2287" t="n">
        <v>19780</v>
      </c>
      <c r="B2287" s="38" t="n">
        <v>45</v>
      </c>
      <c r="C2287" s="7" t="n">
        <v>11</v>
      </c>
      <c r="D2287" s="7" t="n">
        <v>3</v>
      </c>
      <c r="E2287" s="7" t="n">
        <v>38</v>
      </c>
      <c r="F2287" s="7" t="n">
        <v>0</v>
      </c>
    </row>
    <row r="2288" spans="1:8">
      <c r="A2288" t="s">
        <v>4</v>
      </c>
      <c r="B2288" s="4" t="s">
        <v>5</v>
      </c>
      <c r="C2288" s="4" t="s">
        <v>13</v>
      </c>
      <c r="D2288" s="4" t="s">
        <v>13</v>
      </c>
      <c r="E2288" s="4" t="s">
        <v>18</v>
      </c>
      <c r="F2288" s="4" t="s">
        <v>18</v>
      </c>
      <c r="G2288" s="4" t="s">
        <v>18</v>
      </c>
      <c r="H2288" s="4" t="s">
        <v>10</v>
      </c>
    </row>
    <row r="2289" spans="1:9">
      <c r="A2289" t="n">
        <v>19789</v>
      </c>
      <c r="B2289" s="38" t="n">
        <v>45</v>
      </c>
      <c r="C2289" s="7" t="n">
        <v>2</v>
      </c>
      <c r="D2289" s="7" t="n">
        <v>3</v>
      </c>
      <c r="E2289" s="7" t="n">
        <v>-4.71999979019165</v>
      </c>
      <c r="F2289" s="7" t="n">
        <v>0.970000028610229</v>
      </c>
      <c r="G2289" s="7" t="n">
        <v>57.75</v>
      </c>
      <c r="H2289" s="7" t="n">
        <v>0</v>
      </c>
    </row>
    <row r="2290" spans="1:9">
      <c r="A2290" t="s">
        <v>4</v>
      </c>
      <c r="B2290" s="4" t="s">
        <v>5</v>
      </c>
      <c r="C2290" s="4" t="s">
        <v>13</v>
      </c>
      <c r="D2290" s="4" t="s">
        <v>13</v>
      </c>
      <c r="E2290" s="4" t="s">
        <v>18</v>
      </c>
      <c r="F2290" s="4" t="s">
        <v>18</v>
      </c>
      <c r="G2290" s="4" t="s">
        <v>18</v>
      </c>
      <c r="H2290" s="4" t="s">
        <v>10</v>
      </c>
      <c r="I2290" s="4" t="s">
        <v>13</v>
      </c>
    </row>
    <row r="2291" spans="1:9">
      <c r="A2291" t="n">
        <v>19806</v>
      </c>
      <c r="B2291" s="38" t="n">
        <v>45</v>
      </c>
      <c r="C2291" s="7" t="n">
        <v>4</v>
      </c>
      <c r="D2291" s="7" t="n">
        <v>3</v>
      </c>
      <c r="E2291" s="7" t="n">
        <v>346.910003662109</v>
      </c>
      <c r="F2291" s="7" t="n">
        <v>158.630004882813</v>
      </c>
      <c r="G2291" s="7" t="n">
        <v>0</v>
      </c>
      <c r="H2291" s="7" t="n">
        <v>0</v>
      </c>
      <c r="I2291" s="7" t="n">
        <v>0</v>
      </c>
    </row>
    <row r="2292" spans="1:9">
      <c r="A2292" t="s">
        <v>4</v>
      </c>
      <c r="B2292" s="4" t="s">
        <v>5</v>
      </c>
      <c r="C2292" s="4" t="s">
        <v>13</v>
      </c>
      <c r="D2292" s="4" t="s">
        <v>13</v>
      </c>
      <c r="E2292" s="4" t="s">
        <v>18</v>
      </c>
      <c r="F2292" s="4" t="s">
        <v>10</v>
      </c>
    </row>
    <row r="2293" spans="1:9">
      <c r="A2293" t="n">
        <v>19824</v>
      </c>
      <c r="B2293" s="38" t="n">
        <v>45</v>
      </c>
      <c r="C2293" s="7" t="n">
        <v>5</v>
      </c>
      <c r="D2293" s="7" t="n">
        <v>3</v>
      </c>
      <c r="E2293" s="7" t="n">
        <v>1.39999997615814</v>
      </c>
      <c r="F2293" s="7" t="n">
        <v>0</v>
      </c>
    </row>
    <row r="2294" spans="1:9">
      <c r="A2294" t="s">
        <v>4</v>
      </c>
      <c r="B2294" s="4" t="s">
        <v>5</v>
      </c>
      <c r="C2294" s="4" t="s">
        <v>13</v>
      </c>
      <c r="D2294" s="4" t="s">
        <v>13</v>
      </c>
      <c r="E2294" s="4" t="s">
        <v>18</v>
      </c>
      <c r="F2294" s="4" t="s">
        <v>10</v>
      </c>
    </row>
    <row r="2295" spans="1:9">
      <c r="A2295" t="n">
        <v>19833</v>
      </c>
      <c r="B2295" s="38" t="n">
        <v>45</v>
      </c>
      <c r="C2295" s="7" t="n">
        <v>11</v>
      </c>
      <c r="D2295" s="7" t="n">
        <v>3</v>
      </c>
      <c r="E2295" s="7" t="n">
        <v>38</v>
      </c>
      <c r="F2295" s="7" t="n">
        <v>0</v>
      </c>
    </row>
    <row r="2296" spans="1:9">
      <c r="A2296" t="s">
        <v>4</v>
      </c>
      <c r="B2296" s="4" t="s">
        <v>5</v>
      </c>
      <c r="C2296" s="4" t="s">
        <v>10</v>
      </c>
      <c r="D2296" s="4" t="s">
        <v>18</v>
      </c>
      <c r="E2296" s="4" t="s">
        <v>18</v>
      </c>
      <c r="F2296" s="4" t="s">
        <v>18</v>
      </c>
      <c r="G2296" s="4" t="s">
        <v>18</v>
      </c>
    </row>
    <row r="2297" spans="1:9">
      <c r="A2297" t="n">
        <v>19842</v>
      </c>
      <c r="B2297" s="34" t="n">
        <v>46</v>
      </c>
      <c r="C2297" s="7" t="n">
        <v>0</v>
      </c>
      <c r="D2297" s="7" t="n">
        <v>-4.94000005722046</v>
      </c>
      <c r="E2297" s="7" t="n">
        <v>0</v>
      </c>
      <c r="F2297" s="7" t="n">
        <v>58.3400001525879</v>
      </c>
      <c r="G2297" s="7" t="n">
        <v>11</v>
      </c>
    </row>
    <row r="2298" spans="1:9">
      <c r="A2298" t="s">
        <v>4</v>
      </c>
      <c r="B2298" s="4" t="s">
        <v>5</v>
      </c>
      <c r="C2298" s="4" t="s">
        <v>10</v>
      </c>
      <c r="D2298" s="4" t="s">
        <v>18</v>
      </c>
      <c r="E2298" s="4" t="s">
        <v>18</v>
      </c>
      <c r="F2298" s="4" t="s">
        <v>18</v>
      </c>
      <c r="G2298" s="4" t="s">
        <v>18</v>
      </c>
    </row>
    <row r="2299" spans="1:9">
      <c r="A2299" t="n">
        <v>19861</v>
      </c>
      <c r="B2299" s="34" t="n">
        <v>46</v>
      </c>
      <c r="C2299" s="7" t="n">
        <v>18</v>
      </c>
      <c r="D2299" s="7" t="n">
        <v>-5.57999992370605</v>
      </c>
      <c r="E2299" s="7" t="n">
        <v>0</v>
      </c>
      <c r="F2299" s="7" t="n">
        <v>58.7200012207031</v>
      </c>
      <c r="G2299" s="7" t="n">
        <v>80.5999984741211</v>
      </c>
    </row>
    <row r="2300" spans="1:9">
      <c r="A2300" t="s">
        <v>4</v>
      </c>
      <c r="B2300" s="4" t="s">
        <v>5</v>
      </c>
      <c r="C2300" s="4" t="s">
        <v>10</v>
      </c>
      <c r="D2300" s="4" t="s">
        <v>18</v>
      </c>
      <c r="E2300" s="4" t="s">
        <v>18</v>
      </c>
      <c r="F2300" s="4" t="s">
        <v>18</v>
      </c>
      <c r="G2300" s="4" t="s">
        <v>18</v>
      </c>
    </row>
    <row r="2301" spans="1:9">
      <c r="A2301" t="n">
        <v>19880</v>
      </c>
      <c r="B2301" s="34" t="n">
        <v>46</v>
      </c>
      <c r="C2301" s="7" t="n">
        <v>23</v>
      </c>
      <c r="D2301" s="7" t="n">
        <v>-3.30999994277954</v>
      </c>
      <c r="E2301" s="7" t="n">
        <v>0</v>
      </c>
      <c r="F2301" s="7" t="n">
        <v>62.25</v>
      </c>
      <c r="G2301" s="7" t="n">
        <v>202.5</v>
      </c>
    </row>
    <row r="2302" spans="1:9">
      <c r="A2302" t="s">
        <v>4</v>
      </c>
      <c r="B2302" s="4" t="s">
        <v>5</v>
      </c>
      <c r="C2302" s="4" t="s">
        <v>10</v>
      </c>
      <c r="D2302" s="4" t="s">
        <v>18</v>
      </c>
      <c r="E2302" s="4" t="s">
        <v>18</v>
      </c>
      <c r="F2302" s="4" t="s">
        <v>18</v>
      </c>
      <c r="G2302" s="4" t="s">
        <v>18</v>
      </c>
    </row>
    <row r="2303" spans="1:9">
      <c r="A2303" t="n">
        <v>19899</v>
      </c>
      <c r="B2303" s="34" t="n">
        <v>46</v>
      </c>
      <c r="C2303" s="7" t="n">
        <v>27</v>
      </c>
      <c r="D2303" s="7" t="n">
        <v>-4.03999996185303</v>
      </c>
      <c r="E2303" s="7" t="n">
        <v>0</v>
      </c>
      <c r="F2303" s="7" t="n">
        <v>62.2400016784668</v>
      </c>
      <c r="G2303" s="7" t="n">
        <v>201.800003051758</v>
      </c>
    </row>
    <row r="2304" spans="1:9">
      <c r="A2304" t="s">
        <v>4</v>
      </c>
      <c r="B2304" s="4" t="s">
        <v>5</v>
      </c>
      <c r="C2304" s="4" t="s">
        <v>10</v>
      </c>
    </row>
    <row r="2305" spans="1:9">
      <c r="A2305" t="n">
        <v>19918</v>
      </c>
      <c r="B2305" s="30" t="n">
        <v>16</v>
      </c>
      <c r="C2305" s="7" t="n">
        <v>0</v>
      </c>
    </row>
    <row r="2306" spans="1:9">
      <c r="A2306" t="s">
        <v>4</v>
      </c>
      <c r="B2306" s="4" t="s">
        <v>5</v>
      </c>
      <c r="C2306" s="4" t="s">
        <v>13</v>
      </c>
      <c r="D2306" s="4" t="s">
        <v>10</v>
      </c>
      <c r="E2306" s="4" t="s">
        <v>6</v>
      </c>
      <c r="F2306" s="4" t="s">
        <v>6</v>
      </c>
      <c r="G2306" s="4" t="s">
        <v>6</v>
      </c>
      <c r="H2306" s="4" t="s">
        <v>6</v>
      </c>
    </row>
    <row r="2307" spans="1:9">
      <c r="A2307" t="n">
        <v>19921</v>
      </c>
      <c r="B2307" s="43" t="n">
        <v>51</v>
      </c>
      <c r="C2307" s="7" t="n">
        <v>3</v>
      </c>
      <c r="D2307" s="7" t="n">
        <v>23</v>
      </c>
      <c r="E2307" s="7" t="s">
        <v>101</v>
      </c>
      <c r="F2307" s="7" t="s">
        <v>65</v>
      </c>
      <c r="G2307" s="7" t="s">
        <v>66</v>
      </c>
      <c r="H2307" s="7" t="s">
        <v>67</v>
      </c>
    </row>
    <row r="2308" spans="1:9">
      <c r="A2308" t="s">
        <v>4</v>
      </c>
      <c r="B2308" s="4" t="s">
        <v>5</v>
      </c>
      <c r="C2308" s="4" t="s">
        <v>10</v>
      </c>
      <c r="D2308" s="4" t="s">
        <v>10</v>
      </c>
      <c r="E2308" s="4" t="s">
        <v>10</v>
      </c>
    </row>
    <row r="2309" spans="1:9">
      <c r="A2309" t="n">
        <v>19934</v>
      </c>
      <c r="B2309" s="49" t="n">
        <v>61</v>
      </c>
      <c r="C2309" s="7" t="n">
        <v>23</v>
      </c>
      <c r="D2309" s="7" t="n">
        <v>27</v>
      </c>
      <c r="E2309" s="7" t="n">
        <v>0</v>
      </c>
    </row>
    <row r="2310" spans="1:9">
      <c r="A2310" t="s">
        <v>4</v>
      </c>
      <c r="B2310" s="4" t="s">
        <v>5</v>
      </c>
      <c r="C2310" s="4" t="s">
        <v>10</v>
      </c>
      <c r="D2310" s="4" t="s">
        <v>10</v>
      </c>
      <c r="E2310" s="4" t="s">
        <v>10</v>
      </c>
    </row>
    <row r="2311" spans="1:9">
      <c r="A2311" t="n">
        <v>19941</v>
      </c>
      <c r="B2311" s="49" t="n">
        <v>61</v>
      </c>
      <c r="C2311" s="7" t="n">
        <v>18</v>
      </c>
      <c r="D2311" s="7" t="n">
        <v>27</v>
      </c>
      <c r="E2311" s="7" t="n">
        <v>0</v>
      </c>
    </row>
    <row r="2312" spans="1:9">
      <c r="A2312" t="s">
        <v>4</v>
      </c>
      <c r="B2312" s="4" t="s">
        <v>5</v>
      </c>
      <c r="C2312" s="4" t="s">
        <v>10</v>
      </c>
      <c r="D2312" s="4" t="s">
        <v>10</v>
      </c>
      <c r="E2312" s="4" t="s">
        <v>10</v>
      </c>
    </row>
    <row r="2313" spans="1:9">
      <c r="A2313" t="n">
        <v>19948</v>
      </c>
      <c r="B2313" s="49" t="n">
        <v>61</v>
      </c>
      <c r="C2313" s="7" t="n">
        <v>27</v>
      </c>
      <c r="D2313" s="7" t="n">
        <v>0</v>
      </c>
      <c r="E2313" s="7" t="n">
        <v>0</v>
      </c>
    </row>
    <row r="2314" spans="1:9">
      <c r="A2314" t="s">
        <v>4</v>
      </c>
      <c r="B2314" s="4" t="s">
        <v>5</v>
      </c>
      <c r="C2314" s="4" t="s">
        <v>13</v>
      </c>
      <c r="D2314" s="4" t="s">
        <v>13</v>
      </c>
      <c r="E2314" s="4" t="s">
        <v>18</v>
      </c>
      <c r="F2314" s="4" t="s">
        <v>18</v>
      </c>
      <c r="G2314" s="4" t="s">
        <v>18</v>
      </c>
      <c r="H2314" s="4" t="s">
        <v>10</v>
      </c>
    </row>
    <row r="2315" spans="1:9">
      <c r="A2315" t="n">
        <v>19955</v>
      </c>
      <c r="B2315" s="38" t="n">
        <v>45</v>
      </c>
      <c r="C2315" s="7" t="n">
        <v>2</v>
      </c>
      <c r="D2315" s="7" t="n">
        <v>3</v>
      </c>
      <c r="E2315" s="7" t="n">
        <v>-4.90000009536743</v>
      </c>
      <c r="F2315" s="7" t="n">
        <v>0.970000028610229</v>
      </c>
      <c r="G2315" s="7" t="n">
        <v>58.8800010681152</v>
      </c>
      <c r="H2315" s="7" t="n">
        <v>4000</v>
      </c>
    </row>
    <row r="2316" spans="1:9">
      <c r="A2316" t="s">
        <v>4</v>
      </c>
      <c r="B2316" s="4" t="s">
        <v>5</v>
      </c>
      <c r="C2316" s="4" t="s">
        <v>13</v>
      </c>
      <c r="D2316" s="4" t="s">
        <v>13</v>
      </c>
      <c r="E2316" s="4" t="s">
        <v>18</v>
      </c>
      <c r="F2316" s="4" t="s">
        <v>18</v>
      </c>
      <c r="G2316" s="4" t="s">
        <v>18</v>
      </c>
      <c r="H2316" s="4" t="s">
        <v>10</v>
      </c>
      <c r="I2316" s="4" t="s">
        <v>13</v>
      </c>
    </row>
    <row r="2317" spans="1:9">
      <c r="A2317" t="n">
        <v>19972</v>
      </c>
      <c r="B2317" s="38" t="n">
        <v>45</v>
      </c>
      <c r="C2317" s="7" t="n">
        <v>4</v>
      </c>
      <c r="D2317" s="7" t="n">
        <v>3</v>
      </c>
      <c r="E2317" s="7" t="n">
        <v>346.910003662109</v>
      </c>
      <c r="F2317" s="7" t="n">
        <v>158.630004882813</v>
      </c>
      <c r="G2317" s="7" t="n">
        <v>0</v>
      </c>
      <c r="H2317" s="7" t="n">
        <v>4000</v>
      </c>
      <c r="I2317" s="7" t="n">
        <v>0</v>
      </c>
    </row>
    <row r="2318" spans="1:9">
      <c r="A2318" t="s">
        <v>4</v>
      </c>
      <c r="B2318" s="4" t="s">
        <v>5</v>
      </c>
      <c r="C2318" s="4" t="s">
        <v>13</v>
      </c>
      <c r="D2318" s="4" t="s">
        <v>13</v>
      </c>
      <c r="E2318" s="4" t="s">
        <v>18</v>
      </c>
      <c r="F2318" s="4" t="s">
        <v>10</v>
      </c>
    </row>
    <row r="2319" spans="1:9">
      <c r="A2319" t="n">
        <v>19990</v>
      </c>
      <c r="B2319" s="38" t="n">
        <v>45</v>
      </c>
      <c r="C2319" s="7" t="n">
        <v>5</v>
      </c>
      <c r="D2319" s="7" t="n">
        <v>3</v>
      </c>
      <c r="E2319" s="7" t="n">
        <v>1.29999995231628</v>
      </c>
      <c r="F2319" s="7" t="n">
        <v>4000</v>
      </c>
    </row>
    <row r="2320" spans="1:9">
      <c r="A2320" t="s">
        <v>4</v>
      </c>
      <c r="B2320" s="4" t="s">
        <v>5</v>
      </c>
      <c r="C2320" s="4" t="s">
        <v>13</v>
      </c>
      <c r="D2320" s="4" t="s">
        <v>10</v>
      </c>
      <c r="E2320" s="4" t="s">
        <v>10</v>
      </c>
      <c r="F2320" s="4" t="s">
        <v>9</v>
      </c>
    </row>
    <row r="2321" spans="1:9">
      <c r="A2321" t="n">
        <v>19999</v>
      </c>
      <c r="B2321" s="39" t="n">
        <v>84</v>
      </c>
      <c r="C2321" s="7" t="n">
        <v>0</v>
      </c>
      <c r="D2321" s="7" t="n">
        <v>0</v>
      </c>
      <c r="E2321" s="7" t="n">
        <v>0</v>
      </c>
      <c r="F2321" s="7" t="n">
        <v>1036831949</v>
      </c>
    </row>
    <row r="2322" spans="1:9">
      <c r="A2322" t="s">
        <v>4</v>
      </c>
      <c r="B2322" s="4" t="s">
        <v>5</v>
      </c>
      <c r="C2322" s="4" t="s">
        <v>10</v>
      </c>
      <c r="D2322" s="4" t="s">
        <v>10</v>
      </c>
      <c r="E2322" s="4" t="s">
        <v>18</v>
      </c>
      <c r="F2322" s="4" t="s">
        <v>18</v>
      </c>
      <c r="G2322" s="4" t="s">
        <v>18</v>
      </c>
      <c r="H2322" s="4" t="s">
        <v>18</v>
      </c>
      <c r="I2322" s="4" t="s">
        <v>13</v>
      </c>
      <c r="J2322" s="4" t="s">
        <v>10</v>
      </c>
    </row>
    <row r="2323" spans="1:9">
      <c r="A2323" t="n">
        <v>20009</v>
      </c>
      <c r="B2323" s="40" t="n">
        <v>55</v>
      </c>
      <c r="C2323" s="7" t="n">
        <v>27</v>
      </c>
      <c r="D2323" s="7" t="n">
        <v>65533</v>
      </c>
      <c r="E2323" s="7" t="n">
        <v>-4.84999990463257</v>
      </c>
      <c r="F2323" s="7" t="n">
        <v>0</v>
      </c>
      <c r="G2323" s="7" t="n">
        <v>60.2099990844727</v>
      </c>
      <c r="H2323" s="7" t="n">
        <v>0.960000038146973</v>
      </c>
      <c r="I2323" s="7" t="n">
        <v>1</v>
      </c>
      <c r="J2323" s="7" t="n">
        <v>0</v>
      </c>
    </row>
    <row r="2324" spans="1:9">
      <c r="A2324" t="s">
        <v>4</v>
      </c>
      <c r="B2324" s="4" t="s">
        <v>5</v>
      </c>
      <c r="C2324" s="4" t="s">
        <v>10</v>
      </c>
      <c r="D2324" s="4" t="s">
        <v>13</v>
      </c>
    </row>
    <row r="2325" spans="1:9">
      <c r="A2325" t="n">
        <v>20033</v>
      </c>
      <c r="B2325" s="42" t="n">
        <v>56</v>
      </c>
      <c r="C2325" s="7" t="n">
        <v>27</v>
      </c>
      <c r="D2325" s="7" t="n">
        <v>0</v>
      </c>
    </row>
    <row r="2326" spans="1:9">
      <c r="A2326" t="s">
        <v>4</v>
      </c>
      <c r="B2326" s="4" t="s">
        <v>5</v>
      </c>
      <c r="C2326" s="4" t="s">
        <v>13</v>
      </c>
      <c r="D2326" s="4" t="s">
        <v>10</v>
      </c>
      <c r="E2326" s="4" t="s">
        <v>6</v>
      </c>
      <c r="F2326" s="4" t="s">
        <v>6</v>
      </c>
      <c r="G2326" s="4" t="s">
        <v>6</v>
      </c>
      <c r="H2326" s="4" t="s">
        <v>6</v>
      </c>
    </row>
    <row r="2327" spans="1:9">
      <c r="A2327" t="n">
        <v>20037</v>
      </c>
      <c r="B2327" s="43" t="n">
        <v>51</v>
      </c>
      <c r="C2327" s="7" t="n">
        <v>3</v>
      </c>
      <c r="D2327" s="7" t="n">
        <v>27</v>
      </c>
      <c r="E2327" s="7" t="s">
        <v>75</v>
      </c>
      <c r="F2327" s="7" t="s">
        <v>81</v>
      </c>
      <c r="G2327" s="7" t="s">
        <v>66</v>
      </c>
      <c r="H2327" s="7" t="s">
        <v>67</v>
      </c>
    </row>
    <row r="2328" spans="1:9">
      <c r="A2328" t="s">
        <v>4</v>
      </c>
      <c r="B2328" s="4" t="s">
        <v>5</v>
      </c>
      <c r="C2328" s="4" t="s">
        <v>13</v>
      </c>
      <c r="D2328" s="4" t="s">
        <v>10</v>
      </c>
    </row>
    <row r="2329" spans="1:9">
      <c r="A2329" t="n">
        <v>20050</v>
      </c>
      <c r="B2329" s="38" t="n">
        <v>45</v>
      </c>
      <c r="C2329" s="7" t="n">
        <v>7</v>
      </c>
      <c r="D2329" s="7" t="n">
        <v>255</v>
      </c>
    </row>
    <row r="2330" spans="1:9">
      <c r="A2330" t="s">
        <v>4</v>
      </c>
      <c r="B2330" s="4" t="s">
        <v>5</v>
      </c>
      <c r="C2330" s="4" t="s">
        <v>13</v>
      </c>
      <c r="D2330" s="4" t="s">
        <v>10</v>
      </c>
      <c r="E2330" s="4" t="s">
        <v>6</v>
      </c>
    </row>
    <row r="2331" spans="1:9">
      <c r="A2331" t="n">
        <v>20054</v>
      </c>
      <c r="B2331" s="43" t="n">
        <v>51</v>
      </c>
      <c r="C2331" s="7" t="n">
        <v>4</v>
      </c>
      <c r="D2331" s="7" t="n">
        <v>27</v>
      </c>
      <c r="E2331" s="7" t="s">
        <v>268</v>
      </c>
    </row>
    <row r="2332" spans="1:9">
      <c r="A2332" t="s">
        <v>4</v>
      </c>
      <c r="B2332" s="4" t="s">
        <v>5</v>
      </c>
      <c r="C2332" s="4" t="s">
        <v>10</v>
      </c>
    </row>
    <row r="2333" spans="1:9">
      <c r="A2333" t="n">
        <v>20068</v>
      </c>
      <c r="B2333" s="30" t="n">
        <v>16</v>
      </c>
      <c r="C2333" s="7" t="n">
        <v>0</v>
      </c>
    </row>
    <row r="2334" spans="1:9">
      <c r="A2334" t="s">
        <v>4</v>
      </c>
      <c r="B2334" s="4" t="s">
        <v>5</v>
      </c>
      <c r="C2334" s="4" t="s">
        <v>10</v>
      </c>
      <c r="D2334" s="4" t="s">
        <v>13</v>
      </c>
      <c r="E2334" s="4" t="s">
        <v>9</v>
      </c>
      <c r="F2334" s="4" t="s">
        <v>62</v>
      </c>
      <c r="G2334" s="4" t="s">
        <v>13</v>
      </c>
      <c r="H2334" s="4" t="s">
        <v>13</v>
      </c>
      <c r="I2334" s="4" t="s">
        <v>13</v>
      </c>
      <c r="J2334" s="4" t="s">
        <v>9</v>
      </c>
      <c r="K2334" s="4" t="s">
        <v>62</v>
      </c>
      <c r="L2334" s="4" t="s">
        <v>13</v>
      </c>
      <c r="M2334" s="4" t="s">
        <v>13</v>
      </c>
    </row>
    <row r="2335" spans="1:9">
      <c r="A2335" t="n">
        <v>20071</v>
      </c>
      <c r="B2335" s="44" t="n">
        <v>26</v>
      </c>
      <c r="C2335" s="7" t="n">
        <v>27</v>
      </c>
      <c r="D2335" s="7" t="n">
        <v>17</v>
      </c>
      <c r="E2335" s="7" t="n">
        <v>31376</v>
      </c>
      <c r="F2335" s="7" t="s">
        <v>269</v>
      </c>
      <c r="G2335" s="7" t="n">
        <v>2</v>
      </c>
      <c r="H2335" s="7" t="n">
        <v>3</v>
      </c>
      <c r="I2335" s="7" t="n">
        <v>17</v>
      </c>
      <c r="J2335" s="7" t="n">
        <v>31377</v>
      </c>
      <c r="K2335" s="7" t="s">
        <v>270</v>
      </c>
      <c r="L2335" s="7" t="n">
        <v>2</v>
      </c>
      <c r="M2335" s="7" t="n">
        <v>0</v>
      </c>
    </row>
    <row r="2336" spans="1:9">
      <c r="A2336" t="s">
        <v>4</v>
      </c>
      <c r="B2336" s="4" t="s">
        <v>5</v>
      </c>
    </row>
    <row r="2337" spans="1:13">
      <c r="A2337" t="n">
        <v>20170</v>
      </c>
      <c r="B2337" s="45" t="n">
        <v>28</v>
      </c>
    </row>
    <row r="2338" spans="1:13">
      <c r="A2338" t="s">
        <v>4</v>
      </c>
      <c r="B2338" s="4" t="s">
        <v>5</v>
      </c>
      <c r="C2338" s="4" t="s">
        <v>10</v>
      </c>
      <c r="D2338" s="4" t="s">
        <v>13</v>
      </c>
    </row>
    <row r="2339" spans="1:13">
      <c r="A2339" t="n">
        <v>20171</v>
      </c>
      <c r="B2339" s="48" t="n">
        <v>89</v>
      </c>
      <c r="C2339" s="7" t="n">
        <v>65533</v>
      </c>
      <c r="D2339" s="7" t="n">
        <v>1</v>
      </c>
    </row>
    <row r="2340" spans="1:13">
      <c r="A2340" t="s">
        <v>4</v>
      </c>
      <c r="B2340" s="4" t="s">
        <v>5</v>
      </c>
      <c r="C2340" s="4" t="s">
        <v>13</v>
      </c>
      <c r="D2340" s="4" t="s">
        <v>10</v>
      </c>
      <c r="E2340" s="4" t="s">
        <v>6</v>
      </c>
    </row>
    <row r="2341" spans="1:13">
      <c r="A2341" t="n">
        <v>20175</v>
      </c>
      <c r="B2341" s="43" t="n">
        <v>51</v>
      </c>
      <c r="C2341" s="7" t="n">
        <v>4</v>
      </c>
      <c r="D2341" s="7" t="n">
        <v>18</v>
      </c>
      <c r="E2341" s="7" t="s">
        <v>271</v>
      </c>
    </row>
    <row r="2342" spans="1:13">
      <c r="A2342" t="s">
        <v>4</v>
      </c>
      <c r="B2342" s="4" t="s">
        <v>5</v>
      </c>
      <c r="C2342" s="4" t="s">
        <v>10</v>
      </c>
    </row>
    <row r="2343" spans="1:13">
      <c r="A2343" t="n">
        <v>20189</v>
      </c>
      <c r="B2343" s="30" t="n">
        <v>16</v>
      </c>
      <c r="C2343" s="7" t="n">
        <v>0</v>
      </c>
    </row>
    <row r="2344" spans="1:13">
      <c r="A2344" t="s">
        <v>4</v>
      </c>
      <c r="B2344" s="4" t="s">
        <v>5</v>
      </c>
      <c r="C2344" s="4" t="s">
        <v>10</v>
      </c>
      <c r="D2344" s="4" t="s">
        <v>13</v>
      </c>
      <c r="E2344" s="4" t="s">
        <v>9</v>
      </c>
      <c r="F2344" s="4" t="s">
        <v>62</v>
      </c>
      <c r="G2344" s="4" t="s">
        <v>13</v>
      </c>
      <c r="H2344" s="4" t="s">
        <v>13</v>
      </c>
    </row>
    <row r="2345" spans="1:13">
      <c r="A2345" t="n">
        <v>20192</v>
      </c>
      <c r="B2345" s="44" t="n">
        <v>26</v>
      </c>
      <c r="C2345" s="7" t="n">
        <v>18</v>
      </c>
      <c r="D2345" s="7" t="n">
        <v>17</v>
      </c>
      <c r="E2345" s="7" t="n">
        <v>17447</v>
      </c>
      <c r="F2345" s="7" t="s">
        <v>272</v>
      </c>
      <c r="G2345" s="7" t="n">
        <v>2</v>
      </c>
      <c r="H2345" s="7" t="n">
        <v>0</v>
      </c>
    </row>
    <row r="2346" spans="1:13">
      <c r="A2346" t="s">
        <v>4</v>
      </c>
      <c r="B2346" s="4" t="s">
        <v>5</v>
      </c>
    </row>
    <row r="2347" spans="1:13">
      <c r="A2347" t="n">
        <v>20214</v>
      </c>
      <c r="B2347" s="45" t="n">
        <v>28</v>
      </c>
    </row>
    <row r="2348" spans="1:13">
      <c r="A2348" t="s">
        <v>4</v>
      </c>
      <c r="B2348" s="4" t="s">
        <v>5</v>
      </c>
      <c r="C2348" s="4" t="s">
        <v>10</v>
      </c>
      <c r="D2348" s="4" t="s">
        <v>13</v>
      </c>
    </row>
    <row r="2349" spans="1:13">
      <c r="A2349" t="n">
        <v>20215</v>
      </c>
      <c r="B2349" s="48" t="n">
        <v>89</v>
      </c>
      <c r="C2349" s="7" t="n">
        <v>65533</v>
      </c>
      <c r="D2349" s="7" t="n">
        <v>1</v>
      </c>
    </row>
    <row r="2350" spans="1:13">
      <c r="A2350" t="s">
        <v>4</v>
      </c>
      <c r="B2350" s="4" t="s">
        <v>5</v>
      </c>
      <c r="C2350" s="4" t="s">
        <v>10</v>
      </c>
      <c r="D2350" s="4" t="s">
        <v>10</v>
      </c>
      <c r="E2350" s="4" t="s">
        <v>10</v>
      </c>
    </row>
    <row r="2351" spans="1:13">
      <c r="A2351" t="n">
        <v>20219</v>
      </c>
      <c r="B2351" s="49" t="n">
        <v>61</v>
      </c>
      <c r="C2351" s="7" t="n">
        <v>0</v>
      </c>
      <c r="D2351" s="7" t="n">
        <v>27</v>
      </c>
      <c r="E2351" s="7" t="n">
        <v>1000</v>
      </c>
    </row>
    <row r="2352" spans="1:13">
      <c r="A2352" t="s">
        <v>4</v>
      </c>
      <c r="B2352" s="4" t="s">
        <v>5</v>
      </c>
      <c r="C2352" s="4" t="s">
        <v>13</v>
      </c>
      <c r="D2352" s="4" t="s">
        <v>10</v>
      </c>
      <c r="E2352" s="4" t="s">
        <v>6</v>
      </c>
    </row>
    <row r="2353" spans="1:8">
      <c r="A2353" t="n">
        <v>20226</v>
      </c>
      <c r="B2353" s="43" t="n">
        <v>51</v>
      </c>
      <c r="C2353" s="7" t="n">
        <v>4</v>
      </c>
      <c r="D2353" s="7" t="n">
        <v>0</v>
      </c>
      <c r="E2353" s="7" t="s">
        <v>273</v>
      </c>
    </row>
    <row r="2354" spans="1:8">
      <c r="A2354" t="s">
        <v>4</v>
      </c>
      <c r="B2354" s="4" t="s">
        <v>5</v>
      </c>
      <c r="C2354" s="4" t="s">
        <v>10</v>
      </c>
    </row>
    <row r="2355" spans="1:8">
      <c r="A2355" t="n">
        <v>20243</v>
      </c>
      <c r="B2355" s="30" t="n">
        <v>16</v>
      </c>
      <c r="C2355" s="7" t="n">
        <v>0</v>
      </c>
    </row>
    <row r="2356" spans="1:8">
      <c r="A2356" t="s">
        <v>4</v>
      </c>
      <c r="B2356" s="4" t="s">
        <v>5</v>
      </c>
      <c r="C2356" s="4" t="s">
        <v>10</v>
      </c>
      <c r="D2356" s="4" t="s">
        <v>13</v>
      </c>
      <c r="E2356" s="4" t="s">
        <v>9</v>
      </c>
      <c r="F2356" s="4" t="s">
        <v>62</v>
      </c>
      <c r="G2356" s="4" t="s">
        <v>13</v>
      </c>
      <c r="H2356" s="4" t="s">
        <v>13</v>
      </c>
    </row>
    <row r="2357" spans="1:8">
      <c r="A2357" t="n">
        <v>20246</v>
      </c>
      <c r="B2357" s="44" t="n">
        <v>26</v>
      </c>
      <c r="C2357" s="7" t="n">
        <v>0</v>
      </c>
      <c r="D2357" s="7" t="n">
        <v>17</v>
      </c>
      <c r="E2357" s="7" t="n">
        <v>52793</v>
      </c>
      <c r="F2357" s="7" t="s">
        <v>274</v>
      </c>
      <c r="G2357" s="7" t="n">
        <v>2</v>
      </c>
      <c r="H2357" s="7" t="n">
        <v>0</v>
      </c>
    </row>
    <row r="2358" spans="1:8">
      <c r="A2358" t="s">
        <v>4</v>
      </c>
      <c r="B2358" s="4" t="s">
        <v>5</v>
      </c>
    </row>
    <row r="2359" spans="1:8">
      <c r="A2359" t="n">
        <v>20313</v>
      </c>
      <c r="B2359" s="45" t="n">
        <v>28</v>
      </c>
    </row>
    <row r="2360" spans="1:8">
      <c r="A2360" t="s">
        <v>4</v>
      </c>
      <c r="B2360" s="4" t="s">
        <v>5</v>
      </c>
      <c r="C2360" s="4" t="s">
        <v>10</v>
      </c>
      <c r="D2360" s="4" t="s">
        <v>13</v>
      </c>
    </row>
    <row r="2361" spans="1:8">
      <c r="A2361" t="n">
        <v>20314</v>
      </c>
      <c r="B2361" s="48" t="n">
        <v>89</v>
      </c>
      <c r="C2361" s="7" t="n">
        <v>65533</v>
      </c>
      <c r="D2361" s="7" t="n">
        <v>1</v>
      </c>
    </row>
    <row r="2362" spans="1:8">
      <c r="A2362" t="s">
        <v>4</v>
      </c>
      <c r="B2362" s="4" t="s">
        <v>5</v>
      </c>
      <c r="C2362" s="4" t="s">
        <v>13</v>
      </c>
      <c r="D2362" s="4" t="s">
        <v>10</v>
      </c>
      <c r="E2362" s="4" t="s">
        <v>18</v>
      </c>
    </row>
    <row r="2363" spans="1:8">
      <c r="A2363" t="n">
        <v>20318</v>
      </c>
      <c r="B2363" s="23" t="n">
        <v>58</v>
      </c>
      <c r="C2363" s="7" t="n">
        <v>101</v>
      </c>
      <c r="D2363" s="7" t="n">
        <v>500</v>
      </c>
      <c r="E2363" s="7" t="n">
        <v>1</v>
      </c>
    </row>
    <row r="2364" spans="1:8">
      <c r="A2364" t="s">
        <v>4</v>
      </c>
      <c r="B2364" s="4" t="s">
        <v>5</v>
      </c>
      <c r="C2364" s="4" t="s">
        <v>13</v>
      </c>
      <c r="D2364" s="4" t="s">
        <v>10</v>
      </c>
    </row>
    <row r="2365" spans="1:8">
      <c r="A2365" t="n">
        <v>20326</v>
      </c>
      <c r="B2365" s="23" t="n">
        <v>58</v>
      </c>
      <c r="C2365" s="7" t="n">
        <v>254</v>
      </c>
      <c r="D2365" s="7" t="n">
        <v>0</v>
      </c>
    </row>
    <row r="2366" spans="1:8">
      <c r="A2366" t="s">
        <v>4</v>
      </c>
      <c r="B2366" s="4" t="s">
        <v>5</v>
      </c>
      <c r="C2366" s="4" t="s">
        <v>13</v>
      </c>
    </row>
    <row r="2367" spans="1:8">
      <c r="A2367" t="n">
        <v>20330</v>
      </c>
      <c r="B2367" s="38" t="n">
        <v>45</v>
      </c>
      <c r="C2367" s="7" t="n">
        <v>0</v>
      </c>
    </row>
    <row r="2368" spans="1:8">
      <c r="A2368" t="s">
        <v>4</v>
      </c>
      <c r="B2368" s="4" t="s">
        <v>5</v>
      </c>
      <c r="C2368" s="4" t="s">
        <v>13</v>
      </c>
      <c r="D2368" s="4" t="s">
        <v>13</v>
      </c>
      <c r="E2368" s="4" t="s">
        <v>18</v>
      </c>
      <c r="F2368" s="4" t="s">
        <v>18</v>
      </c>
      <c r="G2368" s="4" t="s">
        <v>18</v>
      </c>
      <c r="H2368" s="4" t="s">
        <v>10</v>
      </c>
    </row>
    <row r="2369" spans="1:8">
      <c r="A2369" t="n">
        <v>20332</v>
      </c>
      <c r="B2369" s="38" t="n">
        <v>45</v>
      </c>
      <c r="C2369" s="7" t="n">
        <v>2</v>
      </c>
      <c r="D2369" s="7" t="n">
        <v>3</v>
      </c>
      <c r="E2369" s="7" t="n">
        <v>-3.70000004768372</v>
      </c>
      <c r="F2369" s="7" t="n">
        <v>1.14999997615814</v>
      </c>
      <c r="G2369" s="7" t="n">
        <v>60.7000007629395</v>
      </c>
      <c r="H2369" s="7" t="n">
        <v>0</v>
      </c>
    </row>
    <row r="2370" spans="1:8">
      <c r="A2370" t="s">
        <v>4</v>
      </c>
      <c r="B2370" s="4" t="s">
        <v>5</v>
      </c>
      <c r="C2370" s="4" t="s">
        <v>13</v>
      </c>
      <c r="D2370" s="4" t="s">
        <v>13</v>
      </c>
      <c r="E2370" s="4" t="s">
        <v>18</v>
      </c>
      <c r="F2370" s="4" t="s">
        <v>18</v>
      </c>
      <c r="G2370" s="4" t="s">
        <v>18</v>
      </c>
      <c r="H2370" s="4" t="s">
        <v>10</v>
      </c>
      <c r="I2370" s="4" t="s">
        <v>13</v>
      </c>
    </row>
    <row r="2371" spans="1:8">
      <c r="A2371" t="n">
        <v>20349</v>
      </c>
      <c r="B2371" s="38" t="n">
        <v>45</v>
      </c>
      <c r="C2371" s="7" t="n">
        <v>4</v>
      </c>
      <c r="D2371" s="7" t="n">
        <v>3</v>
      </c>
      <c r="E2371" s="7" t="n">
        <v>13.3000001907349</v>
      </c>
      <c r="F2371" s="7" t="n">
        <v>28.8500003814697</v>
      </c>
      <c r="G2371" s="7" t="n">
        <v>4</v>
      </c>
      <c r="H2371" s="7" t="n">
        <v>0</v>
      </c>
      <c r="I2371" s="7" t="n">
        <v>0</v>
      </c>
    </row>
    <row r="2372" spans="1:8">
      <c r="A2372" t="s">
        <v>4</v>
      </c>
      <c r="B2372" s="4" t="s">
        <v>5</v>
      </c>
      <c r="C2372" s="4" t="s">
        <v>13</v>
      </c>
      <c r="D2372" s="4" t="s">
        <v>13</v>
      </c>
      <c r="E2372" s="4" t="s">
        <v>18</v>
      </c>
      <c r="F2372" s="4" t="s">
        <v>10</v>
      </c>
    </row>
    <row r="2373" spans="1:8">
      <c r="A2373" t="n">
        <v>20367</v>
      </c>
      <c r="B2373" s="38" t="n">
        <v>45</v>
      </c>
      <c r="C2373" s="7" t="n">
        <v>5</v>
      </c>
      <c r="D2373" s="7" t="n">
        <v>3</v>
      </c>
      <c r="E2373" s="7" t="n">
        <v>3.79999995231628</v>
      </c>
      <c r="F2373" s="7" t="n">
        <v>0</v>
      </c>
    </row>
    <row r="2374" spans="1:8">
      <c r="A2374" t="s">
        <v>4</v>
      </c>
      <c r="B2374" s="4" t="s">
        <v>5</v>
      </c>
      <c r="C2374" s="4" t="s">
        <v>13</v>
      </c>
      <c r="D2374" s="4" t="s">
        <v>13</v>
      </c>
      <c r="E2374" s="4" t="s">
        <v>18</v>
      </c>
      <c r="F2374" s="4" t="s">
        <v>10</v>
      </c>
    </row>
    <row r="2375" spans="1:8">
      <c r="A2375" t="n">
        <v>20376</v>
      </c>
      <c r="B2375" s="38" t="n">
        <v>45</v>
      </c>
      <c r="C2375" s="7" t="n">
        <v>11</v>
      </c>
      <c r="D2375" s="7" t="n">
        <v>3</v>
      </c>
      <c r="E2375" s="7" t="n">
        <v>38</v>
      </c>
      <c r="F2375" s="7" t="n">
        <v>0</v>
      </c>
    </row>
    <row r="2376" spans="1:8">
      <c r="A2376" t="s">
        <v>4</v>
      </c>
      <c r="B2376" s="4" t="s">
        <v>5</v>
      </c>
      <c r="C2376" s="4" t="s">
        <v>10</v>
      </c>
      <c r="D2376" s="4" t="s">
        <v>18</v>
      </c>
      <c r="E2376" s="4" t="s">
        <v>18</v>
      </c>
      <c r="F2376" s="4" t="s">
        <v>18</v>
      </c>
      <c r="G2376" s="4" t="s">
        <v>18</v>
      </c>
    </row>
    <row r="2377" spans="1:8">
      <c r="A2377" t="n">
        <v>20385</v>
      </c>
      <c r="B2377" s="34" t="n">
        <v>46</v>
      </c>
      <c r="C2377" s="7" t="n">
        <v>23</v>
      </c>
      <c r="D2377" s="7" t="n">
        <v>-2.51999998092651</v>
      </c>
      <c r="E2377" s="7" t="n">
        <v>0</v>
      </c>
      <c r="F2377" s="7" t="n">
        <v>61.9199981689453</v>
      </c>
      <c r="G2377" s="7" t="n">
        <v>208.199996948242</v>
      </c>
    </row>
    <row r="2378" spans="1:8">
      <c r="A2378" t="s">
        <v>4</v>
      </c>
      <c r="B2378" s="4" t="s">
        <v>5</v>
      </c>
      <c r="C2378" s="4" t="s">
        <v>10</v>
      </c>
      <c r="D2378" s="4" t="s">
        <v>18</v>
      </c>
      <c r="E2378" s="4" t="s">
        <v>18</v>
      </c>
      <c r="F2378" s="4" t="s">
        <v>18</v>
      </c>
      <c r="G2378" s="4" t="s">
        <v>18</v>
      </c>
    </row>
    <row r="2379" spans="1:8">
      <c r="A2379" t="n">
        <v>20404</v>
      </c>
      <c r="B2379" s="34" t="n">
        <v>46</v>
      </c>
      <c r="C2379" s="7" t="n">
        <v>27</v>
      </c>
      <c r="D2379" s="7" t="n">
        <v>-4.67000007629395</v>
      </c>
      <c r="E2379" s="7" t="n">
        <v>0</v>
      </c>
      <c r="F2379" s="7" t="n">
        <v>60.6500015258789</v>
      </c>
      <c r="G2379" s="7" t="n">
        <v>-158.199996948242</v>
      </c>
    </row>
    <row r="2380" spans="1:8">
      <c r="A2380" t="s">
        <v>4</v>
      </c>
      <c r="B2380" s="4" t="s">
        <v>5</v>
      </c>
      <c r="C2380" s="4" t="s">
        <v>10</v>
      </c>
      <c r="D2380" s="4" t="s">
        <v>18</v>
      </c>
      <c r="E2380" s="4" t="s">
        <v>18</v>
      </c>
      <c r="F2380" s="4" t="s">
        <v>18</v>
      </c>
      <c r="G2380" s="4" t="s">
        <v>18</v>
      </c>
    </row>
    <row r="2381" spans="1:8">
      <c r="A2381" t="n">
        <v>20423</v>
      </c>
      <c r="B2381" s="34" t="n">
        <v>46</v>
      </c>
      <c r="C2381" s="7" t="n">
        <v>29</v>
      </c>
      <c r="D2381" s="7" t="n">
        <v>-6.71999979019165</v>
      </c>
      <c r="E2381" s="7" t="n">
        <v>0</v>
      </c>
      <c r="F2381" s="7" t="n">
        <v>52.6500015258789</v>
      </c>
      <c r="G2381" s="7" t="n">
        <v>17.2999992370605</v>
      </c>
    </row>
    <row r="2382" spans="1:8">
      <c r="A2382" t="s">
        <v>4</v>
      </c>
      <c r="B2382" s="4" t="s">
        <v>5</v>
      </c>
      <c r="C2382" s="4" t="s">
        <v>10</v>
      </c>
      <c r="D2382" s="4" t="s">
        <v>18</v>
      </c>
      <c r="E2382" s="4" t="s">
        <v>18</v>
      </c>
      <c r="F2382" s="4" t="s">
        <v>18</v>
      </c>
      <c r="G2382" s="4" t="s">
        <v>18</v>
      </c>
    </row>
    <row r="2383" spans="1:8">
      <c r="A2383" t="n">
        <v>20442</v>
      </c>
      <c r="B2383" s="34" t="n">
        <v>46</v>
      </c>
      <c r="C2383" s="7" t="n">
        <v>28</v>
      </c>
      <c r="D2383" s="7" t="n">
        <v>-5.90000009536743</v>
      </c>
      <c r="E2383" s="7" t="n">
        <v>0</v>
      </c>
      <c r="F2383" s="7" t="n">
        <v>51.6500015258789</v>
      </c>
      <c r="G2383" s="7" t="n">
        <v>13.5</v>
      </c>
    </row>
    <row r="2384" spans="1:8">
      <c r="A2384" t="s">
        <v>4</v>
      </c>
      <c r="B2384" s="4" t="s">
        <v>5</v>
      </c>
      <c r="C2384" s="4" t="s">
        <v>10</v>
      </c>
      <c r="D2384" s="4" t="s">
        <v>18</v>
      </c>
      <c r="E2384" s="4" t="s">
        <v>18</v>
      </c>
      <c r="F2384" s="4" t="s">
        <v>18</v>
      </c>
      <c r="G2384" s="4" t="s">
        <v>18</v>
      </c>
    </row>
    <row r="2385" spans="1:9">
      <c r="A2385" t="n">
        <v>20461</v>
      </c>
      <c r="B2385" s="34" t="n">
        <v>46</v>
      </c>
      <c r="C2385" s="7" t="n">
        <v>24</v>
      </c>
      <c r="D2385" s="7" t="n">
        <v>-9.06999969482422</v>
      </c>
      <c r="E2385" s="7" t="n">
        <v>0</v>
      </c>
      <c r="F2385" s="7" t="n">
        <v>51.1500015258789</v>
      </c>
      <c r="G2385" s="7" t="n">
        <v>20.7000007629395</v>
      </c>
    </row>
    <row r="2386" spans="1:9">
      <c r="A2386" t="s">
        <v>4</v>
      </c>
      <c r="B2386" s="4" t="s">
        <v>5</v>
      </c>
      <c r="C2386" s="4" t="s">
        <v>10</v>
      </c>
      <c r="D2386" s="4" t="s">
        <v>18</v>
      </c>
      <c r="E2386" s="4" t="s">
        <v>18</v>
      </c>
      <c r="F2386" s="4" t="s">
        <v>18</v>
      </c>
      <c r="G2386" s="4" t="s">
        <v>18</v>
      </c>
    </row>
    <row r="2387" spans="1:9">
      <c r="A2387" t="n">
        <v>20480</v>
      </c>
      <c r="B2387" s="34" t="n">
        <v>46</v>
      </c>
      <c r="C2387" s="7" t="n">
        <v>25</v>
      </c>
      <c r="D2387" s="7" t="n">
        <v>-9.76000022888184</v>
      </c>
      <c r="E2387" s="7" t="n">
        <v>0</v>
      </c>
      <c r="F2387" s="7" t="n">
        <v>52.1199989318848</v>
      </c>
      <c r="G2387" s="7" t="n">
        <v>24</v>
      </c>
    </row>
    <row r="2388" spans="1:9">
      <c r="A2388" t="s">
        <v>4</v>
      </c>
      <c r="B2388" s="4" t="s">
        <v>5</v>
      </c>
      <c r="C2388" s="4" t="s">
        <v>10</v>
      </c>
      <c r="D2388" s="4" t="s">
        <v>18</v>
      </c>
      <c r="E2388" s="4" t="s">
        <v>18</v>
      </c>
      <c r="F2388" s="4" t="s">
        <v>18</v>
      </c>
      <c r="G2388" s="4" t="s">
        <v>18</v>
      </c>
    </row>
    <row r="2389" spans="1:9">
      <c r="A2389" t="n">
        <v>20499</v>
      </c>
      <c r="B2389" s="34" t="n">
        <v>46</v>
      </c>
      <c r="C2389" s="7" t="n">
        <v>7031</v>
      </c>
      <c r="D2389" s="7" t="n">
        <v>-8.18000030517578</v>
      </c>
      <c r="E2389" s="7" t="n">
        <v>0.419999986886978</v>
      </c>
      <c r="F2389" s="7" t="n">
        <v>48.8499984741211</v>
      </c>
      <c r="G2389" s="7" t="n">
        <v>17.2000007629395</v>
      </c>
    </row>
    <row r="2390" spans="1:9">
      <c r="A2390" t="s">
        <v>4</v>
      </c>
      <c r="B2390" s="4" t="s">
        <v>5</v>
      </c>
      <c r="C2390" s="4" t="s">
        <v>10</v>
      </c>
      <c r="D2390" s="4" t="s">
        <v>13</v>
      </c>
      <c r="E2390" s="4" t="s">
        <v>6</v>
      </c>
      <c r="F2390" s="4" t="s">
        <v>18</v>
      </c>
      <c r="G2390" s="4" t="s">
        <v>18</v>
      </c>
      <c r="H2390" s="4" t="s">
        <v>18</v>
      </c>
    </row>
    <row r="2391" spans="1:9">
      <c r="A2391" t="n">
        <v>20518</v>
      </c>
      <c r="B2391" s="36" t="n">
        <v>48</v>
      </c>
      <c r="C2391" s="7" t="n">
        <v>23</v>
      </c>
      <c r="D2391" s="7" t="n">
        <v>0</v>
      </c>
      <c r="E2391" s="7" t="s">
        <v>53</v>
      </c>
      <c r="F2391" s="7" t="n">
        <v>-1</v>
      </c>
      <c r="G2391" s="7" t="n">
        <v>1</v>
      </c>
      <c r="H2391" s="7" t="n">
        <v>0</v>
      </c>
    </row>
    <row r="2392" spans="1:9">
      <c r="A2392" t="s">
        <v>4</v>
      </c>
      <c r="B2392" s="4" t="s">
        <v>5</v>
      </c>
      <c r="C2392" s="4" t="s">
        <v>13</v>
      </c>
      <c r="D2392" s="4" t="s">
        <v>10</v>
      </c>
    </row>
    <row r="2393" spans="1:9">
      <c r="A2393" t="n">
        <v>20546</v>
      </c>
      <c r="B2393" s="23" t="n">
        <v>58</v>
      </c>
      <c r="C2393" s="7" t="n">
        <v>255</v>
      </c>
      <c r="D2393" s="7" t="n">
        <v>0</v>
      </c>
    </row>
    <row r="2394" spans="1:9">
      <c r="A2394" t="s">
        <v>4</v>
      </c>
      <c r="B2394" s="4" t="s">
        <v>5</v>
      </c>
      <c r="C2394" s="4" t="s">
        <v>10</v>
      </c>
    </row>
    <row r="2395" spans="1:9">
      <c r="A2395" t="n">
        <v>20550</v>
      </c>
      <c r="B2395" s="30" t="n">
        <v>16</v>
      </c>
      <c r="C2395" s="7" t="n">
        <v>300</v>
      </c>
    </row>
    <row r="2396" spans="1:9">
      <c r="A2396" t="s">
        <v>4</v>
      </c>
      <c r="B2396" s="4" t="s">
        <v>5</v>
      </c>
      <c r="C2396" s="4" t="s">
        <v>13</v>
      </c>
      <c r="D2396" s="4" t="s">
        <v>10</v>
      </c>
      <c r="E2396" s="4" t="s">
        <v>6</v>
      </c>
    </row>
    <row r="2397" spans="1:9">
      <c r="A2397" t="n">
        <v>20553</v>
      </c>
      <c r="B2397" s="43" t="n">
        <v>51</v>
      </c>
      <c r="C2397" s="7" t="n">
        <v>4</v>
      </c>
      <c r="D2397" s="7" t="n">
        <v>23</v>
      </c>
      <c r="E2397" s="7" t="s">
        <v>275</v>
      </c>
    </row>
    <row r="2398" spans="1:9">
      <c r="A2398" t="s">
        <v>4</v>
      </c>
      <c r="B2398" s="4" t="s">
        <v>5</v>
      </c>
      <c r="C2398" s="4" t="s">
        <v>10</v>
      </c>
    </row>
    <row r="2399" spans="1:9">
      <c r="A2399" t="n">
        <v>20566</v>
      </c>
      <c r="B2399" s="30" t="n">
        <v>16</v>
      </c>
      <c r="C2399" s="7" t="n">
        <v>0</v>
      </c>
    </row>
    <row r="2400" spans="1:9">
      <c r="A2400" t="s">
        <v>4</v>
      </c>
      <c r="B2400" s="4" t="s">
        <v>5</v>
      </c>
      <c r="C2400" s="4" t="s">
        <v>10</v>
      </c>
      <c r="D2400" s="4" t="s">
        <v>13</v>
      </c>
      <c r="E2400" s="4" t="s">
        <v>9</v>
      </c>
      <c r="F2400" s="4" t="s">
        <v>62</v>
      </c>
      <c r="G2400" s="4" t="s">
        <v>13</v>
      </c>
      <c r="H2400" s="4" t="s">
        <v>13</v>
      </c>
    </row>
    <row r="2401" spans="1:8">
      <c r="A2401" t="n">
        <v>20569</v>
      </c>
      <c r="B2401" s="44" t="n">
        <v>26</v>
      </c>
      <c r="C2401" s="7" t="n">
        <v>23</v>
      </c>
      <c r="D2401" s="7" t="n">
        <v>17</v>
      </c>
      <c r="E2401" s="7" t="n">
        <v>28469</v>
      </c>
      <c r="F2401" s="7" t="s">
        <v>276</v>
      </c>
      <c r="G2401" s="7" t="n">
        <v>2</v>
      </c>
      <c r="H2401" s="7" t="n">
        <v>0</v>
      </c>
    </row>
    <row r="2402" spans="1:8">
      <c r="A2402" t="s">
        <v>4</v>
      </c>
      <c r="B2402" s="4" t="s">
        <v>5</v>
      </c>
    </row>
    <row r="2403" spans="1:8">
      <c r="A2403" t="n">
        <v>20614</v>
      </c>
      <c r="B2403" s="45" t="n">
        <v>28</v>
      </c>
    </row>
    <row r="2404" spans="1:8">
      <c r="A2404" t="s">
        <v>4</v>
      </c>
      <c r="B2404" s="4" t="s">
        <v>5</v>
      </c>
      <c r="C2404" s="4" t="s">
        <v>10</v>
      </c>
      <c r="D2404" s="4" t="s">
        <v>13</v>
      </c>
      <c r="E2404" s="4" t="s">
        <v>18</v>
      </c>
      <c r="F2404" s="4" t="s">
        <v>10</v>
      </c>
    </row>
    <row r="2405" spans="1:8">
      <c r="A2405" t="n">
        <v>20615</v>
      </c>
      <c r="B2405" s="47" t="n">
        <v>59</v>
      </c>
      <c r="C2405" s="7" t="n">
        <v>23</v>
      </c>
      <c r="D2405" s="7" t="n">
        <v>16</v>
      </c>
      <c r="E2405" s="7" t="n">
        <v>0.150000005960464</v>
      </c>
      <c r="F2405" s="7" t="n">
        <v>0</v>
      </c>
    </row>
    <row r="2406" spans="1:8">
      <c r="A2406" t="s">
        <v>4</v>
      </c>
      <c r="B2406" s="4" t="s">
        <v>5</v>
      </c>
      <c r="C2406" s="4" t="s">
        <v>10</v>
      </c>
    </row>
    <row r="2407" spans="1:8">
      <c r="A2407" t="n">
        <v>20625</v>
      </c>
      <c r="B2407" s="30" t="n">
        <v>16</v>
      </c>
      <c r="C2407" s="7" t="n">
        <v>1000</v>
      </c>
    </row>
    <row r="2408" spans="1:8">
      <c r="A2408" t="s">
        <v>4</v>
      </c>
      <c r="B2408" s="4" t="s">
        <v>5</v>
      </c>
      <c r="C2408" s="4" t="s">
        <v>13</v>
      </c>
      <c r="D2408" s="4" t="s">
        <v>10</v>
      </c>
      <c r="E2408" s="4" t="s">
        <v>13</v>
      </c>
    </row>
    <row r="2409" spans="1:8">
      <c r="A2409" t="n">
        <v>20628</v>
      </c>
      <c r="B2409" s="20" t="n">
        <v>49</v>
      </c>
      <c r="C2409" s="7" t="n">
        <v>1</v>
      </c>
      <c r="D2409" s="7" t="n">
        <v>2000</v>
      </c>
      <c r="E2409" s="7" t="n">
        <v>0</v>
      </c>
    </row>
    <row r="2410" spans="1:8">
      <c r="A2410" t="s">
        <v>4</v>
      </c>
      <c r="B2410" s="4" t="s">
        <v>5</v>
      </c>
      <c r="C2410" s="4" t="s">
        <v>10</v>
      </c>
      <c r="D2410" s="4" t="s">
        <v>10</v>
      </c>
      <c r="E2410" s="4" t="s">
        <v>10</v>
      </c>
    </row>
    <row r="2411" spans="1:8">
      <c r="A2411" t="n">
        <v>20633</v>
      </c>
      <c r="B2411" s="49" t="n">
        <v>61</v>
      </c>
      <c r="C2411" s="7" t="n">
        <v>23</v>
      </c>
      <c r="D2411" s="7" t="n">
        <v>65533</v>
      </c>
      <c r="E2411" s="7" t="n">
        <v>1000</v>
      </c>
    </row>
    <row r="2412" spans="1:8">
      <c r="A2412" t="s">
        <v>4</v>
      </c>
      <c r="B2412" s="4" t="s">
        <v>5</v>
      </c>
      <c r="C2412" s="4" t="s">
        <v>10</v>
      </c>
      <c r="D2412" s="4" t="s">
        <v>18</v>
      </c>
      <c r="E2412" s="4" t="s">
        <v>18</v>
      </c>
      <c r="F2412" s="4" t="s">
        <v>18</v>
      </c>
      <c r="G2412" s="4" t="s">
        <v>10</v>
      </c>
      <c r="H2412" s="4" t="s">
        <v>10</v>
      </c>
    </row>
    <row r="2413" spans="1:8">
      <c r="A2413" t="n">
        <v>20640</v>
      </c>
      <c r="B2413" s="41" t="n">
        <v>60</v>
      </c>
      <c r="C2413" s="7" t="n">
        <v>23</v>
      </c>
      <c r="D2413" s="7" t="n">
        <v>0</v>
      </c>
      <c r="E2413" s="7" t="n">
        <v>15</v>
      </c>
      <c r="F2413" s="7" t="n">
        <v>0</v>
      </c>
      <c r="G2413" s="7" t="n">
        <v>500</v>
      </c>
      <c r="H2413" s="7" t="n">
        <v>0</v>
      </c>
    </row>
    <row r="2414" spans="1:8">
      <c r="A2414" t="s">
        <v>4</v>
      </c>
      <c r="B2414" s="4" t="s">
        <v>5</v>
      </c>
      <c r="C2414" s="4" t="s">
        <v>10</v>
      </c>
    </row>
    <row r="2415" spans="1:8">
      <c r="A2415" t="n">
        <v>20659</v>
      </c>
      <c r="B2415" s="30" t="n">
        <v>16</v>
      </c>
      <c r="C2415" s="7" t="n">
        <v>500</v>
      </c>
    </row>
    <row r="2416" spans="1:8">
      <c r="A2416" t="s">
        <v>4</v>
      </c>
      <c r="B2416" s="4" t="s">
        <v>5</v>
      </c>
      <c r="C2416" s="4" t="s">
        <v>13</v>
      </c>
      <c r="D2416" s="4" t="s">
        <v>18</v>
      </c>
      <c r="E2416" s="4" t="s">
        <v>18</v>
      </c>
      <c r="F2416" s="4" t="s">
        <v>18</v>
      </c>
    </row>
    <row r="2417" spans="1:8">
      <c r="A2417" t="n">
        <v>20662</v>
      </c>
      <c r="B2417" s="38" t="n">
        <v>45</v>
      </c>
      <c r="C2417" s="7" t="n">
        <v>9</v>
      </c>
      <c r="D2417" s="7" t="n">
        <v>0.0199999995529652</v>
      </c>
      <c r="E2417" s="7" t="n">
        <v>0.0199999995529652</v>
      </c>
      <c r="F2417" s="7" t="n">
        <v>0.200000002980232</v>
      </c>
    </row>
    <row r="2418" spans="1:8">
      <c r="A2418" t="s">
        <v>4</v>
      </c>
      <c r="B2418" s="4" t="s">
        <v>5</v>
      </c>
      <c r="C2418" s="4" t="s">
        <v>13</v>
      </c>
      <c r="D2418" s="4" t="s">
        <v>10</v>
      </c>
      <c r="E2418" s="4" t="s">
        <v>6</v>
      </c>
    </row>
    <row r="2419" spans="1:8">
      <c r="A2419" t="n">
        <v>20676</v>
      </c>
      <c r="B2419" s="43" t="n">
        <v>51</v>
      </c>
      <c r="C2419" s="7" t="n">
        <v>4</v>
      </c>
      <c r="D2419" s="7" t="n">
        <v>23</v>
      </c>
      <c r="E2419" s="7" t="s">
        <v>277</v>
      </c>
    </row>
    <row r="2420" spans="1:8">
      <c r="A2420" t="s">
        <v>4</v>
      </c>
      <c r="B2420" s="4" t="s">
        <v>5</v>
      </c>
      <c r="C2420" s="4" t="s">
        <v>10</v>
      </c>
    </row>
    <row r="2421" spans="1:8">
      <c r="A2421" t="n">
        <v>20691</v>
      </c>
      <c r="B2421" s="30" t="n">
        <v>16</v>
      </c>
      <c r="C2421" s="7" t="n">
        <v>0</v>
      </c>
    </row>
    <row r="2422" spans="1:8">
      <c r="A2422" t="s">
        <v>4</v>
      </c>
      <c r="B2422" s="4" t="s">
        <v>5</v>
      </c>
      <c r="C2422" s="4" t="s">
        <v>10</v>
      </c>
      <c r="D2422" s="4" t="s">
        <v>13</v>
      </c>
      <c r="E2422" s="4" t="s">
        <v>9</v>
      </c>
      <c r="F2422" s="4" t="s">
        <v>62</v>
      </c>
      <c r="G2422" s="4" t="s">
        <v>13</v>
      </c>
      <c r="H2422" s="4" t="s">
        <v>13</v>
      </c>
    </row>
    <row r="2423" spans="1:8">
      <c r="A2423" t="n">
        <v>20694</v>
      </c>
      <c r="B2423" s="44" t="n">
        <v>26</v>
      </c>
      <c r="C2423" s="7" t="n">
        <v>23</v>
      </c>
      <c r="D2423" s="7" t="n">
        <v>17</v>
      </c>
      <c r="E2423" s="7" t="n">
        <v>28470</v>
      </c>
      <c r="F2423" s="7" t="s">
        <v>278</v>
      </c>
      <c r="G2423" s="7" t="n">
        <v>2</v>
      </c>
      <c r="H2423" s="7" t="n">
        <v>0</v>
      </c>
    </row>
    <row r="2424" spans="1:8">
      <c r="A2424" t="s">
        <v>4</v>
      </c>
      <c r="B2424" s="4" t="s">
        <v>5</v>
      </c>
    </row>
    <row r="2425" spans="1:8">
      <c r="A2425" t="n">
        <v>20723</v>
      </c>
      <c r="B2425" s="45" t="n">
        <v>28</v>
      </c>
    </row>
    <row r="2426" spans="1:8">
      <c r="A2426" t="s">
        <v>4</v>
      </c>
      <c r="B2426" s="4" t="s">
        <v>5</v>
      </c>
      <c r="C2426" s="4" t="s">
        <v>10</v>
      </c>
      <c r="D2426" s="4" t="s">
        <v>13</v>
      </c>
      <c r="E2426" s="4" t="s">
        <v>18</v>
      </c>
      <c r="F2426" s="4" t="s">
        <v>10</v>
      </c>
    </row>
    <row r="2427" spans="1:8">
      <c r="A2427" t="n">
        <v>20724</v>
      </c>
      <c r="B2427" s="47" t="n">
        <v>59</v>
      </c>
      <c r="C2427" s="7" t="n">
        <v>27</v>
      </c>
      <c r="D2427" s="7" t="n">
        <v>16</v>
      </c>
      <c r="E2427" s="7" t="n">
        <v>0.150000005960464</v>
      </c>
      <c r="F2427" s="7" t="n">
        <v>0</v>
      </c>
    </row>
    <row r="2428" spans="1:8">
      <c r="A2428" t="s">
        <v>4</v>
      </c>
      <c r="B2428" s="4" t="s">
        <v>5</v>
      </c>
      <c r="C2428" s="4" t="s">
        <v>10</v>
      </c>
    </row>
    <row r="2429" spans="1:8">
      <c r="A2429" t="n">
        <v>20734</v>
      </c>
      <c r="B2429" s="30" t="n">
        <v>16</v>
      </c>
      <c r="C2429" s="7" t="n">
        <v>50</v>
      </c>
    </row>
    <row r="2430" spans="1:8">
      <c r="A2430" t="s">
        <v>4</v>
      </c>
      <c r="B2430" s="4" t="s">
        <v>5</v>
      </c>
      <c r="C2430" s="4" t="s">
        <v>10</v>
      </c>
      <c r="D2430" s="4" t="s">
        <v>13</v>
      </c>
      <c r="E2430" s="4" t="s">
        <v>18</v>
      </c>
      <c r="F2430" s="4" t="s">
        <v>10</v>
      </c>
    </row>
    <row r="2431" spans="1:8">
      <c r="A2431" t="n">
        <v>20737</v>
      </c>
      <c r="B2431" s="47" t="n">
        <v>59</v>
      </c>
      <c r="C2431" s="7" t="n">
        <v>29</v>
      </c>
      <c r="D2431" s="7" t="n">
        <v>16</v>
      </c>
      <c r="E2431" s="7" t="n">
        <v>0.150000005960464</v>
      </c>
      <c r="F2431" s="7" t="n">
        <v>0</v>
      </c>
    </row>
    <row r="2432" spans="1:8">
      <c r="A2432" t="s">
        <v>4</v>
      </c>
      <c r="B2432" s="4" t="s">
        <v>5</v>
      </c>
      <c r="C2432" s="4" t="s">
        <v>10</v>
      </c>
      <c r="D2432" s="4" t="s">
        <v>13</v>
      </c>
      <c r="E2432" s="4" t="s">
        <v>18</v>
      </c>
      <c r="F2432" s="4" t="s">
        <v>10</v>
      </c>
    </row>
    <row r="2433" spans="1:8">
      <c r="A2433" t="n">
        <v>20747</v>
      </c>
      <c r="B2433" s="47" t="n">
        <v>59</v>
      </c>
      <c r="C2433" s="7" t="n">
        <v>28</v>
      </c>
      <c r="D2433" s="7" t="n">
        <v>16</v>
      </c>
      <c r="E2433" s="7" t="n">
        <v>0.150000005960464</v>
      </c>
      <c r="F2433" s="7" t="n">
        <v>0</v>
      </c>
    </row>
    <row r="2434" spans="1:8">
      <c r="A2434" t="s">
        <v>4</v>
      </c>
      <c r="B2434" s="4" t="s">
        <v>5</v>
      </c>
      <c r="C2434" s="4" t="s">
        <v>10</v>
      </c>
    </row>
    <row r="2435" spans="1:8">
      <c r="A2435" t="n">
        <v>20757</v>
      </c>
      <c r="B2435" s="30" t="n">
        <v>16</v>
      </c>
      <c r="C2435" s="7" t="n">
        <v>50</v>
      </c>
    </row>
    <row r="2436" spans="1:8">
      <c r="A2436" t="s">
        <v>4</v>
      </c>
      <c r="B2436" s="4" t="s">
        <v>5</v>
      </c>
      <c r="C2436" s="4" t="s">
        <v>10</v>
      </c>
      <c r="D2436" s="4" t="s">
        <v>13</v>
      </c>
      <c r="E2436" s="4" t="s">
        <v>18</v>
      </c>
      <c r="F2436" s="4" t="s">
        <v>10</v>
      </c>
    </row>
    <row r="2437" spans="1:8">
      <c r="A2437" t="n">
        <v>20760</v>
      </c>
      <c r="B2437" s="47" t="n">
        <v>59</v>
      </c>
      <c r="C2437" s="7" t="n">
        <v>24</v>
      </c>
      <c r="D2437" s="7" t="n">
        <v>16</v>
      </c>
      <c r="E2437" s="7" t="n">
        <v>0.150000005960464</v>
      </c>
      <c r="F2437" s="7" t="n">
        <v>0</v>
      </c>
    </row>
    <row r="2438" spans="1:8">
      <c r="A2438" t="s">
        <v>4</v>
      </c>
      <c r="B2438" s="4" t="s">
        <v>5</v>
      </c>
      <c r="C2438" s="4" t="s">
        <v>10</v>
      </c>
      <c r="D2438" s="4" t="s">
        <v>13</v>
      </c>
      <c r="E2438" s="4" t="s">
        <v>18</v>
      </c>
      <c r="F2438" s="4" t="s">
        <v>10</v>
      </c>
    </row>
    <row r="2439" spans="1:8">
      <c r="A2439" t="n">
        <v>20770</v>
      </c>
      <c r="B2439" s="47" t="n">
        <v>59</v>
      </c>
      <c r="C2439" s="7" t="n">
        <v>25</v>
      </c>
      <c r="D2439" s="7" t="n">
        <v>16</v>
      </c>
      <c r="E2439" s="7" t="n">
        <v>0.150000005960464</v>
      </c>
      <c r="F2439" s="7" t="n">
        <v>0</v>
      </c>
    </row>
    <row r="2440" spans="1:8">
      <c r="A2440" t="s">
        <v>4</v>
      </c>
      <c r="B2440" s="4" t="s">
        <v>5</v>
      </c>
      <c r="C2440" s="4" t="s">
        <v>10</v>
      </c>
    </row>
    <row r="2441" spans="1:8">
      <c r="A2441" t="n">
        <v>20780</v>
      </c>
      <c r="B2441" s="30" t="n">
        <v>16</v>
      </c>
      <c r="C2441" s="7" t="n">
        <v>50</v>
      </c>
    </row>
    <row r="2442" spans="1:8">
      <c r="A2442" t="s">
        <v>4</v>
      </c>
      <c r="B2442" s="4" t="s">
        <v>5</v>
      </c>
      <c r="C2442" s="4" t="s">
        <v>10</v>
      </c>
      <c r="D2442" s="4" t="s">
        <v>13</v>
      </c>
      <c r="E2442" s="4" t="s">
        <v>18</v>
      </c>
      <c r="F2442" s="4" t="s">
        <v>10</v>
      </c>
    </row>
    <row r="2443" spans="1:8">
      <c r="A2443" t="n">
        <v>20783</v>
      </c>
      <c r="B2443" s="47" t="n">
        <v>59</v>
      </c>
      <c r="C2443" s="7" t="n">
        <v>22</v>
      </c>
      <c r="D2443" s="7" t="n">
        <v>16</v>
      </c>
      <c r="E2443" s="7" t="n">
        <v>0.150000005960464</v>
      </c>
      <c r="F2443" s="7" t="n">
        <v>0</v>
      </c>
    </row>
    <row r="2444" spans="1:8">
      <c r="A2444" t="s">
        <v>4</v>
      </c>
      <c r="B2444" s="4" t="s">
        <v>5</v>
      </c>
      <c r="C2444" s="4" t="s">
        <v>10</v>
      </c>
    </row>
    <row r="2445" spans="1:8">
      <c r="A2445" t="n">
        <v>20793</v>
      </c>
      <c r="B2445" s="30" t="n">
        <v>16</v>
      </c>
      <c r="C2445" s="7" t="n">
        <v>1000</v>
      </c>
    </row>
    <row r="2446" spans="1:8">
      <c r="A2446" t="s">
        <v>4</v>
      </c>
      <c r="B2446" s="4" t="s">
        <v>5</v>
      </c>
      <c r="C2446" s="4" t="s">
        <v>13</v>
      </c>
      <c r="D2446" s="4" t="s">
        <v>13</v>
      </c>
    </row>
    <row r="2447" spans="1:8">
      <c r="A2447" t="n">
        <v>20796</v>
      </c>
      <c r="B2447" s="20" t="n">
        <v>49</v>
      </c>
      <c r="C2447" s="7" t="n">
        <v>2</v>
      </c>
      <c r="D2447" s="7" t="n">
        <v>0</v>
      </c>
    </row>
    <row r="2448" spans="1:8">
      <c r="A2448" t="s">
        <v>4</v>
      </c>
      <c r="B2448" s="4" t="s">
        <v>5</v>
      </c>
      <c r="C2448" s="4" t="s">
        <v>13</v>
      </c>
      <c r="D2448" s="4" t="s">
        <v>10</v>
      </c>
      <c r="E2448" s="4" t="s">
        <v>9</v>
      </c>
      <c r="F2448" s="4" t="s">
        <v>10</v>
      </c>
      <c r="G2448" s="4" t="s">
        <v>9</v>
      </c>
      <c r="H2448" s="4" t="s">
        <v>13</v>
      </c>
    </row>
    <row r="2449" spans="1:8">
      <c r="A2449" t="n">
        <v>20799</v>
      </c>
      <c r="B2449" s="20" t="n">
        <v>49</v>
      </c>
      <c r="C2449" s="7" t="n">
        <v>0</v>
      </c>
      <c r="D2449" s="7" t="n">
        <v>562</v>
      </c>
      <c r="E2449" s="7" t="n">
        <v>1065353216</v>
      </c>
      <c r="F2449" s="7" t="n">
        <v>0</v>
      </c>
      <c r="G2449" s="7" t="n">
        <v>0</v>
      </c>
      <c r="H2449" s="7" t="n">
        <v>0</v>
      </c>
    </row>
    <row r="2450" spans="1:8">
      <c r="A2450" t="s">
        <v>4</v>
      </c>
      <c r="B2450" s="4" t="s">
        <v>5</v>
      </c>
      <c r="C2450" s="4" t="s">
        <v>13</v>
      </c>
      <c r="D2450" s="4" t="s">
        <v>10</v>
      </c>
      <c r="E2450" s="4" t="s">
        <v>18</v>
      </c>
      <c r="F2450" s="4" t="s">
        <v>10</v>
      </c>
      <c r="G2450" s="4" t="s">
        <v>9</v>
      </c>
      <c r="H2450" s="4" t="s">
        <v>9</v>
      </c>
      <c r="I2450" s="4" t="s">
        <v>10</v>
      </c>
      <c r="J2450" s="4" t="s">
        <v>10</v>
      </c>
      <c r="K2450" s="4" t="s">
        <v>9</v>
      </c>
      <c r="L2450" s="4" t="s">
        <v>9</v>
      </c>
      <c r="M2450" s="4" t="s">
        <v>9</v>
      </c>
      <c r="N2450" s="4" t="s">
        <v>9</v>
      </c>
      <c r="O2450" s="4" t="s">
        <v>6</v>
      </c>
    </row>
    <row r="2451" spans="1:8">
      <c r="A2451" t="n">
        <v>20814</v>
      </c>
      <c r="B2451" s="14" t="n">
        <v>50</v>
      </c>
      <c r="C2451" s="7" t="n">
        <v>0</v>
      </c>
      <c r="D2451" s="7" t="n">
        <v>4525</v>
      </c>
      <c r="E2451" s="7" t="n">
        <v>0.699999988079071</v>
      </c>
      <c r="F2451" s="7" t="n">
        <v>2000</v>
      </c>
      <c r="G2451" s="7" t="n">
        <v>0</v>
      </c>
      <c r="H2451" s="7" t="n">
        <v>0</v>
      </c>
      <c r="I2451" s="7" t="n">
        <v>0</v>
      </c>
      <c r="J2451" s="7" t="n">
        <v>65533</v>
      </c>
      <c r="K2451" s="7" t="n">
        <v>0</v>
      </c>
      <c r="L2451" s="7" t="n">
        <v>0</v>
      </c>
      <c r="M2451" s="7" t="n">
        <v>0</v>
      </c>
      <c r="N2451" s="7" t="n">
        <v>0</v>
      </c>
      <c r="O2451" s="7" t="s">
        <v>12</v>
      </c>
    </row>
    <row r="2452" spans="1:8">
      <c r="A2452" t="s">
        <v>4</v>
      </c>
      <c r="B2452" s="4" t="s">
        <v>5</v>
      </c>
      <c r="C2452" s="4" t="s">
        <v>13</v>
      </c>
      <c r="D2452" s="4" t="s">
        <v>10</v>
      </c>
      <c r="E2452" s="4" t="s">
        <v>18</v>
      </c>
    </row>
    <row r="2453" spans="1:8">
      <c r="A2453" t="n">
        <v>20853</v>
      </c>
      <c r="B2453" s="23" t="n">
        <v>58</v>
      </c>
      <c r="C2453" s="7" t="n">
        <v>101</v>
      </c>
      <c r="D2453" s="7" t="n">
        <v>500</v>
      </c>
      <c r="E2453" s="7" t="n">
        <v>1</v>
      </c>
    </row>
    <row r="2454" spans="1:8">
      <c r="A2454" t="s">
        <v>4</v>
      </c>
      <c r="B2454" s="4" t="s">
        <v>5</v>
      </c>
      <c r="C2454" s="4" t="s">
        <v>13</v>
      </c>
      <c r="D2454" s="4" t="s">
        <v>10</v>
      </c>
    </row>
    <row r="2455" spans="1:8">
      <c r="A2455" t="n">
        <v>20861</v>
      </c>
      <c r="B2455" s="23" t="n">
        <v>58</v>
      </c>
      <c r="C2455" s="7" t="n">
        <v>254</v>
      </c>
      <c r="D2455" s="7" t="n">
        <v>0</v>
      </c>
    </row>
    <row r="2456" spans="1:8">
      <c r="A2456" t="s">
        <v>4</v>
      </c>
      <c r="B2456" s="4" t="s">
        <v>5</v>
      </c>
      <c r="C2456" s="4" t="s">
        <v>13</v>
      </c>
    </row>
    <row r="2457" spans="1:8">
      <c r="A2457" t="n">
        <v>20865</v>
      </c>
      <c r="B2457" s="38" t="n">
        <v>45</v>
      </c>
      <c r="C2457" s="7" t="n">
        <v>0</v>
      </c>
    </row>
    <row r="2458" spans="1:8">
      <c r="A2458" t="s">
        <v>4</v>
      </c>
      <c r="B2458" s="4" t="s">
        <v>5</v>
      </c>
      <c r="C2458" s="4" t="s">
        <v>13</v>
      </c>
      <c r="D2458" s="4" t="s">
        <v>13</v>
      </c>
      <c r="E2458" s="4" t="s">
        <v>18</v>
      </c>
      <c r="F2458" s="4" t="s">
        <v>18</v>
      </c>
      <c r="G2458" s="4" t="s">
        <v>18</v>
      </c>
      <c r="H2458" s="4" t="s">
        <v>10</v>
      </c>
    </row>
    <row r="2459" spans="1:8">
      <c r="A2459" t="n">
        <v>20867</v>
      </c>
      <c r="B2459" s="38" t="n">
        <v>45</v>
      </c>
      <c r="C2459" s="7" t="n">
        <v>2</v>
      </c>
      <c r="D2459" s="7" t="n">
        <v>3</v>
      </c>
      <c r="E2459" s="7" t="n">
        <v>17.4400005340576</v>
      </c>
      <c r="F2459" s="7" t="n">
        <v>9.52000045776367</v>
      </c>
      <c r="G2459" s="7" t="n">
        <v>60.9199981689453</v>
      </c>
      <c r="H2459" s="7" t="n">
        <v>0</v>
      </c>
    </row>
    <row r="2460" spans="1:8">
      <c r="A2460" t="s">
        <v>4</v>
      </c>
      <c r="B2460" s="4" t="s">
        <v>5</v>
      </c>
      <c r="C2460" s="4" t="s">
        <v>13</v>
      </c>
      <c r="D2460" s="4" t="s">
        <v>13</v>
      </c>
      <c r="E2460" s="4" t="s">
        <v>18</v>
      </c>
      <c r="F2460" s="4" t="s">
        <v>18</v>
      </c>
      <c r="G2460" s="4" t="s">
        <v>18</v>
      </c>
      <c r="H2460" s="4" t="s">
        <v>10</v>
      </c>
      <c r="I2460" s="4" t="s">
        <v>13</v>
      </c>
    </row>
    <row r="2461" spans="1:8">
      <c r="A2461" t="n">
        <v>20884</v>
      </c>
      <c r="B2461" s="38" t="n">
        <v>45</v>
      </c>
      <c r="C2461" s="7" t="n">
        <v>4</v>
      </c>
      <c r="D2461" s="7" t="n">
        <v>3</v>
      </c>
      <c r="E2461" s="7" t="n">
        <v>353.410003662109</v>
      </c>
      <c r="F2461" s="7" t="n">
        <v>43.2099990844727</v>
      </c>
      <c r="G2461" s="7" t="n">
        <v>0</v>
      </c>
      <c r="H2461" s="7" t="n">
        <v>0</v>
      </c>
      <c r="I2461" s="7" t="n">
        <v>0</v>
      </c>
    </row>
    <row r="2462" spans="1:8">
      <c r="A2462" t="s">
        <v>4</v>
      </c>
      <c r="B2462" s="4" t="s">
        <v>5</v>
      </c>
      <c r="C2462" s="4" t="s">
        <v>13</v>
      </c>
      <c r="D2462" s="4" t="s">
        <v>13</v>
      </c>
      <c r="E2462" s="4" t="s">
        <v>18</v>
      </c>
      <c r="F2462" s="4" t="s">
        <v>10</v>
      </c>
    </row>
    <row r="2463" spans="1:8">
      <c r="A2463" t="n">
        <v>20902</v>
      </c>
      <c r="B2463" s="38" t="n">
        <v>45</v>
      </c>
      <c r="C2463" s="7" t="n">
        <v>5</v>
      </c>
      <c r="D2463" s="7" t="n">
        <v>3</v>
      </c>
      <c r="E2463" s="7" t="n">
        <v>2</v>
      </c>
      <c r="F2463" s="7" t="n">
        <v>0</v>
      </c>
    </row>
    <row r="2464" spans="1:8">
      <c r="A2464" t="s">
        <v>4</v>
      </c>
      <c r="B2464" s="4" t="s">
        <v>5</v>
      </c>
      <c r="C2464" s="4" t="s">
        <v>13</v>
      </c>
      <c r="D2464" s="4" t="s">
        <v>13</v>
      </c>
      <c r="E2464" s="4" t="s">
        <v>18</v>
      </c>
      <c r="F2464" s="4" t="s">
        <v>10</v>
      </c>
    </row>
    <row r="2465" spans="1:15">
      <c r="A2465" t="n">
        <v>20911</v>
      </c>
      <c r="B2465" s="38" t="n">
        <v>45</v>
      </c>
      <c r="C2465" s="7" t="n">
        <v>11</v>
      </c>
      <c r="D2465" s="7" t="n">
        <v>3</v>
      </c>
      <c r="E2465" s="7" t="n">
        <v>38.5999984741211</v>
      </c>
      <c r="F2465" s="7" t="n">
        <v>0</v>
      </c>
    </row>
    <row r="2466" spans="1:15">
      <c r="A2466" t="s">
        <v>4</v>
      </c>
      <c r="B2466" s="4" t="s">
        <v>5</v>
      </c>
      <c r="C2466" s="4" t="s">
        <v>13</v>
      </c>
      <c r="D2466" s="4" t="s">
        <v>10</v>
      </c>
      <c r="E2466" s="4" t="s">
        <v>10</v>
      </c>
      <c r="F2466" s="4" t="s">
        <v>9</v>
      </c>
    </row>
    <row r="2467" spans="1:15">
      <c r="A2467" t="n">
        <v>20920</v>
      </c>
      <c r="B2467" s="39" t="n">
        <v>84</v>
      </c>
      <c r="C2467" s="7" t="n">
        <v>0</v>
      </c>
      <c r="D2467" s="7" t="n">
        <v>2</v>
      </c>
      <c r="E2467" s="7" t="n">
        <v>0</v>
      </c>
      <c r="F2467" s="7" t="n">
        <v>1050253722</v>
      </c>
    </row>
    <row r="2468" spans="1:15">
      <c r="A2468" t="s">
        <v>4</v>
      </c>
      <c r="B2468" s="4" t="s">
        <v>5</v>
      </c>
      <c r="C2468" s="4" t="s">
        <v>18</v>
      </c>
      <c r="D2468" s="4" t="s">
        <v>18</v>
      </c>
      <c r="E2468" s="4" t="s">
        <v>18</v>
      </c>
      <c r="F2468" s="4" t="s">
        <v>18</v>
      </c>
      <c r="G2468" s="4" t="s">
        <v>18</v>
      </c>
      <c r="H2468" s="4" t="s">
        <v>10</v>
      </c>
    </row>
    <row r="2469" spans="1:15">
      <c r="A2469" t="n">
        <v>20930</v>
      </c>
      <c r="B2469" s="66" t="n">
        <v>71</v>
      </c>
      <c r="C2469" s="7" t="n">
        <v>0.490000009536743</v>
      </c>
      <c r="D2469" s="7" t="n">
        <v>0.680000007152557</v>
      </c>
      <c r="E2469" s="7" t="n">
        <v>0.819999992847443</v>
      </c>
      <c r="F2469" s="7" t="n">
        <v>5</v>
      </c>
      <c r="G2469" s="7" t="n">
        <v>500</v>
      </c>
      <c r="H2469" s="7" t="n">
        <v>0</v>
      </c>
    </row>
    <row r="2470" spans="1:15">
      <c r="A2470" t="s">
        <v>4</v>
      </c>
      <c r="B2470" s="4" t="s">
        <v>5</v>
      </c>
      <c r="C2470" s="4" t="s">
        <v>10</v>
      </c>
      <c r="D2470" s="4" t="s">
        <v>18</v>
      </c>
      <c r="E2470" s="4" t="s">
        <v>18</v>
      </c>
      <c r="F2470" s="4" t="s">
        <v>18</v>
      </c>
      <c r="G2470" s="4" t="s">
        <v>18</v>
      </c>
    </row>
    <row r="2471" spans="1:15">
      <c r="A2471" t="n">
        <v>20953</v>
      </c>
      <c r="B2471" s="34" t="n">
        <v>46</v>
      </c>
      <c r="C2471" s="7" t="n">
        <v>7036</v>
      </c>
      <c r="D2471" s="7" t="n">
        <v>-240.5</v>
      </c>
      <c r="E2471" s="7" t="n">
        <v>30</v>
      </c>
      <c r="F2471" s="7" t="n">
        <v>-210.070007324219</v>
      </c>
      <c r="G2471" s="7" t="n">
        <v>43.5999984741211</v>
      </c>
    </row>
    <row r="2472" spans="1:15">
      <c r="A2472" t="s">
        <v>4</v>
      </c>
      <c r="B2472" s="4" t="s">
        <v>5</v>
      </c>
      <c r="C2472" s="4" t="s">
        <v>10</v>
      </c>
    </row>
    <row r="2473" spans="1:15">
      <c r="A2473" t="n">
        <v>20972</v>
      </c>
      <c r="B2473" s="30" t="n">
        <v>16</v>
      </c>
      <c r="C2473" s="7" t="n">
        <v>0</v>
      </c>
    </row>
    <row r="2474" spans="1:15">
      <c r="A2474" t="s">
        <v>4</v>
      </c>
      <c r="B2474" s="4" t="s">
        <v>5</v>
      </c>
      <c r="C2474" s="4" t="s">
        <v>10</v>
      </c>
      <c r="D2474" s="4" t="s">
        <v>9</v>
      </c>
    </row>
    <row r="2475" spans="1:15">
      <c r="A2475" t="n">
        <v>20975</v>
      </c>
      <c r="B2475" s="46" t="n">
        <v>44</v>
      </c>
      <c r="C2475" s="7" t="n">
        <v>7036</v>
      </c>
      <c r="D2475" s="7" t="n">
        <v>128</v>
      </c>
    </row>
    <row r="2476" spans="1:15">
      <c r="A2476" t="s">
        <v>4</v>
      </c>
      <c r="B2476" s="4" t="s">
        <v>5</v>
      </c>
      <c r="C2476" s="4" t="s">
        <v>13</v>
      </c>
      <c r="D2476" s="4" t="s">
        <v>10</v>
      </c>
      <c r="E2476" s="4" t="s">
        <v>10</v>
      </c>
      <c r="F2476" s="4" t="s">
        <v>10</v>
      </c>
      <c r="G2476" s="4" t="s">
        <v>10</v>
      </c>
      <c r="H2476" s="4" t="s">
        <v>10</v>
      </c>
      <c r="I2476" s="4" t="s">
        <v>6</v>
      </c>
      <c r="J2476" s="4" t="s">
        <v>18</v>
      </c>
      <c r="K2476" s="4" t="s">
        <v>18</v>
      </c>
      <c r="L2476" s="4" t="s">
        <v>18</v>
      </c>
      <c r="M2476" s="4" t="s">
        <v>9</v>
      </c>
      <c r="N2476" s="4" t="s">
        <v>9</v>
      </c>
      <c r="O2476" s="4" t="s">
        <v>18</v>
      </c>
      <c r="P2476" s="4" t="s">
        <v>18</v>
      </c>
      <c r="Q2476" s="4" t="s">
        <v>18</v>
      </c>
      <c r="R2476" s="4" t="s">
        <v>18</v>
      </c>
      <c r="S2476" s="4" t="s">
        <v>13</v>
      </c>
    </row>
    <row r="2477" spans="1:15">
      <c r="A2477" t="n">
        <v>20982</v>
      </c>
      <c r="B2477" s="31" t="n">
        <v>39</v>
      </c>
      <c r="C2477" s="7" t="n">
        <v>12</v>
      </c>
      <c r="D2477" s="7" t="n">
        <v>65533</v>
      </c>
      <c r="E2477" s="7" t="n">
        <v>217</v>
      </c>
      <c r="F2477" s="7" t="n">
        <v>0</v>
      </c>
      <c r="G2477" s="7" t="n">
        <v>7036</v>
      </c>
      <c r="H2477" s="7" t="n">
        <v>3</v>
      </c>
      <c r="I2477" s="7" t="s">
        <v>279</v>
      </c>
      <c r="J2477" s="7" t="n">
        <v>0</v>
      </c>
      <c r="K2477" s="7" t="n">
        <v>0</v>
      </c>
      <c r="L2477" s="7" t="n">
        <v>0</v>
      </c>
      <c r="M2477" s="7" t="n">
        <v>0</v>
      </c>
      <c r="N2477" s="7" t="n">
        <v>0</v>
      </c>
      <c r="O2477" s="7" t="n">
        <v>0</v>
      </c>
      <c r="P2477" s="7" t="n">
        <v>1</v>
      </c>
      <c r="Q2477" s="7" t="n">
        <v>1</v>
      </c>
      <c r="R2477" s="7" t="n">
        <v>1</v>
      </c>
      <c r="S2477" s="7" t="n">
        <v>106</v>
      </c>
    </row>
    <row r="2478" spans="1:15">
      <c r="A2478" t="s">
        <v>4</v>
      </c>
      <c r="B2478" s="4" t="s">
        <v>5</v>
      </c>
      <c r="C2478" s="4" t="s">
        <v>13</v>
      </c>
      <c r="D2478" s="4" t="s">
        <v>10</v>
      </c>
      <c r="E2478" s="4" t="s">
        <v>10</v>
      </c>
      <c r="F2478" s="4" t="s">
        <v>10</v>
      </c>
      <c r="G2478" s="4" t="s">
        <v>10</v>
      </c>
      <c r="H2478" s="4" t="s">
        <v>10</v>
      </c>
      <c r="I2478" s="4" t="s">
        <v>6</v>
      </c>
      <c r="J2478" s="4" t="s">
        <v>18</v>
      </c>
      <c r="K2478" s="4" t="s">
        <v>18</v>
      </c>
      <c r="L2478" s="4" t="s">
        <v>18</v>
      </c>
      <c r="M2478" s="4" t="s">
        <v>9</v>
      </c>
      <c r="N2478" s="4" t="s">
        <v>9</v>
      </c>
      <c r="O2478" s="4" t="s">
        <v>18</v>
      </c>
      <c r="P2478" s="4" t="s">
        <v>18</v>
      </c>
      <c r="Q2478" s="4" t="s">
        <v>18</v>
      </c>
      <c r="R2478" s="4" t="s">
        <v>18</v>
      </c>
      <c r="S2478" s="4" t="s">
        <v>13</v>
      </c>
    </row>
    <row r="2479" spans="1:15">
      <c r="A2479" t="n">
        <v>21045</v>
      </c>
      <c r="B2479" s="31" t="n">
        <v>39</v>
      </c>
      <c r="C2479" s="7" t="n">
        <v>12</v>
      </c>
      <c r="D2479" s="7" t="n">
        <v>65533</v>
      </c>
      <c r="E2479" s="7" t="n">
        <v>217</v>
      </c>
      <c r="F2479" s="7" t="n">
        <v>0</v>
      </c>
      <c r="G2479" s="7" t="n">
        <v>7036</v>
      </c>
      <c r="H2479" s="7" t="n">
        <v>3</v>
      </c>
      <c r="I2479" s="7" t="s">
        <v>280</v>
      </c>
      <c r="J2479" s="7" t="n">
        <v>0</v>
      </c>
      <c r="K2479" s="7" t="n">
        <v>0</v>
      </c>
      <c r="L2479" s="7" t="n">
        <v>0</v>
      </c>
      <c r="M2479" s="7" t="n">
        <v>0</v>
      </c>
      <c r="N2479" s="7" t="n">
        <v>0</v>
      </c>
      <c r="O2479" s="7" t="n">
        <v>0</v>
      </c>
      <c r="P2479" s="7" t="n">
        <v>1</v>
      </c>
      <c r="Q2479" s="7" t="n">
        <v>1</v>
      </c>
      <c r="R2479" s="7" t="n">
        <v>1</v>
      </c>
      <c r="S2479" s="7" t="n">
        <v>107</v>
      </c>
    </row>
    <row r="2480" spans="1:15">
      <c r="A2480" t="s">
        <v>4</v>
      </c>
      <c r="B2480" s="4" t="s">
        <v>5</v>
      </c>
      <c r="C2480" s="4" t="s">
        <v>13</v>
      </c>
      <c r="D2480" s="4" t="s">
        <v>10</v>
      </c>
      <c r="E2480" s="4" t="s">
        <v>10</v>
      </c>
      <c r="F2480" s="4" t="s">
        <v>10</v>
      </c>
      <c r="G2480" s="4" t="s">
        <v>10</v>
      </c>
      <c r="H2480" s="4" t="s">
        <v>10</v>
      </c>
      <c r="I2480" s="4" t="s">
        <v>6</v>
      </c>
      <c r="J2480" s="4" t="s">
        <v>18</v>
      </c>
      <c r="K2480" s="4" t="s">
        <v>18</v>
      </c>
      <c r="L2480" s="4" t="s">
        <v>18</v>
      </c>
      <c r="M2480" s="4" t="s">
        <v>9</v>
      </c>
      <c r="N2480" s="4" t="s">
        <v>9</v>
      </c>
      <c r="O2480" s="4" t="s">
        <v>18</v>
      </c>
      <c r="P2480" s="4" t="s">
        <v>18</v>
      </c>
      <c r="Q2480" s="4" t="s">
        <v>18</v>
      </c>
      <c r="R2480" s="4" t="s">
        <v>18</v>
      </c>
      <c r="S2480" s="4" t="s">
        <v>13</v>
      </c>
    </row>
    <row r="2481" spans="1:19">
      <c r="A2481" t="n">
        <v>21108</v>
      </c>
      <c r="B2481" s="31" t="n">
        <v>39</v>
      </c>
      <c r="C2481" s="7" t="n">
        <v>12</v>
      </c>
      <c r="D2481" s="7" t="n">
        <v>65533</v>
      </c>
      <c r="E2481" s="7" t="n">
        <v>218</v>
      </c>
      <c r="F2481" s="7" t="n">
        <v>0</v>
      </c>
      <c r="G2481" s="7" t="n">
        <v>7036</v>
      </c>
      <c r="H2481" s="7" t="n">
        <v>3</v>
      </c>
      <c r="I2481" s="7" t="s">
        <v>279</v>
      </c>
      <c r="J2481" s="7" t="n">
        <v>0</v>
      </c>
      <c r="K2481" s="7" t="n">
        <v>0</v>
      </c>
      <c r="L2481" s="7" t="n">
        <v>0</v>
      </c>
      <c r="M2481" s="7" t="n">
        <v>0</v>
      </c>
      <c r="N2481" s="7" t="n">
        <v>0</v>
      </c>
      <c r="O2481" s="7" t="n">
        <v>0</v>
      </c>
      <c r="P2481" s="7" t="n">
        <v>1</v>
      </c>
      <c r="Q2481" s="7" t="n">
        <v>1</v>
      </c>
      <c r="R2481" s="7" t="n">
        <v>1</v>
      </c>
      <c r="S2481" s="7" t="n">
        <v>108</v>
      </c>
    </row>
    <row r="2482" spans="1:19">
      <c r="A2482" t="s">
        <v>4</v>
      </c>
      <c r="B2482" s="4" t="s">
        <v>5</v>
      </c>
      <c r="C2482" s="4" t="s">
        <v>13</v>
      </c>
      <c r="D2482" s="4" t="s">
        <v>10</v>
      </c>
      <c r="E2482" s="4" t="s">
        <v>10</v>
      </c>
      <c r="F2482" s="4" t="s">
        <v>10</v>
      </c>
      <c r="G2482" s="4" t="s">
        <v>10</v>
      </c>
      <c r="H2482" s="4" t="s">
        <v>10</v>
      </c>
      <c r="I2482" s="4" t="s">
        <v>6</v>
      </c>
      <c r="J2482" s="4" t="s">
        <v>18</v>
      </c>
      <c r="K2482" s="4" t="s">
        <v>18</v>
      </c>
      <c r="L2482" s="4" t="s">
        <v>18</v>
      </c>
      <c r="M2482" s="4" t="s">
        <v>9</v>
      </c>
      <c r="N2482" s="4" t="s">
        <v>9</v>
      </c>
      <c r="O2482" s="4" t="s">
        <v>18</v>
      </c>
      <c r="P2482" s="4" t="s">
        <v>18</v>
      </c>
      <c r="Q2482" s="4" t="s">
        <v>18</v>
      </c>
      <c r="R2482" s="4" t="s">
        <v>18</v>
      </c>
      <c r="S2482" s="4" t="s">
        <v>13</v>
      </c>
    </row>
    <row r="2483" spans="1:19">
      <c r="A2483" t="n">
        <v>21171</v>
      </c>
      <c r="B2483" s="31" t="n">
        <v>39</v>
      </c>
      <c r="C2483" s="7" t="n">
        <v>12</v>
      </c>
      <c r="D2483" s="7" t="n">
        <v>65533</v>
      </c>
      <c r="E2483" s="7" t="n">
        <v>218</v>
      </c>
      <c r="F2483" s="7" t="n">
        <v>0</v>
      </c>
      <c r="G2483" s="7" t="n">
        <v>7036</v>
      </c>
      <c r="H2483" s="7" t="n">
        <v>3</v>
      </c>
      <c r="I2483" s="7" t="s">
        <v>280</v>
      </c>
      <c r="J2483" s="7" t="n">
        <v>0</v>
      </c>
      <c r="K2483" s="7" t="n">
        <v>0</v>
      </c>
      <c r="L2483" s="7" t="n">
        <v>0</v>
      </c>
      <c r="M2483" s="7" t="n">
        <v>0</v>
      </c>
      <c r="N2483" s="7" t="n">
        <v>0</v>
      </c>
      <c r="O2483" s="7" t="n">
        <v>0</v>
      </c>
      <c r="P2483" s="7" t="n">
        <v>1</v>
      </c>
      <c r="Q2483" s="7" t="n">
        <v>1</v>
      </c>
      <c r="R2483" s="7" t="n">
        <v>1</v>
      </c>
      <c r="S2483" s="7" t="n">
        <v>109</v>
      </c>
    </row>
    <row r="2484" spans="1:19">
      <c r="A2484" t="s">
        <v>4</v>
      </c>
      <c r="B2484" s="4" t="s">
        <v>5</v>
      </c>
      <c r="C2484" s="4" t="s">
        <v>10</v>
      </c>
      <c r="D2484" s="4" t="s">
        <v>10</v>
      </c>
      <c r="E2484" s="4" t="s">
        <v>18</v>
      </c>
      <c r="F2484" s="4" t="s">
        <v>18</v>
      </c>
      <c r="G2484" s="4" t="s">
        <v>18</v>
      </c>
      <c r="H2484" s="4" t="s">
        <v>18</v>
      </c>
      <c r="I2484" s="4" t="s">
        <v>13</v>
      </c>
      <c r="J2484" s="4" t="s">
        <v>10</v>
      </c>
    </row>
    <row r="2485" spans="1:19">
      <c r="A2485" t="n">
        <v>21234</v>
      </c>
      <c r="B2485" s="40" t="n">
        <v>55</v>
      </c>
      <c r="C2485" s="7" t="n">
        <v>7036</v>
      </c>
      <c r="D2485" s="7" t="n">
        <v>65533</v>
      </c>
      <c r="E2485" s="7" t="n">
        <v>187.479995727539</v>
      </c>
      <c r="F2485" s="7" t="n">
        <v>30</v>
      </c>
      <c r="G2485" s="7" t="n">
        <v>239.119995117188</v>
      </c>
      <c r="H2485" s="7" t="n">
        <v>100</v>
      </c>
      <c r="I2485" s="7" t="n">
        <v>0</v>
      </c>
      <c r="J2485" s="7" t="n">
        <v>0</v>
      </c>
    </row>
    <row r="2486" spans="1:19">
      <c r="A2486" t="s">
        <v>4</v>
      </c>
      <c r="B2486" s="4" t="s">
        <v>5</v>
      </c>
      <c r="C2486" s="4" t="s">
        <v>10</v>
      </c>
    </row>
    <row r="2487" spans="1:19">
      <c r="A2487" t="n">
        <v>21258</v>
      </c>
      <c r="B2487" s="30" t="n">
        <v>16</v>
      </c>
      <c r="C2487" s="7" t="n">
        <v>1000</v>
      </c>
    </row>
    <row r="2488" spans="1:19">
      <c r="A2488" t="s">
        <v>4</v>
      </c>
      <c r="B2488" s="4" t="s">
        <v>5</v>
      </c>
      <c r="C2488" s="4" t="s">
        <v>13</v>
      </c>
      <c r="D2488" s="4" t="s">
        <v>18</v>
      </c>
      <c r="E2488" s="4" t="s">
        <v>18</v>
      </c>
      <c r="F2488" s="4" t="s">
        <v>18</v>
      </c>
    </row>
    <row r="2489" spans="1:19">
      <c r="A2489" t="n">
        <v>21261</v>
      </c>
      <c r="B2489" s="38" t="n">
        <v>45</v>
      </c>
      <c r="C2489" s="7" t="n">
        <v>9</v>
      </c>
      <c r="D2489" s="7" t="n">
        <v>0.0199999995529652</v>
      </c>
      <c r="E2489" s="7" t="n">
        <v>0.0199999995529652</v>
      </c>
      <c r="F2489" s="7" t="n">
        <v>2</v>
      </c>
    </row>
    <row r="2490" spans="1:19">
      <c r="A2490" t="s">
        <v>4</v>
      </c>
      <c r="B2490" s="4" t="s">
        <v>5</v>
      </c>
      <c r="C2490" s="4" t="s">
        <v>10</v>
      </c>
    </row>
    <row r="2491" spans="1:19">
      <c r="A2491" t="n">
        <v>21275</v>
      </c>
      <c r="B2491" s="30" t="n">
        <v>16</v>
      </c>
      <c r="C2491" s="7" t="n">
        <v>1500</v>
      </c>
    </row>
    <row r="2492" spans="1:19">
      <c r="A2492" t="s">
        <v>4</v>
      </c>
      <c r="B2492" s="4" t="s">
        <v>5</v>
      </c>
      <c r="C2492" s="4" t="s">
        <v>13</v>
      </c>
      <c r="D2492" s="4" t="s">
        <v>10</v>
      </c>
      <c r="E2492" s="4" t="s">
        <v>18</v>
      </c>
      <c r="F2492" s="4" t="s">
        <v>10</v>
      </c>
      <c r="G2492" s="4" t="s">
        <v>9</v>
      </c>
      <c r="H2492" s="4" t="s">
        <v>9</v>
      </c>
      <c r="I2492" s="4" t="s">
        <v>10</v>
      </c>
      <c r="J2492" s="4" t="s">
        <v>10</v>
      </c>
      <c r="K2492" s="4" t="s">
        <v>9</v>
      </c>
      <c r="L2492" s="4" t="s">
        <v>9</v>
      </c>
      <c r="M2492" s="4" t="s">
        <v>9</v>
      </c>
      <c r="N2492" s="4" t="s">
        <v>9</v>
      </c>
      <c r="O2492" s="4" t="s">
        <v>6</v>
      </c>
    </row>
    <row r="2493" spans="1:19">
      <c r="A2493" t="n">
        <v>21278</v>
      </c>
      <c r="B2493" s="14" t="n">
        <v>50</v>
      </c>
      <c r="C2493" s="7" t="n">
        <v>0</v>
      </c>
      <c r="D2493" s="7" t="n">
        <v>4527</v>
      </c>
      <c r="E2493" s="7" t="n">
        <v>1</v>
      </c>
      <c r="F2493" s="7" t="n">
        <v>0</v>
      </c>
      <c r="G2493" s="7" t="n">
        <v>0</v>
      </c>
      <c r="H2493" s="7" t="n">
        <v>0</v>
      </c>
      <c r="I2493" s="7" t="n">
        <v>0</v>
      </c>
      <c r="J2493" s="7" t="n">
        <v>65533</v>
      </c>
      <c r="K2493" s="7" t="n">
        <v>0</v>
      </c>
      <c r="L2493" s="7" t="n">
        <v>0</v>
      </c>
      <c r="M2493" s="7" t="n">
        <v>0</v>
      </c>
      <c r="N2493" s="7" t="n">
        <v>0</v>
      </c>
      <c r="O2493" s="7" t="s">
        <v>12</v>
      </c>
    </row>
    <row r="2494" spans="1:19">
      <c r="A2494" t="s">
        <v>4</v>
      </c>
      <c r="B2494" s="4" t="s">
        <v>5</v>
      </c>
      <c r="C2494" s="4" t="s">
        <v>13</v>
      </c>
      <c r="D2494" s="4" t="s">
        <v>13</v>
      </c>
      <c r="E2494" s="4" t="s">
        <v>18</v>
      </c>
      <c r="F2494" s="4" t="s">
        <v>18</v>
      </c>
      <c r="G2494" s="4" t="s">
        <v>18</v>
      </c>
      <c r="H2494" s="4" t="s">
        <v>10</v>
      </c>
    </row>
    <row r="2495" spans="1:19">
      <c r="A2495" t="n">
        <v>21317</v>
      </c>
      <c r="B2495" s="38" t="n">
        <v>45</v>
      </c>
      <c r="C2495" s="7" t="n">
        <v>2</v>
      </c>
      <c r="D2495" s="7" t="n">
        <v>3</v>
      </c>
      <c r="E2495" s="7" t="n">
        <v>17.4400005340576</v>
      </c>
      <c r="F2495" s="7" t="n">
        <v>9.52000045776367</v>
      </c>
      <c r="G2495" s="7" t="n">
        <v>60.9199981689453</v>
      </c>
      <c r="H2495" s="7" t="n">
        <v>2000</v>
      </c>
    </row>
    <row r="2496" spans="1:19">
      <c r="A2496" t="s">
        <v>4</v>
      </c>
      <c r="B2496" s="4" t="s">
        <v>5</v>
      </c>
      <c r="C2496" s="4" t="s">
        <v>13</v>
      </c>
      <c r="D2496" s="4" t="s">
        <v>13</v>
      </c>
      <c r="E2496" s="4" t="s">
        <v>18</v>
      </c>
      <c r="F2496" s="4" t="s">
        <v>18</v>
      </c>
      <c r="G2496" s="4" t="s">
        <v>18</v>
      </c>
      <c r="H2496" s="4" t="s">
        <v>10</v>
      </c>
      <c r="I2496" s="4" t="s">
        <v>13</v>
      </c>
    </row>
    <row r="2497" spans="1:19">
      <c r="A2497" t="n">
        <v>21334</v>
      </c>
      <c r="B2497" s="38" t="n">
        <v>45</v>
      </c>
      <c r="C2497" s="7" t="n">
        <v>4</v>
      </c>
      <c r="D2497" s="7" t="n">
        <v>3</v>
      </c>
      <c r="E2497" s="7" t="n">
        <v>269.440002441406</v>
      </c>
      <c r="F2497" s="7" t="n">
        <v>43.2099990844727</v>
      </c>
      <c r="G2497" s="7" t="n">
        <v>0</v>
      </c>
      <c r="H2497" s="7" t="n">
        <v>2000</v>
      </c>
      <c r="I2497" s="7" t="n">
        <v>0</v>
      </c>
    </row>
    <row r="2498" spans="1:19">
      <c r="A2498" t="s">
        <v>4</v>
      </c>
      <c r="B2498" s="4" t="s">
        <v>5</v>
      </c>
      <c r="C2498" s="4" t="s">
        <v>13</v>
      </c>
      <c r="D2498" s="4" t="s">
        <v>13</v>
      </c>
      <c r="E2498" s="4" t="s">
        <v>18</v>
      </c>
      <c r="F2498" s="4" t="s">
        <v>10</v>
      </c>
    </row>
    <row r="2499" spans="1:19">
      <c r="A2499" t="n">
        <v>21352</v>
      </c>
      <c r="B2499" s="38" t="n">
        <v>45</v>
      </c>
      <c r="C2499" s="7" t="n">
        <v>5</v>
      </c>
      <c r="D2499" s="7" t="n">
        <v>3</v>
      </c>
      <c r="E2499" s="7" t="n">
        <v>2</v>
      </c>
      <c r="F2499" s="7" t="n">
        <v>2000</v>
      </c>
    </row>
    <row r="2500" spans="1:19">
      <c r="A2500" t="s">
        <v>4</v>
      </c>
      <c r="B2500" s="4" t="s">
        <v>5</v>
      </c>
      <c r="C2500" s="4" t="s">
        <v>13</v>
      </c>
      <c r="D2500" s="4" t="s">
        <v>13</v>
      </c>
      <c r="E2500" s="4" t="s">
        <v>18</v>
      </c>
      <c r="F2500" s="4" t="s">
        <v>10</v>
      </c>
    </row>
    <row r="2501" spans="1:19">
      <c r="A2501" t="n">
        <v>21361</v>
      </c>
      <c r="B2501" s="38" t="n">
        <v>45</v>
      </c>
      <c r="C2501" s="7" t="n">
        <v>11</v>
      </c>
      <c r="D2501" s="7" t="n">
        <v>3</v>
      </c>
      <c r="E2501" s="7" t="n">
        <v>38.5999984741211</v>
      </c>
      <c r="F2501" s="7" t="n">
        <v>2000</v>
      </c>
    </row>
    <row r="2502" spans="1:19">
      <c r="A2502" t="s">
        <v>4</v>
      </c>
      <c r="B2502" s="4" t="s">
        <v>5</v>
      </c>
      <c r="C2502" s="4" t="s">
        <v>10</v>
      </c>
    </row>
    <row r="2503" spans="1:19">
      <c r="A2503" t="n">
        <v>21370</v>
      </c>
      <c r="B2503" s="30" t="n">
        <v>16</v>
      </c>
      <c r="C2503" s="7" t="n">
        <v>2500</v>
      </c>
    </row>
    <row r="2504" spans="1:19">
      <c r="A2504" t="s">
        <v>4</v>
      </c>
      <c r="B2504" s="4" t="s">
        <v>5</v>
      </c>
      <c r="C2504" s="4" t="s">
        <v>13</v>
      </c>
      <c r="D2504" s="4" t="s">
        <v>10</v>
      </c>
      <c r="E2504" s="4" t="s">
        <v>18</v>
      </c>
    </row>
    <row r="2505" spans="1:19">
      <c r="A2505" t="n">
        <v>21373</v>
      </c>
      <c r="B2505" s="23" t="n">
        <v>58</v>
      </c>
      <c r="C2505" s="7" t="n">
        <v>101</v>
      </c>
      <c r="D2505" s="7" t="n">
        <v>1000</v>
      </c>
      <c r="E2505" s="7" t="n">
        <v>1</v>
      </c>
    </row>
    <row r="2506" spans="1:19">
      <c r="A2506" t="s">
        <v>4</v>
      </c>
      <c r="B2506" s="4" t="s">
        <v>5</v>
      </c>
      <c r="C2506" s="4" t="s">
        <v>13</v>
      </c>
      <c r="D2506" s="4" t="s">
        <v>10</v>
      </c>
    </row>
    <row r="2507" spans="1:19">
      <c r="A2507" t="n">
        <v>21381</v>
      </c>
      <c r="B2507" s="23" t="n">
        <v>58</v>
      </c>
      <c r="C2507" s="7" t="n">
        <v>254</v>
      </c>
      <c r="D2507" s="7" t="n">
        <v>0</v>
      </c>
    </row>
    <row r="2508" spans="1:19">
      <c r="A2508" t="s">
        <v>4</v>
      </c>
      <c r="B2508" s="4" t="s">
        <v>5</v>
      </c>
      <c r="C2508" s="4" t="s">
        <v>13</v>
      </c>
    </row>
    <row r="2509" spans="1:19">
      <c r="A2509" t="n">
        <v>21385</v>
      </c>
      <c r="B2509" s="38" t="n">
        <v>45</v>
      </c>
      <c r="C2509" s="7" t="n">
        <v>0</v>
      </c>
    </row>
    <row r="2510" spans="1:19">
      <c r="A2510" t="s">
        <v>4</v>
      </c>
      <c r="B2510" s="4" t="s">
        <v>5</v>
      </c>
      <c r="C2510" s="4" t="s">
        <v>13</v>
      </c>
      <c r="D2510" s="4" t="s">
        <v>13</v>
      </c>
      <c r="E2510" s="4" t="s">
        <v>18</v>
      </c>
      <c r="F2510" s="4" t="s">
        <v>18</v>
      </c>
      <c r="G2510" s="4" t="s">
        <v>18</v>
      </c>
      <c r="H2510" s="4" t="s">
        <v>10</v>
      </c>
    </row>
    <row r="2511" spans="1:19">
      <c r="A2511" t="n">
        <v>21387</v>
      </c>
      <c r="B2511" s="38" t="n">
        <v>45</v>
      </c>
      <c r="C2511" s="7" t="n">
        <v>2</v>
      </c>
      <c r="D2511" s="7" t="n">
        <v>3</v>
      </c>
      <c r="E2511" s="7" t="n">
        <v>-6.71000003814697</v>
      </c>
      <c r="F2511" s="7" t="n">
        <v>1.29999995231628</v>
      </c>
      <c r="G2511" s="7" t="n">
        <v>52.6800003051758</v>
      </c>
      <c r="H2511" s="7" t="n">
        <v>0</v>
      </c>
    </row>
    <row r="2512" spans="1:19">
      <c r="A2512" t="s">
        <v>4</v>
      </c>
      <c r="B2512" s="4" t="s">
        <v>5</v>
      </c>
      <c r="C2512" s="4" t="s">
        <v>13</v>
      </c>
      <c r="D2512" s="4" t="s">
        <v>13</v>
      </c>
      <c r="E2512" s="4" t="s">
        <v>18</v>
      </c>
      <c r="F2512" s="4" t="s">
        <v>18</v>
      </c>
      <c r="G2512" s="4" t="s">
        <v>18</v>
      </c>
      <c r="H2512" s="4" t="s">
        <v>10</v>
      </c>
      <c r="I2512" s="4" t="s">
        <v>13</v>
      </c>
    </row>
    <row r="2513" spans="1:9">
      <c r="A2513" t="n">
        <v>21404</v>
      </c>
      <c r="B2513" s="38" t="n">
        <v>45</v>
      </c>
      <c r="C2513" s="7" t="n">
        <v>4</v>
      </c>
      <c r="D2513" s="7" t="n">
        <v>3</v>
      </c>
      <c r="E2513" s="7" t="n">
        <v>40.9000015258789</v>
      </c>
      <c r="F2513" s="7" t="n">
        <v>19.8500003814697</v>
      </c>
      <c r="G2513" s="7" t="n">
        <v>0</v>
      </c>
      <c r="H2513" s="7" t="n">
        <v>0</v>
      </c>
      <c r="I2513" s="7" t="n">
        <v>0</v>
      </c>
    </row>
    <row r="2514" spans="1:9">
      <c r="A2514" t="s">
        <v>4</v>
      </c>
      <c r="B2514" s="4" t="s">
        <v>5</v>
      </c>
      <c r="C2514" s="4" t="s">
        <v>13</v>
      </c>
      <c r="D2514" s="4" t="s">
        <v>13</v>
      </c>
      <c r="E2514" s="4" t="s">
        <v>18</v>
      </c>
      <c r="F2514" s="4" t="s">
        <v>10</v>
      </c>
    </row>
    <row r="2515" spans="1:9">
      <c r="A2515" t="n">
        <v>21422</v>
      </c>
      <c r="B2515" s="38" t="n">
        <v>45</v>
      </c>
      <c r="C2515" s="7" t="n">
        <v>5</v>
      </c>
      <c r="D2515" s="7" t="n">
        <v>3</v>
      </c>
      <c r="E2515" s="7" t="n">
        <v>1.39999997615814</v>
      </c>
      <c r="F2515" s="7" t="n">
        <v>0</v>
      </c>
    </row>
    <row r="2516" spans="1:9">
      <c r="A2516" t="s">
        <v>4</v>
      </c>
      <c r="B2516" s="4" t="s">
        <v>5</v>
      </c>
      <c r="C2516" s="4" t="s">
        <v>13</v>
      </c>
      <c r="D2516" s="4" t="s">
        <v>13</v>
      </c>
      <c r="E2516" s="4" t="s">
        <v>18</v>
      </c>
      <c r="F2516" s="4" t="s">
        <v>10</v>
      </c>
    </row>
    <row r="2517" spans="1:9">
      <c r="A2517" t="n">
        <v>21431</v>
      </c>
      <c r="B2517" s="38" t="n">
        <v>45</v>
      </c>
      <c r="C2517" s="7" t="n">
        <v>11</v>
      </c>
      <c r="D2517" s="7" t="n">
        <v>3</v>
      </c>
      <c r="E2517" s="7" t="n">
        <v>38.5999984741211</v>
      </c>
      <c r="F2517" s="7" t="n">
        <v>0</v>
      </c>
    </row>
    <row r="2518" spans="1:9">
      <c r="A2518" t="s">
        <v>4</v>
      </c>
      <c r="B2518" s="4" t="s">
        <v>5</v>
      </c>
      <c r="C2518" s="4" t="s">
        <v>13</v>
      </c>
      <c r="D2518" s="4" t="s">
        <v>13</v>
      </c>
      <c r="E2518" s="4" t="s">
        <v>18</v>
      </c>
      <c r="F2518" s="4" t="s">
        <v>18</v>
      </c>
      <c r="G2518" s="4" t="s">
        <v>18</v>
      </c>
      <c r="H2518" s="4" t="s">
        <v>10</v>
      </c>
    </row>
    <row r="2519" spans="1:9">
      <c r="A2519" t="n">
        <v>21440</v>
      </c>
      <c r="B2519" s="38" t="n">
        <v>45</v>
      </c>
      <c r="C2519" s="7" t="n">
        <v>2</v>
      </c>
      <c r="D2519" s="7" t="n">
        <v>3</v>
      </c>
      <c r="E2519" s="7" t="n">
        <v>-6.73999977111816</v>
      </c>
      <c r="F2519" s="7" t="n">
        <v>1.26999998092651</v>
      </c>
      <c r="G2519" s="7" t="n">
        <v>52.5999984741211</v>
      </c>
      <c r="H2519" s="7" t="n">
        <v>0</v>
      </c>
    </row>
    <row r="2520" spans="1:9">
      <c r="A2520" t="s">
        <v>4</v>
      </c>
      <c r="B2520" s="4" t="s">
        <v>5</v>
      </c>
      <c r="C2520" s="4" t="s">
        <v>13</v>
      </c>
      <c r="D2520" s="4" t="s">
        <v>13</v>
      </c>
      <c r="E2520" s="4" t="s">
        <v>18</v>
      </c>
      <c r="F2520" s="4" t="s">
        <v>18</v>
      </c>
      <c r="G2520" s="4" t="s">
        <v>18</v>
      </c>
      <c r="H2520" s="4" t="s">
        <v>10</v>
      </c>
      <c r="I2520" s="4" t="s">
        <v>13</v>
      </c>
    </row>
    <row r="2521" spans="1:9">
      <c r="A2521" t="n">
        <v>21457</v>
      </c>
      <c r="B2521" s="38" t="n">
        <v>45</v>
      </c>
      <c r="C2521" s="7" t="n">
        <v>4</v>
      </c>
      <c r="D2521" s="7" t="n">
        <v>3</v>
      </c>
      <c r="E2521" s="7" t="n">
        <v>23.3700008392334</v>
      </c>
      <c r="F2521" s="7" t="n">
        <v>36.0900001525879</v>
      </c>
      <c r="G2521" s="7" t="n">
        <v>0</v>
      </c>
      <c r="H2521" s="7" t="n">
        <v>0</v>
      </c>
      <c r="I2521" s="7" t="n">
        <v>0</v>
      </c>
    </row>
    <row r="2522" spans="1:9">
      <c r="A2522" t="s">
        <v>4</v>
      </c>
      <c r="B2522" s="4" t="s">
        <v>5</v>
      </c>
      <c r="C2522" s="4" t="s">
        <v>13</v>
      </c>
      <c r="D2522" s="4" t="s">
        <v>13</v>
      </c>
      <c r="E2522" s="4" t="s">
        <v>18</v>
      </c>
      <c r="F2522" s="4" t="s">
        <v>10</v>
      </c>
    </row>
    <row r="2523" spans="1:9">
      <c r="A2523" t="n">
        <v>21475</v>
      </c>
      <c r="B2523" s="38" t="n">
        <v>45</v>
      </c>
      <c r="C2523" s="7" t="n">
        <v>5</v>
      </c>
      <c r="D2523" s="7" t="n">
        <v>3</v>
      </c>
      <c r="E2523" s="7" t="n">
        <v>1.39999997615814</v>
      </c>
      <c r="F2523" s="7" t="n">
        <v>0</v>
      </c>
    </row>
    <row r="2524" spans="1:9">
      <c r="A2524" t="s">
        <v>4</v>
      </c>
      <c r="B2524" s="4" t="s">
        <v>5</v>
      </c>
      <c r="C2524" s="4" t="s">
        <v>13</v>
      </c>
      <c r="D2524" s="4" t="s">
        <v>13</v>
      </c>
      <c r="E2524" s="4" t="s">
        <v>18</v>
      </c>
      <c r="F2524" s="4" t="s">
        <v>10</v>
      </c>
    </row>
    <row r="2525" spans="1:9">
      <c r="A2525" t="n">
        <v>21484</v>
      </c>
      <c r="B2525" s="38" t="n">
        <v>45</v>
      </c>
      <c r="C2525" s="7" t="n">
        <v>11</v>
      </c>
      <c r="D2525" s="7" t="n">
        <v>3</v>
      </c>
      <c r="E2525" s="7" t="n">
        <v>38.5999984741211</v>
      </c>
      <c r="F2525" s="7" t="n">
        <v>0</v>
      </c>
    </row>
    <row r="2526" spans="1:9">
      <c r="A2526" t="s">
        <v>4</v>
      </c>
      <c r="B2526" s="4" t="s">
        <v>5</v>
      </c>
      <c r="C2526" s="4" t="s">
        <v>18</v>
      </c>
      <c r="D2526" s="4" t="s">
        <v>18</v>
      </c>
      <c r="E2526" s="4" t="s">
        <v>18</v>
      </c>
      <c r="F2526" s="4" t="s">
        <v>18</v>
      </c>
      <c r="G2526" s="4" t="s">
        <v>18</v>
      </c>
      <c r="H2526" s="4" t="s">
        <v>10</v>
      </c>
    </row>
    <row r="2527" spans="1:9">
      <c r="A2527" t="n">
        <v>21493</v>
      </c>
      <c r="B2527" s="66" t="n">
        <v>71</v>
      </c>
      <c r="C2527" s="7" t="n">
        <v>-1</v>
      </c>
      <c r="D2527" s="7" t="n">
        <v>-1</v>
      </c>
      <c r="E2527" s="7" t="n">
        <v>-1</v>
      </c>
      <c r="F2527" s="7" t="n">
        <v>-1</v>
      </c>
      <c r="G2527" s="7" t="n">
        <v>-1</v>
      </c>
      <c r="H2527" s="7" t="n">
        <v>0</v>
      </c>
    </row>
    <row r="2528" spans="1:9">
      <c r="A2528" t="s">
        <v>4</v>
      </c>
      <c r="B2528" s="4" t="s">
        <v>5</v>
      </c>
      <c r="C2528" s="4" t="s">
        <v>10</v>
      </c>
      <c r="D2528" s="4" t="s">
        <v>9</v>
      </c>
    </row>
    <row r="2529" spans="1:9">
      <c r="A2529" t="n">
        <v>21516</v>
      </c>
      <c r="B2529" s="46" t="n">
        <v>44</v>
      </c>
      <c r="C2529" s="7" t="n">
        <v>11</v>
      </c>
      <c r="D2529" s="7" t="n">
        <v>128</v>
      </c>
    </row>
    <row r="2530" spans="1:9">
      <c r="A2530" t="s">
        <v>4</v>
      </c>
      <c r="B2530" s="4" t="s">
        <v>5</v>
      </c>
      <c r="C2530" s="4" t="s">
        <v>10</v>
      </c>
      <c r="D2530" s="4" t="s">
        <v>9</v>
      </c>
    </row>
    <row r="2531" spans="1:9">
      <c r="A2531" t="n">
        <v>21523</v>
      </c>
      <c r="B2531" s="46" t="n">
        <v>44</v>
      </c>
      <c r="C2531" s="7" t="n">
        <v>14</v>
      </c>
      <c r="D2531" s="7" t="n">
        <v>128</v>
      </c>
    </row>
    <row r="2532" spans="1:9">
      <c r="A2532" t="s">
        <v>4</v>
      </c>
      <c r="B2532" s="4" t="s">
        <v>5</v>
      </c>
      <c r="C2532" s="4" t="s">
        <v>10</v>
      </c>
      <c r="D2532" s="4" t="s">
        <v>9</v>
      </c>
    </row>
    <row r="2533" spans="1:9">
      <c r="A2533" t="n">
        <v>21530</v>
      </c>
      <c r="B2533" s="46" t="n">
        <v>44</v>
      </c>
      <c r="C2533" s="7" t="n">
        <v>15</v>
      </c>
      <c r="D2533" s="7" t="n">
        <v>128</v>
      </c>
    </row>
    <row r="2534" spans="1:9">
      <c r="A2534" t="s">
        <v>4</v>
      </c>
      <c r="B2534" s="4" t="s">
        <v>5</v>
      </c>
      <c r="C2534" s="4" t="s">
        <v>10</v>
      </c>
      <c r="D2534" s="4" t="s">
        <v>9</v>
      </c>
    </row>
    <row r="2535" spans="1:9">
      <c r="A2535" t="n">
        <v>21537</v>
      </c>
      <c r="B2535" s="46" t="n">
        <v>44</v>
      </c>
      <c r="C2535" s="7" t="n">
        <v>16</v>
      </c>
      <c r="D2535" s="7" t="n">
        <v>128</v>
      </c>
    </row>
    <row r="2536" spans="1:9">
      <c r="A2536" t="s">
        <v>4</v>
      </c>
      <c r="B2536" s="4" t="s">
        <v>5</v>
      </c>
      <c r="C2536" s="4" t="s">
        <v>10</v>
      </c>
      <c r="D2536" s="4" t="s">
        <v>9</v>
      </c>
    </row>
    <row r="2537" spans="1:9">
      <c r="A2537" t="n">
        <v>21544</v>
      </c>
      <c r="B2537" s="35" t="n">
        <v>43</v>
      </c>
      <c r="C2537" s="7" t="n">
        <v>11</v>
      </c>
      <c r="D2537" s="7" t="n">
        <v>512</v>
      </c>
    </row>
    <row r="2538" spans="1:9">
      <c r="A2538" t="s">
        <v>4</v>
      </c>
      <c r="B2538" s="4" t="s">
        <v>5</v>
      </c>
      <c r="C2538" s="4" t="s">
        <v>10</v>
      </c>
      <c r="D2538" s="4" t="s">
        <v>9</v>
      </c>
    </row>
    <row r="2539" spans="1:9">
      <c r="A2539" t="n">
        <v>21551</v>
      </c>
      <c r="B2539" s="35" t="n">
        <v>43</v>
      </c>
      <c r="C2539" s="7" t="n">
        <v>14</v>
      </c>
      <c r="D2539" s="7" t="n">
        <v>512</v>
      </c>
    </row>
    <row r="2540" spans="1:9">
      <c r="A2540" t="s">
        <v>4</v>
      </c>
      <c r="B2540" s="4" t="s">
        <v>5</v>
      </c>
      <c r="C2540" s="4" t="s">
        <v>10</v>
      </c>
      <c r="D2540" s="4" t="s">
        <v>9</v>
      </c>
    </row>
    <row r="2541" spans="1:9">
      <c r="A2541" t="n">
        <v>21558</v>
      </c>
      <c r="B2541" s="35" t="n">
        <v>43</v>
      </c>
      <c r="C2541" s="7" t="n">
        <v>15</v>
      </c>
      <c r="D2541" s="7" t="n">
        <v>512</v>
      </c>
    </row>
    <row r="2542" spans="1:9">
      <c r="A2542" t="s">
        <v>4</v>
      </c>
      <c r="B2542" s="4" t="s">
        <v>5</v>
      </c>
      <c r="C2542" s="4" t="s">
        <v>10</v>
      </c>
      <c r="D2542" s="4" t="s">
        <v>9</v>
      </c>
    </row>
    <row r="2543" spans="1:9">
      <c r="A2543" t="n">
        <v>21565</v>
      </c>
      <c r="B2543" s="35" t="n">
        <v>43</v>
      </c>
      <c r="C2543" s="7" t="n">
        <v>16</v>
      </c>
      <c r="D2543" s="7" t="n">
        <v>512</v>
      </c>
    </row>
    <row r="2544" spans="1:9">
      <c r="A2544" t="s">
        <v>4</v>
      </c>
      <c r="B2544" s="4" t="s">
        <v>5</v>
      </c>
      <c r="C2544" s="4" t="s">
        <v>10</v>
      </c>
      <c r="D2544" s="4" t="s">
        <v>18</v>
      </c>
      <c r="E2544" s="4" t="s">
        <v>18</v>
      </c>
      <c r="F2544" s="4" t="s">
        <v>18</v>
      </c>
      <c r="G2544" s="4" t="s">
        <v>18</v>
      </c>
    </row>
    <row r="2545" spans="1:7">
      <c r="A2545" t="n">
        <v>21572</v>
      </c>
      <c r="B2545" s="34" t="n">
        <v>46</v>
      </c>
      <c r="C2545" s="7" t="n">
        <v>11</v>
      </c>
      <c r="D2545" s="7" t="n">
        <v>-3.34999990463257</v>
      </c>
      <c r="E2545" s="7" t="n">
        <v>20</v>
      </c>
      <c r="F2545" s="7" t="n">
        <v>61.5699996948242</v>
      </c>
      <c r="G2545" s="7" t="n">
        <v>198.5</v>
      </c>
    </row>
    <row r="2546" spans="1:7">
      <c r="A2546" t="s">
        <v>4</v>
      </c>
      <c r="B2546" s="4" t="s">
        <v>5</v>
      </c>
      <c r="C2546" s="4" t="s">
        <v>10</v>
      </c>
      <c r="D2546" s="4" t="s">
        <v>18</v>
      </c>
      <c r="E2546" s="4" t="s">
        <v>18</v>
      </c>
      <c r="F2546" s="4" t="s">
        <v>18</v>
      </c>
      <c r="G2546" s="4" t="s">
        <v>18</v>
      </c>
    </row>
    <row r="2547" spans="1:7">
      <c r="A2547" t="n">
        <v>21591</v>
      </c>
      <c r="B2547" s="34" t="n">
        <v>46</v>
      </c>
      <c r="C2547" s="7" t="n">
        <v>14</v>
      </c>
      <c r="D2547" s="7" t="n">
        <v>-1.92999994754791</v>
      </c>
      <c r="E2547" s="7" t="n">
        <v>20</v>
      </c>
      <c r="F2547" s="7" t="n">
        <v>61.9700012207031</v>
      </c>
      <c r="G2547" s="7" t="n">
        <v>198.5</v>
      </c>
    </row>
    <row r="2548" spans="1:7">
      <c r="A2548" t="s">
        <v>4</v>
      </c>
      <c r="B2548" s="4" t="s">
        <v>5</v>
      </c>
      <c r="C2548" s="4" t="s">
        <v>10</v>
      </c>
      <c r="D2548" s="4" t="s">
        <v>18</v>
      </c>
      <c r="E2548" s="4" t="s">
        <v>18</v>
      </c>
      <c r="F2548" s="4" t="s">
        <v>18</v>
      </c>
      <c r="G2548" s="4" t="s">
        <v>18</v>
      </c>
    </row>
    <row r="2549" spans="1:7">
      <c r="A2549" t="n">
        <v>21610</v>
      </c>
      <c r="B2549" s="34" t="n">
        <v>46</v>
      </c>
      <c r="C2549" s="7" t="n">
        <v>15</v>
      </c>
      <c r="D2549" s="7" t="n">
        <v>-4.17000007629395</v>
      </c>
      <c r="E2549" s="7" t="n">
        <v>20</v>
      </c>
      <c r="F2549" s="7" t="n">
        <v>62.2099990844727</v>
      </c>
      <c r="G2549" s="7" t="n">
        <v>198.5</v>
      </c>
    </row>
    <row r="2550" spans="1:7">
      <c r="A2550" t="s">
        <v>4</v>
      </c>
      <c r="B2550" s="4" t="s">
        <v>5</v>
      </c>
      <c r="C2550" s="4" t="s">
        <v>10</v>
      </c>
      <c r="D2550" s="4" t="s">
        <v>18</v>
      </c>
      <c r="E2550" s="4" t="s">
        <v>18</v>
      </c>
      <c r="F2550" s="4" t="s">
        <v>18</v>
      </c>
      <c r="G2550" s="4" t="s">
        <v>18</v>
      </c>
    </row>
    <row r="2551" spans="1:7">
      <c r="A2551" t="n">
        <v>21629</v>
      </c>
      <c r="B2551" s="34" t="n">
        <v>46</v>
      </c>
      <c r="C2551" s="7" t="n">
        <v>16</v>
      </c>
      <c r="D2551" s="7" t="n">
        <v>-4.84000015258789</v>
      </c>
      <c r="E2551" s="7" t="n">
        <v>20</v>
      </c>
      <c r="F2551" s="7" t="n">
        <v>62.9099998474121</v>
      </c>
      <c r="G2551" s="7" t="n">
        <v>198.5</v>
      </c>
    </row>
    <row r="2552" spans="1:7">
      <c r="A2552" t="s">
        <v>4</v>
      </c>
      <c r="B2552" s="4" t="s">
        <v>5</v>
      </c>
      <c r="C2552" s="4" t="s">
        <v>10</v>
      </c>
      <c r="D2552" s="4" t="s">
        <v>13</v>
      </c>
      <c r="E2552" s="4" t="s">
        <v>6</v>
      </c>
      <c r="F2552" s="4" t="s">
        <v>18</v>
      </c>
      <c r="G2552" s="4" t="s">
        <v>18</v>
      </c>
      <c r="H2552" s="4" t="s">
        <v>18</v>
      </c>
    </row>
    <row r="2553" spans="1:7">
      <c r="A2553" t="n">
        <v>21648</v>
      </c>
      <c r="B2553" s="36" t="n">
        <v>48</v>
      </c>
      <c r="C2553" s="7" t="n">
        <v>11</v>
      </c>
      <c r="D2553" s="7" t="n">
        <v>0</v>
      </c>
      <c r="E2553" s="7" t="s">
        <v>210</v>
      </c>
      <c r="F2553" s="7" t="n">
        <v>-1</v>
      </c>
      <c r="G2553" s="7" t="n">
        <v>1</v>
      </c>
      <c r="H2553" s="7" t="n">
        <v>0</v>
      </c>
    </row>
    <row r="2554" spans="1:7">
      <c r="A2554" t="s">
        <v>4</v>
      </c>
      <c r="B2554" s="4" t="s">
        <v>5</v>
      </c>
      <c r="C2554" s="4" t="s">
        <v>10</v>
      </c>
      <c r="D2554" s="4" t="s">
        <v>13</v>
      </c>
      <c r="E2554" s="4" t="s">
        <v>6</v>
      </c>
      <c r="F2554" s="4" t="s">
        <v>18</v>
      </c>
      <c r="G2554" s="4" t="s">
        <v>18</v>
      </c>
      <c r="H2554" s="4" t="s">
        <v>18</v>
      </c>
    </row>
    <row r="2555" spans="1:7">
      <c r="A2555" t="n">
        <v>21674</v>
      </c>
      <c r="B2555" s="36" t="n">
        <v>48</v>
      </c>
      <c r="C2555" s="7" t="n">
        <v>14</v>
      </c>
      <c r="D2555" s="7" t="n">
        <v>0</v>
      </c>
      <c r="E2555" s="7" t="s">
        <v>210</v>
      </c>
      <c r="F2555" s="7" t="n">
        <v>-1</v>
      </c>
      <c r="G2555" s="7" t="n">
        <v>1</v>
      </c>
      <c r="H2555" s="7" t="n">
        <v>0</v>
      </c>
    </row>
    <row r="2556" spans="1:7">
      <c r="A2556" t="s">
        <v>4</v>
      </c>
      <c r="B2556" s="4" t="s">
        <v>5</v>
      </c>
      <c r="C2556" s="4" t="s">
        <v>10</v>
      </c>
      <c r="D2556" s="4" t="s">
        <v>13</v>
      </c>
      <c r="E2556" s="4" t="s">
        <v>6</v>
      </c>
      <c r="F2556" s="4" t="s">
        <v>18</v>
      </c>
      <c r="G2556" s="4" t="s">
        <v>18</v>
      </c>
      <c r="H2556" s="4" t="s">
        <v>18</v>
      </c>
    </row>
    <row r="2557" spans="1:7">
      <c r="A2557" t="n">
        <v>21700</v>
      </c>
      <c r="B2557" s="36" t="n">
        <v>48</v>
      </c>
      <c r="C2557" s="7" t="n">
        <v>15</v>
      </c>
      <c r="D2557" s="7" t="n">
        <v>0</v>
      </c>
      <c r="E2557" s="7" t="s">
        <v>210</v>
      </c>
      <c r="F2557" s="7" t="n">
        <v>-1</v>
      </c>
      <c r="G2557" s="7" t="n">
        <v>1</v>
      </c>
      <c r="H2557" s="7" t="n">
        <v>0</v>
      </c>
    </row>
    <row r="2558" spans="1:7">
      <c r="A2558" t="s">
        <v>4</v>
      </c>
      <c r="B2558" s="4" t="s">
        <v>5</v>
      </c>
      <c r="C2558" s="4" t="s">
        <v>10</v>
      </c>
      <c r="D2558" s="4" t="s">
        <v>13</v>
      </c>
      <c r="E2558" s="4" t="s">
        <v>6</v>
      </c>
      <c r="F2558" s="4" t="s">
        <v>18</v>
      </c>
      <c r="G2558" s="4" t="s">
        <v>18</v>
      </c>
      <c r="H2558" s="4" t="s">
        <v>18</v>
      </c>
    </row>
    <row r="2559" spans="1:7">
      <c r="A2559" t="n">
        <v>21726</v>
      </c>
      <c r="B2559" s="36" t="n">
        <v>48</v>
      </c>
      <c r="C2559" s="7" t="n">
        <v>16</v>
      </c>
      <c r="D2559" s="7" t="n">
        <v>0</v>
      </c>
      <c r="E2559" s="7" t="s">
        <v>210</v>
      </c>
      <c r="F2559" s="7" t="n">
        <v>-1</v>
      </c>
      <c r="G2559" s="7" t="n">
        <v>1</v>
      </c>
      <c r="H2559" s="7" t="n">
        <v>0</v>
      </c>
    </row>
    <row r="2560" spans="1:7">
      <c r="A2560" t="s">
        <v>4</v>
      </c>
      <c r="B2560" s="4" t="s">
        <v>5</v>
      </c>
      <c r="C2560" s="4" t="s">
        <v>13</v>
      </c>
      <c r="D2560" s="4" t="s">
        <v>10</v>
      </c>
      <c r="E2560" s="4" t="s">
        <v>6</v>
      </c>
      <c r="F2560" s="4" t="s">
        <v>6</v>
      </c>
      <c r="G2560" s="4" t="s">
        <v>6</v>
      </c>
      <c r="H2560" s="4" t="s">
        <v>6</v>
      </c>
    </row>
    <row r="2561" spans="1:8">
      <c r="A2561" t="n">
        <v>21752</v>
      </c>
      <c r="B2561" s="43" t="n">
        <v>51</v>
      </c>
      <c r="C2561" s="7" t="n">
        <v>3</v>
      </c>
      <c r="D2561" s="7" t="n">
        <v>11</v>
      </c>
      <c r="E2561" s="7" t="s">
        <v>114</v>
      </c>
      <c r="F2561" s="7" t="s">
        <v>65</v>
      </c>
      <c r="G2561" s="7" t="s">
        <v>66</v>
      </c>
      <c r="H2561" s="7" t="s">
        <v>67</v>
      </c>
    </row>
    <row r="2562" spans="1:8">
      <c r="A2562" t="s">
        <v>4</v>
      </c>
      <c r="B2562" s="4" t="s">
        <v>5</v>
      </c>
      <c r="C2562" s="4" t="s">
        <v>13</v>
      </c>
      <c r="D2562" s="4" t="s">
        <v>10</v>
      </c>
      <c r="E2562" s="4" t="s">
        <v>6</v>
      </c>
      <c r="F2562" s="4" t="s">
        <v>6</v>
      </c>
      <c r="G2562" s="4" t="s">
        <v>6</v>
      </c>
      <c r="H2562" s="4" t="s">
        <v>6</v>
      </c>
    </row>
    <row r="2563" spans="1:8">
      <c r="A2563" t="n">
        <v>21765</v>
      </c>
      <c r="B2563" s="43" t="n">
        <v>51</v>
      </c>
      <c r="C2563" s="7" t="n">
        <v>3</v>
      </c>
      <c r="D2563" s="7" t="n">
        <v>14</v>
      </c>
      <c r="E2563" s="7" t="s">
        <v>96</v>
      </c>
      <c r="F2563" s="7" t="s">
        <v>67</v>
      </c>
      <c r="G2563" s="7" t="s">
        <v>66</v>
      </c>
      <c r="H2563" s="7" t="s">
        <v>67</v>
      </c>
    </row>
    <row r="2564" spans="1:8">
      <c r="A2564" t="s">
        <v>4</v>
      </c>
      <c r="B2564" s="4" t="s">
        <v>5</v>
      </c>
      <c r="C2564" s="4" t="s">
        <v>13</v>
      </c>
      <c r="D2564" s="4" t="s">
        <v>10</v>
      </c>
      <c r="E2564" s="4" t="s">
        <v>6</v>
      </c>
      <c r="F2564" s="4" t="s">
        <v>6</v>
      </c>
      <c r="G2564" s="4" t="s">
        <v>6</v>
      </c>
      <c r="H2564" s="4" t="s">
        <v>6</v>
      </c>
    </row>
    <row r="2565" spans="1:8">
      <c r="A2565" t="n">
        <v>21778</v>
      </c>
      <c r="B2565" s="43" t="n">
        <v>51</v>
      </c>
      <c r="C2565" s="7" t="n">
        <v>3</v>
      </c>
      <c r="D2565" s="7" t="n">
        <v>15</v>
      </c>
      <c r="E2565" s="7" t="s">
        <v>114</v>
      </c>
      <c r="F2565" s="7" t="s">
        <v>67</v>
      </c>
      <c r="G2565" s="7" t="s">
        <v>66</v>
      </c>
      <c r="H2565" s="7" t="s">
        <v>67</v>
      </c>
    </row>
    <row r="2566" spans="1:8">
      <c r="A2566" t="s">
        <v>4</v>
      </c>
      <c r="B2566" s="4" t="s">
        <v>5</v>
      </c>
      <c r="C2566" s="4" t="s">
        <v>13</v>
      </c>
      <c r="D2566" s="4" t="s">
        <v>10</v>
      </c>
      <c r="E2566" s="4" t="s">
        <v>6</v>
      </c>
      <c r="F2566" s="4" t="s">
        <v>6</v>
      </c>
      <c r="G2566" s="4" t="s">
        <v>6</v>
      </c>
      <c r="H2566" s="4" t="s">
        <v>6</v>
      </c>
    </row>
    <row r="2567" spans="1:8">
      <c r="A2567" t="n">
        <v>21791</v>
      </c>
      <c r="B2567" s="43" t="n">
        <v>51</v>
      </c>
      <c r="C2567" s="7" t="n">
        <v>3</v>
      </c>
      <c r="D2567" s="7" t="n">
        <v>16</v>
      </c>
      <c r="E2567" s="7" t="s">
        <v>114</v>
      </c>
      <c r="F2567" s="7" t="s">
        <v>67</v>
      </c>
      <c r="G2567" s="7" t="s">
        <v>66</v>
      </c>
      <c r="H2567" s="7" t="s">
        <v>67</v>
      </c>
    </row>
    <row r="2568" spans="1:8">
      <c r="A2568" t="s">
        <v>4</v>
      </c>
      <c r="B2568" s="4" t="s">
        <v>5</v>
      </c>
      <c r="C2568" s="4" t="s">
        <v>10</v>
      </c>
      <c r="D2568" s="4" t="s">
        <v>18</v>
      </c>
      <c r="E2568" s="4" t="s">
        <v>18</v>
      </c>
      <c r="F2568" s="4" t="s">
        <v>18</v>
      </c>
      <c r="G2568" s="4" t="s">
        <v>10</v>
      </c>
      <c r="H2568" s="4" t="s">
        <v>10</v>
      </c>
    </row>
    <row r="2569" spans="1:8">
      <c r="A2569" t="n">
        <v>21804</v>
      </c>
      <c r="B2569" s="41" t="n">
        <v>60</v>
      </c>
      <c r="C2569" s="7" t="n">
        <v>23</v>
      </c>
      <c r="D2569" s="7" t="n">
        <v>0</v>
      </c>
      <c r="E2569" s="7" t="n">
        <v>0</v>
      </c>
      <c r="F2569" s="7" t="n">
        <v>0</v>
      </c>
      <c r="G2569" s="7" t="n">
        <v>0</v>
      </c>
      <c r="H2569" s="7" t="n">
        <v>1</v>
      </c>
    </row>
    <row r="2570" spans="1:8">
      <c r="A2570" t="s">
        <v>4</v>
      </c>
      <c r="B2570" s="4" t="s">
        <v>5</v>
      </c>
      <c r="C2570" s="4" t="s">
        <v>10</v>
      </c>
      <c r="D2570" s="4" t="s">
        <v>18</v>
      </c>
      <c r="E2570" s="4" t="s">
        <v>18</v>
      </c>
      <c r="F2570" s="4" t="s">
        <v>18</v>
      </c>
      <c r="G2570" s="4" t="s">
        <v>10</v>
      </c>
      <c r="H2570" s="4" t="s">
        <v>10</v>
      </c>
    </row>
    <row r="2571" spans="1:8">
      <c r="A2571" t="n">
        <v>21823</v>
      </c>
      <c r="B2571" s="41" t="n">
        <v>60</v>
      </c>
      <c r="C2571" s="7" t="n">
        <v>23</v>
      </c>
      <c r="D2571" s="7" t="n">
        <v>0</v>
      </c>
      <c r="E2571" s="7" t="n">
        <v>0</v>
      </c>
      <c r="F2571" s="7" t="n">
        <v>0</v>
      </c>
      <c r="G2571" s="7" t="n">
        <v>0</v>
      </c>
      <c r="H2571" s="7" t="n">
        <v>0</v>
      </c>
    </row>
    <row r="2572" spans="1:8">
      <c r="A2572" t="s">
        <v>4</v>
      </c>
      <c r="B2572" s="4" t="s">
        <v>5</v>
      </c>
      <c r="C2572" s="4" t="s">
        <v>10</v>
      </c>
      <c r="D2572" s="4" t="s">
        <v>10</v>
      </c>
      <c r="E2572" s="4" t="s">
        <v>10</v>
      </c>
    </row>
    <row r="2573" spans="1:8">
      <c r="A2573" t="n">
        <v>21842</v>
      </c>
      <c r="B2573" s="49" t="n">
        <v>61</v>
      </c>
      <c r="C2573" s="7" t="n">
        <v>23</v>
      </c>
      <c r="D2573" s="7" t="n">
        <v>65533</v>
      </c>
      <c r="E2573" s="7" t="n">
        <v>0</v>
      </c>
    </row>
    <row r="2574" spans="1:8">
      <c r="A2574" t="s">
        <v>4</v>
      </c>
      <c r="B2574" s="4" t="s">
        <v>5</v>
      </c>
      <c r="C2574" s="4" t="s">
        <v>10</v>
      </c>
      <c r="D2574" s="4" t="s">
        <v>18</v>
      </c>
      <c r="E2574" s="4" t="s">
        <v>18</v>
      </c>
      <c r="F2574" s="4" t="s">
        <v>18</v>
      </c>
      <c r="G2574" s="4" t="s">
        <v>18</v>
      </c>
    </row>
    <row r="2575" spans="1:8">
      <c r="A2575" t="n">
        <v>21849</v>
      </c>
      <c r="B2575" s="34" t="n">
        <v>46</v>
      </c>
      <c r="C2575" s="7" t="n">
        <v>27</v>
      </c>
      <c r="D2575" s="7" t="n">
        <v>-4.19999980926514</v>
      </c>
      <c r="E2575" s="7" t="n">
        <v>0</v>
      </c>
      <c r="F2575" s="7" t="n">
        <v>61.810001373291</v>
      </c>
      <c r="G2575" s="7" t="n">
        <v>-158.199996948242</v>
      </c>
    </row>
    <row r="2576" spans="1:8">
      <c r="A2576" t="s">
        <v>4</v>
      </c>
      <c r="B2576" s="4" t="s">
        <v>5</v>
      </c>
      <c r="C2576" s="4" t="s">
        <v>10</v>
      </c>
      <c r="D2576" s="4" t="s">
        <v>18</v>
      </c>
      <c r="E2576" s="4" t="s">
        <v>18</v>
      </c>
      <c r="F2576" s="4" t="s">
        <v>18</v>
      </c>
      <c r="G2576" s="4" t="s">
        <v>10</v>
      </c>
      <c r="H2576" s="4" t="s">
        <v>10</v>
      </c>
    </row>
    <row r="2577" spans="1:8">
      <c r="A2577" t="n">
        <v>21868</v>
      </c>
      <c r="B2577" s="41" t="n">
        <v>60</v>
      </c>
      <c r="C2577" s="7" t="n">
        <v>27</v>
      </c>
      <c r="D2577" s="7" t="n">
        <v>0</v>
      </c>
      <c r="E2577" s="7" t="n">
        <v>0</v>
      </c>
      <c r="F2577" s="7" t="n">
        <v>0</v>
      </c>
      <c r="G2577" s="7" t="n">
        <v>0</v>
      </c>
      <c r="H2577" s="7" t="n">
        <v>0</v>
      </c>
    </row>
    <row r="2578" spans="1:8">
      <c r="A2578" t="s">
        <v>4</v>
      </c>
      <c r="B2578" s="4" t="s">
        <v>5</v>
      </c>
      <c r="C2578" s="4" t="s">
        <v>10</v>
      </c>
      <c r="D2578" s="4" t="s">
        <v>18</v>
      </c>
      <c r="E2578" s="4" t="s">
        <v>18</v>
      </c>
      <c r="F2578" s="4" t="s">
        <v>18</v>
      </c>
      <c r="G2578" s="4" t="s">
        <v>10</v>
      </c>
      <c r="H2578" s="4" t="s">
        <v>10</v>
      </c>
    </row>
    <row r="2579" spans="1:8">
      <c r="A2579" t="n">
        <v>21887</v>
      </c>
      <c r="B2579" s="41" t="n">
        <v>60</v>
      </c>
      <c r="C2579" s="7" t="n">
        <v>29</v>
      </c>
      <c r="D2579" s="7" t="n">
        <v>0</v>
      </c>
      <c r="E2579" s="7" t="n">
        <v>35</v>
      </c>
      <c r="F2579" s="7" t="n">
        <v>0</v>
      </c>
      <c r="G2579" s="7" t="n">
        <v>0</v>
      </c>
      <c r="H2579" s="7" t="n">
        <v>0</v>
      </c>
    </row>
    <row r="2580" spans="1:8">
      <c r="A2580" t="s">
        <v>4</v>
      </c>
      <c r="B2580" s="4" t="s">
        <v>5</v>
      </c>
      <c r="C2580" s="4" t="s">
        <v>10</v>
      </c>
      <c r="D2580" s="4" t="s">
        <v>18</v>
      </c>
      <c r="E2580" s="4" t="s">
        <v>18</v>
      </c>
      <c r="F2580" s="4" t="s">
        <v>18</v>
      </c>
      <c r="G2580" s="4" t="s">
        <v>10</v>
      </c>
      <c r="H2580" s="4" t="s">
        <v>10</v>
      </c>
    </row>
    <row r="2581" spans="1:8">
      <c r="A2581" t="n">
        <v>21906</v>
      </c>
      <c r="B2581" s="41" t="n">
        <v>60</v>
      </c>
      <c r="C2581" s="7" t="n">
        <v>28</v>
      </c>
      <c r="D2581" s="7" t="n">
        <v>0</v>
      </c>
      <c r="E2581" s="7" t="n">
        <v>35</v>
      </c>
      <c r="F2581" s="7" t="n">
        <v>0</v>
      </c>
      <c r="G2581" s="7" t="n">
        <v>0</v>
      </c>
      <c r="H2581" s="7" t="n">
        <v>0</v>
      </c>
    </row>
    <row r="2582" spans="1:8">
      <c r="A2582" t="s">
        <v>4</v>
      </c>
      <c r="B2582" s="4" t="s">
        <v>5</v>
      </c>
      <c r="C2582" s="4" t="s">
        <v>10</v>
      </c>
      <c r="D2582" s="4" t="s">
        <v>18</v>
      </c>
      <c r="E2582" s="4" t="s">
        <v>18</v>
      </c>
      <c r="F2582" s="4" t="s">
        <v>18</v>
      </c>
      <c r="G2582" s="4" t="s">
        <v>10</v>
      </c>
      <c r="H2582" s="4" t="s">
        <v>10</v>
      </c>
    </row>
    <row r="2583" spans="1:8">
      <c r="A2583" t="n">
        <v>21925</v>
      </c>
      <c r="B2583" s="41" t="n">
        <v>60</v>
      </c>
      <c r="C2583" s="7" t="n">
        <v>24</v>
      </c>
      <c r="D2583" s="7" t="n">
        <v>0</v>
      </c>
      <c r="E2583" s="7" t="n">
        <v>35</v>
      </c>
      <c r="F2583" s="7" t="n">
        <v>0</v>
      </c>
      <c r="G2583" s="7" t="n">
        <v>0</v>
      </c>
      <c r="H2583" s="7" t="n">
        <v>0</v>
      </c>
    </row>
    <row r="2584" spans="1:8">
      <c r="A2584" t="s">
        <v>4</v>
      </c>
      <c r="B2584" s="4" t="s">
        <v>5</v>
      </c>
      <c r="C2584" s="4" t="s">
        <v>10</v>
      </c>
      <c r="D2584" s="4" t="s">
        <v>18</v>
      </c>
      <c r="E2584" s="4" t="s">
        <v>18</v>
      </c>
      <c r="F2584" s="4" t="s">
        <v>18</v>
      </c>
      <c r="G2584" s="4" t="s">
        <v>10</v>
      </c>
      <c r="H2584" s="4" t="s">
        <v>10</v>
      </c>
    </row>
    <row r="2585" spans="1:8">
      <c r="A2585" t="n">
        <v>21944</v>
      </c>
      <c r="B2585" s="41" t="n">
        <v>60</v>
      </c>
      <c r="C2585" s="7" t="n">
        <v>25</v>
      </c>
      <c r="D2585" s="7" t="n">
        <v>0</v>
      </c>
      <c r="E2585" s="7" t="n">
        <v>35</v>
      </c>
      <c r="F2585" s="7" t="n">
        <v>0</v>
      </c>
      <c r="G2585" s="7" t="n">
        <v>0</v>
      </c>
      <c r="H2585" s="7" t="n">
        <v>0</v>
      </c>
    </row>
    <row r="2586" spans="1:8">
      <c r="A2586" t="s">
        <v>4</v>
      </c>
      <c r="B2586" s="4" t="s">
        <v>5</v>
      </c>
      <c r="C2586" s="4" t="s">
        <v>13</v>
      </c>
      <c r="D2586" s="4" t="s">
        <v>10</v>
      </c>
      <c r="E2586" s="4" t="s">
        <v>6</v>
      </c>
      <c r="F2586" s="4" t="s">
        <v>6</v>
      </c>
      <c r="G2586" s="4" t="s">
        <v>6</v>
      </c>
      <c r="H2586" s="4" t="s">
        <v>6</v>
      </c>
    </row>
    <row r="2587" spans="1:8">
      <c r="A2587" t="n">
        <v>21963</v>
      </c>
      <c r="B2587" s="43" t="n">
        <v>51</v>
      </c>
      <c r="C2587" s="7" t="n">
        <v>3</v>
      </c>
      <c r="D2587" s="7" t="n">
        <v>29</v>
      </c>
      <c r="E2587" s="7" t="s">
        <v>241</v>
      </c>
      <c r="F2587" s="7" t="s">
        <v>65</v>
      </c>
      <c r="G2587" s="7" t="s">
        <v>66</v>
      </c>
      <c r="H2587" s="7" t="s">
        <v>67</v>
      </c>
    </row>
    <row r="2588" spans="1:8">
      <c r="A2588" t="s">
        <v>4</v>
      </c>
      <c r="B2588" s="4" t="s">
        <v>5</v>
      </c>
      <c r="C2588" s="4" t="s">
        <v>10</v>
      </c>
      <c r="D2588" s="4" t="s">
        <v>13</v>
      </c>
      <c r="E2588" s="4" t="s">
        <v>6</v>
      </c>
      <c r="F2588" s="4" t="s">
        <v>18</v>
      </c>
      <c r="G2588" s="4" t="s">
        <v>18</v>
      </c>
      <c r="H2588" s="4" t="s">
        <v>18</v>
      </c>
    </row>
    <row r="2589" spans="1:8">
      <c r="A2589" t="n">
        <v>21976</v>
      </c>
      <c r="B2589" s="36" t="n">
        <v>48</v>
      </c>
      <c r="C2589" s="7" t="n">
        <v>29</v>
      </c>
      <c r="D2589" s="7" t="n">
        <v>0</v>
      </c>
      <c r="E2589" s="7" t="s">
        <v>230</v>
      </c>
      <c r="F2589" s="7" t="n">
        <v>-1</v>
      </c>
      <c r="G2589" s="7" t="n">
        <v>1</v>
      </c>
      <c r="H2589" s="7" t="n">
        <v>1.40129846432482e-45</v>
      </c>
    </row>
    <row r="2590" spans="1:8">
      <c r="A2590" t="s">
        <v>4</v>
      </c>
      <c r="B2590" s="4" t="s">
        <v>5</v>
      </c>
      <c r="C2590" s="4" t="s">
        <v>13</v>
      </c>
      <c r="D2590" s="4" t="s">
        <v>10</v>
      </c>
      <c r="E2590" s="4" t="s">
        <v>10</v>
      </c>
      <c r="F2590" s="4" t="s">
        <v>9</v>
      </c>
    </row>
    <row r="2591" spans="1:8">
      <c r="A2591" t="n">
        <v>22005</v>
      </c>
      <c r="B2591" s="39" t="n">
        <v>84</v>
      </c>
      <c r="C2591" s="7" t="n">
        <v>1</v>
      </c>
      <c r="D2591" s="7" t="n">
        <v>0</v>
      </c>
      <c r="E2591" s="7" t="n">
        <v>0</v>
      </c>
      <c r="F2591" s="7" t="n">
        <v>0</v>
      </c>
    </row>
    <row r="2592" spans="1:8">
      <c r="A2592" t="s">
        <v>4</v>
      </c>
      <c r="B2592" s="4" t="s">
        <v>5</v>
      </c>
      <c r="C2592" s="4" t="s">
        <v>10</v>
      </c>
      <c r="D2592" s="4" t="s">
        <v>13</v>
      </c>
    </row>
    <row r="2593" spans="1:8">
      <c r="A2593" t="n">
        <v>22015</v>
      </c>
      <c r="B2593" s="42" t="n">
        <v>56</v>
      </c>
      <c r="C2593" s="7" t="n">
        <v>7036</v>
      </c>
      <c r="D2593" s="7" t="n">
        <v>1</v>
      </c>
    </row>
    <row r="2594" spans="1:8">
      <c r="A2594" t="s">
        <v>4</v>
      </c>
      <c r="B2594" s="4" t="s">
        <v>5</v>
      </c>
      <c r="C2594" s="4" t="s">
        <v>13</v>
      </c>
      <c r="D2594" s="4" t="s">
        <v>10</v>
      </c>
      <c r="E2594" s="4" t="s">
        <v>13</v>
      </c>
    </row>
    <row r="2595" spans="1:8">
      <c r="A2595" t="n">
        <v>22019</v>
      </c>
      <c r="B2595" s="31" t="n">
        <v>39</v>
      </c>
      <c r="C2595" s="7" t="n">
        <v>13</v>
      </c>
      <c r="D2595" s="7" t="n">
        <v>65533</v>
      </c>
      <c r="E2595" s="7" t="n">
        <v>106</v>
      </c>
    </row>
    <row r="2596" spans="1:8">
      <c r="A2596" t="s">
        <v>4</v>
      </c>
      <c r="B2596" s="4" t="s">
        <v>5</v>
      </c>
      <c r="C2596" s="4" t="s">
        <v>13</v>
      </c>
      <c r="D2596" s="4" t="s">
        <v>10</v>
      </c>
      <c r="E2596" s="4" t="s">
        <v>13</v>
      </c>
    </row>
    <row r="2597" spans="1:8">
      <c r="A2597" t="n">
        <v>22024</v>
      </c>
      <c r="B2597" s="31" t="n">
        <v>39</v>
      </c>
      <c r="C2597" s="7" t="n">
        <v>13</v>
      </c>
      <c r="D2597" s="7" t="n">
        <v>65533</v>
      </c>
      <c r="E2597" s="7" t="n">
        <v>107</v>
      </c>
    </row>
    <row r="2598" spans="1:8">
      <c r="A2598" t="s">
        <v>4</v>
      </c>
      <c r="B2598" s="4" t="s">
        <v>5</v>
      </c>
      <c r="C2598" s="4" t="s">
        <v>13</v>
      </c>
      <c r="D2598" s="4" t="s">
        <v>10</v>
      </c>
      <c r="E2598" s="4" t="s">
        <v>13</v>
      </c>
    </row>
    <row r="2599" spans="1:8">
      <c r="A2599" t="n">
        <v>22029</v>
      </c>
      <c r="B2599" s="31" t="n">
        <v>39</v>
      </c>
      <c r="C2599" s="7" t="n">
        <v>13</v>
      </c>
      <c r="D2599" s="7" t="n">
        <v>65533</v>
      </c>
      <c r="E2599" s="7" t="n">
        <v>108</v>
      </c>
    </row>
    <row r="2600" spans="1:8">
      <c r="A2600" t="s">
        <v>4</v>
      </c>
      <c r="B2600" s="4" t="s">
        <v>5</v>
      </c>
      <c r="C2600" s="4" t="s">
        <v>13</v>
      </c>
      <c r="D2600" s="4" t="s">
        <v>10</v>
      </c>
      <c r="E2600" s="4" t="s">
        <v>13</v>
      </c>
    </row>
    <row r="2601" spans="1:8">
      <c r="A2601" t="n">
        <v>22034</v>
      </c>
      <c r="B2601" s="31" t="n">
        <v>39</v>
      </c>
      <c r="C2601" s="7" t="n">
        <v>13</v>
      </c>
      <c r="D2601" s="7" t="n">
        <v>65533</v>
      </c>
      <c r="E2601" s="7" t="n">
        <v>109</v>
      </c>
    </row>
    <row r="2602" spans="1:8">
      <c r="A2602" t="s">
        <v>4</v>
      </c>
      <c r="B2602" s="4" t="s">
        <v>5</v>
      </c>
      <c r="C2602" s="4" t="s">
        <v>10</v>
      </c>
      <c r="D2602" s="4" t="s">
        <v>18</v>
      </c>
      <c r="E2602" s="4" t="s">
        <v>18</v>
      </c>
      <c r="F2602" s="4" t="s">
        <v>18</v>
      </c>
      <c r="G2602" s="4" t="s">
        <v>18</v>
      </c>
    </row>
    <row r="2603" spans="1:8">
      <c r="A2603" t="n">
        <v>22039</v>
      </c>
      <c r="B2603" s="34" t="n">
        <v>46</v>
      </c>
      <c r="C2603" s="7" t="n">
        <v>7036</v>
      </c>
      <c r="D2603" s="7" t="n">
        <v>187.479995727539</v>
      </c>
      <c r="E2603" s="7" t="n">
        <v>30</v>
      </c>
      <c r="F2603" s="7" t="n">
        <v>239.119995117188</v>
      </c>
      <c r="G2603" s="7" t="n">
        <v>223.600006103516</v>
      </c>
    </row>
    <row r="2604" spans="1:8">
      <c r="A2604" t="s">
        <v>4</v>
      </c>
      <c r="B2604" s="4" t="s">
        <v>5</v>
      </c>
      <c r="C2604" s="4" t="s">
        <v>13</v>
      </c>
      <c r="D2604" s="4" t="s">
        <v>10</v>
      </c>
    </row>
    <row r="2605" spans="1:8">
      <c r="A2605" t="n">
        <v>22058</v>
      </c>
      <c r="B2605" s="23" t="n">
        <v>58</v>
      </c>
      <c r="C2605" s="7" t="n">
        <v>255</v>
      </c>
      <c r="D2605" s="7" t="n">
        <v>0</v>
      </c>
    </row>
    <row r="2606" spans="1:8">
      <c r="A2606" t="s">
        <v>4</v>
      </c>
      <c r="B2606" s="4" t="s">
        <v>5</v>
      </c>
      <c r="C2606" s="4" t="s">
        <v>13</v>
      </c>
      <c r="D2606" s="4" t="s">
        <v>18</v>
      </c>
      <c r="E2606" s="4" t="s">
        <v>10</v>
      </c>
      <c r="F2606" s="4" t="s">
        <v>13</v>
      </c>
    </row>
    <row r="2607" spans="1:8">
      <c r="A2607" t="n">
        <v>22062</v>
      </c>
      <c r="B2607" s="20" t="n">
        <v>49</v>
      </c>
      <c r="C2607" s="7" t="n">
        <v>3</v>
      </c>
      <c r="D2607" s="7" t="n">
        <v>0.800000011920929</v>
      </c>
      <c r="E2607" s="7" t="n">
        <v>500</v>
      </c>
      <c r="F2607" s="7" t="n">
        <v>0</v>
      </c>
    </row>
    <row r="2608" spans="1:8">
      <c r="A2608" t="s">
        <v>4</v>
      </c>
      <c r="B2608" s="4" t="s">
        <v>5</v>
      </c>
      <c r="C2608" s="4" t="s">
        <v>13</v>
      </c>
      <c r="D2608" s="4" t="s">
        <v>10</v>
      </c>
      <c r="E2608" s="4" t="s">
        <v>10</v>
      </c>
    </row>
    <row r="2609" spans="1:7">
      <c r="A2609" t="n">
        <v>22071</v>
      </c>
      <c r="B2609" s="14" t="n">
        <v>50</v>
      </c>
      <c r="C2609" s="7" t="n">
        <v>1</v>
      </c>
      <c r="D2609" s="7" t="n">
        <v>4525</v>
      </c>
      <c r="E2609" s="7" t="n">
        <v>4000</v>
      </c>
    </row>
    <row r="2610" spans="1:7">
      <c r="A2610" t="s">
        <v>4</v>
      </c>
      <c r="B2610" s="4" t="s">
        <v>5</v>
      </c>
      <c r="C2610" s="4" t="s">
        <v>13</v>
      </c>
      <c r="D2610" s="4" t="s">
        <v>10</v>
      </c>
      <c r="E2610" s="4" t="s">
        <v>6</v>
      </c>
    </row>
    <row r="2611" spans="1:7">
      <c r="A2611" t="n">
        <v>22077</v>
      </c>
      <c r="B2611" s="43" t="n">
        <v>51</v>
      </c>
      <c r="C2611" s="7" t="n">
        <v>4</v>
      </c>
      <c r="D2611" s="7" t="n">
        <v>29</v>
      </c>
      <c r="E2611" s="7" t="s">
        <v>61</v>
      </c>
    </row>
    <row r="2612" spans="1:7">
      <c r="A2612" t="s">
        <v>4</v>
      </c>
      <c r="B2612" s="4" t="s">
        <v>5</v>
      </c>
      <c r="C2612" s="4" t="s">
        <v>10</v>
      </c>
    </row>
    <row r="2613" spans="1:7">
      <c r="A2613" t="n">
        <v>22091</v>
      </c>
      <c r="B2613" s="30" t="n">
        <v>16</v>
      </c>
      <c r="C2613" s="7" t="n">
        <v>0</v>
      </c>
    </row>
    <row r="2614" spans="1:7">
      <c r="A2614" t="s">
        <v>4</v>
      </c>
      <c r="B2614" s="4" t="s">
        <v>5</v>
      </c>
      <c r="C2614" s="4" t="s">
        <v>10</v>
      </c>
      <c r="D2614" s="4" t="s">
        <v>13</v>
      </c>
      <c r="E2614" s="4" t="s">
        <v>9</v>
      </c>
      <c r="F2614" s="4" t="s">
        <v>62</v>
      </c>
      <c r="G2614" s="4" t="s">
        <v>13</v>
      </c>
      <c r="H2614" s="4" t="s">
        <v>13</v>
      </c>
    </row>
    <row r="2615" spans="1:7">
      <c r="A2615" t="n">
        <v>22094</v>
      </c>
      <c r="B2615" s="44" t="n">
        <v>26</v>
      </c>
      <c r="C2615" s="7" t="n">
        <v>29</v>
      </c>
      <c r="D2615" s="7" t="n">
        <v>17</v>
      </c>
      <c r="E2615" s="7" t="n">
        <v>39394</v>
      </c>
      <c r="F2615" s="7" t="s">
        <v>281</v>
      </c>
      <c r="G2615" s="7" t="n">
        <v>2</v>
      </c>
      <c r="H2615" s="7" t="n">
        <v>0</v>
      </c>
    </row>
    <row r="2616" spans="1:7">
      <c r="A2616" t="s">
        <v>4</v>
      </c>
      <c r="B2616" s="4" t="s">
        <v>5</v>
      </c>
    </row>
    <row r="2617" spans="1:7">
      <c r="A2617" t="n">
        <v>22125</v>
      </c>
      <c r="B2617" s="45" t="n">
        <v>28</v>
      </c>
    </row>
    <row r="2618" spans="1:7">
      <c r="A2618" t="s">
        <v>4</v>
      </c>
      <c r="B2618" s="4" t="s">
        <v>5</v>
      </c>
      <c r="C2618" s="4" t="s">
        <v>10</v>
      </c>
    </row>
    <row r="2619" spans="1:7">
      <c r="A2619" t="n">
        <v>22126</v>
      </c>
      <c r="B2619" s="30" t="n">
        <v>16</v>
      </c>
      <c r="C2619" s="7" t="n">
        <v>500</v>
      </c>
    </row>
    <row r="2620" spans="1:7">
      <c r="A2620" t="s">
        <v>4</v>
      </c>
      <c r="B2620" s="4" t="s">
        <v>5</v>
      </c>
      <c r="C2620" s="4" t="s">
        <v>13</v>
      </c>
      <c r="D2620" s="4" t="s">
        <v>18</v>
      </c>
      <c r="E2620" s="4" t="s">
        <v>18</v>
      </c>
      <c r="F2620" s="4" t="s">
        <v>18</v>
      </c>
    </row>
    <row r="2621" spans="1:7">
      <c r="A2621" t="n">
        <v>22129</v>
      </c>
      <c r="B2621" s="38" t="n">
        <v>45</v>
      </c>
      <c r="C2621" s="7" t="n">
        <v>9</v>
      </c>
      <c r="D2621" s="7" t="n">
        <v>0.0199999995529652</v>
      </c>
      <c r="E2621" s="7" t="n">
        <v>0.0199999995529652</v>
      </c>
      <c r="F2621" s="7" t="n">
        <v>0.200000002980232</v>
      </c>
    </row>
    <row r="2622" spans="1:7">
      <c r="A2622" t="s">
        <v>4</v>
      </c>
      <c r="B2622" s="4" t="s">
        <v>5</v>
      </c>
      <c r="C2622" s="4" t="s">
        <v>13</v>
      </c>
      <c r="D2622" s="4" t="s">
        <v>10</v>
      </c>
      <c r="E2622" s="4" t="s">
        <v>6</v>
      </c>
    </row>
    <row r="2623" spans="1:7">
      <c r="A2623" t="n">
        <v>22143</v>
      </c>
      <c r="B2623" s="43" t="n">
        <v>51</v>
      </c>
      <c r="C2623" s="7" t="n">
        <v>4</v>
      </c>
      <c r="D2623" s="7" t="n">
        <v>29</v>
      </c>
      <c r="E2623" s="7" t="s">
        <v>282</v>
      </c>
    </row>
    <row r="2624" spans="1:7">
      <c r="A2624" t="s">
        <v>4</v>
      </c>
      <c r="B2624" s="4" t="s">
        <v>5</v>
      </c>
      <c r="C2624" s="4" t="s">
        <v>10</v>
      </c>
    </row>
    <row r="2625" spans="1:8">
      <c r="A2625" t="n">
        <v>22156</v>
      </c>
      <c r="B2625" s="30" t="n">
        <v>16</v>
      </c>
      <c r="C2625" s="7" t="n">
        <v>0</v>
      </c>
    </row>
    <row r="2626" spans="1:8">
      <c r="A2626" t="s">
        <v>4</v>
      </c>
      <c r="B2626" s="4" t="s">
        <v>5</v>
      </c>
      <c r="C2626" s="4" t="s">
        <v>10</v>
      </c>
      <c r="D2626" s="4" t="s">
        <v>13</v>
      </c>
      <c r="E2626" s="4" t="s">
        <v>9</v>
      </c>
      <c r="F2626" s="4" t="s">
        <v>62</v>
      </c>
      <c r="G2626" s="4" t="s">
        <v>13</v>
      </c>
      <c r="H2626" s="4" t="s">
        <v>13</v>
      </c>
    </row>
    <row r="2627" spans="1:8">
      <c r="A2627" t="n">
        <v>22159</v>
      </c>
      <c r="B2627" s="44" t="n">
        <v>26</v>
      </c>
      <c r="C2627" s="7" t="n">
        <v>29</v>
      </c>
      <c r="D2627" s="7" t="n">
        <v>17</v>
      </c>
      <c r="E2627" s="7" t="n">
        <v>39395</v>
      </c>
      <c r="F2627" s="7" t="s">
        <v>283</v>
      </c>
      <c r="G2627" s="7" t="n">
        <v>2</v>
      </c>
      <c r="H2627" s="7" t="n">
        <v>0</v>
      </c>
    </row>
    <row r="2628" spans="1:8">
      <c r="A2628" t="s">
        <v>4</v>
      </c>
      <c r="B2628" s="4" t="s">
        <v>5</v>
      </c>
    </row>
    <row r="2629" spans="1:8">
      <c r="A2629" t="n">
        <v>22173</v>
      </c>
      <c r="B2629" s="45" t="n">
        <v>28</v>
      </c>
    </row>
    <row r="2630" spans="1:8">
      <c r="A2630" t="s">
        <v>4</v>
      </c>
      <c r="B2630" s="4" t="s">
        <v>5</v>
      </c>
      <c r="C2630" s="4" t="s">
        <v>13</v>
      </c>
      <c r="D2630" s="4" t="s">
        <v>10</v>
      </c>
      <c r="E2630" s="4" t="s">
        <v>10</v>
      </c>
      <c r="F2630" s="4" t="s">
        <v>9</v>
      </c>
    </row>
    <row r="2631" spans="1:8">
      <c r="A2631" t="n">
        <v>22174</v>
      </c>
      <c r="B2631" s="39" t="n">
        <v>84</v>
      </c>
      <c r="C2631" s="7" t="n">
        <v>0</v>
      </c>
      <c r="D2631" s="7" t="n">
        <v>0</v>
      </c>
      <c r="E2631" s="7" t="n">
        <v>0</v>
      </c>
      <c r="F2631" s="7" t="n">
        <v>1050253722</v>
      </c>
    </row>
    <row r="2632" spans="1:8">
      <c r="A2632" t="s">
        <v>4</v>
      </c>
      <c r="B2632" s="4" t="s">
        <v>5</v>
      </c>
      <c r="C2632" s="4" t="s">
        <v>13</v>
      </c>
      <c r="D2632" s="4" t="s">
        <v>13</v>
      </c>
      <c r="E2632" s="4" t="s">
        <v>18</v>
      </c>
      <c r="F2632" s="4" t="s">
        <v>18</v>
      </c>
      <c r="G2632" s="4" t="s">
        <v>18</v>
      </c>
      <c r="H2632" s="4" t="s">
        <v>10</v>
      </c>
    </row>
    <row r="2633" spans="1:8">
      <c r="A2633" t="n">
        <v>22184</v>
      </c>
      <c r="B2633" s="38" t="n">
        <v>45</v>
      </c>
      <c r="C2633" s="7" t="n">
        <v>2</v>
      </c>
      <c r="D2633" s="7" t="n">
        <v>3</v>
      </c>
      <c r="E2633" s="7" t="n">
        <v>-6.71000003814697</v>
      </c>
      <c r="F2633" s="7" t="n">
        <v>1.29999995231628</v>
      </c>
      <c r="G2633" s="7" t="n">
        <v>52.6800003051758</v>
      </c>
      <c r="H2633" s="7" t="n">
        <v>3000</v>
      </c>
    </row>
    <row r="2634" spans="1:8">
      <c r="A2634" t="s">
        <v>4</v>
      </c>
      <c r="B2634" s="4" t="s">
        <v>5</v>
      </c>
      <c r="C2634" s="4" t="s">
        <v>13</v>
      </c>
      <c r="D2634" s="4" t="s">
        <v>13</v>
      </c>
      <c r="E2634" s="4" t="s">
        <v>18</v>
      </c>
      <c r="F2634" s="4" t="s">
        <v>18</v>
      </c>
      <c r="G2634" s="4" t="s">
        <v>18</v>
      </c>
      <c r="H2634" s="4" t="s">
        <v>10</v>
      </c>
      <c r="I2634" s="4" t="s">
        <v>13</v>
      </c>
    </row>
    <row r="2635" spans="1:8">
      <c r="A2635" t="n">
        <v>22201</v>
      </c>
      <c r="B2635" s="38" t="n">
        <v>45</v>
      </c>
      <c r="C2635" s="7" t="n">
        <v>4</v>
      </c>
      <c r="D2635" s="7" t="n">
        <v>3</v>
      </c>
      <c r="E2635" s="7" t="n">
        <v>40.9000015258789</v>
      </c>
      <c r="F2635" s="7" t="n">
        <v>19.8500003814697</v>
      </c>
      <c r="G2635" s="7" t="n">
        <v>0</v>
      </c>
      <c r="H2635" s="7" t="n">
        <v>3000</v>
      </c>
      <c r="I2635" s="7" t="n">
        <v>1</v>
      </c>
    </row>
    <row r="2636" spans="1:8">
      <c r="A2636" t="s">
        <v>4</v>
      </c>
      <c r="B2636" s="4" t="s">
        <v>5</v>
      </c>
      <c r="C2636" s="4" t="s">
        <v>13</v>
      </c>
      <c r="D2636" s="4" t="s">
        <v>13</v>
      </c>
      <c r="E2636" s="4" t="s">
        <v>18</v>
      </c>
      <c r="F2636" s="4" t="s">
        <v>10</v>
      </c>
    </row>
    <row r="2637" spans="1:8">
      <c r="A2637" t="n">
        <v>22219</v>
      </c>
      <c r="B2637" s="38" t="n">
        <v>45</v>
      </c>
      <c r="C2637" s="7" t="n">
        <v>5</v>
      </c>
      <c r="D2637" s="7" t="n">
        <v>3</v>
      </c>
      <c r="E2637" s="7" t="n">
        <v>18</v>
      </c>
      <c r="F2637" s="7" t="n">
        <v>3000</v>
      </c>
    </row>
    <row r="2638" spans="1:8">
      <c r="A2638" t="s">
        <v>4</v>
      </c>
      <c r="B2638" s="4" t="s">
        <v>5</v>
      </c>
      <c r="C2638" s="4" t="s">
        <v>13</v>
      </c>
      <c r="D2638" s="4" t="s">
        <v>13</v>
      </c>
      <c r="E2638" s="4" t="s">
        <v>18</v>
      </c>
      <c r="F2638" s="4" t="s">
        <v>10</v>
      </c>
    </row>
    <row r="2639" spans="1:8">
      <c r="A2639" t="n">
        <v>22228</v>
      </c>
      <c r="B2639" s="38" t="n">
        <v>45</v>
      </c>
      <c r="C2639" s="7" t="n">
        <v>11</v>
      </c>
      <c r="D2639" s="7" t="n">
        <v>3</v>
      </c>
      <c r="E2639" s="7" t="n">
        <v>38.5999984741211</v>
      </c>
      <c r="F2639" s="7" t="n">
        <v>3000</v>
      </c>
    </row>
    <row r="2640" spans="1:8">
      <c r="A2640" t="s">
        <v>4</v>
      </c>
      <c r="B2640" s="4" t="s">
        <v>5</v>
      </c>
      <c r="C2640" s="4" t="s">
        <v>10</v>
      </c>
    </row>
    <row r="2641" spans="1:9">
      <c r="A2641" t="n">
        <v>22237</v>
      </c>
      <c r="B2641" s="30" t="n">
        <v>16</v>
      </c>
      <c r="C2641" s="7" t="n">
        <v>2000</v>
      </c>
    </row>
    <row r="2642" spans="1:9">
      <c r="A2642" t="s">
        <v>4</v>
      </c>
      <c r="B2642" s="4" t="s">
        <v>5</v>
      </c>
      <c r="C2642" s="4" t="s">
        <v>13</v>
      </c>
      <c r="D2642" s="4" t="s">
        <v>10</v>
      </c>
      <c r="E2642" s="4" t="s">
        <v>18</v>
      </c>
    </row>
    <row r="2643" spans="1:9">
      <c r="A2643" t="n">
        <v>22240</v>
      </c>
      <c r="B2643" s="23" t="n">
        <v>58</v>
      </c>
      <c r="C2643" s="7" t="n">
        <v>101</v>
      </c>
      <c r="D2643" s="7" t="n">
        <v>300</v>
      </c>
      <c r="E2643" s="7" t="n">
        <v>1</v>
      </c>
    </row>
    <row r="2644" spans="1:9">
      <c r="A2644" t="s">
        <v>4</v>
      </c>
      <c r="B2644" s="4" t="s">
        <v>5</v>
      </c>
      <c r="C2644" s="4" t="s">
        <v>13</v>
      </c>
      <c r="D2644" s="4" t="s">
        <v>10</v>
      </c>
    </row>
    <row r="2645" spans="1:9">
      <c r="A2645" t="n">
        <v>22248</v>
      </c>
      <c r="B2645" s="23" t="n">
        <v>58</v>
      </c>
      <c r="C2645" s="7" t="n">
        <v>254</v>
      </c>
      <c r="D2645" s="7" t="n">
        <v>0</v>
      </c>
    </row>
    <row r="2646" spans="1:9">
      <c r="A2646" t="s">
        <v>4</v>
      </c>
      <c r="B2646" s="4" t="s">
        <v>5</v>
      </c>
      <c r="C2646" s="4" t="s">
        <v>13</v>
      </c>
      <c r="D2646" s="4" t="s">
        <v>13</v>
      </c>
      <c r="E2646" s="4" t="s">
        <v>18</v>
      </c>
      <c r="F2646" s="4" t="s">
        <v>18</v>
      </c>
      <c r="G2646" s="4" t="s">
        <v>18</v>
      </c>
      <c r="H2646" s="4" t="s">
        <v>10</v>
      </c>
    </row>
    <row r="2647" spans="1:9">
      <c r="A2647" t="n">
        <v>22252</v>
      </c>
      <c r="B2647" s="38" t="n">
        <v>45</v>
      </c>
      <c r="C2647" s="7" t="n">
        <v>2</v>
      </c>
      <c r="D2647" s="7" t="n">
        <v>3</v>
      </c>
      <c r="E2647" s="7" t="n">
        <v>-5.96000003814697</v>
      </c>
      <c r="F2647" s="7" t="n">
        <v>11.5</v>
      </c>
      <c r="G2647" s="7" t="n">
        <v>59</v>
      </c>
      <c r="H2647" s="7" t="n">
        <v>0</v>
      </c>
    </row>
    <row r="2648" spans="1:9">
      <c r="A2648" t="s">
        <v>4</v>
      </c>
      <c r="B2648" s="4" t="s">
        <v>5</v>
      </c>
      <c r="C2648" s="4" t="s">
        <v>13</v>
      </c>
      <c r="D2648" s="4" t="s">
        <v>13</v>
      </c>
      <c r="E2648" s="4" t="s">
        <v>18</v>
      </c>
      <c r="F2648" s="4" t="s">
        <v>18</v>
      </c>
      <c r="G2648" s="4" t="s">
        <v>18</v>
      </c>
      <c r="H2648" s="4" t="s">
        <v>10</v>
      </c>
      <c r="I2648" s="4" t="s">
        <v>13</v>
      </c>
    </row>
    <row r="2649" spans="1:9">
      <c r="A2649" t="n">
        <v>22269</v>
      </c>
      <c r="B2649" s="38" t="n">
        <v>45</v>
      </c>
      <c r="C2649" s="7" t="n">
        <v>4</v>
      </c>
      <c r="D2649" s="7" t="n">
        <v>3</v>
      </c>
      <c r="E2649" s="7" t="n">
        <v>326.059997558594</v>
      </c>
      <c r="F2649" s="7" t="n">
        <v>264.779998779297</v>
      </c>
      <c r="G2649" s="7" t="n">
        <v>17.7700004577637</v>
      </c>
      <c r="H2649" s="7" t="n">
        <v>0</v>
      </c>
      <c r="I2649" s="7" t="n">
        <v>1</v>
      </c>
    </row>
    <row r="2650" spans="1:9">
      <c r="A2650" t="s">
        <v>4</v>
      </c>
      <c r="B2650" s="4" t="s">
        <v>5</v>
      </c>
      <c r="C2650" s="4" t="s">
        <v>13</v>
      </c>
      <c r="D2650" s="4" t="s">
        <v>13</v>
      </c>
      <c r="E2650" s="4" t="s">
        <v>18</v>
      </c>
      <c r="F2650" s="4" t="s">
        <v>10</v>
      </c>
    </row>
    <row r="2651" spans="1:9">
      <c r="A2651" t="n">
        <v>22287</v>
      </c>
      <c r="B2651" s="38" t="n">
        <v>45</v>
      </c>
      <c r="C2651" s="7" t="n">
        <v>5</v>
      </c>
      <c r="D2651" s="7" t="n">
        <v>3</v>
      </c>
      <c r="E2651" s="7" t="n">
        <v>3.29999995231628</v>
      </c>
      <c r="F2651" s="7" t="n">
        <v>0</v>
      </c>
    </row>
    <row r="2652" spans="1:9">
      <c r="A2652" t="s">
        <v>4</v>
      </c>
      <c r="B2652" s="4" t="s">
        <v>5</v>
      </c>
      <c r="C2652" s="4" t="s">
        <v>13</v>
      </c>
      <c r="D2652" s="4" t="s">
        <v>13</v>
      </c>
      <c r="E2652" s="4" t="s">
        <v>18</v>
      </c>
      <c r="F2652" s="4" t="s">
        <v>10</v>
      </c>
    </row>
    <row r="2653" spans="1:9">
      <c r="A2653" t="n">
        <v>22296</v>
      </c>
      <c r="B2653" s="38" t="n">
        <v>45</v>
      </c>
      <c r="C2653" s="7" t="n">
        <v>11</v>
      </c>
      <c r="D2653" s="7" t="n">
        <v>3</v>
      </c>
      <c r="E2653" s="7" t="n">
        <v>38.5999984741211</v>
      </c>
      <c r="F2653" s="7" t="n">
        <v>0</v>
      </c>
    </row>
    <row r="2654" spans="1:9">
      <c r="A2654" t="s">
        <v>4</v>
      </c>
      <c r="B2654" s="4" t="s">
        <v>5</v>
      </c>
      <c r="C2654" s="4" t="s">
        <v>13</v>
      </c>
      <c r="D2654" s="4" t="s">
        <v>13</v>
      </c>
      <c r="E2654" s="4" t="s">
        <v>18</v>
      </c>
      <c r="F2654" s="4" t="s">
        <v>18</v>
      </c>
      <c r="G2654" s="4" t="s">
        <v>18</v>
      </c>
      <c r="H2654" s="4" t="s">
        <v>10</v>
      </c>
    </row>
    <row r="2655" spans="1:9">
      <c r="A2655" t="n">
        <v>22305</v>
      </c>
      <c r="B2655" s="38" t="n">
        <v>45</v>
      </c>
      <c r="C2655" s="7" t="n">
        <v>2</v>
      </c>
      <c r="D2655" s="7" t="n">
        <v>3</v>
      </c>
      <c r="E2655" s="7" t="n">
        <v>-5.8899998664856</v>
      </c>
      <c r="F2655" s="7" t="n">
        <v>4.57000017166138</v>
      </c>
      <c r="G2655" s="7" t="n">
        <v>58.0299987792969</v>
      </c>
      <c r="H2655" s="7" t="n">
        <v>6000</v>
      </c>
    </row>
    <row r="2656" spans="1:9">
      <c r="A2656" t="s">
        <v>4</v>
      </c>
      <c r="B2656" s="4" t="s">
        <v>5</v>
      </c>
      <c r="C2656" s="4" t="s">
        <v>13</v>
      </c>
      <c r="D2656" s="4" t="s">
        <v>13</v>
      </c>
      <c r="E2656" s="4" t="s">
        <v>18</v>
      </c>
      <c r="F2656" s="4" t="s">
        <v>18</v>
      </c>
      <c r="G2656" s="4" t="s">
        <v>18</v>
      </c>
      <c r="H2656" s="4" t="s">
        <v>10</v>
      </c>
      <c r="I2656" s="4" t="s">
        <v>13</v>
      </c>
    </row>
    <row r="2657" spans="1:9">
      <c r="A2657" t="n">
        <v>22322</v>
      </c>
      <c r="B2657" s="38" t="n">
        <v>45</v>
      </c>
      <c r="C2657" s="7" t="n">
        <v>4</v>
      </c>
      <c r="D2657" s="7" t="n">
        <v>3</v>
      </c>
      <c r="E2657" s="7" t="n">
        <v>55.2299995422363</v>
      </c>
      <c r="F2657" s="7" t="n">
        <v>325.799987792969</v>
      </c>
      <c r="G2657" s="7" t="n">
        <v>13.3299999237061</v>
      </c>
      <c r="H2657" s="7" t="n">
        <v>6000</v>
      </c>
      <c r="I2657" s="7" t="n">
        <v>1</v>
      </c>
    </row>
    <row r="2658" spans="1:9">
      <c r="A2658" t="s">
        <v>4</v>
      </c>
      <c r="B2658" s="4" t="s">
        <v>5</v>
      </c>
      <c r="C2658" s="4" t="s">
        <v>13</v>
      </c>
      <c r="D2658" s="4" t="s">
        <v>13</v>
      </c>
      <c r="E2658" s="4" t="s">
        <v>18</v>
      </c>
      <c r="F2658" s="4" t="s">
        <v>10</v>
      </c>
    </row>
    <row r="2659" spans="1:9">
      <c r="A2659" t="n">
        <v>22340</v>
      </c>
      <c r="B2659" s="38" t="n">
        <v>45</v>
      </c>
      <c r="C2659" s="7" t="n">
        <v>5</v>
      </c>
      <c r="D2659" s="7" t="n">
        <v>3</v>
      </c>
      <c r="E2659" s="7" t="n">
        <v>3.20000004768372</v>
      </c>
      <c r="F2659" s="7" t="n">
        <v>6000</v>
      </c>
    </row>
    <row r="2660" spans="1:9">
      <c r="A2660" t="s">
        <v>4</v>
      </c>
      <c r="B2660" s="4" t="s">
        <v>5</v>
      </c>
      <c r="C2660" s="4" t="s">
        <v>13</v>
      </c>
      <c r="D2660" s="4" t="s">
        <v>13</v>
      </c>
      <c r="E2660" s="4" t="s">
        <v>18</v>
      </c>
      <c r="F2660" s="4" t="s">
        <v>10</v>
      </c>
    </row>
    <row r="2661" spans="1:9">
      <c r="A2661" t="n">
        <v>22349</v>
      </c>
      <c r="B2661" s="38" t="n">
        <v>45</v>
      </c>
      <c r="C2661" s="7" t="n">
        <v>11</v>
      </c>
      <c r="D2661" s="7" t="n">
        <v>3</v>
      </c>
      <c r="E2661" s="7" t="n">
        <v>38.5999984741211</v>
      </c>
      <c r="F2661" s="7" t="n">
        <v>6000</v>
      </c>
    </row>
    <row r="2662" spans="1:9">
      <c r="A2662" t="s">
        <v>4</v>
      </c>
      <c r="B2662" s="4" t="s">
        <v>5</v>
      </c>
      <c r="C2662" s="4" t="s">
        <v>10</v>
      </c>
      <c r="D2662" s="4" t="s">
        <v>10</v>
      </c>
      <c r="E2662" s="4" t="s">
        <v>18</v>
      </c>
      <c r="F2662" s="4" t="s">
        <v>18</v>
      </c>
      <c r="G2662" s="4" t="s">
        <v>18</v>
      </c>
      <c r="H2662" s="4" t="s">
        <v>18</v>
      </c>
      <c r="I2662" s="4" t="s">
        <v>13</v>
      </c>
      <c r="J2662" s="4" t="s">
        <v>10</v>
      </c>
    </row>
    <row r="2663" spans="1:9">
      <c r="A2663" t="n">
        <v>22358</v>
      </c>
      <c r="B2663" s="40" t="n">
        <v>55</v>
      </c>
      <c r="C2663" s="7" t="n">
        <v>11</v>
      </c>
      <c r="D2663" s="7" t="n">
        <v>65533</v>
      </c>
      <c r="E2663" s="7" t="n">
        <v>-5.21000003814697</v>
      </c>
      <c r="F2663" s="7" t="n">
        <v>0</v>
      </c>
      <c r="G2663" s="7" t="n">
        <v>56.0200004577637</v>
      </c>
      <c r="H2663" s="7" t="n">
        <v>6</v>
      </c>
      <c r="I2663" s="7" t="n">
        <v>0</v>
      </c>
      <c r="J2663" s="7" t="n">
        <v>1</v>
      </c>
    </row>
    <row r="2664" spans="1:9">
      <c r="A2664" t="s">
        <v>4</v>
      </c>
      <c r="B2664" s="4" t="s">
        <v>5</v>
      </c>
      <c r="C2664" s="4" t="s">
        <v>10</v>
      </c>
    </row>
    <row r="2665" spans="1:9">
      <c r="A2665" t="n">
        <v>22382</v>
      </c>
      <c r="B2665" s="30" t="n">
        <v>16</v>
      </c>
      <c r="C2665" s="7" t="n">
        <v>100</v>
      </c>
    </row>
    <row r="2666" spans="1:9">
      <c r="A2666" t="s">
        <v>4</v>
      </c>
      <c r="B2666" s="4" t="s">
        <v>5</v>
      </c>
      <c r="C2666" s="4" t="s">
        <v>10</v>
      </c>
      <c r="D2666" s="4" t="s">
        <v>10</v>
      </c>
      <c r="E2666" s="4" t="s">
        <v>18</v>
      </c>
      <c r="F2666" s="4" t="s">
        <v>18</v>
      </c>
      <c r="G2666" s="4" t="s">
        <v>18</v>
      </c>
      <c r="H2666" s="4" t="s">
        <v>18</v>
      </c>
      <c r="I2666" s="4" t="s">
        <v>13</v>
      </c>
      <c r="J2666" s="4" t="s">
        <v>10</v>
      </c>
    </row>
    <row r="2667" spans="1:9">
      <c r="A2667" t="n">
        <v>22385</v>
      </c>
      <c r="B2667" s="40" t="n">
        <v>55</v>
      </c>
      <c r="C2667" s="7" t="n">
        <v>15</v>
      </c>
      <c r="D2667" s="7" t="n">
        <v>65533</v>
      </c>
      <c r="E2667" s="7" t="n">
        <v>-5.8899998664856</v>
      </c>
      <c r="F2667" s="7" t="n">
        <v>0</v>
      </c>
      <c r="G2667" s="7" t="n">
        <v>57.060001373291</v>
      </c>
      <c r="H2667" s="7" t="n">
        <v>6</v>
      </c>
      <c r="I2667" s="7" t="n">
        <v>0</v>
      </c>
      <c r="J2667" s="7" t="n">
        <v>1</v>
      </c>
    </row>
    <row r="2668" spans="1:9">
      <c r="A2668" t="s">
        <v>4</v>
      </c>
      <c r="B2668" s="4" t="s">
        <v>5</v>
      </c>
      <c r="C2668" s="4" t="s">
        <v>10</v>
      </c>
    </row>
    <row r="2669" spans="1:9">
      <c r="A2669" t="n">
        <v>22409</v>
      </c>
      <c r="B2669" s="30" t="n">
        <v>16</v>
      </c>
      <c r="C2669" s="7" t="n">
        <v>200</v>
      </c>
    </row>
    <row r="2670" spans="1:9">
      <c r="A2670" t="s">
        <v>4</v>
      </c>
      <c r="B2670" s="4" t="s">
        <v>5</v>
      </c>
      <c r="C2670" s="4" t="s">
        <v>10</v>
      </c>
      <c r="D2670" s="4" t="s">
        <v>10</v>
      </c>
      <c r="E2670" s="4" t="s">
        <v>18</v>
      </c>
      <c r="F2670" s="4" t="s">
        <v>18</v>
      </c>
      <c r="G2670" s="4" t="s">
        <v>18</v>
      </c>
      <c r="H2670" s="4" t="s">
        <v>18</v>
      </c>
      <c r="I2670" s="4" t="s">
        <v>13</v>
      </c>
      <c r="J2670" s="4" t="s">
        <v>10</v>
      </c>
    </row>
    <row r="2671" spans="1:9">
      <c r="A2671" t="n">
        <v>22412</v>
      </c>
      <c r="B2671" s="40" t="n">
        <v>55</v>
      </c>
      <c r="C2671" s="7" t="n">
        <v>14</v>
      </c>
      <c r="D2671" s="7" t="n">
        <v>65533</v>
      </c>
      <c r="E2671" s="7" t="n">
        <v>-3.83999991416931</v>
      </c>
      <c r="F2671" s="7" t="n">
        <v>0</v>
      </c>
      <c r="G2671" s="7" t="n">
        <v>56.2900009155273</v>
      </c>
      <c r="H2671" s="7" t="n">
        <v>6</v>
      </c>
      <c r="I2671" s="7" t="n">
        <v>0</v>
      </c>
      <c r="J2671" s="7" t="n">
        <v>1</v>
      </c>
    </row>
    <row r="2672" spans="1:9">
      <c r="A2672" t="s">
        <v>4</v>
      </c>
      <c r="B2672" s="4" t="s">
        <v>5</v>
      </c>
      <c r="C2672" s="4" t="s">
        <v>10</v>
      </c>
    </row>
    <row r="2673" spans="1:10">
      <c r="A2673" t="n">
        <v>22436</v>
      </c>
      <c r="B2673" s="30" t="n">
        <v>16</v>
      </c>
      <c r="C2673" s="7" t="n">
        <v>50</v>
      </c>
    </row>
    <row r="2674" spans="1:10">
      <c r="A2674" t="s">
        <v>4</v>
      </c>
      <c r="B2674" s="4" t="s">
        <v>5</v>
      </c>
      <c r="C2674" s="4" t="s">
        <v>10</v>
      </c>
      <c r="D2674" s="4" t="s">
        <v>10</v>
      </c>
      <c r="E2674" s="4" t="s">
        <v>18</v>
      </c>
      <c r="F2674" s="4" t="s">
        <v>18</v>
      </c>
      <c r="G2674" s="4" t="s">
        <v>18</v>
      </c>
      <c r="H2674" s="4" t="s">
        <v>18</v>
      </c>
      <c r="I2674" s="4" t="s">
        <v>13</v>
      </c>
      <c r="J2674" s="4" t="s">
        <v>10</v>
      </c>
    </row>
    <row r="2675" spans="1:10">
      <c r="A2675" t="n">
        <v>22439</v>
      </c>
      <c r="B2675" s="40" t="n">
        <v>55</v>
      </c>
      <c r="C2675" s="7" t="n">
        <v>16</v>
      </c>
      <c r="D2675" s="7" t="n">
        <v>65533</v>
      </c>
      <c r="E2675" s="7" t="n">
        <v>-6.55000019073486</v>
      </c>
      <c r="F2675" s="7" t="n">
        <v>0</v>
      </c>
      <c r="G2675" s="7" t="n">
        <v>57.7999992370605</v>
      </c>
      <c r="H2675" s="7" t="n">
        <v>6</v>
      </c>
      <c r="I2675" s="7" t="n">
        <v>0</v>
      </c>
      <c r="J2675" s="7" t="n">
        <v>1</v>
      </c>
    </row>
    <row r="2676" spans="1:10">
      <c r="A2676" t="s">
        <v>4</v>
      </c>
      <c r="B2676" s="4" t="s">
        <v>5</v>
      </c>
      <c r="C2676" s="4" t="s">
        <v>13</v>
      </c>
      <c r="D2676" s="4" t="s">
        <v>10</v>
      </c>
      <c r="E2676" s="4" t="s">
        <v>18</v>
      </c>
      <c r="F2676" s="4" t="s">
        <v>10</v>
      </c>
      <c r="G2676" s="4" t="s">
        <v>9</v>
      </c>
      <c r="H2676" s="4" t="s">
        <v>9</v>
      </c>
      <c r="I2676" s="4" t="s">
        <v>10</v>
      </c>
      <c r="J2676" s="4" t="s">
        <v>10</v>
      </c>
      <c r="K2676" s="4" t="s">
        <v>9</v>
      </c>
      <c r="L2676" s="4" t="s">
        <v>9</v>
      </c>
      <c r="M2676" s="4" t="s">
        <v>9</v>
      </c>
      <c r="N2676" s="4" t="s">
        <v>9</v>
      </c>
      <c r="O2676" s="4" t="s">
        <v>6</v>
      </c>
    </row>
    <row r="2677" spans="1:10">
      <c r="A2677" t="n">
        <v>22463</v>
      </c>
      <c r="B2677" s="14" t="n">
        <v>50</v>
      </c>
      <c r="C2677" s="7" t="n">
        <v>0</v>
      </c>
      <c r="D2677" s="7" t="n">
        <v>2022</v>
      </c>
      <c r="E2677" s="7" t="n">
        <v>0.400000005960464</v>
      </c>
      <c r="F2677" s="7" t="n">
        <v>0</v>
      </c>
      <c r="G2677" s="7" t="n">
        <v>0</v>
      </c>
      <c r="H2677" s="7" t="n">
        <v>-1063256064</v>
      </c>
      <c r="I2677" s="7" t="n">
        <v>0</v>
      </c>
      <c r="J2677" s="7" t="n">
        <v>65533</v>
      </c>
      <c r="K2677" s="7" t="n">
        <v>0</v>
      </c>
      <c r="L2677" s="7" t="n">
        <v>0</v>
      </c>
      <c r="M2677" s="7" t="n">
        <v>0</v>
      </c>
      <c r="N2677" s="7" t="n">
        <v>0</v>
      </c>
      <c r="O2677" s="7" t="s">
        <v>12</v>
      </c>
    </row>
    <row r="2678" spans="1:10">
      <c r="A2678" t="s">
        <v>4</v>
      </c>
      <c r="B2678" s="4" t="s">
        <v>5</v>
      </c>
      <c r="C2678" s="4" t="s">
        <v>10</v>
      </c>
    </row>
    <row r="2679" spans="1:10">
      <c r="A2679" t="n">
        <v>22502</v>
      </c>
      <c r="B2679" s="30" t="n">
        <v>16</v>
      </c>
      <c r="C2679" s="7" t="n">
        <v>2000</v>
      </c>
    </row>
    <row r="2680" spans="1:10">
      <c r="A2680" t="s">
        <v>4</v>
      </c>
      <c r="B2680" s="4" t="s">
        <v>5</v>
      </c>
      <c r="C2680" s="4" t="s">
        <v>13</v>
      </c>
      <c r="D2680" s="4" t="s">
        <v>10</v>
      </c>
      <c r="E2680" s="4" t="s">
        <v>18</v>
      </c>
      <c r="F2680" s="4" t="s">
        <v>10</v>
      </c>
      <c r="G2680" s="4" t="s">
        <v>9</v>
      </c>
      <c r="H2680" s="4" t="s">
        <v>9</v>
      </c>
      <c r="I2680" s="4" t="s">
        <v>10</v>
      </c>
      <c r="J2680" s="4" t="s">
        <v>10</v>
      </c>
      <c r="K2680" s="4" t="s">
        <v>9</v>
      </c>
      <c r="L2680" s="4" t="s">
        <v>9</v>
      </c>
      <c r="M2680" s="4" t="s">
        <v>9</v>
      </c>
      <c r="N2680" s="4" t="s">
        <v>9</v>
      </c>
      <c r="O2680" s="4" t="s">
        <v>6</v>
      </c>
    </row>
    <row r="2681" spans="1:10">
      <c r="A2681" t="n">
        <v>22505</v>
      </c>
      <c r="B2681" s="14" t="n">
        <v>50</v>
      </c>
      <c r="C2681" s="7" t="n">
        <v>0</v>
      </c>
      <c r="D2681" s="7" t="n">
        <v>4255</v>
      </c>
      <c r="E2681" s="7" t="n">
        <v>1</v>
      </c>
      <c r="F2681" s="7" t="n">
        <v>0</v>
      </c>
      <c r="G2681" s="7" t="n">
        <v>0</v>
      </c>
      <c r="H2681" s="7" t="n">
        <v>0</v>
      </c>
      <c r="I2681" s="7" t="n">
        <v>0</v>
      </c>
      <c r="J2681" s="7" t="n">
        <v>65533</v>
      </c>
      <c r="K2681" s="7" t="n">
        <v>0</v>
      </c>
      <c r="L2681" s="7" t="n">
        <v>0</v>
      </c>
      <c r="M2681" s="7" t="n">
        <v>0</v>
      </c>
      <c r="N2681" s="7" t="n">
        <v>0</v>
      </c>
      <c r="O2681" s="7" t="s">
        <v>12</v>
      </c>
    </row>
    <row r="2682" spans="1:10">
      <c r="A2682" t="s">
        <v>4</v>
      </c>
      <c r="B2682" s="4" t="s">
        <v>5</v>
      </c>
      <c r="C2682" s="4" t="s">
        <v>13</v>
      </c>
      <c r="D2682" s="4" t="s">
        <v>10</v>
      </c>
      <c r="E2682" s="4" t="s">
        <v>18</v>
      </c>
    </row>
    <row r="2683" spans="1:10">
      <c r="A2683" t="n">
        <v>22544</v>
      </c>
      <c r="B2683" s="23" t="n">
        <v>58</v>
      </c>
      <c r="C2683" s="7" t="n">
        <v>101</v>
      </c>
      <c r="D2683" s="7" t="n">
        <v>500</v>
      </c>
      <c r="E2683" s="7" t="n">
        <v>1</v>
      </c>
    </row>
    <row r="2684" spans="1:10">
      <c r="A2684" t="s">
        <v>4</v>
      </c>
      <c r="B2684" s="4" t="s">
        <v>5</v>
      </c>
      <c r="C2684" s="4" t="s">
        <v>13</v>
      </c>
      <c r="D2684" s="4" t="s">
        <v>10</v>
      </c>
    </row>
    <row r="2685" spans="1:10">
      <c r="A2685" t="n">
        <v>22552</v>
      </c>
      <c r="B2685" s="23" t="n">
        <v>58</v>
      </c>
      <c r="C2685" s="7" t="n">
        <v>254</v>
      </c>
      <c r="D2685" s="7" t="n">
        <v>0</v>
      </c>
    </row>
    <row r="2686" spans="1:10">
      <c r="A2686" t="s">
        <v>4</v>
      </c>
      <c r="B2686" s="4" t="s">
        <v>5</v>
      </c>
      <c r="C2686" s="4" t="s">
        <v>13</v>
      </c>
    </row>
    <row r="2687" spans="1:10">
      <c r="A2687" t="n">
        <v>22556</v>
      </c>
      <c r="B2687" s="38" t="n">
        <v>45</v>
      </c>
      <c r="C2687" s="7" t="n">
        <v>0</v>
      </c>
    </row>
    <row r="2688" spans="1:10">
      <c r="A2688" t="s">
        <v>4</v>
      </c>
      <c r="B2688" s="4" t="s">
        <v>5</v>
      </c>
      <c r="C2688" s="4" t="s">
        <v>13</v>
      </c>
      <c r="D2688" s="4" t="s">
        <v>13</v>
      </c>
      <c r="E2688" s="4" t="s">
        <v>18</v>
      </c>
      <c r="F2688" s="4" t="s">
        <v>18</v>
      </c>
      <c r="G2688" s="4" t="s">
        <v>18</v>
      </c>
      <c r="H2688" s="4" t="s">
        <v>10</v>
      </c>
    </row>
    <row r="2689" spans="1:15">
      <c r="A2689" t="n">
        <v>22558</v>
      </c>
      <c r="B2689" s="38" t="n">
        <v>45</v>
      </c>
      <c r="C2689" s="7" t="n">
        <v>2</v>
      </c>
      <c r="D2689" s="7" t="n">
        <v>3</v>
      </c>
      <c r="E2689" s="7" t="n">
        <v>-5.65999984741211</v>
      </c>
      <c r="F2689" s="7" t="n">
        <v>1.38999998569489</v>
      </c>
      <c r="G2689" s="7" t="n">
        <v>55.1199989318848</v>
      </c>
      <c r="H2689" s="7" t="n">
        <v>0</v>
      </c>
    </row>
    <row r="2690" spans="1:15">
      <c r="A2690" t="s">
        <v>4</v>
      </c>
      <c r="B2690" s="4" t="s">
        <v>5</v>
      </c>
      <c r="C2690" s="4" t="s">
        <v>13</v>
      </c>
      <c r="D2690" s="4" t="s">
        <v>13</v>
      </c>
      <c r="E2690" s="4" t="s">
        <v>18</v>
      </c>
      <c r="F2690" s="4" t="s">
        <v>18</v>
      </c>
      <c r="G2690" s="4" t="s">
        <v>18</v>
      </c>
      <c r="H2690" s="4" t="s">
        <v>10</v>
      </c>
      <c r="I2690" s="4" t="s">
        <v>13</v>
      </c>
    </row>
    <row r="2691" spans="1:15">
      <c r="A2691" t="n">
        <v>22575</v>
      </c>
      <c r="B2691" s="38" t="n">
        <v>45</v>
      </c>
      <c r="C2691" s="7" t="n">
        <v>4</v>
      </c>
      <c r="D2691" s="7" t="n">
        <v>3</v>
      </c>
      <c r="E2691" s="7" t="n">
        <v>24.7600002288818</v>
      </c>
      <c r="F2691" s="7" t="n">
        <v>179.339996337891</v>
      </c>
      <c r="G2691" s="7" t="n">
        <v>0</v>
      </c>
      <c r="H2691" s="7" t="n">
        <v>0</v>
      </c>
      <c r="I2691" s="7" t="n">
        <v>0</v>
      </c>
    </row>
    <row r="2692" spans="1:15">
      <c r="A2692" t="s">
        <v>4</v>
      </c>
      <c r="B2692" s="4" t="s">
        <v>5</v>
      </c>
      <c r="C2692" s="4" t="s">
        <v>13</v>
      </c>
      <c r="D2692" s="4" t="s">
        <v>13</v>
      </c>
      <c r="E2692" s="4" t="s">
        <v>18</v>
      </c>
      <c r="F2692" s="4" t="s">
        <v>10</v>
      </c>
    </row>
    <row r="2693" spans="1:15">
      <c r="A2693" t="n">
        <v>22593</v>
      </c>
      <c r="B2693" s="38" t="n">
        <v>45</v>
      </c>
      <c r="C2693" s="7" t="n">
        <v>5</v>
      </c>
      <c r="D2693" s="7" t="n">
        <v>3</v>
      </c>
      <c r="E2693" s="7" t="n">
        <v>2.70000004768372</v>
      </c>
      <c r="F2693" s="7" t="n">
        <v>0</v>
      </c>
    </row>
    <row r="2694" spans="1:15">
      <c r="A2694" t="s">
        <v>4</v>
      </c>
      <c r="B2694" s="4" t="s">
        <v>5</v>
      </c>
      <c r="C2694" s="4" t="s">
        <v>13</v>
      </c>
      <c r="D2694" s="4" t="s">
        <v>13</v>
      </c>
      <c r="E2694" s="4" t="s">
        <v>18</v>
      </c>
      <c r="F2694" s="4" t="s">
        <v>10</v>
      </c>
    </row>
    <row r="2695" spans="1:15">
      <c r="A2695" t="n">
        <v>22602</v>
      </c>
      <c r="B2695" s="38" t="n">
        <v>45</v>
      </c>
      <c r="C2695" s="7" t="n">
        <v>11</v>
      </c>
      <c r="D2695" s="7" t="n">
        <v>3</v>
      </c>
      <c r="E2695" s="7" t="n">
        <v>38.5999984741211</v>
      </c>
      <c r="F2695" s="7" t="n">
        <v>0</v>
      </c>
    </row>
    <row r="2696" spans="1:15">
      <c r="A2696" t="s">
        <v>4</v>
      </c>
      <c r="B2696" s="4" t="s">
        <v>5</v>
      </c>
      <c r="C2696" s="4" t="s">
        <v>13</v>
      </c>
      <c r="D2696" s="4" t="s">
        <v>13</v>
      </c>
      <c r="E2696" s="4" t="s">
        <v>18</v>
      </c>
      <c r="F2696" s="4" t="s">
        <v>18</v>
      </c>
      <c r="G2696" s="4" t="s">
        <v>18</v>
      </c>
      <c r="H2696" s="4" t="s">
        <v>10</v>
      </c>
    </row>
    <row r="2697" spans="1:15">
      <c r="A2697" t="n">
        <v>22611</v>
      </c>
      <c r="B2697" s="38" t="n">
        <v>45</v>
      </c>
      <c r="C2697" s="7" t="n">
        <v>2</v>
      </c>
      <c r="D2697" s="7" t="n">
        <v>3</v>
      </c>
      <c r="E2697" s="7" t="n">
        <v>-5.65999984741211</v>
      </c>
      <c r="F2697" s="7" t="n">
        <v>1.38999998569489</v>
      </c>
      <c r="G2697" s="7" t="n">
        <v>55.1199989318848</v>
      </c>
      <c r="H2697" s="7" t="n">
        <v>3000</v>
      </c>
    </row>
    <row r="2698" spans="1:15">
      <c r="A2698" t="s">
        <v>4</v>
      </c>
      <c r="B2698" s="4" t="s">
        <v>5</v>
      </c>
      <c r="C2698" s="4" t="s">
        <v>13</v>
      </c>
      <c r="D2698" s="4" t="s">
        <v>13</v>
      </c>
      <c r="E2698" s="4" t="s">
        <v>18</v>
      </c>
      <c r="F2698" s="4" t="s">
        <v>18</v>
      </c>
      <c r="G2698" s="4" t="s">
        <v>18</v>
      </c>
      <c r="H2698" s="4" t="s">
        <v>10</v>
      </c>
      <c r="I2698" s="4" t="s">
        <v>13</v>
      </c>
    </row>
    <row r="2699" spans="1:15">
      <c r="A2699" t="n">
        <v>22628</v>
      </c>
      <c r="B2699" s="38" t="n">
        <v>45</v>
      </c>
      <c r="C2699" s="7" t="n">
        <v>4</v>
      </c>
      <c r="D2699" s="7" t="n">
        <v>3</v>
      </c>
      <c r="E2699" s="7" t="n">
        <v>24.7600002288818</v>
      </c>
      <c r="F2699" s="7" t="n">
        <v>179.339996337891</v>
      </c>
      <c r="G2699" s="7" t="n">
        <v>0</v>
      </c>
      <c r="H2699" s="7" t="n">
        <v>3000</v>
      </c>
      <c r="I2699" s="7" t="n">
        <v>0</v>
      </c>
    </row>
    <row r="2700" spans="1:15">
      <c r="A2700" t="s">
        <v>4</v>
      </c>
      <c r="B2700" s="4" t="s">
        <v>5</v>
      </c>
      <c r="C2700" s="4" t="s">
        <v>13</v>
      </c>
      <c r="D2700" s="4" t="s">
        <v>13</v>
      </c>
      <c r="E2700" s="4" t="s">
        <v>18</v>
      </c>
      <c r="F2700" s="4" t="s">
        <v>10</v>
      </c>
    </row>
    <row r="2701" spans="1:15">
      <c r="A2701" t="n">
        <v>22646</v>
      </c>
      <c r="B2701" s="38" t="n">
        <v>45</v>
      </c>
      <c r="C2701" s="7" t="n">
        <v>5</v>
      </c>
      <c r="D2701" s="7" t="n">
        <v>3</v>
      </c>
      <c r="E2701" s="7" t="n">
        <v>2.29999995231628</v>
      </c>
      <c r="F2701" s="7" t="n">
        <v>3000</v>
      </c>
    </row>
    <row r="2702" spans="1:15">
      <c r="A2702" t="s">
        <v>4</v>
      </c>
      <c r="B2702" s="4" t="s">
        <v>5</v>
      </c>
      <c r="C2702" s="4" t="s">
        <v>13</v>
      </c>
      <c r="D2702" s="4" t="s">
        <v>13</v>
      </c>
      <c r="E2702" s="4" t="s">
        <v>18</v>
      </c>
      <c r="F2702" s="4" t="s">
        <v>10</v>
      </c>
    </row>
    <row r="2703" spans="1:15">
      <c r="A2703" t="n">
        <v>22655</v>
      </c>
      <c r="B2703" s="38" t="n">
        <v>45</v>
      </c>
      <c r="C2703" s="7" t="n">
        <v>11</v>
      </c>
      <c r="D2703" s="7" t="n">
        <v>3</v>
      </c>
      <c r="E2703" s="7" t="n">
        <v>38.5999984741211</v>
      </c>
      <c r="F2703" s="7" t="n">
        <v>3000</v>
      </c>
    </row>
    <row r="2704" spans="1:15">
      <c r="A2704" t="s">
        <v>4</v>
      </c>
      <c r="B2704" s="4" t="s">
        <v>5</v>
      </c>
      <c r="C2704" s="4" t="s">
        <v>10</v>
      </c>
      <c r="D2704" s="4" t="s">
        <v>13</v>
      </c>
    </row>
    <row r="2705" spans="1:9">
      <c r="A2705" t="n">
        <v>22664</v>
      </c>
      <c r="B2705" s="42" t="n">
        <v>56</v>
      </c>
      <c r="C2705" s="7" t="n">
        <v>11</v>
      </c>
      <c r="D2705" s="7" t="n">
        <v>1</v>
      </c>
    </row>
    <row r="2706" spans="1:9">
      <c r="A2706" t="s">
        <v>4</v>
      </c>
      <c r="B2706" s="4" t="s">
        <v>5</v>
      </c>
      <c r="C2706" s="4" t="s">
        <v>10</v>
      </c>
      <c r="D2706" s="4" t="s">
        <v>13</v>
      </c>
    </row>
    <row r="2707" spans="1:9">
      <c r="A2707" t="n">
        <v>22668</v>
      </c>
      <c r="B2707" s="42" t="n">
        <v>56</v>
      </c>
      <c r="C2707" s="7" t="n">
        <v>15</v>
      </c>
      <c r="D2707" s="7" t="n">
        <v>1</v>
      </c>
    </row>
    <row r="2708" spans="1:9">
      <c r="A2708" t="s">
        <v>4</v>
      </c>
      <c r="B2708" s="4" t="s">
        <v>5</v>
      </c>
      <c r="C2708" s="4" t="s">
        <v>10</v>
      </c>
      <c r="D2708" s="4" t="s">
        <v>13</v>
      </c>
    </row>
    <row r="2709" spans="1:9">
      <c r="A2709" t="n">
        <v>22672</v>
      </c>
      <c r="B2709" s="42" t="n">
        <v>56</v>
      </c>
      <c r="C2709" s="7" t="n">
        <v>14</v>
      </c>
      <c r="D2709" s="7" t="n">
        <v>1</v>
      </c>
    </row>
    <row r="2710" spans="1:9">
      <c r="A2710" t="s">
        <v>4</v>
      </c>
      <c r="B2710" s="4" t="s">
        <v>5</v>
      </c>
      <c r="C2710" s="4" t="s">
        <v>10</v>
      </c>
      <c r="D2710" s="4" t="s">
        <v>13</v>
      </c>
    </row>
    <row r="2711" spans="1:9">
      <c r="A2711" t="n">
        <v>22676</v>
      </c>
      <c r="B2711" s="42" t="n">
        <v>56</v>
      </c>
      <c r="C2711" s="7" t="n">
        <v>16</v>
      </c>
      <c r="D2711" s="7" t="n">
        <v>1</v>
      </c>
    </row>
    <row r="2712" spans="1:9">
      <c r="A2712" t="s">
        <v>4</v>
      </c>
      <c r="B2712" s="4" t="s">
        <v>5</v>
      </c>
      <c r="C2712" s="4" t="s">
        <v>10</v>
      </c>
      <c r="D2712" s="4" t="s">
        <v>18</v>
      </c>
      <c r="E2712" s="4" t="s">
        <v>18</v>
      </c>
      <c r="F2712" s="4" t="s">
        <v>18</v>
      </c>
      <c r="G2712" s="4" t="s">
        <v>18</v>
      </c>
    </row>
    <row r="2713" spans="1:9">
      <c r="A2713" t="n">
        <v>22680</v>
      </c>
      <c r="B2713" s="34" t="n">
        <v>46</v>
      </c>
      <c r="C2713" s="7" t="n">
        <v>11</v>
      </c>
      <c r="D2713" s="7" t="n">
        <v>-5.88000011444092</v>
      </c>
      <c r="E2713" s="7" t="n">
        <v>3.5</v>
      </c>
      <c r="F2713" s="7" t="n">
        <v>55.6300010681152</v>
      </c>
      <c r="G2713" s="7" t="n">
        <v>-161.5</v>
      </c>
    </row>
    <row r="2714" spans="1:9">
      <c r="A2714" t="s">
        <v>4</v>
      </c>
      <c r="B2714" s="4" t="s">
        <v>5</v>
      </c>
      <c r="C2714" s="4" t="s">
        <v>10</v>
      </c>
      <c r="D2714" s="4" t="s">
        <v>18</v>
      </c>
      <c r="E2714" s="4" t="s">
        <v>18</v>
      </c>
      <c r="F2714" s="4" t="s">
        <v>18</v>
      </c>
      <c r="G2714" s="4" t="s">
        <v>18</v>
      </c>
    </row>
    <row r="2715" spans="1:9">
      <c r="A2715" t="n">
        <v>22699</v>
      </c>
      <c r="B2715" s="34" t="n">
        <v>46</v>
      </c>
      <c r="C2715" s="7" t="n">
        <v>14</v>
      </c>
      <c r="D2715" s="7" t="n">
        <v>-4.32000017166138</v>
      </c>
      <c r="E2715" s="7" t="n">
        <v>3.5</v>
      </c>
      <c r="F2715" s="7" t="n">
        <v>55.689998626709</v>
      </c>
      <c r="G2715" s="7" t="n">
        <v>-161.5</v>
      </c>
    </row>
    <row r="2716" spans="1:9">
      <c r="A2716" t="s">
        <v>4</v>
      </c>
      <c r="B2716" s="4" t="s">
        <v>5</v>
      </c>
      <c r="C2716" s="4" t="s">
        <v>10</v>
      </c>
      <c r="D2716" s="4" t="s">
        <v>18</v>
      </c>
      <c r="E2716" s="4" t="s">
        <v>18</v>
      </c>
      <c r="F2716" s="4" t="s">
        <v>18</v>
      </c>
      <c r="G2716" s="4" t="s">
        <v>18</v>
      </c>
    </row>
    <row r="2717" spans="1:9">
      <c r="A2717" t="n">
        <v>22718</v>
      </c>
      <c r="B2717" s="34" t="n">
        <v>46</v>
      </c>
      <c r="C2717" s="7" t="n">
        <v>15</v>
      </c>
      <c r="D2717" s="7" t="n">
        <v>-7.1100001335144</v>
      </c>
      <c r="E2717" s="7" t="n">
        <v>3.5</v>
      </c>
      <c r="F2717" s="7" t="n">
        <v>56.1599998474121</v>
      </c>
      <c r="G2717" s="7" t="n">
        <v>-161.5</v>
      </c>
    </row>
    <row r="2718" spans="1:9">
      <c r="A2718" t="s">
        <v>4</v>
      </c>
      <c r="B2718" s="4" t="s">
        <v>5</v>
      </c>
      <c r="C2718" s="4" t="s">
        <v>10</v>
      </c>
      <c r="D2718" s="4" t="s">
        <v>18</v>
      </c>
      <c r="E2718" s="4" t="s">
        <v>18</v>
      </c>
      <c r="F2718" s="4" t="s">
        <v>18</v>
      </c>
      <c r="G2718" s="4" t="s">
        <v>18</v>
      </c>
    </row>
    <row r="2719" spans="1:9">
      <c r="A2719" t="n">
        <v>22737</v>
      </c>
      <c r="B2719" s="34" t="n">
        <v>46</v>
      </c>
      <c r="C2719" s="7" t="n">
        <v>16</v>
      </c>
      <c r="D2719" s="7" t="n">
        <v>-8.06999969482422</v>
      </c>
      <c r="E2719" s="7" t="n">
        <v>3.5</v>
      </c>
      <c r="F2719" s="7" t="n">
        <v>57.4900016784668</v>
      </c>
      <c r="G2719" s="7" t="n">
        <v>-161.5</v>
      </c>
    </row>
    <row r="2720" spans="1:9">
      <c r="A2720" t="s">
        <v>4</v>
      </c>
      <c r="B2720" s="4" t="s">
        <v>5</v>
      </c>
      <c r="C2720" s="4" t="s">
        <v>10</v>
      </c>
      <c r="D2720" s="4" t="s">
        <v>18</v>
      </c>
      <c r="E2720" s="4" t="s">
        <v>18</v>
      </c>
      <c r="F2720" s="4" t="s">
        <v>18</v>
      </c>
      <c r="G2720" s="4" t="s">
        <v>10</v>
      </c>
      <c r="H2720" s="4" t="s">
        <v>10</v>
      </c>
    </row>
    <row r="2721" spans="1:8">
      <c r="A2721" t="n">
        <v>22756</v>
      </c>
      <c r="B2721" s="41" t="n">
        <v>60</v>
      </c>
      <c r="C2721" s="7" t="n">
        <v>29</v>
      </c>
      <c r="D2721" s="7" t="n">
        <v>0</v>
      </c>
      <c r="E2721" s="7" t="n">
        <v>0</v>
      </c>
      <c r="F2721" s="7" t="n">
        <v>0</v>
      </c>
      <c r="G2721" s="7" t="n">
        <v>0</v>
      </c>
      <c r="H2721" s="7" t="n">
        <v>0</v>
      </c>
    </row>
    <row r="2722" spans="1:8">
      <c r="A2722" t="s">
        <v>4</v>
      </c>
      <c r="B2722" s="4" t="s">
        <v>5</v>
      </c>
      <c r="C2722" s="4" t="s">
        <v>10</v>
      </c>
      <c r="D2722" s="4" t="s">
        <v>18</v>
      </c>
      <c r="E2722" s="4" t="s">
        <v>18</v>
      </c>
      <c r="F2722" s="4" t="s">
        <v>18</v>
      </c>
      <c r="G2722" s="4" t="s">
        <v>10</v>
      </c>
      <c r="H2722" s="4" t="s">
        <v>10</v>
      </c>
    </row>
    <row r="2723" spans="1:8">
      <c r="A2723" t="n">
        <v>22775</v>
      </c>
      <c r="B2723" s="41" t="n">
        <v>60</v>
      </c>
      <c r="C2723" s="7" t="n">
        <v>28</v>
      </c>
      <c r="D2723" s="7" t="n">
        <v>0</v>
      </c>
      <c r="E2723" s="7" t="n">
        <v>0</v>
      </c>
      <c r="F2723" s="7" t="n">
        <v>0</v>
      </c>
      <c r="G2723" s="7" t="n">
        <v>0</v>
      </c>
      <c r="H2723" s="7" t="n">
        <v>0</v>
      </c>
    </row>
    <row r="2724" spans="1:8">
      <c r="A2724" t="s">
        <v>4</v>
      </c>
      <c r="B2724" s="4" t="s">
        <v>5</v>
      </c>
      <c r="C2724" s="4" t="s">
        <v>10</v>
      </c>
      <c r="D2724" s="4" t="s">
        <v>18</v>
      </c>
      <c r="E2724" s="4" t="s">
        <v>18</v>
      </c>
      <c r="F2724" s="4" t="s">
        <v>18</v>
      </c>
      <c r="G2724" s="4" t="s">
        <v>10</v>
      </c>
      <c r="H2724" s="4" t="s">
        <v>10</v>
      </c>
    </row>
    <row r="2725" spans="1:8">
      <c r="A2725" t="n">
        <v>22794</v>
      </c>
      <c r="B2725" s="41" t="n">
        <v>60</v>
      </c>
      <c r="C2725" s="7" t="n">
        <v>24</v>
      </c>
      <c r="D2725" s="7" t="n">
        <v>0</v>
      </c>
      <c r="E2725" s="7" t="n">
        <v>0</v>
      </c>
      <c r="F2725" s="7" t="n">
        <v>0</v>
      </c>
      <c r="G2725" s="7" t="n">
        <v>0</v>
      </c>
      <c r="H2725" s="7" t="n">
        <v>0</v>
      </c>
    </row>
    <row r="2726" spans="1:8">
      <c r="A2726" t="s">
        <v>4</v>
      </c>
      <c r="B2726" s="4" t="s">
        <v>5</v>
      </c>
      <c r="C2726" s="4" t="s">
        <v>10</v>
      </c>
      <c r="D2726" s="4" t="s">
        <v>18</v>
      </c>
      <c r="E2726" s="4" t="s">
        <v>18</v>
      </c>
      <c r="F2726" s="4" t="s">
        <v>18</v>
      </c>
      <c r="G2726" s="4" t="s">
        <v>10</v>
      </c>
      <c r="H2726" s="4" t="s">
        <v>10</v>
      </c>
    </row>
    <row r="2727" spans="1:8">
      <c r="A2727" t="n">
        <v>22813</v>
      </c>
      <c r="B2727" s="41" t="n">
        <v>60</v>
      </c>
      <c r="C2727" s="7" t="n">
        <v>25</v>
      </c>
      <c r="D2727" s="7" t="n">
        <v>0</v>
      </c>
      <c r="E2727" s="7" t="n">
        <v>0</v>
      </c>
      <c r="F2727" s="7" t="n">
        <v>0</v>
      </c>
      <c r="G2727" s="7" t="n">
        <v>0</v>
      </c>
      <c r="H2727" s="7" t="n">
        <v>0</v>
      </c>
    </row>
    <row r="2728" spans="1:8">
      <c r="A2728" t="s">
        <v>4</v>
      </c>
      <c r="B2728" s="4" t="s">
        <v>5</v>
      </c>
      <c r="C2728" s="4" t="s">
        <v>10</v>
      </c>
      <c r="D2728" s="4" t="s">
        <v>13</v>
      </c>
      <c r="E2728" s="4" t="s">
        <v>13</v>
      </c>
      <c r="F2728" s="4" t="s">
        <v>6</v>
      </c>
    </row>
    <row r="2729" spans="1:8">
      <c r="A2729" t="n">
        <v>22832</v>
      </c>
      <c r="B2729" s="21" t="n">
        <v>20</v>
      </c>
      <c r="C2729" s="7" t="n">
        <v>11</v>
      </c>
      <c r="D2729" s="7" t="n">
        <v>2</v>
      </c>
      <c r="E2729" s="7" t="n">
        <v>11</v>
      </c>
      <c r="F2729" s="7" t="s">
        <v>284</v>
      </c>
    </row>
    <row r="2730" spans="1:8">
      <c r="A2730" t="s">
        <v>4</v>
      </c>
      <c r="B2730" s="4" t="s">
        <v>5</v>
      </c>
      <c r="C2730" s="4" t="s">
        <v>10</v>
      </c>
    </row>
    <row r="2731" spans="1:8">
      <c r="A2731" t="n">
        <v>22861</v>
      </c>
      <c r="B2731" s="30" t="n">
        <v>16</v>
      </c>
      <c r="C2731" s="7" t="n">
        <v>300</v>
      </c>
    </row>
    <row r="2732" spans="1:8">
      <c r="A2732" t="s">
        <v>4</v>
      </c>
      <c r="B2732" s="4" t="s">
        <v>5</v>
      </c>
      <c r="C2732" s="4" t="s">
        <v>10</v>
      </c>
      <c r="D2732" s="4" t="s">
        <v>13</v>
      </c>
      <c r="E2732" s="4" t="s">
        <v>13</v>
      </c>
      <c r="F2732" s="4" t="s">
        <v>6</v>
      </c>
    </row>
    <row r="2733" spans="1:8">
      <c r="A2733" t="n">
        <v>22864</v>
      </c>
      <c r="B2733" s="21" t="n">
        <v>20</v>
      </c>
      <c r="C2733" s="7" t="n">
        <v>15</v>
      </c>
      <c r="D2733" s="7" t="n">
        <v>2</v>
      </c>
      <c r="E2733" s="7" t="n">
        <v>11</v>
      </c>
      <c r="F2733" s="7" t="s">
        <v>285</v>
      </c>
    </row>
    <row r="2734" spans="1:8">
      <c r="A2734" t="s">
        <v>4</v>
      </c>
      <c r="B2734" s="4" t="s">
        <v>5</v>
      </c>
      <c r="C2734" s="4" t="s">
        <v>10</v>
      </c>
    </row>
    <row r="2735" spans="1:8">
      <c r="A2735" t="n">
        <v>22895</v>
      </c>
      <c r="B2735" s="30" t="n">
        <v>16</v>
      </c>
      <c r="C2735" s="7" t="n">
        <v>400</v>
      </c>
    </row>
    <row r="2736" spans="1:8">
      <c r="A2736" t="s">
        <v>4</v>
      </c>
      <c r="B2736" s="4" t="s">
        <v>5</v>
      </c>
      <c r="C2736" s="4" t="s">
        <v>10</v>
      </c>
      <c r="D2736" s="4" t="s">
        <v>13</v>
      </c>
      <c r="E2736" s="4" t="s">
        <v>13</v>
      </c>
      <c r="F2736" s="4" t="s">
        <v>6</v>
      </c>
    </row>
    <row r="2737" spans="1:8">
      <c r="A2737" t="n">
        <v>22898</v>
      </c>
      <c r="B2737" s="21" t="n">
        <v>20</v>
      </c>
      <c r="C2737" s="7" t="n">
        <v>14</v>
      </c>
      <c r="D2737" s="7" t="n">
        <v>2</v>
      </c>
      <c r="E2737" s="7" t="n">
        <v>11</v>
      </c>
      <c r="F2737" s="7" t="s">
        <v>286</v>
      </c>
    </row>
    <row r="2738" spans="1:8">
      <c r="A2738" t="s">
        <v>4</v>
      </c>
      <c r="B2738" s="4" t="s">
        <v>5</v>
      </c>
      <c r="C2738" s="4" t="s">
        <v>10</v>
      </c>
    </row>
    <row r="2739" spans="1:8">
      <c r="A2739" t="n">
        <v>22929</v>
      </c>
      <c r="B2739" s="30" t="n">
        <v>16</v>
      </c>
      <c r="C2739" s="7" t="n">
        <v>200</v>
      </c>
    </row>
    <row r="2740" spans="1:8">
      <c r="A2740" t="s">
        <v>4</v>
      </c>
      <c r="B2740" s="4" t="s">
        <v>5</v>
      </c>
      <c r="C2740" s="4" t="s">
        <v>10</v>
      </c>
      <c r="D2740" s="4" t="s">
        <v>13</v>
      </c>
      <c r="E2740" s="4" t="s">
        <v>13</v>
      </c>
      <c r="F2740" s="4" t="s">
        <v>6</v>
      </c>
    </row>
    <row r="2741" spans="1:8">
      <c r="A2741" t="n">
        <v>22932</v>
      </c>
      <c r="B2741" s="21" t="n">
        <v>20</v>
      </c>
      <c r="C2741" s="7" t="n">
        <v>16</v>
      </c>
      <c r="D2741" s="7" t="n">
        <v>2</v>
      </c>
      <c r="E2741" s="7" t="n">
        <v>11</v>
      </c>
      <c r="F2741" s="7" t="s">
        <v>287</v>
      </c>
    </row>
    <row r="2742" spans="1:8">
      <c r="A2742" t="s">
        <v>4</v>
      </c>
      <c r="B2742" s="4" t="s">
        <v>5</v>
      </c>
      <c r="C2742" s="4" t="s">
        <v>10</v>
      </c>
    </row>
    <row r="2743" spans="1:8">
      <c r="A2743" t="n">
        <v>22962</v>
      </c>
      <c r="B2743" s="30" t="n">
        <v>16</v>
      </c>
      <c r="C2743" s="7" t="n">
        <v>3000</v>
      </c>
    </row>
    <row r="2744" spans="1:8">
      <c r="A2744" t="s">
        <v>4</v>
      </c>
      <c r="B2744" s="4" t="s">
        <v>5</v>
      </c>
      <c r="C2744" s="4" t="s">
        <v>13</v>
      </c>
      <c r="D2744" s="4" t="s">
        <v>10</v>
      </c>
      <c r="E2744" s="4" t="s">
        <v>18</v>
      </c>
    </row>
    <row r="2745" spans="1:8">
      <c r="A2745" t="n">
        <v>22965</v>
      </c>
      <c r="B2745" s="23" t="n">
        <v>58</v>
      </c>
      <c r="C2745" s="7" t="n">
        <v>101</v>
      </c>
      <c r="D2745" s="7" t="n">
        <v>500</v>
      </c>
      <c r="E2745" s="7" t="n">
        <v>1</v>
      </c>
    </row>
    <row r="2746" spans="1:8">
      <c r="A2746" t="s">
        <v>4</v>
      </c>
      <c r="B2746" s="4" t="s">
        <v>5</v>
      </c>
      <c r="C2746" s="4" t="s">
        <v>13</v>
      </c>
      <c r="D2746" s="4" t="s">
        <v>10</v>
      </c>
    </row>
    <row r="2747" spans="1:8">
      <c r="A2747" t="n">
        <v>22973</v>
      </c>
      <c r="B2747" s="23" t="n">
        <v>58</v>
      </c>
      <c r="C2747" s="7" t="n">
        <v>254</v>
      </c>
      <c r="D2747" s="7" t="n">
        <v>0</v>
      </c>
    </row>
    <row r="2748" spans="1:8">
      <c r="A2748" t="s">
        <v>4</v>
      </c>
      <c r="B2748" s="4" t="s">
        <v>5</v>
      </c>
      <c r="C2748" s="4" t="s">
        <v>13</v>
      </c>
    </row>
    <row r="2749" spans="1:8">
      <c r="A2749" t="n">
        <v>22977</v>
      </c>
      <c r="B2749" s="38" t="n">
        <v>45</v>
      </c>
      <c r="C2749" s="7" t="n">
        <v>0</v>
      </c>
    </row>
    <row r="2750" spans="1:8">
      <c r="A2750" t="s">
        <v>4</v>
      </c>
      <c r="B2750" s="4" t="s">
        <v>5</v>
      </c>
      <c r="C2750" s="4" t="s">
        <v>13</v>
      </c>
      <c r="D2750" s="4" t="s">
        <v>13</v>
      </c>
      <c r="E2750" s="4" t="s">
        <v>18</v>
      </c>
      <c r="F2750" s="4" t="s">
        <v>18</v>
      </c>
      <c r="G2750" s="4" t="s">
        <v>18</v>
      </c>
      <c r="H2750" s="4" t="s">
        <v>10</v>
      </c>
    </row>
    <row r="2751" spans="1:8">
      <c r="A2751" t="n">
        <v>22979</v>
      </c>
      <c r="B2751" s="38" t="n">
        <v>45</v>
      </c>
      <c r="C2751" s="7" t="n">
        <v>2</v>
      </c>
      <c r="D2751" s="7" t="n">
        <v>3</v>
      </c>
      <c r="E2751" s="7" t="n">
        <v>-4.84999990463257</v>
      </c>
      <c r="F2751" s="7" t="n">
        <v>1.03999996185303</v>
      </c>
      <c r="G2751" s="7" t="n">
        <v>58.5200004577637</v>
      </c>
      <c r="H2751" s="7" t="n">
        <v>0</v>
      </c>
    </row>
    <row r="2752" spans="1:8">
      <c r="A2752" t="s">
        <v>4</v>
      </c>
      <c r="B2752" s="4" t="s">
        <v>5</v>
      </c>
      <c r="C2752" s="4" t="s">
        <v>13</v>
      </c>
      <c r="D2752" s="4" t="s">
        <v>13</v>
      </c>
      <c r="E2752" s="4" t="s">
        <v>18</v>
      </c>
      <c r="F2752" s="4" t="s">
        <v>18</v>
      </c>
      <c r="G2752" s="4" t="s">
        <v>18</v>
      </c>
      <c r="H2752" s="4" t="s">
        <v>10</v>
      </c>
      <c r="I2752" s="4" t="s">
        <v>13</v>
      </c>
    </row>
    <row r="2753" spans="1:9">
      <c r="A2753" t="n">
        <v>22996</v>
      </c>
      <c r="B2753" s="38" t="n">
        <v>45</v>
      </c>
      <c r="C2753" s="7" t="n">
        <v>4</v>
      </c>
      <c r="D2753" s="7" t="n">
        <v>3</v>
      </c>
      <c r="E2753" s="7" t="n">
        <v>3.24000000953674</v>
      </c>
      <c r="F2753" s="7" t="n">
        <v>33.4799995422363</v>
      </c>
      <c r="G2753" s="7" t="n">
        <v>356</v>
      </c>
      <c r="H2753" s="7" t="n">
        <v>0</v>
      </c>
      <c r="I2753" s="7" t="n">
        <v>0</v>
      </c>
    </row>
    <row r="2754" spans="1:9">
      <c r="A2754" t="s">
        <v>4</v>
      </c>
      <c r="B2754" s="4" t="s">
        <v>5</v>
      </c>
      <c r="C2754" s="4" t="s">
        <v>13</v>
      </c>
      <c r="D2754" s="4" t="s">
        <v>13</v>
      </c>
      <c r="E2754" s="4" t="s">
        <v>18</v>
      </c>
      <c r="F2754" s="4" t="s">
        <v>10</v>
      </c>
    </row>
    <row r="2755" spans="1:9">
      <c r="A2755" t="n">
        <v>23014</v>
      </c>
      <c r="B2755" s="38" t="n">
        <v>45</v>
      </c>
      <c r="C2755" s="7" t="n">
        <v>5</v>
      </c>
      <c r="D2755" s="7" t="n">
        <v>3</v>
      </c>
      <c r="E2755" s="7" t="n">
        <v>2.5</v>
      </c>
      <c r="F2755" s="7" t="n">
        <v>0</v>
      </c>
    </row>
    <row r="2756" spans="1:9">
      <c r="A2756" t="s">
        <v>4</v>
      </c>
      <c r="B2756" s="4" t="s">
        <v>5</v>
      </c>
      <c r="C2756" s="4" t="s">
        <v>13</v>
      </c>
      <c r="D2756" s="4" t="s">
        <v>13</v>
      </c>
      <c r="E2756" s="4" t="s">
        <v>18</v>
      </c>
      <c r="F2756" s="4" t="s">
        <v>10</v>
      </c>
    </row>
    <row r="2757" spans="1:9">
      <c r="A2757" t="n">
        <v>23023</v>
      </c>
      <c r="B2757" s="38" t="n">
        <v>45</v>
      </c>
      <c r="C2757" s="7" t="n">
        <v>11</v>
      </c>
      <c r="D2757" s="7" t="n">
        <v>3</v>
      </c>
      <c r="E2757" s="7" t="n">
        <v>38.5999984741211</v>
      </c>
      <c r="F2757" s="7" t="n">
        <v>0</v>
      </c>
    </row>
    <row r="2758" spans="1:9">
      <c r="A2758" t="s">
        <v>4</v>
      </c>
      <c r="B2758" s="4" t="s">
        <v>5</v>
      </c>
      <c r="C2758" s="4" t="s">
        <v>13</v>
      </c>
      <c r="D2758" s="4" t="s">
        <v>10</v>
      </c>
      <c r="E2758" s="4" t="s">
        <v>10</v>
      </c>
      <c r="F2758" s="4" t="s">
        <v>9</v>
      </c>
    </row>
    <row r="2759" spans="1:9">
      <c r="A2759" t="n">
        <v>23032</v>
      </c>
      <c r="B2759" s="39" t="n">
        <v>84</v>
      </c>
      <c r="C2759" s="7" t="n">
        <v>1</v>
      </c>
      <c r="D2759" s="7" t="n">
        <v>0</v>
      </c>
      <c r="E2759" s="7" t="n">
        <v>0</v>
      </c>
      <c r="F2759" s="7" t="n">
        <v>0</v>
      </c>
    </row>
    <row r="2760" spans="1:9">
      <c r="A2760" t="s">
        <v>4</v>
      </c>
      <c r="B2760" s="4" t="s">
        <v>5</v>
      </c>
      <c r="C2760" s="4" t="s">
        <v>13</v>
      </c>
      <c r="D2760" s="4" t="s">
        <v>10</v>
      </c>
      <c r="E2760" s="4" t="s">
        <v>10</v>
      </c>
      <c r="F2760" s="4" t="s">
        <v>9</v>
      </c>
    </row>
    <row r="2761" spans="1:9">
      <c r="A2761" t="n">
        <v>23042</v>
      </c>
      <c r="B2761" s="39" t="n">
        <v>84</v>
      </c>
      <c r="C2761" s="7" t="n">
        <v>0</v>
      </c>
      <c r="D2761" s="7" t="n">
        <v>0</v>
      </c>
      <c r="E2761" s="7" t="n">
        <v>0</v>
      </c>
      <c r="F2761" s="7" t="n">
        <v>1036831949</v>
      </c>
    </row>
    <row r="2762" spans="1:9">
      <c r="A2762" t="s">
        <v>4</v>
      </c>
      <c r="B2762" s="4" t="s">
        <v>5</v>
      </c>
      <c r="C2762" s="4" t="s">
        <v>10</v>
      </c>
      <c r="D2762" s="4" t="s">
        <v>13</v>
      </c>
    </row>
    <row r="2763" spans="1:9">
      <c r="A2763" t="n">
        <v>23052</v>
      </c>
      <c r="B2763" s="67" t="n">
        <v>21</v>
      </c>
      <c r="C2763" s="7" t="n">
        <v>11</v>
      </c>
      <c r="D2763" s="7" t="n">
        <v>2</v>
      </c>
    </row>
    <row r="2764" spans="1:9">
      <c r="A2764" t="s">
        <v>4</v>
      </c>
      <c r="B2764" s="4" t="s">
        <v>5</v>
      </c>
      <c r="C2764" s="4" t="s">
        <v>10</v>
      </c>
      <c r="D2764" s="4" t="s">
        <v>13</v>
      </c>
    </row>
    <row r="2765" spans="1:9">
      <c r="A2765" t="n">
        <v>23056</v>
      </c>
      <c r="B2765" s="67" t="n">
        <v>21</v>
      </c>
      <c r="C2765" s="7" t="n">
        <v>15</v>
      </c>
      <c r="D2765" s="7" t="n">
        <v>2</v>
      </c>
    </row>
    <row r="2766" spans="1:9">
      <c r="A2766" t="s">
        <v>4</v>
      </c>
      <c r="B2766" s="4" t="s">
        <v>5</v>
      </c>
      <c r="C2766" s="4" t="s">
        <v>10</v>
      </c>
      <c r="D2766" s="4" t="s">
        <v>13</v>
      </c>
    </row>
    <row r="2767" spans="1:9">
      <c r="A2767" t="n">
        <v>23060</v>
      </c>
      <c r="B2767" s="67" t="n">
        <v>21</v>
      </c>
      <c r="C2767" s="7" t="n">
        <v>14</v>
      </c>
      <c r="D2767" s="7" t="n">
        <v>2</v>
      </c>
    </row>
    <row r="2768" spans="1:9">
      <c r="A2768" t="s">
        <v>4</v>
      </c>
      <c r="B2768" s="4" t="s">
        <v>5</v>
      </c>
      <c r="C2768" s="4" t="s">
        <v>10</v>
      </c>
      <c r="D2768" s="4" t="s">
        <v>13</v>
      </c>
    </row>
    <row r="2769" spans="1:9">
      <c r="A2769" t="n">
        <v>23064</v>
      </c>
      <c r="B2769" s="67" t="n">
        <v>21</v>
      </c>
      <c r="C2769" s="7" t="n">
        <v>16</v>
      </c>
      <c r="D2769" s="7" t="n">
        <v>2</v>
      </c>
    </row>
    <row r="2770" spans="1:9">
      <c r="A2770" t="s">
        <v>4</v>
      </c>
      <c r="B2770" s="4" t="s">
        <v>5</v>
      </c>
      <c r="C2770" s="4" t="s">
        <v>10</v>
      </c>
      <c r="D2770" s="4" t="s">
        <v>13</v>
      </c>
      <c r="E2770" s="4" t="s">
        <v>6</v>
      </c>
      <c r="F2770" s="4" t="s">
        <v>18</v>
      </c>
      <c r="G2770" s="4" t="s">
        <v>18</v>
      </c>
      <c r="H2770" s="4" t="s">
        <v>18</v>
      </c>
    </row>
    <row r="2771" spans="1:9">
      <c r="A2771" t="n">
        <v>23068</v>
      </c>
      <c r="B2771" s="36" t="n">
        <v>48</v>
      </c>
      <c r="C2771" s="7" t="n">
        <v>11</v>
      </c>
      <c r="D2771" s="7" t="n">
        <v>0</v>
      </c>
      <c r="E2771" s="7" t="s">
        <v>248</v>
      </c>
      <c r="F2771" s="7" t="n">
        <v>0</v>
      </c>
      <c r="G2771" s="7" t="n">
        <v>1</v>
      </c>
      <c r="H2771" s="7" t="n">
        <v>0</v>
      </c>
    </row>
    <row r="2772" spans="1:9">
      <c r="A2772" t="s">
        <v>4</v>
      </c>
      <c r="B2772" s="4" t="s">
        <v>5</v>
      </c>
      <c r="C2772" s="4" t="s">
        <v>10</v>
      </c>
      <c r="D2772" s="4" t="s">
        <v>13</v>
      </c>
      <c r="E2772" s="4" t="s">
        <v>6</v>
      </c>
      <c r="F2772" s="4" t="s">
        <v>18</v>
      </c>
      <c r="G2772" s="4" t="s">
        <v>18</v>
      </c>
      <c r="H2772" s="4" t="s">
        <v>18</v>
      </c>
    </row>
    <row r="2773" spans="1:9">
      <c r="A2773" t="n">
        <v>23097</v>
      </c>
      <c r="B2773" s="36" t="n">
        <v>48</v>
      </c>
      <c r="C2773" s="7" t="n">
        <v>15</v>
      </c>
      <c r="D2773" s="7" t="n">
        <v>0</v>
      </c>
      <c r="E2773" s="7" t="s">
        <v>248</v>
      </c>
      <c r="F2773" s="7" t="n">
        <v>0</v>
      </c>
      <c r="G2773" s="7" t="n">
        <v>1</v>
      </c>
      <c r="H2773" s="7" t="n">
        <v>0</v>
      </c>
    </row>
    <row r="2774" spans="1:9">
      <c r="A2774" t="s">
        <v>4</v>
      </c>
      <c r="B2774" s="4" t="s">
        <v>5</v>
      </c>
      <c r="C2774" s="4" t="s">
        <v>10</v>
      </c>
      <c r="D2774" s="4" t="s">
        <v>13</v>
      </c>
      <c r="E2774" s="4" t="s">
        <v>6</v>
      </c>
      <c r="F2774" s="4" t="s">
        <v>18</v>
      </c>
      <c r="G2774" s="4" t="s">
        <v>18</v>
      </c>
      <c r="H2774" s="4" t="s">
        <v>18</v>
      </c>
    </row>
    <row r="2775" spans="1:9">
      <c r="A2775" t="n">
        <v>23126</v>
      </c>
      <c r="B2775" s="36" t="n">
        <v>48</v>
      </c>
      <c r="C2775" s="7" t="n">
        <v>14</v>
      </c>
      <c r="D2775" s="7" t="n">
        <v>0</v>
      </c>
      <c r="E2775" s="7" t="s">
        <v>248</v>
      </c>
      <c r="F2775" s="7" t="n">
        <v>0</v>
      </c>
      <c r="G2775" s="7" t="n">
        <v>1</v>
      </c>
      <c r="H2775" s="7" t="n">
        <v>0</v>
      </c>
    </row>
    <row r="2776" spans="1:9">
      <c r="A2776" t="s">
        <v>4</v>
      </c>
      <c r="B2776" s="4" t="s">
        <v>5</v>
      </c>
      <c r="C2776" s="4" t="s">
        <v>10</v>
      </c>
      <c r="D2776" s="4" t="s">
        <v>13</v>
      </c>
      <c r="E2776" s="4" t="s">
        <v>6</v>
      </c>
      <c r="F2776" s="4" t="s">
        <v>18</v>
      </c>
      <c r="G2776" s="4" t="s">
        <v>18</v>
      </c>
      <c r="H2776" s="4" t="s">
        <v>18</v>
      </c>
    </row>
    <row r="2777" spans="1:9">
      <c r="A2777" t="n">
        <v>23155</v>
      </c>
      <c r="B2777" s="36" t="n">
        <v>48</v>
      </c>
      <c r="C2777" s="7" t="n">
        <v>16</v>
      </c>
      <c r="D2777" s="7" t="n">
        <v>0</v>
      </c>
      <c r="E2777" s="7" t="s">
        <v>248</v>
      </c>
      <c r="F2777" s="7" t="n">
        <v>0</v>
      </c>
      <c r="G2777" s="7" t="n">
        <v>1</v>
      </c>
      <c r="H2777" s="7" t="n">
        <v>0</v>
      </c>
    </row>
    <row r="2778" spans="1:9">
      <c r="A2778" t="s">
        <v>4</v>
      </c>
      <c r="B2778" s="4" t="s">
        <v>5</v>
      </c>
      <c r="C2778" s="4" t="s">
        <v>10</v>
      </c>
      <c r="D2778" s="4" t="s">
        <v>18</v>
      </c>
      <c r="E2778" s="4" t="s">
        <v>18</v>
      </c>
      <c r="F2778" s="4" t="s">
        <v>18</v>
      </c>
      <c r="G2778" s="4" t="s">
        <v>18</v>
      </c>
    </row>
    <row r="2779" spans="1:9">
      <c r="A2779" t="n">
        <v>23184</v>
      </c>
      <c r="B2779" s="34" t="n">
        <v>46</v>
      </c>
      <c r="C2779" s="7" t="n">
        <v>11</v>
      </c>
      <c r="D2779" s="7" t="n">
        <v>-5.46999979019165</v>
      </c>
      <c r="E2779" s="7" t="n">
        <v>0</v>
      </c>
      <c r="F2779" s="7" t="n">
        <v>56.2599983215332</v>
      </c>
      <c r="G2779" s="7" t="n">
        <v>-161.5</v>
      </c>
    </row>
    <row r="2780" spans="1:9">
      <c r="A2780" t="s">
        <v>4</v>
      </c>
      <c r="B2780" s="4" t="s">
        <v>5</v>
      </c>
      <c r="C2780" s="4" t="s">
        <v>10</v>
      </c>
      <c r="D2780" s="4" t="s">
        <v>18</v>
      </c>
      <c r="E2780" s="4" t="s">
        <v>18</v>
      </c>
      <c r="F2780" s="4" t="s">
        <v>18</v>
      </c>
      <c r="G2780" s="4" t="s">
        <v>18</v>
      </c>
    </row>
    <row r="2781" spans="1:9">
      <c r="A2781" t="n">
        <v>23203</v>
      </c>
      <c r="B2781" s="34" t="n">
        <v>46</v>
      </c>
      <c r="C2781" s="7" t="n">
        <v>14</v>
      </c>
      <c r="D2781" s="7" t="n">
        <v>-4.26999998092651</v>
      </c>
      <c r="E2781" s="7" t="n">
        <v>0</v>
      </c>
      <c r="F2781" s="7" t="n">
        <v>56.560001373291</v>
      </c>
      <c r="G2781" s="7" t="n">
        <v>-161.5</v>
      </c>
    </row>
    <row r="2782" spans="1:9">
      <c r="A2782" t="s">
        <v>4</v>
      </c>
      <c r="B2782" s="4" t="s">
        <v>5</v>
      </c>
      <c r="C2782" s="4" t="s">
        <v>10</v>
      </c>
      <c r="D2782" s="4" t="s">
        <v>18</v>
      </c>
      <c r="E2782" s="4" t="s">
        <v>18</v>
      </c>
      <c r="F2782" s="4" t="s">
        <v>18</v>
      </c>
      <c r="G2782" s="4" t="s">
        <v>18</v>
      </c>
    </row>
    <row r="2783" spans="1:9">
      <c r="A2783" t="n">
        <v>23222</v>
      </c>
      <c r="B2783" s="34" t="n">
        <v>46</v>
      </c>
      <c r="C2783" s="7" t="n">
        <v>15</v>
      </c>
      <c r="D2783" s="7" t="n">
        <v>-6.32999992370605</v>
      </c>
      <c r="E2783" s="7" t="n">
        <v>0</v>
      </c>
      <c r="F2783" s="7" t="n">
        <v>56.8800010681152</v>
      </c>
      <c r="G2783" s="7" t="n">
        <v>-161.5</v>
      </c>
    </row>
    <row r="2784" spans="1:9">
      <c r="A2784" t="s">
        <v>4</v>
      </c>
      <c r="B2784" s="4" t="s">
        <v>5</v>
      </c>
      <c r="C2784" s="4" t="s">
        <v>10</v>
      </c>
      <c r="D2784" s="4" t="s">
        <v>18</v>
      </c>
      <c r="E2784" s="4" t="s">
        <v>18</v>
      </c>
      <c r="F2784" s="4" t="s">
        <v>18</v>
      </c>
      <c r="G2784" s="4" t="s">
        <v>18</v>
      </c>
    </row>
    <row r="2785" spans="1:8">
      <c r="A2785" t="n">
        <v>23241</v>
      </c>
      <c r="B2785" s="34" t="n">
        <v>46</v>
      </c>
      <c r="C2785" s="7" t="n">
        <v>16</v>
      </c>
      <c r="D2785" s="7" t="n">
        <v>-7.67999982833862</v>
      </c>
      <c r="E2785" s="7" t="n">
        <v>0</v>
      </c>
      <c r="F2785" s="7" t="n">
        <v>57.3600006103516</v>
      </c>
      <c r="G2785" s="7" t="n">
        <v>-161.5</v>
      </c>
    </row>
    <row r="2786" spans="1:8">
      <c r="A2786" t="s">
        <v>4</v>
      </c>
      <c r="B2786" s="4" t="s">
        <v>5</v>
      </c>
      <c r="C2786" s="4" t="s">
        <v>10</v>
      </c>
      <c r="D2786" s="4" t="s">
        <v>18</v>
      </c>
      <c r="E2786" s="4" t="s">
        <v>18</v>
      </c>
      <c r="F2786" s="4" t="s">
        <v>18</v>
      </c>
      <c r="G2786" s="4" t="s">
        <v>18</v>
      </c>
    </row>
    <row r="2787" spans="1:8">
      <c r="A2787" t="n">
        <v>23260</v>
      </c>
      <c r="B2787" s="34" t="n">
        <v>46</v>
      </c>
      <c r="C2787" s="7" t="n">
        <v>29</v>
      </c>
      <c r="D2787" s="7" t="n">
        <v>-7.26999998092651</v>
      </c>
      <c r="E2787" s="7" t="n">
        <v>0</v>
      </c>
      <c r="F2787" s="7" t="n">
        <v>50.8899993896484</v>
      </c>
      <c r="G2787" s="7" t="n">
        <v>17.2999992370605</v>
      </c>
    </row>
    <row r="2788" spans="1:8">
      <c r="A2788" t="s">
        <v>4</v>
      </c>
      <c r="B2788" s="4" t="s">
        <v>5</v>
      </c>
      <c r="C2788" s="4" t="s">
        <v>10</v>
      </c>
      <c r="D2788" s="4" t="s">
        <v>18</v>
      </c>
      <c r="E2788" s="4" t="s">
        <v>18</v>
      </c>
      <c r="F2788" s="4" t="s">
        <v>18</v>
      </c>
      <c r="G2788" s="4" t="s">
        <v>18</v>
      </c>
    </row>
    <row r="2789" spans="1:8">
      <c r="A2789" t="n">
        <v>23279</v>
      </c>
      <c r="B2789" s="34" t="n">
        <v>46</v>
      </c>
      <c r="C2789" s="7" t="n">
        <v>28</v>
      </c>
      <c r="D2789" s="7" t="n">
        <v>-6.3899998664856</v>
      </c>
      <c r="E2789" s="7" t="n">
        <v>0</v>
      </c>
      <c r="F2789" s="7" t="n">
        <v>49.7099990844727</v>
      </c>
      <c r="G2789" s="7" t="n">
        <v>13.5</v>
      </c>
    </row>
    <row r="2790" spans="1:8">
      <c r="A2790" t="s">
        <v>4</v>
      </c>
      <c r="B2790" s="4" t="s">
        <v>5</v>
      </c>
      <c r="C2790" s="4" t="s">
        <v>10</v>
      </c>
      <c r="D2790" s="4" t="s">
        <v>18</v>
      </c>
      <c r="E2790" s="4" t="s">
        <v>18</v>
      </c>
      <c r="F2790" s="4" t="s">
        <v>18</v>
      </c>
      <c r="G2790" s="4" t="s">
        <v>18</v>
      </c>
    </row>
    <row r="2791" spans="1:8">
      <c r="A2791" t="n">
        <v>23298</v>
      </c>
      <c r="B2791" s="34" t="n">
        <v>46</v>
      </c>
      <c r="C2791" s="7" t="n">
        <v>24</v>
      </c>
      <c r="D2791" s="7" t="n">
        <v>-9.35999965667725</v>
      </c>
      <c r="E2791" s="7" t="n">
        <v>0</v>
      </c>
      <c r="F2791" s="7" t="n">
        <v>50.810001373291</v>
      </c>
      <c r="G2791" s="7" t="n">
        <v>32.2000007629395</v>
      </c>
    </row>
    <row r="2792" spans="1:8">
      <c r="A2792" t="s">
        <v>4</v>
      </c>
      <c r="B2792" s="4" t="s">
        <v>5</v>
      </c>
      <c r="C2792" s="4" t="s">
        <v>10</v>
      </c>
      <c r="D2792" s="4" t="s">
        <v>18</v>
      </c>
      <c r="E2792" s="4" t="s">
        <v>18</v>
      </c>
      <c r="F2792" s="4" t="s">
        <v>18</v>
      </c>
      <c r="G2792" s="4" t="s">
        <v>18</v>
      </c>
    </row>
    <row r="2793" spans="1:8">
      <c r="A2793" t="n">
        <v>23317</v>
      </c>
      <c r="B2793" s="34" t="n">
        <v>46</v>
      </c>
      <c r="C2793" s="7" t="n">
        <v>25</v>
      </c>
      <c r="D2793" s="7" t="n">
        <v>-10.8100004196167</v>
      </c>
      <c r="E2793" s="7" t="n">
        <v>0</v>
      </c>
      <c r="F2793" s="7" t="n">
        <v>49.7900009155273</v>
      </c>
      <c r="G2793" s="7" t="n">
        <v>24</v>
      </c>
    </row>
    <row r="2794" spans="1:8">
      <c r="A2794" t="s">
        <v>4</v>
      </c>
      <c r="B2794" s="4" t="s">
        <v>5</v>
      </c>
      <c r="C2794" s="4" t="s">
        <v>10</v>
      </c>
      <c r="D2794" s="4" t="s">
        <v>18</v>
      </c>
      <c r="E2794" s="4" t="s">
        <v>18</v>
      </c>
      <c r="F2794" s="4" t="s">
        <v>18</v>
      </c>
      <c r="G2794" s="4" t="s">
        <v>18</v>
      </c>
    </row>
    <row r="2795" spans="1:8">
      <c r="A2795" t="n">
        <v>23336</v>
      </c>
      <c r="B2795" s="34" t="n">
        <v>46</v>
      </c>
      <c r="C2795" s="7" t="n">
        <v>7031</v>
      </c>
      <c r="D2795" s="7" t="n">
        <v>-8.53999996185303</v>
      </c>
      <c r="E2795" s="7" t="n">
        <v>0.419999986886978</v>
      </c>
      <c r="F2795" s="7" t="n">
        <v>48.3800010681152</v>
      </c>
      <c r="G2795" s="7" t="n">
        <v>17.2000007629395</v>
      </c>
    </row>
    <row r="2796" spans="1:8">
      <c r="A2796" t="s">
        <v>4</v>
      </c>
      <c r="B2796" s="4" t="s">
        <v>5</v>
      </c>
      <c r="C2796" s="4" t="s">
        <v>10</v>
      </c>
      <c r="D2796" s="4" t="s">
        <v>10</v>
      </c>
      <c r="E2796" s="4" t="s">
        <v>10</v>
      </c>
    </row>
    <row r="2797" spans="1:8">
      <c r="A2797" t="n">
        <v>23355</v>
      </c>
      <c r="B2797" s="49" t="n">
        <v>61</v>
      </c>
      <c r="C2797" s="7" t="n">
        <v>18</v>
      </c>
      <c r="D2797" s="7" t="n">
        <v>11</v>
      </c>
      <c r="E2797" s="7" t="n">
        <v>0</v>
      </c>
    </row>
    <row r="2798" spans="1:8">
      <c r="A2798" t="s">
        <v>4</v>
      </c>
      <c r="B2798" s="4" t="s">
        <v>5</v>
      </c>
      <c r="C2798" s="4" t="s">
        <v>13</v>
      </c>
      <c r="D2798" s="4" t="s">
        <v>10</v>
      </c>
    </row>
    <row r="2799" spans="1:8">
      <c r="A2799" t="n">
        <v>23362</v>
      </c>
      <c r="B2799" s="23" t="n">
        <v>58</v>
      </c>
      <c r="C2799" s="7" t="n">
        <v>255</v>
      </c>
      <c r="D2799" s="7" t="n">
        <v>0</v>
      </c>
    </row>
    <row r="2800" spans="1:8">
      <c r="A2800" t="s">
        <v>4</v>
      </c>
      <c r="B2800" s="4" t="s">
        <v>5</v>
      </c>
      <c r="C2800" s="4" t="s">
        <v>10</v>
      </c>
    </row>
    <row r="2801" spans="1:7">
      <c r="A2801" t="n">
        <v>23366</v>
      </c>
      <c r="B2801" s="30" t="n">
        <v>16</v>
      </c>
      <c r="C2801" s="7" t="n">
        <v>300</v>
      </c>
    </row>
    <row r="2802" spans="1:7">
      <c r="A2802" t="s">
        <v>4</v>
      </c>
      <c r="B2802" s="4" t="s">
        <v>5</v>
      </c>
      <c r="C2802" s="4" t="s">
        <v>13</v>
      </c>
      <c r="D2802" s="4" t="s">
        <v>10</v>
      </c>
      <c r="E2802" s="4" t="s">
        <v>6</v>
      </c>
    </row>
    <row r="2803" spans="1:7">
      <c r="A2803" t="n">
        <v>23369</v>
      </c>
      <c r="B2803" s="43" t="n">
        <v>51</v>
      </c>
      <c r="C2803" s="7" t="n">
        <v>4</v>
      </c>
      <c r="D2803" s="7" t="n">
        <v>18</v>
      </c>
      <c r="E2803" s="7" t="s">
        <v>288</v>
      </c>
    </row>
    <row r="2804" spans="1:7">
      <c r="A2804" t="s">
        <v>4</v>
      </c>
      <c r="B2804" s="4" t="s">
        <v>5</v>
      </c>
      <c r="C2804" s="4" t="s">
        <v>10</v>
      </c>
    </row>
    <row r="2805" spans="1:7">
      <c r="A2805" t="n">
        <v>23382</v>
      </c>
      <c r="B2805" s="30" t="n">
        <v>16</v>
      </c>
      <c r="C2805" s="7" t="n">
        <v>0</v>
      </c>
    </row>
    <row r="2806" spans="1:7">
      <c r="A2806" t="s">
        <v>4</v>
      </c>
      <c r="B2806" s="4" t="s">
        <v>5</v>
      </c>
      <c r="C2806" s="4" t="s">
        <v>10</v>
      </c>
      <c r="D2806" s="4" t="s">
        <v>13</v>
      </c>
      <c r="E2806" s="4" t="s">
        <v>9</v>
      </c>
      <c r="F2806" s="4" t="s">
        <v>62</v>
      </c>
      <c r="G2806" s="4" t="s">
        <v>13</v>
      </c>
      <c r="H2806" s="4" t="s">
        <v>13</v>
      </c>
    </row>
    <row r="2807" spans="1:7">
      <c r="A2807" t="n">
        <v>23385</v>
      </c>
      <c r="B2807" s="44" t="n">
        <v>26</v>
      </c>
      <c r="C2807" s="7" t="n">
        <v>18</v>
      </c>
      <c r="D2807" s="7" t="n">
        <v>17</v>
      </c>
      <c r="E2807" s="7" t="n">
        <v>17448</v>
      </c>
      <c r="F2807" s="7" t="s">
        <v>289</v>
      </c>
      <c r="G2807" s="7" t="n">
        <v>2</v>
      </c>
      <c r="H2807" s="7" t="n">
        <v>0</v>
      </c>
    </row>
    <row r="2808" spans="1:7">
      <c r="A2808" t="s">
        <v>4</v>
      </c>
      <c r="B2808" s="4" t="s">
        <v>5</v>
      </c>
    </row>
    <row r="2809" spans="1:7">
      <c r="A2809" t="n">
        <v>23403</v>
      </c>
      <c r="B2809" s="45" t="n">
        <v>28</v>
      </c>
    </row>
    <row r="2810" spans="1:7">
      <c r="A2810" t="s">
        <v>4</v>
      </c>
      <c r="B2810" s="4" t="s">
        <v>5</v>
      </c>
      <c r="C2810" s="4" t="s">
        <v>10</v>
      </c>
      <c r="D2810" s="4" t="s">
        <v>13</v>
      </c>
    </row>
    <row r="2811" spans="1:7">
      <c r="A2811" t="n">
        <v>23404</v>
      </c>
      <c r="B2811" s="48" t="n">
        <v>89</v>
      </c>
      <c r="C2811" s="7" t="n">
        <v>65533</v>
      </c>
      <c r="D2811" s="7" t="n">
        <v>1</v>
      </c>
    </row>
    <row r="2812" spans="1:7">
      <c r="A2812" t="s">
        <v>4</v>
      </c>
      <c r="B2812" s="4" t="s">
        <v>5</v>
      </c>
      <c r="C2812" s="4" t="s">
        <v>13</v>
      </c>
      <c r="D2812" s="4" t="s">
        <v>10</v>
      </c>
      <c r="E2812" s="4" t="s">
        <v>6</v>
      </c>
    </row>
    <row r="2813" spans="1:7">
      <c r="A2813" t="n">
        <v>23408</v>
      </c>
      <c r="B2813" s="43" t="n">
        <v>51</v>
      </c>
      <c r="C2813" s="7" t="n">
        <v>4</v>
      </c>
      <c r="D2813" s="7" t="n">
        <v>0</v>
      </c>
      <c r="E2813" s="7" t="s">
        <v>290</v>
      </c>
    </row>
    <row r="2814" spans="1:7">
      <c r="A2814" t="s">
        <v>4</v>
      </c>
      <c r="B2814" s="4" t="s">
        <v>5</v>
      </c>
      <c r="C2814" s="4" t="s">
        <v>10</v>
      </c>
    </row>
    <row r="2815" spans="1:7">
      <c r="A2815" t="n">
        <v>23421</v>
      </c>
      <c r="B2815" s="30" t="n">
        <v>16</v>
      </c>
      <c r="C2815" s="7" t="n">
        <v>0</v>
      </c>
    </row>
    <row r="2816" spans="1:7">
      <c r="A2816" t="s">
        <v>4</v>
      </c>
      <c r="B2816" s="4" t="s">
        <v>5</v>
      </c>
      <c r="C2816" s="4" t="s">
        <v>10</v>
      </c>
      <c r="D2816" s="4" t="s">
        <v>13</v>
      </c>
      <c r="E2816" s="4" t="s">
        <v>9</v>
      </c>
      <c r="F2816" s="4" t="s">
        <v>62</v>
      </c>
      <c r="G2816" s="4" t="s">
        <v>13</v>
      </c>
      <c r="H2816" s="4" t="s">
        <v>13</v>
      </c>
    </row>
    <row r="2817" spans="1:8">
      <c r="A2817" t="n">
        <v>23424</v>
      </c>
      <c r="B2817" s="44" t="n">
        <v>26</v>
      </c>
      <c r="C2817" s="7" t="n">
        <v>0</v>
      </c>
      <c r="D2817" s="7" t="n">
        <v>17</v>
      </c>
      <c r="E2817" s="7" t="n">
        <v>52794</v>
      </c>
      <c r="F2817" s="7" t="s">
        <v>291</v>
      </c>
      <c r="G2817" s="7" t="n">
        <v>2</v>
      </c>
      <c r="H2817" s="7" t="n">
        <v>0</v>
      </c>
    </row>
    <row r="2818" spans="1:8">
      <c r="A2818" t="s">
        <v>4</v>
      </c>
      <c r="B2818" s="4" t="s">
        <v>5</v>
      </c>
    </row>
    <row r="2819" spans="1:8">
      <c r="A2819" t="n">
        <v>23459</v>
      </c>
      <c r="B2819" s="45" t="n">
        <v>28</v>
      </c>
    </row>
    <row r="2820" spans="1:8">
      <c r="A2820" t="s">
        <v>4</v>
      </c>
      <c r="B2820" s="4" t="s">
        <v>5</v>
      </c>
      <c r="C2820" s="4" t="s">
        <v>10</v>
      </c>
      <c r="D2820" s="4" t="s">
        <v>13</v>
      </c>
    </row>
    <row r="2821" spans="1:8">
      <c r="A2821" t="n">
        <v>23460</v>
      </c>
      <c r="B2821" s="48" t="n">
        <v>89</v>
      </c>
      <c r="C2821" s="7" t="n">
        <v>65533</v>
      </c>
      <c r="D2821" s="7" t="n">
        <v>1</v>
      </c>
    </row>
    <row r="2822" spans="1:8">
      <c r="A2822" t="s">
        <v>4</v>
      </c>
      <c r="B2822" s="4" t="s">
        <v>5</v>
      </c>
      <c r="C2822" s="4" t="s">
        <v>10</v>
      </c>
      <c r="D2822" s="4" t="s">
        <v>18</v>
      </c>
      <c r="E2822" s="4" t="s">
        <v>18</v>
      </c>
      <c r="F2822" s="4" t="s">
        <v>18</v>
      </c>
      <c r="G2822" s="4" t="s">
        <v>10</v>
      </c>
      <c r="H2822" s="4" t="s">
        <v>10</v>
      </c>
    </row>
    <row r="2823" spans="1:8">
      <c r="A2823" t="n">
        <v>23464</v>
      </c>
      <c r="B2823" s="41" t="n">
        <v>60</v>
      </c>
      <c r="C2823" s="7" t="n">
        <v>11</v>
      </c>
      <c r="D2823" s="7" t="n">
        <v>60</v>
      </c>
      <c r="E2823" s="7" t="n">
        <v>0</v>
      </c>
      <c r="F2823" s="7" t="n">
        <v>0</v>
      </c>
      <c r="G2823" s="7" t="n">
        <v>1000</v>
      </c>
      <c r="H2823" s="7" t="n">
        <v>0</v>
      </c>
    </row>
    <row r="2824" spans="1:8">
      <c r="A2824" t="s">
        <v>4</v>
      </c>
      <c r="B2824" s="4" t="s">
        <v>5</v>
      </c>
      <c r="C2824" s="4" t="s">
        <v>13</v>
      </c>
      <c r="D2824" s="4" t="s">
        <v>10</v>
      </c>
      <c r="E2824" s="4" t="s">
        <v>6</v>
      </c>
    </row>
    <row r="2825" spans="1:8">
      <c r="A2825" t="n">
        <v>23483</v>
      </c>
      <c r="B2825" s="43" t="n">
        <v>51</v>
      </c>
      <c r="C2825" s="7" t="n">
        <v>4</v>
      </c>
      <c r="D2825" s="7" t="n">
        <v>11</v>
      </c>
      <c r="E2825" s="7" t="s">
        <v>292</v>
      </c>
    </row>
    <row r="2826" spans="1:8">
      <c r="A2826" t="s">
        <v>4</v>
      </c>
      <c r="B2826" s="4" t="s">
        <v>5</v>
      </c>
      <c r="C2826" s="4" t="s">
        <v>10</v>
      </c>
    </row>
    <row r="2827" spans="1:8">
      <c r="A2827" t="n">
        <v>23502</v>
      </c>
      <c r="B2827" s="30" t="n">
        <v>16</v>
      </c>
      <c r="C2827" s="7" t="n">
        <v>0</v>
      </c>
    </row>
    <row r="2828" spans="1:8">
      <c r="A2828" t="s">
        <v>4</v>
      </c>
      <c r="B2828" s="4" t="s">
        <v>5</v>
      </c>
      <c r="C2828" s="4" t="s">
        <v>10</v>
      </c>
      <c r="D2828" s="4" t="s">
        <v>13</v>
      </c>
      <c r="E2828" s="4" t="s">
        <v>9</v>
      </c>
      <c r="F2828" s="4" t="s">
        <v>62</v>
      </c>
      <c r="G2828" s="4" t="s">
        <v>13</v>
      </c>
      <c r="H2828" s="4" t="s">
        <v>13</v>
      </c>
    </row>
    <row r="2829" spans="1:8">
      <c r="A2829" t="n">
        <v>23505</v>
      </c>
      <c r="B2829" s="44" t="n">
        <v>26</v>
      </c>
      <c r="C2829" s="7" t="n">
        <v>11</v>
      </c>
      <c r="D2829" s="7" t="n">
        <v>17</v>
      </c>
      <c r="E2829" s="7" t="n">
        <v>10326</v>
      </c>
      <c r="F2829" s="7" t="s">
        <v>293</v>
      </c>
      <c r="G2829" s="7" t="n">
        <v>2</v>
      </c>
      <c r="H2829" s="7" t="n">
        <v>0</v>
      </c>
    </row>
    <row r="2830" spans="1:8">
      <c r="A2830" t="s">
        <v>4</v>
      </c>
      <c r="B2830" s="4" t="s">
        <v>5</v>
      </c>
    </row>
    <row r="2831" spans="1:8">
      <c r="A2831" t="n">
        <v>23545</v>
      </c>
      <c r="B2831" s="45" t="n">
        <v>28</v>
      </c>
    </row>
    <row r="2832" spans="1:8">
      <c r="A2832" t="s">
        <v>4</v>
      </c>
      <c r="B2832" s="4" t="s">
        <v>5</v>
      </c>
      <c r="C2832" s="4" t="s">
        <v>10</v>
      </c>
      <c r="D2832" s="4" t="s">
        <v>13</v>
      </c>
    </row>
    <row r="2833" spans="1:8">
      <c r="A2833" t="n">
        <v>23546</v>
      </c>
      <c r="B2833" s="48" t="n">
        <v>89</v>
      </c>
      <c r="C2833" s="7" t="n">
        <v>65533</v>
      </c>
      <c r="D2833" s="7" t="n">
        <v>1</v>
      </c>
    </row>
    <row r="2834" spans="1:8">
      <c r="A2834" t="s">
        <v>4</v>
      </c>
      <c r="B2834" s="4" t="s">
        <v>5</v>
      </c>
      <c r="C2834" s="4" t="s">
        <v>10</v>
      </c>
      <c r="D2834" s="4" t="s">
        <v>18</v>
      </c>
      <c r="E2834" s="4" t="s">
        <v>18</v>
      </c>
      <c r="F2834" s="4" t="s">
        <v>18</v>
      </c>
      <c r="G2834" s="4" t="s">
        <v>10</v>
      </c>
      <c r="H2834" s="4" t="s">
        <v>10</v>
      </c>
    </row>
    <row r="2835" spans="1:8">
      <c r="A2835" t="n">
        <v>23550</v>
      </c>
      <c r="B2835" s="41" t="n">
        <v>60</v>
      </c>
      <c r="C2835" s="7" t="n">
        <v>16</v>
      </c>
      <c r="D2835" s="7" t="n">
        <v>-50</v>
      </c>
      <c r="E2835" s="7" t="n">
        <v>0</v>
      </c>
      <c r="F2835" s="7" t="n">
        <v>0</v>
      </c>
      <c r="G2835" s="7" t="n">
        <v>1000</v>
      </c>
      <c r="H2835" s="7" t="n">
        <v>0</v>
      </c>
    </row>
    <row r="2836" spans="1:8">
      <c r="A2836" t="s">
        <v>4</v>
      </c>
      <c r="B2836" s="4" t="s">
        <v>5</v>
      </c>
      <c r="C2836" s="4" t="s">
        <v>13</v>
      </c>
      <c r="D2836" s="4" t="s">
        <v>10</v>
      </c>
      <c r="E2836" s="4" t="s">
        <v>6</v>
      </c>
    </row>
    <row r="2837" spans="1:8">
      <c r="A2837" t="n">
        <v>23569</v>
      </c>
      <c r="B2837" s="43" t="n">
        <v>51</v>
      </c>
      <c r="C2837" s="7" t="n">
        <v>4</v>
      </c>
      <c r="D2837" s="7" t="n">
        <v>16</v>
      </c>
      <c r="E2837" s="7" t="s">
        <v>294</v>
      </c>
    </row>
    <row r="2838" spans="1:8">
      <c r="A2838" t="s">
        <v>4</v>
      </c>
      <c r="B2838" s="4" t="s">
        <v>5</v>
      </c>
      <c r="C2838" s="4" t="s">
        <v>10</v>
      </c>
    </row>
    <row r="2839" spans="1:8">
      <c r="A2839" t="n">
        <v>23582</v>
      </c>
      <c r="B2839" s="30" t="n">
        <v>16</v>
      </c>
      <c r="C2839" s="7" t="n">
        <v>0</v>
      </c>
    </row>
    <row r="2840" spans="1:8">
      <c r="A2840" t="s">
        <v>4</v>
      </c>
      <c r="B2840" s="4" t="s">
        <v>5</v>
      </c>
      <c r="C2840" s="4" t="s">
        <v>10</v>
      </c>
      <c r="D2840" s="4" t="s">
        <v>13</v>
      </c>
      <c r="E2840" s="4" t="s">
        <v>9</v>
      </c>
      <c r="F2840" s="4" t="s">
        <v>62</v>
      </c>
      <c r="G2840" s="4" t="s">
        <v>13</v>
      </c>
      <c r="H2840" s="4" t="s">
        <v>13</v>
      </c>
    </row>
    <row r="2841" spans="1:8">
      <c r="A2841" t="n">
        <v>23585</v>
      </c>
      <c r="B2841" s="44" t="n">
        <v>26</v>
      </c>
      <c r="C2841" s="7" t="n">
        <v>16</v>
      </c>
      <c r="D2841" s="7" t="n">
        <v>17</v>
      </c>
      <c r="E2841" s="7" t="n">
        <v>14396</v>
      </c>
      <c r="F2841" s="7" t="s">
        <v>295</v>
      </c>
      <c r="G2841" s="7" t="n">
        <v>2</v>
      </c>
      <c r="H2841" s="7" t="n">
        <v>0</v>
      </c>
    </row>
    <row r="2842" spans="1:8">
      <c r="A2842" t="s">
        <v>4</v>
      </c>
      <c r="B2842" s="4" t="s">
        <v>5</v>
      </c>
    </row>
    <row r="2843" spans="1:8">
      <c r="A2843" t="n">
        <v>23634</v>
      </c>
      <c r="B2843" s="45" t="n">
        <v>28</v>
      </c>
    </row>
    <row r="2844" spans="1:8">
      <c r="A2844" t="s">
        <v>4</v>
      </c>
      <c r="B2844" s="4" t="s">
        <v>5</v>
      </c>
      <c r="C2844" s="4" t="s">
        <v>10</v>
      </c>
      <c r="D2844" s="4" t="s">
        <v>13</v>
      </c>
    </row>
    <row r="2845" spans="1:8">
      <c r="A2845" t="n">
        <v>23635</v>
      </c>
      <c r="B2845" s="48" t="n">
        <v>89</v>
      </c>
      <c r="C2845" s="7" t="n">
        <v>65533</v>
      </c>
      <c r="D2845" s="7" t="n">
        <v>1</v>
      </c>
    </row>
    <row r="2846" spans="1:8">
      <c r="A2846" t="s">
        <v>4</v>
      </c>
      <c r="B2846" s="4" t="s">
        <v>5</v>
      </c>
      <c r="C2846" s="4" t="s">
        <v>13</v>
      </c>
      <c r="D2846" s="4" t="s">
        <v>10</v>
      </c>
      <c r="E2846" s="4" t="s">
        <v>6</v>
      </c>
    </row>
    <row r="2847" spans="1:8">
      <c r="A2847" t="n">
        <v>23639</v>
      </c>
      <c r="B2847" s="43" t="n">
        <v>51</v>
      </c>
      <c r="C2847" s="7" t="n">
        <v>4</v>
      </c>
      <c r="D2847" s="7" t="n">
        <v>15</v>
      </c>
      <c r="E2847" s="7" t="s">
        <v>97</v>
      </c>
    </row>
    <row r="2848" spans="1:8">
      <c r="A2848" t="s">
        <v>4</v>
      </c>
      <c r="B2848" s="4" t="s">
        <v>5</v>
      </c>
      <c r="C2848" s="4" t="s">
        <v>10</v>
      </c>
    </row>
    <row r="2849" spans="1:8">
      <c r="A2849" t="n">
        <v>23653</v>
      </c>
      <c r="B2849" s="30" t="n">
        <v>16</v>
      </c>
      <c r="C2849" s="7" t="n">
        <v>0</v>
      </c>
    </row>
    <row r="2850" spans="1:8">
      <c r="A2850" t="s">
        <v>4</v>
      </c>
      <c r="B2850" s="4" t="s">
        <v>5</v>
      </c>
      <c r="C2850" s="4" t="s">
        <v>10</v>
      </c>
      <c r="D2850" s="4" t="s">
        <v>13</v>
      </c>
      <c r="E2850" s="4" t="s">
        <v>9</v>
      </c>
      <c r="F2850" s="4" t="s">
        <v>62</v>
      </c>
      <c r="G2850" s="4" t="s">
        <v>13</v>
      </c>
      <c r="H2850" s="4" t="s">
        <v>13</v>
      </c>
    </row>
    <row r="2851" spans="1:8">
      <c r="A2851" t="n">
        <v>23656</v>
      </c>
      <c r="B2851" s="44" t="n">
        <v>26</v>
      </c>
      <c r="C2851" s="7" t="n">
        <v>15</v>
      </c>
      <c r="D2851" s="7" t="n">
        <v>17</v>
      </c>
      <c r="E2851" s="7" t="n">
        <v>15363</v>
      </c>
      <c r="F2851" s="7" t="s">
        <v>296</v>
      </c>
      <c r="G2851" s="7" t="n">
        <v>2</v>
      </c>
      <c r="H2851" s="7" t="n">
        <v>0</v>
      </c>
    </row>
    <row r="2852" spans="1:8">
      <c r="A2852" t="s">
        <v>4</v>
      </c>
      <c r="B2852" s="4" t="s">
        <v>5</v>
      </c>
    </row>
    <row r="2853" spans="1:8">
      <c r="A2853" t="n">
        <v>23714</v>
      </c>
      <c r="B2853" s="45" t="n">
        <v>28</v>
      </c>
    </row>
    <row r="2854" spans="1:8">
      <c r="A2854" t="s">
        <v>4</v>
      </c>
      <c r="B2854" s="4" t="s">
        <v>5</v>
      </c>
      <c r="C2854" s="4" t="s">
        <v>10</v>
      </c>
      <c r="D2854" s="4" t="s">
        <v>13</v>
      </c>
    </row>
    <row r="2855" spans="1:8">
      <c r="A2855" t="n">
        <v>23715</v>
      </c>
      <c r="B2855" s="48" t="n">
        <v>89</v>
      </c>
      <c r="C2855" s="7" t="n">
        <v>65533</v>
      </c>
      <c r="D2855" s="7" t="n">
        <v>1</v>
      </c>
    </row>
    <row r="2856" spans="1:8">
      <c r="A2856" t="s">
        <v>4</v>
      </c>
      <c r="B2856" s="4" t="s">
        <v>5</v>
      </c>
      <c r="C2856" s="4" t="s">
        <v>13</v>
      </c>
      <c r="D2856" s="4" t="s">
        <v>10</v>
      </c>
      <c r="E2856" s="4" t="s">
        <v>6</v>
      </c>
    </row>
    <row r="2857" spans="1:8">
      <c r="A2857" t="n">
        <v>23719</v>
      </c>
      <c r="B2857" s="43" t="n">
        <v>51</v>
      </c>
      <c r="C2857" s="7" t="n">
        <v>4</v>
      </c>
      <c r="D2857" s="7" t="n">
        <v>14</v>
      </c>
      <c r="E2857" s="7" t="s">
        <v>297</v>
      </c>
    </row>
    <row r="2858" spans="1:8">
      <c r="A2858" t="s">
        <v>4</v>
      </c>
      <c r="B2858" s="4" t="s">
        <v>5</v>
      </c>
      <c r="C2858" s="4" t="s">
        <v>10</v>
      </c>
    </row>
    <row r="2859" spans="1:8">
      <c r="A2859" t="n">
        <v>23733</v>
      </c>
      <c r="B2859" s="30" t="n">
        <v>16</v>
      </c>
      <c r="C2859" s="7" t="n">
        <v>0</v>
      </c>
    </row>
    <row r="2860" spans="1:8">
      <c r="A2860" t="s">
        <v>4</v>
      </c>
      <c r="B2860" s="4" t="s">
        <v>5</v>
      </c>
      <c r="C2860" s="4" t="s">
        <v>10</v>
      </c>
      <c r="D2860" s="4" t="s">
        <v>13</v>
      </c>
      <c r="E2860" s="4" t="s">
        <v>9</v>
      </c>
      <c r="F2860" s="4" t="s">
        <v>62</v>
      </c>
      <c r="G2860" s="4" t="s">
        <v>13</v>
      </c>
      <c r="H2860" s="4" t="s">
        <v>13</v>
      </c>
    </row>
    <row r="2861" spans="1:8">
      <c r="A2861" t="n">
        <v>23736</v>
      </c>
      <c r="B2861" s="44" t="n">
        <v>26</v>
      </c>
      <c r="C2861" s="7" t="n">
        <v>14</v>
      </c>
      <c r="D2861" s="7" t="n">
        <v>17</v>
      </c>
      <c r="E2861" s="7" t="n">
        <v>13347</v>
      </c>
      <c r="F2861" s="7" t="s">
        <v>298</v>
      </c>
      <c r="G2861" s="7" t="n">
        <v>2</v>
      </c>
      <c r="H2861" s="7" t="n">
        <v>0</v>
      </c>
    </row>
    <row r="2862" spans="1:8">
      <c r="A2862" t="s">
        <v>4</v>
      </c>
      <c r="B2862" s="4" t="s">
        <v>5</v>
      </c>
    </row>
    <row r="2863" spans="1:8">
      <c r="A2863" t="n">
        <v>23810</v>
      </c>
      <c r="B2863" s="45" t="n">
        <v>28</v>
      </c>
    </row>
    <row r="2864" spans="1:8">
      <c r="A2864" t="s">
        <v>4</v>
      </c>
      <c r="B2864" s="4" t="s">
        <v>5</v>
      </c>
      <c r="C2864" s="4" t="s">
        <v>10</v>
      </c>
      <c r="D2864" s="4" t="s">
        <v>13</v>
      </c>
    </row>
    <row r="2865" spans="1:8">
      <c r="A2865" t="n">
        <v>23811</v>
      </c>
      <c r="B2865" s="48" t="n">
        <v>89</v>
      </c>
      <c r="C2865" s="7" t="n">
        <v>65533</v>
      </c>
      <c r="D2865" s="7" t="n">
        <v>1</v>
      </c>
    </row>
    <row r="2866" spans="1:8">
      <c r="A2866" t="s">
        <v>4</v>
      </c>
      <c r="B2866" s="4" t="s">
        <v>5</v>
      </c>
      <c r="C2866" s="4" t="s">
        <v>13</v>
      </c>
      <c r="D2866" s="4" t="s">
        <v>10</v>
      </c>
      <c r="E2866" s="4" t="s">
        <v>18</v>
      </c>
    </row>
    <row r="2867" spans="1:8">
      <c r="A2867" t="n">
        <v>23815</v>
      </c>
      <c r="B2867" s="23" t="n">
        <v>58</v>
      </c>
      <c r="C2867" s="7" t="n">
        <v>101</v>
      </c>
      <c r="D2867" s="7" t="n">
        <v>500</v>
      </c>
      <c r="E2867" s="7" t="n">
        <v>1</v>
      </c>
    </row>
    <row r="2868" spans="1:8">
      <c r="A2868" t="s">
        <v>4</v>
      </c>
      <c r="B2868" s="4" t="s">
        <v>5</v>
      </c>
      <c r="C2868" s="4" t="s">
        <v>13</v>
      </c>
      <c r="D2868" s="4" t="s">
        <v>10</v>
      </c>
    </row>
    <row r="2869" spans="1:8">
      <c r="A2869" t="n">
        <v>23823</v>
      </c>
      <c r="B2869" s="23" t="n">
        <v>58</v>
      </c>
      <c r="C2869" s="7" t="n">
        <v>254</v>
      </c>
      <c r="D2869" s="7" t="n">
        <v>0</v>
      </c>
    </row>
    <row r="2870" spans="1:8">
      <c r="A2870" t="s">
        <v>4</v>
      </c>
      <c r="B2870" s="4" t="s">
        <v>5</v>
      </c>
      <c r="C2870" s="4" t="s">
        <v>13</v>
      </c>
    </row>
    <row r="2871" spans="1:8">
      <c r="A2871" t="n">
        <v>23827</v>
      </c>
      <c r="B2871" s="38" t="n">
        <v>45</v>
      </c>
      <c r="C2871" s="7" t="n">
        <v>0</v>
      </c>
    </row>
    <row r="2872" spans="1:8">
      <c r="A2872" t="s">
        <v>4</v>
      </c>
      <c r="B2872" s="4" t="s">
        <v>5</v>
      </c>
      <c r="C2872" s="4" t="s">
        <v>13</v>
      </c>
      <c r="D2872" s="4" t="s">
        <v>13</v>
      </c>
      <c r="E2872" s="4" t="s">
        <v>18</v>
      </c>
      <c r="F2872" s="4" t="s">
        <v>18</v>
      </c>
      <c r="G2872" s="4" t="s">
        <v>18</v>
      </c>
      <c r="H2872" s="4" t="s">
        <v>10</v>
      </c>
    </row>
    <row r="2873" spans="1:8">
      <c r="A2873" t="n">
        <v>23829</v>
      </c>
      <c r="B2873" s="38" t="n">
        <v>45</v>
      </c>
      <c r="C2873" s="7" t="n">
        <v>2</v>
      </c>
      <c r="D2873" s="7" t="n">
        <v>3</v>
      </c>
      <c r="E2873" s="7" t="n">
        <v>-7.05000019073486</v>
      </c>
      <c r="F2873" s="7" t="n">
        <v>1.25</v>
      </c>
      <c r="G2873" s="7" t="n">
        <v>51.0699996948242</v>
      </c>
      <c r="H2873" s="7" t="n">
        <v>0</v>
      </c>
    </row>
    <row r="2874" spans="1:8">
      <c r="A2874" t="s">
        <v>4</v>
      </c>
      <c r="B2874" s="4" t="s">
        <v>5</v>
      </c>
      <c r="C2874" s="4" t="s">
        <v>13</v>
      </c>
      <c r="D2874" s="4" t="s">
        <v>13</v>
      </c>
      <c r="E2874" s="4" t="s">
        <v>18</v>
      </c>
      <c r="F2874" s="4" t="s">
        <v>18</v>
      </c>
      <c r="G2874" s="4" t="s">
        <v>18</v>
      </c>
      <c r="H2874" s="4" t="s">
        <v>10</v>
      </c>
      <c r="I2874" s="4" t="s">
        <v>13</v>
      </c>
    </row>
    <row r="2875" spans="1:8">
      <c r="A2875" t="n">
        <v>23846</v>
      </c>
      <c r="B2875" s="38" t="n">
        <v>45</v>
      </c>
      <c r="C2875" s="7" t="n">
        <v>4</v>
      </c>
      <c r="D2875" s="7" t="n">
        <v>3</v>
      </c>
      <c r="E2875" s="7" t="n">
        <v>358.429992675781</v>
      </c>
      <c r="F2875" s="7" t="n">
        <v>58.2200012207031</v>
      </c>
      <c r="G2875" s="7" t="n">
        <v>0</v>
      </c>
      <c r="H2875" s="7" t="n">
        <v>0</v>
      </c>
      <c r="I2875" s="7" t="n">
        <v>0</v>
      </c>
    </row>
    <row r="2876" spans="1:8">
      <c r="A2876" t="s">
        <v>4</v>
      </c>
      <c r="B2876" s="4" t="s">
        <v>5</v>
      </c>
      <c r="C2876" s="4" t="s">
        <v>13</v>
      </c>
      <c r="D2876" s="4" t="s">
        <v>13</v>
      </c>
      <c r="E2876" s="4" t="s">
        <v>18</v>
      </c>
      <c r="F2876" s="4" t="s">
        <v>10</v>
      </c>
    </row>
    <row r="2877" spans="1:8">
      <c r="A2877" t="n">
        <v>23864</v>
      </c>
      <c r="B2877" s="38" t="n">
        <v>45</v>
      </c>
      <c r="C2877" s="7" t="n">
        <v>5</v>
      </c>
      <c r="D2877" s="7" t="n">
        <v>3</v>
      </c>
      <c r="E2877" s="7" t="n">
        <v>4.5</v>
      </c>
      <c r="F2877" s="7" t="n">
        <v>0</v>
      </c>
    </row>
    <row r="2878" spans="1:8">
      <c r="A2878" t="s">
        <v>4</v>
      </c>
      <c r="B2878" s="4" t="s">
        <v>5</v>
      </c>
      <c r="C2878" s="4" t="s">
        <v>13</v>
      </c>
      <c r="D2878" s="4" t="s">
        <v>13</v>
      </c>
      <c r="E2878" s="4" t="s">
        <v>18</v>
      </c>
      <c r="F2878" s="4" t="s">
        <v>10</v>
      </c>
    </row>
    <row r="2879" spans="1:8">
      <c r="A2879" t="n">
        <v>23873</v>
      </c>
      <c r="B2879" s="38" t="n">
        <v>45</v>
      </c>
      <c r="C2879" s="7" t="n">
        <v>11</v>
      </c>
      <c r="D2879" s="7" t="n">
        <v>3</v>
      </c>
      <c r="E2879" s="7" t="n">
        <v>32.2999992370605</v>
      </c>
      <c r="F2879" s="7" t="n">
        <v>0</v>
      </c>
    </row>
    <row r="2880" spans="1:8">
      <c r="A2880" t="s">
        <v>4</v>
      </c>
      <c r="B2880" s="4" t="s">
        <v>5</v>
      </c>
      <c r="C2880" s="4" t="s">
        <v>13</v>
      </c>
      <c r="D2880" s="4" t="s">
        <v>13</v>
      </c>
      <c r="E2880" s="4" t="s">
        <v>18</v>
      </c>
      <c r="F2880" s="4" t="s">
        <v>18</v>
      </c>
      <c r="G2880" s="4" t="s">
        <v>18</v>
      </c>
      <c r="H2880" s="4" t="s">
        <v>10</v>
      </c>
    </row>
    <row r="2881" spans="1:9">
      <c r="A2881" t="n">
        <v>23882</v>
      </c>
      <c r="B2881" s="38" t="n">
        <v>45</v>
      </c>
      <c r="C2881" s="7" t="n">
        <v>2</v>
      </c>
      <c r="D2881" s="7" t="n">
        <v>3</v>
      </c>
      <c r="E2881" s="7" t="n">
        <v>-7.05000019073486</v>
      </c>
      <c r="F2881" s="7" t="n">
        <v>1.25</v>
      </c>
      <c r="G2881" s="7" t="n">
        <v>51.0699996948242</v>
      </c>
      <c r="H2881" s="7" t="n">
        <v>5000</v>
      </c>
    </row>
    <row r="2882" spans="1:9">
      <c r="A2882" t="s">
        <v>4</v>
      </c>
      <c r="B2882" s="4" t="s">
        <v>5</v>
      </c>
      <c r="C2882" s="4" t="s">
        <v>13</v>
      </c>
      <c r="D2882" s="4" t="s">
        <v>13</v>
      </c>
      <c r="E2882" s="4" t="s">
        <v>18</v>
      </c>
      <c r="F2882" s="4" t="s">
        <v>18</v>
      </c>
      <c r="G2882" s="4" t="s">
        <v>18</v>
      </c>
      <c r="H2882" s="4" t="s">
        <v>10</v>
      </c>
      <c r="I2882" s="4" t="s">
        <v>13</v>
      </c>
    </row>
    <row r="2883" spans="1:9">
      <c r="A2883" t="n">
        <v>23899</v>
      </c>
      <c r="B2883" s="38" t="n">
        <v>45</v>
      </c>
      <c r="C2883" s="7" t="n">
        <v>4</v>
      </c>
      <c r="D2883" s="7" t="n">
        <v>3</v>
      </c>
      <c r="E2883" s="7" t="n">
        <v>355.339996337891</v>
      </c>
      <c r="F2883" s="7" t="n">
        <v>50.560001373291</v>
      </c>
      <c r="G2883" s="7" t="n">
        <v>0</v>
      </c>
      <c r="H2883" s="7" t="n">
        <v>5000</v>
      </c>
      <c r="I2883" s="7" t="n">
        <v>0</v>
      </c>
    </row>
    <row r="2884" spans="1:9">
      <c r="A2884" t="s">
        <v>4</v>
      </c>
      <c r="B2884" s="4" t="s">
        <v>5</v>
      </c>
      <c r="C2884" s="4" t="s">
        <v>13</v>
      </c>
      <c r="D2884" s="4" t="s">
        <v>13</v>
      </c>
      <c r="E2884" s="4" t="s">
        <v>18</v>
      </c>
      <c r="F2884" s="4" t="s">
        <v>10</v>
      </c>
    </row>
    <row r="2885" spans="1:9">
      <c r="A2885" t="n">
        <v>23917</v>
      </c>
      <c r="B2885" s="38" t="n">
        <v>45</v>
      </c>
      <c r="C2885" s="7" t="n">
        <v>5</v>
      </c>
      <c r="D2885" s="7" t="n">
        <v>3</v>
      </c>
      <c r="E2885" s="7" t="n">
        <v>3.59999990463257</v>
      </c>
      <c r="F2885" s="7" t="n">
        <v>5000</v>
      </c>
    </row>
    <row r="2886" spans="1:9">
      <c r="A2886" t="s">
        <v>4</v>
      </c>
      <c r="B2886" s="4" t="s">
        <v>5</v>
      </c>
      <c r="C2886" s="4" t="s">
        <v>10</v>
      </c>
      <c r="D2886" s="4" t="s">
        <v>18</v>
      </c>
      <c r="E2886" s="4" t="s">
        <v>18</v>
      </c>
      <c r="F2886" s="4" t="s">
        <v>18</v>
      </c>
      <c r="G2886" s="4" t="s">
        <v>10</v>
      </c>
      <c r="H2886" s="4" t="s">
        <v>10</v>
      </c>
    </row>
    <row r="2887" spans="1:9">
      <c r="A2887" t="n">
        <v>23926</v>
      </c>
      <c r="B2887" s="41" t="n">
        <v>60</v>
      </c>
      <c r="C2887" s="7" t="n">
        <v>11</v>
      </c>
      <c r="D2887" s="7" t="n">
        <v>0</v>
      </c>
      <c r="E2887" s="7" t="n">
        <v>0</v>
      </c>
      <c r="F2887" s="7" t="n">
        <v>0</v>
      </c>
      <c r="G2887" s="7" t="n">
        <v>0</v>
      </c>
      <c r="H2887" s="7" t="n">
        <v>0</v>
      </c>
    </row>
    <row r="2888" spans="1:9">
      <c r="A2888" t="s">
        <v>4</v>
      </c>
      <c r="B2888" s="4" t="s">
        <v>5</v>
      </c>
      <c r="C2888" s="4" t="s">
        <v>10</v>
      </c>
      <c r="D2888" s="4" t="s">
        <v>18</v>
      </c>
      <c r="E2888" s="4" t="s">
        <v>18</v>
      </c>
      <c r="F2888" s="4" t="s">
        <v>18</v>
      </c>
      <c r="G2888" s="4" t="s">
        <v>10</v>
      </c>
      <c r="H2888" s="4" t="s">
        <v>10</v>
      </c>
    </row>
    <row r="2889" spans="1:9">
      <c r="A2889" t="n">
        <v>23945</v>
      </c>
      <c r="B2889" s="41" t="n">
        <v>60</v>
      </c>
      <c r="C2889" s="7" t="n">
        <v>16</v>
      </c>
      <c r="D2889" s="7" t="n">
        <v>0</v>
      </c>
      <c r="E2889" s="7" t="n">
        <v>0</v>
      </c>
      <c r="F2889" s="7" t="n">
        <v>0</v>
      </c>
      <c r="G2889" s="7" t="n">
        <v>0</v>
      </c>
      <c r="H2889" s="7" t="n">
        <v>0</v>
      </c>
    </row>
    <row r="2890" spans="1:9">
      <c r="A2890" t="s">
        <v>4</v>
      </c>
      <c r="B2890" s="4" t="s">
        <v>5</v>
      </c>
      <c r="C2890" s="4" t="s">
        <v>10</v>
      </c>
      <c r="D2890" s="4" t="s">
        <v>18</v>
      </c>
      <c r="E2890" s="4" t="s">
        <v>18</v>
      </c>
      <c r="F2890" s="4" t="s">
        <v>18</v>
      </c>
      <c r="G2890" s="4" t="s">
        <v>10</v>
      </c>
      <c r="H2890" s="4" t="s">
        <v>10</v>
      </c>
    </row>
    <row r="2891" spans="1:9">
      <c r="A2891" t="n">
        <v>23964</v>
      </c>
      <c r="B2891" s="41" t="n">
        <v>60</v>
      </c>
      <c r="C2891" s="7" t="n">
        <v>15</v>
      </c>
      <c r="D2891" s="7" t="n">
        <v>0</v>
      </c>
      <c r="E2891" s="7" t="n">
        <v>0</v>
      </c>
      <c r="F2891" s="7" t="n">
        <v>0</v>
      </c>
      <c r="G2891" s="7" t="n">
        <v>0</v>
      </c>
      <c r="H2891" s="7" t="n">
        <v>0</v>
      </c>
    </row>
    <row r="2892" spans="1:9">
      <c r="A2892" t="s">
        <v>4</v>
      </c>
      <c r="B2892" s="4" t="s">
        <v>5</v>
      </c>
      <c r="C2892" s="4" t="s">
        <v>10</v>
      </c>
      <c r="D2892" s="4" t="s">
        <v>18</v>
      </c>
      <c r="E2892" s="4" t="s">
        <v>18</v>
      </c>
      <c r="F2892" s="4" t="s">
        <v>18</v>
      </c>
      <c r="G2892" s="4" t="s">
        <v>10</v>
      </c>
      <c r="H2892" s="4" t="s">
        <v>10</v>
      </c>
    </row>
    <row r="2893" spans="1:9">
      <c r="A2893" t="n">
        <v>23983</v>
      </c>
      <c r="B2893" s="41" t="n">
        <v>60</v>
      </c>
      <c r="C2893" s="7" t="n">
        <v>14</v>
      </c>
      <c r="D2893" s="7" t="n">
        <v>0</v>
      </c>
      <c r="E2893" s="7" t="n">
        <v>0</v>
      </c>
      <c r="F2893" s="7" t="n">
        <v>0</v>
      </c>
      <c r="G2893" s="7" t="n">
        <v>0</v>
      </c>
      <c r="H2893" s="7" t="n">
        <v>0</v>
      </c>
    </row>
    <row r="2894" spans="1:9">
      <c r="A2894" t="s">
        <v>4</v>
      </c>
      <c r="B2894" s="4" t="s">
        <v>5</v>
      </c>
      <c r="C2894" s="4" t="s">
        <v>10</v>
      </c>
    </row>
    <row r="2895" spans="1:9">
      <c r="A2895" t="n">
        <v>24002</v>
      </c>
      <c r="B2895" s="30" t="n">
        <v>16</v>
      </c>
      <c r="C2895" s="7" t="n">
        <v>400</v>
      </c>
    </row>
    <row r="2896" spans="1:9">
      <c r="A2896" t="s">
        <v>4</v>
      </c>
      <c r="B2896" s="4" t="s">
        <v>5</v>
      </c>
      <c r="C2896" s="4" t="s">
        <v>10</v>
      </c>
      <c r="D2896" s="4" t="s">
        <v>13</v>
      </c>
      <c r="E2896" s="4" t="s">
        <v>6</v>
      </c>
      <c r="F2896" s="4" t="s">
        <v>18</v>
      </c>
      <c r="G2896" s="4" t="s">
        <v>18</v>
      </c>
      <c r="H2896" s="4" t="s">
        <v>18</v>
      </c>
    </row>
    <row r="2897" spans="1:9">
      <c r="A2897" t="n">
        <v>24005</v>
      </c>
      <c r="B2897" s="36" t="n">
        <v>48</v>
      </c>
      <c r="C2897" s="7" t="n">
        <v>29</v>
      </c>
      <c r="D2897" s="7" t="n">
        <v>0</v>
      </c>
      <c r="E2897" s="7" t="s">
        <v>50</v>
      </c>
      <c r="F2897" s="7" t="n">
        <v>-1</v>
      </c>
      <c r="G2897" s="7" t="n">
        <v>1</v>
      </c>
      <c r="H2897" s="7" t="n">
        <v>0</v>
      </c>
    </row>
    <row r="2898" spans="1:9">
      <c r="A2898" t="s">
        <v>4</v>
      </c>
      <c r="B2898" s="4" t="s">
        <v>5</v>
      </c>
      <c r="C2898" s="4" t="s">
        <v>10</v>
      </c>
    </row>
    <row r="2899" spans="1:9">
      <c r="A2899" t="n">
        <v>24031</v>
      </c>
      <c r="B2899" s="30" t="n">
        <v>16</v>
      </c>
      <c r="C2899" s="7" t="n">
        <v>100</v>
      </c>
    </row>
    <row r="2900" spans="1:9">
      <c r="A2900" t="s">
        <v>4</v>
      </c>
      <c r="B2900" s="4" t="s">
        <v>5</v>
      </c>
      <c r="C2900" s="4" t="s">
        <v>10</v>
      </c>
      <c r="D2900" s="4" t="s">
        <v>13</v>
      </c>
      <c r="E2900" s="4" t="s">
        <v>6</v>
      </c>
      <c r="F2900" s="4" t="s">
        <v>18</v>
      </c>
      <c r="G2900" s="4" t="s">
        <v>18</v>
      </c>
      <c r="H2900" s="4" t="s">
        <v>18</v>
      </c>
    </row>
    <row r="2901" spans="1:9">
      <c r="A2901" t="n">
        <v>24034</v>
      </c>
      <c r="B2901" s="36" t="n">
        <v>48</v>
      </c>
      <c r="C2901" s="7" t="n">
        <v>28</v>
      </c>
      <c r="D2901" s="7" t="n">
        <v>0</v>
      </c>
      <c r="E2901" s="7" t="s">
        <v>50</v>
      </c>
      <c r="F2901" s="7" t="n">
        <v>-1</v>
      </c>
      <c r="G2901" s="7" t="n">
        <v>1</v>
      </c>
      <c r="H2901" s="7" t="n">
        <v>0</v>
      </c>
    </row>
    <row r="2902" spans="1:9">
      <c r="A2902" t="s">
        <v>4</v>
      </c>
      <c r="B2902" s="4" t="s">
        <v>5</v>
      </c>
      <c r="C2902" s="4" t="s">
        <v>10</v>
      </c>
    </row>
    <row r="2903" spans="1:9">
      <c r="A2903" t="n">
        <v>24060</v>
      </c>
      <c r="B2903" s="30" t="n">
        <v>16</v>
      </c>
      <c r="C2903" s="7" t="n">
        <v>50</v>
      </c>
    </row>
    <row r="2904" spans="1:9">
      <c r="A2904" t="s">
        <v>4</v>
      </c>
      <c r="B2904" s="4" t="s">
        <v>5</v>
      </c>
      <c r="C2904" s="4" t="s">
        <v>10</v>
      </c>
      <c r="D2904" s="4" t="s">
        <v>13</v>
      </c>
      <c r="E2904" s="4" t="s">
        <v>6</v>
      </c>
      <c r="F2904" s="4" t="s">
        <v>18</v>
      </c>
      <c r="G2904" s="4" t="s">
        <v>18</v>
      </c>
      <c r="H2904" s="4" t="s">
        <v>18</v>
      </c>
    </row>
    <row r="2905" spans="1:9">
      <c r="A2905" t="n">
        <v>24063</v>
      </c>
      <c r="B2905" s="36" t="n">
        <v>48</v>
      </c>
      <c r="C2905" s="7" t="n">
        <v>24</v>
      </c>
      <c r="D2905" s="7" t="n">
        <v>0</v>
      </c>
      <c r="E2905" s="7" t="s">
        <v>50</v>
      </c>
      <c r="F2905" s="7" t="n">
        <v>-1</v>
      </c>
      <c r="G2905" s="7" t="n">
        <v>1</v>
      </c>
      <c r="H2905" s="7" t="n">
        <v>0</v>
      </c>
    </row>
    <row r="2906" spans="1:9">
      <c r="A2906" t="s">
        <v>4</v>
      </c>
      <c r="B2906" s="4" t="s">
        <v>5</v>
      </c>
      <c r="C2906" s="4" t="s">
        <v>10</v>
      </c>
    </row>
    <row r="2907" spans="1:9">
      <c r="A2907" t="n">
        <v>24089</v>
      </c>
      <c r="B2907" s="30" t="n">
        <v>16</v>
      </c>
      <c r="C2907" s="7" t="n">
        <v>100</v>
      </c>
    </row>
    <row r="2908" spans="1:9">
      <c r="A2908" t="s">
        <v>4</v>
      </c>
      <c r="B2908" s="4" t="s">
        <v>5</v>
      </c>
      <c r="C2908" s="4" t="s">
        <v>10</v>
      </c>
      <c r="D2908" s="4" t="s">
        <v>13</v>
      </c>
      <c r="E2908" s="4" t="s">
        <v>6</v>
      </c>
      <c r="F2908" s="4" t="s">
        <v>18</v>
      </c>
      <c r="G2908" s="4" t="s">
        <v>18</v>
      </c>
      <c r="H2908" s="4" t="s">
        <v>18</v>
      </c>
    </row>
    <row r="2909" spans="1:9">
      <c r="A2909" t="n">
        <v>24092</v>
      </c>
      <c r="B2909" s="36" t="n">
        <v>48</v>
      </c>
      <c r="C2909" s="7" t="n">
        <v>25</v>
      </c>
      <c r="D2909" s="7" t="n">
        <v>0</v>
      </c>
      <c r="E2909" s="7" t="s">
        <v>50</v>
      </c>
      <c r="F2909" s="7" t="n">
        <v>-1</v>
      </c>
      <c r="G2909" s="7" t="n">
        <v>1</v>
      </c>
      <c r="H2909" s="7" t="n">
        <v>0</v>
      </c>
    </row>
    <row r="2910" spans="1:9">
      <c r="A2910" t="s">
        <v>4</v>
      </c>
      <c r="B2910" s="4" t="s">
        <v>5</v>
      </c>
      <c r="C2910" s="4" t="s">
        <v>10</v>
      </c>
    </row>
    <row r="2911" spans="1:9">
      <c r="A2911" t="n">
        <v>24118</v>
      </c>
      <c r="B2911" s="30" t="n">
        <v>16</v>
      </c>
      <c r="C2911" s="7" t="n">
        <v>3000</v>
      </c>
    </row>
    <row r="2912" spans="1:9">
      <c r="A2912" t="s">
        <v>4</v>
      </c>
      <c r="B2912" s="4" t="s">
        <v>5</v>
      </c>
      <c r="C2912" s="4" t="s">
        <v>13</v>
      </c>
      <c r="D2912" s="4" t="s">
        <v>10</v>
      </c>
      <c r="E2912" s="4" t="s">
        <v>6</v>
      </c>
    </row>
    <row r="2913" spans="1:8">
      <c r="A2913" t="n">
        <v>24121</v>
      </c>
      <c r="B2913" s="43" t="n">
        <v>51</v>
      </c>
      <c r="C2913" s="7" t="n">
        <v>4</v>
      </c>
      <c r="D2913" s="7" t="n">
        <v>28</v>
      </c>
      <c r="E2913" s="7" t="s">
        <v>299</v>
      </c>
    </row>
    <row r="2914" spans="1:8">
      <c r="A2914" t="s">
        <v>4</v>
      </c>
      <c r="B2914" s="4" t="s">
        <v>5</v>
      </c>
      <c r="C2914" s="4" t="s">
        <v>10</v>
      </c>
    </row>
    <row r="2915" spans="1:8">
      <c r="A2915" t="n">
        <v>24134</v>
      </c>
      <c r="B2915" s="30" t="n">
        <v>16</v>
      </c>
      <c r="C2915" s="7" t="n">
        <v>0</v>
      </c>
    </row>
    <row r="2916" spans="1:8">
      <c r="A2916" t="s">
        <v>4</v>
      </c>
      <c r="B2916" s="4" t="s">
        <v>5</v>
      </c>
      <c r="C2916" s="4" t="s">
        <v>10</v>
      </c>
      <c r="D2916" s="4" t="s">
        <v>13</v>
      </c>
      <c r="E2916" s="4" t="s">
        <v>9</v>
      </c>
      <c r="F2916" s="4" t="s">
        <v>62</v>
      </c>
      <c r="G2916" s="4" t="s">
        <v>13</v>
      </c>
      <c r="H2916" s="4" t="s">
        <v>13</v>
      </c>
    </row>
    <row r="2917" spans="1:8">
      <c r="A2917" t="n">
        <v>24137</v>
      </c>
      <c r="B2917" s="44" t="n">
        <v>26</v>
      </c>
      <c r="C2917" s="7" t="n">
        <v>28</v>
      </c>
      <c r="D2917" s="7" t="n">
        <v>17</v>
      </c>
      <c r="E2917" s="7" t="n">
        <v>33413</v>
      </c>
      <c r="F2917" s="7" t="s">
        <v>300</v>
      </c>
      <c r="G2917" s="7" t="n">
        <v>2</v>
      </c>
      <c r="H2917" s="7" t="n">
        <v>0</v>
      </c>
    </row>
    <row r="2918" spans="1:8">
      <c r="A2918" t="s">
        <v>4</v>
      </c>
      <c r="B2918" s="4" t="s">
        <v>5</v>
      </c>
    </row>
    <row r="2919" spans="1:8">
      <c r="A2919" t="n">
        <v>24237</v>
      </c>
      <c r="B2919" s="45" t="n">
        <v>28</v>
      </c>
    </row>
    <row r="2920" spans="1:8">
      <c r="A2920" t="s">
        <v>4</v>
      </c>
      <c r="B2920" s="4" t="s">
        <v>5</v>
      </c>
      <c r="C2920" s="4" t="s">
        <v>10</v>
      </c>
      <c r="D2920" s="4" t="s">
        <v>13</v>
      </c>
    </row>
    <row r="2921" spans="1:8">
      <c r="A2921" t="n">
        <v>24238</v>
      </c>
      <c r="B2921" s="48" t="n">
        <v>89</v>
      </c>
      <c r="C2921" s="7" t="n">
        <v>65533</v>
      </c>
      <c r="D2921" s="7" t="n">
        <v>1</v>
      </c>
    </row>
    <row r="2922" spans="1:8">
      <c r="A2922" t="s">
        <v>4</v>
      </c>
      <c r="B2922" s="4" t="s">
        <v>5</v>
      </c>
      <c r="C2922" s="4" t="s">
        <v>13</v>
      </c>
      <c r="D2922" s="4" t="s">
        <v>10</v>
      </c>
      <c r="E2922" s="4" t="s">
        <v>6</v>
      </c>
    </row>
    <row r="2923" spans="1:8">
      <c r="A2923" t="n">
        <v>24242</v>
      </c>
      <c r="B2923" s="43" t="n">
        <v>51</v>
      </c>
      <c r="C2923" s="7" t="n">
        <v>4</v>
      </c>
      <c r="D2923" s="7" t="n">
        <v>24</v>
      </c>
      <c r="E2923" s="7" t="s">
        <v>301</v>
      </c>
    </row>
    <row r="2924" spans="1:8">
      <c r="A2924" t="s">
        <v>4</v>
      </c>
      <c r="B2924" s="4" t="s">
        <v>5</v>
      </c>
      <c r="C2924" s="4" t="s">
        <v>10</v>
      </c>
    </row>
    <row r="2925" spans="1:8">
      <c r="A2925" t="n">
        <v>24256</v>
      </c>
      <c r="B2925" s="30" t="n">
        <v>16</v>
      </c>
      <c r="C2925" s="7" t="n">
        <v>0</v>
      </c>
    </row>
    <row r="2926" spans="1:8">
      <c r="A2926" t="s">
        <v>4</v>
      </c>
      <c r="B2926" s="4" t="s">
        <v>5</v>
      </c>
      <c r="C2926" s="4" t="s">
        <v>10</v>
      </c>
      <c r="D2926" s="4" t="s">
        <v>13</v>
      </c>
      <c r="E2926" s="4" t="s">
        <v>9</v>
      </c>
      <c r="F2926" s="4" t="s">
        <v>62</v>
      </c>
      <c r="G2926" s="4" t="s">
        <v>13</v>
      </c>
      <c r="H2926" s="4" t="s">
        <v>13</v>
      </c>
    </row>
    <row r="2927" spans="1:8">
      <c r="A2927" t="n">
        <v>24259</v>
      </c>
      <c r="B2927" s="44" t="n">
        <v>26</v>
      </c>
      <c r="C2927" s="7" t="n">
        <v>24</v>
      </c>
      <c r="D2927" s="7" t="n">
        <v>17</v>
      </c>
      <c r="E2927" s="7" t="n">
        <v>27350</v>
      </c>
      <c r="F2927" s="7" t="s">
        <v>302</v>
      </c>
      <c r="G2927" s="7" t="n">
        <v>2</v>
      </c>
      <c r="H2927" s="7" t="n">
        <v>0</v>
      </c>
    </row>
    <row r="2928" spans="1:8">
      <c r="A2928" t="s">
        <v>4</v>
      </c>
      <c r="B2928" s="4" t="s">
        <v>5</v>
      </c>
    </row>
    <row r="2929" spans="1:8">
      <c r="A2929" t="n">
        <v>24375</v>
      </c>
      <c r="B2929" s="45" t="n">
        <v>28</v>
      </c>
    </row>
    <row r="2930" spans="1:8">
      <c r="A2930" t="s">
        <v>4</v>
      </c>
      <c r="B2930" s="4" t="s">
        <v>5</v>
      </c>
      <c r="C2930" s="4" t="s">
        <v>10</v>
      </c>
      <c r="D2930" s="4" t="s">
        <v>13</v>
      </c>
    </row>
    <row r="2931" spans="1:8">
      <c r="A2931" t="n">
        <v>24376</v>
      </c>
      <c r="B2931" s="48" t="n">
        <v>89</v>
      </c>
      <c r="C2931" s="7" t="n">
        <v>65533</v>
      </c>
      <c r="D2931" s="7" t="n">
        <v>1</v>
      </c>
    </row>
    <row r="2932" spans="1:8">
      <c r="A2932" t="s">
        <v>4</v>
      </c>
      <c r="B2932" s="4" t="s">
        <v>5</v>
      </c>
      <c r="C2932" s="4" t="s">
        <v>13</v>
      </c>
      <c r="D2932" s="4" t="s">
        <v>10</v>
      </c>
      <c r="E2932" s="4" t="s">
        <v>6</v>
      </c>
    </row>
    <row r="2933" spans="1:8">
      <c r="A2933" t="n">
        <v>24380</v>
      </c>
      <c r="B2933" s="43" t="n">
        <v>51</v>
      </c>
      <c r="C2933" s="7" t="n">
        <v>4</v>
      </c>
      <c r="D2933" s="7" t="n">
        <v>25</v>
      </c>
      <c r="E2933" s="7" t="s">
        <v>112</v>
      </c>
    </row>
    <row r="2934" spans="1:8">
      <c r="A2934" t="s">
        <v>4</v>
      </c>
      <c r="B2934" s="4" t="s">
        <v>5</v>
      </c>
      <c r="C2934" s="4" t="s">
        <v>10</v>
      </c>
    </row>
    <row r="2935" spans="1:8">
      <c r="A2935" t="n">
        <v>24394</v>
      </c>
      <c r="B2935" s="30" t="n">
        <v>16</v>
      </c>
      <c r="C2935" s="7" t="n">
        <v>0</v>
      </c>
    </row>
    <row r="2936" spans="1:8">
      <c r="A2936" t="s">
        <v>4</v>
      </c>
      <c r="B2936" s="4" t="s">
        <v>5</v>
      </c>
      <c r="C2936" s="4" t="s">
        <v>10</v>
      </c>
      <c r="D2936" s="4" t="s">
        <v>13</v>
      </c>
      <c r="E2936" s="4" t="s">
        <v>9</v>
      </c>
      <c r="F2936" s="4" t="s">
        <v>62</v>
      </c>
      <c r="G2936" s="4" t="s">
        <v>13</v>
      </c>
      <c r="H2936" s="4" t="s">
        <v>13</v>
      </c>
    </row>
    <row r="2937" spans="1:8">
      <c r="A2937" t="n">
        <v>24397</v>
      </c>
      <c r="B2937" s="44" t="n">
        <v>26</v>
      </c>
      <c r="C2937" s="7" t="n">
        <v>25</v>
      </c>
      <c r="D2937" s="7" t="n">
        <v>17</v>
      </c>
      <c r="E2937" s="7" t="n">
        <v>34335</v>
      </c>
      <c r="F2937" s="7" t="s">
        <v>303</v>
      </c>
      <c r="G2937" s="7" t="n">
        <v>2</v>
      </c>
      <c r="H2937" s="7" t="n">
        <v>0</v>
      </c>
    </row>
    <row r="2938" spans="1:8">
      <c r="A2938" t="s">
        <v>4</v>
      </c>
      <c r="B2938" s="4" t="s">
        <v>5</v>
      </c>
    </row>
    <row r="2939" spans="1:8">
      <c r="A2939" t="n">
        <v>24465</v>
      </c>
      <c r="B2939" s="45" t="n">
        <v>28</v>
      </c>
    </row>
    <row r="2940" spans="1:8">
      <c r="A2940" t="s">
        <v>4</v>
      </c>
      <c r="B2940" s="4" t="s">
        <v>5</v>
      </c>
      <c r="C2940" s="4" t="s">
        <v>10</v>
      </c>
      <c r="D2940" s="4" t="s">
        <v>13</v>
      </c>
    </row>
    <row r="2941" spans="1:8">
      <c r="A2941" t="n">
        <v>24466</v>
      </c>
      <c r="B2941" s="48" t="n">
        <v>89</v>
      </c>
      <c r="C2941" s="7" t="n">
        <v>65533</v>
      </c>
      <c r="D2941" s="7" t="n">
        <v>1</v>
      </c>
    </row>
    <row r="2942" spans="1:8">
      <c r="A2942" t="s">
        <v>4</v>
      </c>
      <c r="B2942" s="4" t="s">
        <v>5</v>
      </c>
      <c r="C2942" s="4" t="s">
        <v>13</v>
      </c>
      <c r="D2942" s="4" t="s">
        <v>10</v>
      </c>
      <c r="E2942" s="4" t="s">
        <v>6</v>
      </c>
    </row>
    <row r="2943" spans="1:8">
      <c r="A2943" t="n">
        <v>24470</v>
      </c>
      <c r="B2943" s="43" t="n">
        <v>51</v>
      </c>
      <c r="C2943" s="7" t="n">
        <v>4</v>
      </c>
      <c r="D2943" s="7" t="n">
        <v>22</v>
      </c>
      <c r="E2943" s="7" t="s">
        <v>304</v>
      </c>
    </row>
    <row r="2944" spans="1:8">
      <c r="A2944" t="s">
        <v>4</v>
      </c>
      <c r="B2944" s="4" t="s">
        <v>5</v>
      </c>
      <c r="C2944" s="4" t="s">
        <v>10</v>
      </c>
    </row>
    <row r="2945" spans="1:8">
      <c r="A2945" t="n">
        <v>24483</v>
      </c>
      <c r="B2945" s="30" t="n">
        <v>16</v>
      </c>
      <c r="C2945" s="7" t="n">
        <v>0</v>
      </c>
    </row>
    <row r="2946" spans="1:8">
      <c r="A2946" t="s">
        <v>4</v>
      </c>
      <c r="B2946" s="4" t="s">
        <v>5</v>
      </c>
      <c r="C2946" s="4" t="s">
        <v>10</v>
      </c>
      <c r="D2946" s="4" t="s">
        <v>13</v>
      </c>
      <c r="E2946" s="4" t="s">
        <v>9</v>
      </c>
      <c r="F2946" s="4" t="s">
        <v>62</v>
      </c>
      <c r="G2946" s="4" t="s">
        <v>13</v>
      </c>
      <c r="H2946" s="4" t="s">
        <v>13</v>
      </c>
    </row>
    <row r="2947" spans="1:8">
      <c r="A2947" t="n">
        <v>24486</v>
      </c>
      <c r="B2947" s="44" t="n">
        <v>26</v>
      </c>
      <c r="C2947" s="7" t="n">
        <v>22</v>
      </c>
      <c r="D2947" s="7" t="n">
        <v>17</v>
      </c>
      <c r="E2947" s="7" t="n">
        <v>30377</v>
      </c>
      <c r="F2947" s="7" t="s">
        <v>305</v>
      </c>
      <c r="G2947" s="7" t="n">
        <v>2</v>
      </c>
      <c r="H2947" s="7" t="n">
        <v>0</v>
      </c>
    </row>
    <row r="2948" spans="1:8">
      <c r="A2948" t="s">
        <v>4</v>
      </c>
      <c r="B2948" s="4" t="s">
        <v>5</v>
      </c>
    </row>
    <row r="2949" spans="1:8">
      <c r="A2949" t="n">
        <v>24518</v>
      </c>
      <c r="B2949" s="45" t="n">
        <v>28</v>
      </c>
    </row>
    <row r="2950" spans="1:8">
      <c r="A2950" t="s">
        <v>4</v>
      </c>
      <c r="B2950" s="4" t="s">
        <v>5</v>
      </c>
      <c r="C2950" s="4" t="s">
        <v>10</v>
      </c>
      <c r="D2950" s="4" t="s">
        <v>13</v>
      </c>
    </row>
    <row r="2951" spans="1:8">
      <c r="A2951" t="n">
        <v>24519</v>
      </c>
      <c r="B2951" s="48" t="n">
        <v>89</v>
      </c>
      <c r="C2951" s="7" t="n">
        <v>65533</v>
      </c>
      <c r="D2951" s="7" t="n">
        <v>1</v>
      </c>
    </row>
    <row r="2952" spans="1:8">
      <c r="A2952" t="s">
        <v>4</v>
      </c>
      <c r="B2952" s="4" t="s">
        <v>5</v>
      </c>
      <c r="C2952" s="4" t="s">
        <v>13</v>
      </c>
      <c r="D2952" s="4" t="s">
        <v>10</v>
      </c>
      <c r="E2952" s="4" t="s">
        <v>18</v>
      </c>
    </row>
    <row r="2953" spans="1:8">
      <c r="A2953" t="n">
        <v>24523</v>
      </c>
      <c r="B2953" s="23" t="n">
        <v>58</v>
      </c>
      <c r="C2953" s="7" t="n">
        <v>101</v>
      </c>
      <c r="D2953" s="7" t="n">
        <v>300</v>
      </c>
      <c r="E2953" s="7" t="n">
        <v>1</v>
      </c>
    </row>
    <row r="2954" spans="1:8">
      <c r="A2954" t="s">
        <v>4</v>
      </c>
      <c r="B2954" s="4" t="s">
        <v>5</v>
      </c>
      <c r="C2954" s="4" t="s">
        <v>13</v>
      </c>
      <c r="D2954" s="4" t="s">
        <v>10</v>
      </c>
    </row>
    <row r="2955" spans="1:8">
      <c r="A2955" t="n">
        <v>24531</v>
      </c>
      <c r="B2955" s="23" t="n">
        <v>58</v>
      </c>
      <c r="C2955" s="7" t="n">
        <v>254</v>
      </c>
      <c r="D2955" s="7" t="n">
        <v>0</v>
      </c>
    </row>
    <row r="2956" spans="1:8">
      <c r="A2956" t="s">
        <v>4</v>
      </c>
      <c r="B2956" s="4" t="s">
        <v>5</v>
      </c>
      <c r="C2956" s="4" t="s">
        <v>13</v>
      </c>
    </row>
    <row r="2957" spans="1:8">
      <c r="A2957" t="n">
        <v>24535</v>
      </c>
      <c r="B2957" s="38" t="n">
        <v>45</v>
      </c>
      <c r="C2957" s="7" t="n">
        <v>0</v>
      </c>
    </row>
    <row r="2958" spans="1:8">
      <c r="A2958" t="s">
        <v>4</v>
      </c>
      <c r="B2958" s="4" t="s">
        <v>5</v>
      </c>
      <c r="C2958" s="4" t="s">
        <v>13</v>
      </c>
      <c r="D2958" s="4" t="s">
        <v>13</v>
      </c>
      <c r="E2958" s="4" t="s">
        <v>18</v>
      </c>
      <c r="F2958" s="4" t="s">
        <v>18</v>
      </c>
      <c r="G2958" s="4" t="s">
        <v>18</v>
      </c>
      <c r="H2958" s="4" t="s">
        <v>10</v>
      </c>
    </row>
    <row r="2959" spans="1:8">
      <c r="A2959" t="n">
        <v>24537</v>
      </c>
      <c r="B2959" s="38" t="n">
        <v>45</v>
      </c>
      <c r="C2959" s="7" t="n">
        <v>2</v>
      </c>
      <c r="D2959" s="7" t="n">
        <v>3</v>
      </c>
      <c r="E2959" s="7" t="n">
        <v>-3.04999995231628</v>
      </c>
      <c r="F2959" s="7" t="n">
        <v>4.96999979019165</v>
      </c>
      <c r="G2959" s="7" t="n">
        <v>66.9400024414063</v>
      </c>
      <c r="H2959" s="7" t="n">
        <v>0</v>
      </c>
    </row>
    <row r="2960" spans="1:8">
      <c r="A2960" t="s">
        <v>4</v>
      </c>
      <c r="B2960" s="4" t="s">
        <v>5</v>
      </c>
      <c r="C2960" s="4" t="s">
        <v>13</v>
      </c>
      <c r="D2960" s="4" t="s">
        <v>13</v>
      </c>
      <c r="E2960" s="4" t="s">
        <v>18</v>
      </c>
      <c r="F2960" s="4" t="s">
        <v>18</v>
      </c>
      <c r="G2960" s="4" t="s">
        <v>18</v>
      </c>
      <c r="H2960" s="4" t="s">
        <v>10</v>
      </c>
      <c r="I2960" s="4" t="s">
        <v>13</v>
      </c>
    </row>
    <row r="2961" spans="1:9">
      <c r="A2961" t="n">
        <v>24554</v>
      </c>
      <c r="B2961" s="38" t="n">
        <v>45</v>
      </c>
      <c r="C2961" s="7" t="n">
        <v>4</v>
      </c>
      <c r="D2961" s="7" t="n">
        <v>3</v>
      </c>
      <c r="E2961" s="7" t="n">
        <v>345.829986572266</v>
      </c>
      <c r="F2961" s="7" t="n">
        <v>223.130004882813</v>
      </c>
      <c r="G2961" s="7" t="n">
        <v>0</v>
      </c>
      <c r="H2961" s="7" t="n">
        <v>0</v>
      </c>
      <c r="I2961" s="7" t="n">
        <v>0</v>
      </c>
    </row>
    <row r="2962" spans="1:9">
      <c r="A2962" t="s">
        <v>4</v>
      </c>
      <c r="B2962" s="4" t="s">
        <v>5</v>
      </c>
      <c r="C2962" s="4" t="s">
        <v>13</v>
      </c>
      <c r="D2962" s="4" t="s">
        <v>13</v>
      </c>
      <c r="E2962" s="4" t="s">
        <v>18</v>
      </c>
      <c r="F2962" s="4" t="s">
        <v>10</v>
      </c>
    </row>
    <row r="2963" spans="1:9">
      <c r="A2963" t="n">
        <v>24572</v>
      </c>
      <c r="B2963" s="38" t="n">
        <v>45</v>
      </c>
      <c r="C2963" s="7" t="n">
        <v>5</v>
      </c>
      <c r="D2963" s="7" t="n">
        <v>3</v>
      </c>
      <c r="E2963" s="7" t="n">
        <v>10.3999996185303</v>
      </c>
      <c r="F2963" s="7" t="n">
        <v>0</v>
      </c>
    </row>
    <row r="2964" spans="1:9">
      <c r="A2964" t="s">
        <v>4</v>
      </c>
      <c r="B2964" s="4" t="s">
        <v>5</v>
      </c>
      <c r="C2964" s="4" t="s">
        <v>13</v>
      </c>
      <c r="D2964" s="4" t="s">
        <v>13</v>
      </c>
      <c r="E2964" s="4" t="s">
        <v>18</v>
      </c>
      <c r="F2964" s="4" t="s">
        <v>10</v>
      </c>
    </row>
    <row r="2965" spans="1:9">
      <c r="A2965" t="n">
        <v>24581</v>
      </c>
      <c r="B2965" s="38" t="n">
        <v>45</v>
      </c>
      <c r="C2965" s="7" t="n">
        <v>11</v>
      </c>
      <c r="D2965" s="7" t="n">
        <v>3</v>
      </c>
      <c r="E2965" s="7" t="n">
        <v>39.2000007629395</v>
      </c>
      <c r="F2965" s="7" t="n">
        <v>0</v>
      </c>
    </row>
    <row r="2966" spans="1:9">
      <c r="A2966" t="s">
        <v>4</v>
      </c>
      <c r="B2966" s="4" t="s">
        <v>5</v>
      </c>
      <c r="C2966" s="4" t="s">
        <v>13</v>
      </c>
      <c r="D2966" s="4" t="s">
        <v>13</v>
      </c>
      <c r="E2966" s="4" t="s">
        <v>18</v>
      </c>
      <c r="F2966" s="4" t="s">
        <v>18</v>
      </c>
      <c r="G2966" s="4" t="s">
        <v>18</v>
      </c>
      <c r="H2966" s="4" t="s">
        <v>10</v>
      </c>
    </row>
    <row r="2967" spans="1:9">
      <c r="A2967" t="n">
        <v>24590</v>
      </c>
      <c r="B2967" s="38" t="n">
        <v>45</v>
      </c>
      <c r="C2967" s="7" t="n">
        <v>2</v>
      </c>
      <c r="D2967" s="7" t="n">
        <v>3</v>
      </c>
      <c r="E2967" s="7" t="n">
        <v>-3.75999999046326</v>
      </c>
      <c r="F2967" s="7" t="n">
        <v>4.96999979019165</v>
      </c>
      <c r="G2967" s="7" t="n">
        <v>66.5299987792969</v>
      </c>
      <c r="H2967" s="7" t="n">
        <v>4000</v>
      </c>
    </row>
    <row r="2968" spans="1:9">
      <c r="A2968" t="s">
        <v>4</v>
      </c>
      <c r="B2968" s="4" t="s">
        <v>5</v>
      </c>
      <c r="C2968" s="4" t="s">
        <v>13</v>
      </c>
      <c r="D2968" s="4" t="s">
        <v>13</v>
      </c>
      <c r="E2968" s="4" t="s">
        <v>18</v>
      </c>
      <c r="F2968" s="4" t="s">
        <v>18</v>
      </c>
      <c r="G2968" s="4" t="s">
        <v>18</v>
      </c>
      <c r="H2968" s="4" t="s">
        <v>10</v>
      </c>
      <c r="I2968" s="4" t="s">
        <v>13</v>
      </c>
    </row>
    <row r="2969" spans="1:9">
      <c r="A2969" t="n">
        <v>24607</v>
      </c>
      <c r="B2969" s="38" t="n">
        <v>45</v>
      </c>
      <c r="C2969" s="7" t="n">
        <v>4</v>
      </c>
      <c r="D2969" s="7" t="n">
        <v>3</v>
      </c>
      <c r="E2969" s="7" t="n">
        <v>345.829986572266</v>
      </c>
      <c r="F2969" s="7" t="n">
        <v>204.399993896484</v>
      </c>
      <c r="G2969" s="7" t="n">
        <v>0</v>
      </c>
      <c r="H2969" s="7" t="n">
        <v>4000</v>
      </c>
      <c r="I2969" s="7" t="n">
        <v>0</v>
      </c>
    </row>
    <row r="2970" spans="1:9">
      <c r="A2970" t="s">
        <v>4</v>
      </c>
      <c r="B2970" s="4" t="s">
        <v>5</v>
      </c>
      <c r="C2970" s="4" t="s">
        <v>13</v>
      </c>
      <c r="D2970" s="4" t="s">
        <v>13</v>
      </c>
      <c r="E2970" s="4" t="s">
        <v>18</v>
      </c>
      <c r="F2970" s="4" t="s">
        <v>10</v>
      </c>
    </row>
    <row r="2971" spans="1:9">
      <c r="A2971" t="n">
        <v>24625</v>
      </c>
      <c r="B2971" s="38" t="n">
        <v>45</v>
      </c>
      <c r="C2971" s="7" t="n">
        <v>5</v>
      </c>
      <c r="D2971" s="7" t="n">
        <v>3</v>
      </c>
      <c r="E2971" s="7" t="n">
        <v>10.3999996185303</v>
      </c>
      <c r="F2971" s="7" t="n">
        <v>4000</v>
      </c>
    </row>
    <row r="2972" spans="1:9">
      <c r="A2972" t="s">
        <v>4</v>
      </c>
      <c r="B2972" s="4" t="s">
        <v>5</v>
      </c>
      <c r="C2972" s="4" t="s">
        <v>13</v>
      </c>
      <c r="D2972" s="4" t="s">
        <v>13</v>
      </c>
      <c r="E2972" s="4" t="s">
        <v>18</v>
      </c>
      <c r="F2972" s="4" t="s">
        <v>10</v>
      </c>
    </row>
    <row r="2973" spans="1:9">
      <c r="A2973" t="n">
        <v>24634</v>
      </c>
      <c r="B2973" s="38" t="n">
        <v>45</v>
      </c>
      <c r="C2973" s="7" t="n">
        <v>11</v>
      </c>
      <c r="D2973" s="7" t="n">
        <v>3</v>
      </c>
      <c r="E2973" s="7" t="n">
        <v>39.2000007629395</v>
      </c>
      <c r="F2973" s="7" t="n">
        <v>4000</v>
      </c>
    </row>
    <row r="2974" spans="1:9">
      <c r="A2974" t="s">
        <v>4</v>
      </c>
      <c r="B2974" s="4" t="s">
        <v>5</v>
      </c>
      <c r="C2974" s="4" t="s">
        <v>13</v>
      </c>
      <c r="D2974" s="4" t="s">
        <v>10</v>
      </c>
      <c r="E2974" s="4" t="s">
        <v>10</v>
      </c>
      <c r="F2974" s="4" t="s">
        <v>9</v>
      </c>
    </row>
    <row r="2975" spans="1:9">
      <c r="A2975" t="n">
        <v>24643</v>
      </c>
      <c r="B2975" s="39" t="n">
        <v>84</v>
      </c>
      <c r="C2975" s="7" t="n">
        <v>0</v>
      </c>
      <c r="D2975" s="7" t="n">
        <v>0</v>
      </c>
      <c r="E2975" s="7" t="n">
        <v>0</v>
      </c>
      <c r="F2975" s="7" t="n">
        <v>1050253722</v>
      </c>
    </row>
    <row r="2976" spans="1:9">
      <c r="A2976" t="s">
        <v>4</v>
      </c>
      <c r="B2976" s="4" t="s">
        <v>5</v>
      </c>
      <c r="C2976" s="4" t="s">
        <v>10</v>
      </c>
      <c r="D2976" s="4" t="s">
        <v>13</v>
      </c>
      <c r="E2976" s="4" t="s">
        <v>6</v>
      </c>
      <c r="F2976" s="4" t="s">
        <v>18</v>
      </c>
      <c r="G2976" s="4" t="s">
        <v>18</v>
      </c>
      <c r="H2976" s="4" t="s">
        <v>18</v>
      </c>
    </row>
    <row r="2977" spans="1:9">
      <c r="A2977" t="n">
        <v>24653</v>
      </c>
      <c r="B2977" s="36" t="n">
        <v>48</v>
      </c>
      <c r="C2977" s="7" t="n">
        <v>31</v>
      </c>
      <c r="D2977" s="7" t="n">
        <v>0</v>
      </c>
      <c r="E2977" s="7" t="s">
        <v>210</v>
      </c>
      <c r="F2977" s="7" t="n">
        <v>0</v>
      </c>
      <c r="G2977" s="7" t="n">
        <v>1</v>
      </c>
      <c r="H2977" s="7" t="n">
        <v>0</v>
      </c>
    </row>
    <row r="2978" spans="1:9">
      <c r="A2978" t="s">
        <v>4</v>
      </c>
      <c r="B2978" s="4" t="s">
        <v>5</v>
      </c>
      <c r="C2978" s="4" t="s">
        <v>18</v>
      </c>
      <c r="D2978" s="4" t="s">
        <v>18</v>
      </c>
      <c r="E2978" s="4" t="s">
        <v>18</v>
      </c>
      <c r="F2978" s="4" t="s">
        <v>18</v>
      </c>
      <c r="G2978" s="4" t="s">
        <v>18</v>
      </c>
      <c r="H2978" s="4" t="s">
        <v>10</v>
      </c>
    </row>
    <row r="2979" spans="1:9">
      <c r="A2979" t="n">
        <v>24679</v>
      </c>
      <c r="B2979" s="66" t="n">
        <v>71</v>
      </c>
      <c r="C2979" s="7" t="n">
        <v>0.490000009536743</v>
      </c>
      <c r="D2979" s="7" t="n">
        <v>0.680000007152557</v>
      </c>
      <c r="E2979" s="7" t="n">
        <v>0.819999992847443</v>
      </c>
      <c r="F2979" s="7" t="n">
        <v>5</v>
      </c>
      <c r="G2979" s="7" t="n">
        <v>500</v>
      </c>
      <c r="H2979" s="7" t="n">
        <v>0</v>
      </c>
    </row>
    <row r="2980" spans="1:9">
      <c r="A2980" t="s">
        <v>4</v>
      </c>
      <c r="B2980" s="4" t="s">
        <v>5</v>
      </c>
      <c r="C2980" s="4" t="s">
        <v>13</v>
      </c>
      <c r="D2980" s="4" t="s">
        <v>10</v>
      </c>
      <c r="E2980" s="4" t="s">
        <v>10</v>
      </c>
      <c r="F2980" s="4" t="s">
        <v>10</v>
      </c>
      <c r="G2980" s="4" t="s">
        <v>10</v>
      </c>
      <c r="H2980" s="4" t="s">
        <v>10</v>
      </c>
      <c r="I2980" s="4" t="s">
        <v>6</v>
      </c>
      <c r="J2980" s="4" t="s">
        <v>18</v>
      </c>
      <c r="K2980" s="4" t="s">
        <v>18</v>
      </c>
      <c r="L2980" s="4" t="s">
        <v>18</v>
      </c>
      <c r="M2980" s="4" t="s">
        <v>9</v>
      </c>
      <c r="N2980" s="4" t="s">
        <v>9</v>
      </c>
      <c r="O2980" s="4" t="s">
        <v>18</v>
      </c>
      <c r="P2980" s="4" t="s">
        <v>18</v>
      </c>
      <c r="Q2980" s="4" t="s">
        <v>18</v>
      </c>
      <c r="R2980" s="4" t="s">
        <v>18</v>
      </c>
      <c r="S2980" s="4" t="s">
        <v>13</v>
      </c>
    </row>
    <row r="2981" spans="1:9">
      <c r="A2981" t="n">
        <v>24702</v>
      </c>
      <c r="B2981" s="31" t="n">
        <v>39</v>
      </c>
      <c r="C2981" s="7" t="n">
        <v>12</v>
      </c>
      <c r="D2981" s="7" t="n">
        <v>65533</v>
      </c>
      <c r="E2981" s="7" t="n">
        <v>217</v>
      </c>
      <c r="F2981" s="7" t="n">
        <v>0</v>
      </c>
      <c r="G2981" s="7" t="n">
        <v>7036</v>
      </c>
      <c r="H2981" s="7" t="n">
        <v>3</v>
      </c>
      <c r="I2981" s="7" t="s">
        <v>279</v>
      </c>
      <c r="J2981" s="7" t="n">
        <v>0</v>
      </c>
      <c r="K2981" s="7" t="n">
        <v>0</v>
      </c>
      <c r="L2981" s="7" t="n">
        <v>0</v>
      </c>
      <c r="M2981" s="7" t="n">
        <v>0</v>
      </c>
      <c r="N2981" s="7" t="n">
        <v>0</v>
      </c>
      <c r="O2981" s="7" t="n">
        <v>0</v>
      </c>
      <c r="P2981" s="7" t="n">
        <v>1</v>
      </c>
      <c r="Q2981" s="7" t="n">
        <v>1</v>
      </c>
      <c r="R2981" s="7" t="n">
        <v>1</v>
      </c>
      <c r="S2981" s="7" t="n">
        <v>106</v>
      </c>
    </row>
    <row r="2982" spans="1:9">
      <c r="A2982" t="s">
        <v>4</v>
      </c>
      <c r="B2982" s="4" t="s">
        <v>5</v>
      </c>
      <c r="C2982" s="4" t="s">
        <v>13</v>
      </c>
      <c r="D2982" s="4" t="s">
        <v>10</v>
      </c>
      <c r="E2982" s="4" t="s">
        <v>10</v>
      </c>
      <c r="F2982" s="4" t="s">
        <v>10</v>
      </c>
      <c r="G2982" s="4" t="s">
        <v>10</v>
      </c>
      <c r="H2982" s="4" t="s">
        <v>10</v>
      </c>
      <c r="I2982" s="4" t="s">
        <v>6</v>
      </c>
      <c r="J2982" s="4" t="s">
        <v>18</v>
      </c>
      <c r="K2982" s="4" t="s">
        <v>18</v>
      </c>
      <c r="L2982" s="4" t="s">
        <v>18</v>
      </c>
      <c r="M2982" s="4" t="s">
        <v>9</v>
      </c>
      <c r="N2982" s="4" t="s">
        <v>9</v>
      </c>
      <c r="O2982" s="4" t="s">
        <v>18</v>
      </c>
      <c r="P2982" s="4" t="s">
        <v>18</v>
      </c>
      <c r="Q2982" s="4" t="s">
        <v>18</v>
      </c>
      <c r="R2982" s="4" t="s">
        <v>18</v>
      </c>
      <c r="S2982" s="4" t="s">
        <v>13</v>
      </c>
    </row>
    <row r="2983" spans="1:9">
      <c r="A2983" t="n">
        <v>24765</v>
      </c>
      <c r="B2983" s="31" t="n">
        <v>39</v>
      </c>
      <c r="C2983" s="7" t="n">
        <v>12</v>
      </c>
      <c r="D2983" s="7" t="n">
        <v>65533</v>
      </c>
      <c r="E2983" s="7" t="n">
        <v>217</v>
      </c>
      <c r="F2983" s="7" t="n">
        <v>0</v>
      </c>
      <c r="G2983" s="7" t="n">
        <v>7036</v>
      </c>
      <c r="H2983" s="7" t="n">
        <v>3</v>
      </c>
      <c r="I2983" s="7" t="s">
        <v>280</v>
      </c>
      <c r="J2983" s="7" t="n">
        <v>0</v>
      </c>
      <c r="K2983" s="7" t="n">
        <v>0</v>
      </c>
      <c r="L2983" s="7" t="n">
        <v>0</v>
      </c>
      <c r="M2983" s="7" t="n">
        <v>0</v>
      </c>
      <c r="N2983" s="7" t="n">
        <v>0</v>
      </c>
      <c r="O2983" s="7" t="n">
        <v>0</v>
      </c>
      <c r="P2983" s="7" t="n">
        <v>1</v>
      </c>
      <c r="Q2983" s="7" t="n">
        <v>1</v>
      </c>
      <c r="R2983" s="7" t="n">
        <v>1</v>
      </c>
      <c r="S2983" s="7" t="n">
        <v>107</v>
      </c>
    </row>
    <row r="2984" spans="1:9">
      <c r="A2984" t="s">
        <v>4</v>
      </c>
      <c r="B2984" s="4" t="s">
        <v>5</v>
      </c>
      <c r="C2984" s="4" t="s">
        <v>13</v>
      </c>
      <c r="D2984" s="4" t="s">
        <v>10</v>
      </c>
      <c r="E2984" s="4" t="s">
        <v>10</v>
      </c>
      <c r="F2984" s="4" t="s">
        <v>10</v>
      </c>
      <c r="G2984" s="4" t="s">
        <v>10</v>
      </c>
      <c r="H2984" s="4" t="s">
        <v>10</v>
      </c>
      <c r="I2984" s="4" t="s">
        <v>6</v>
      </c>
      <c r="J2984" s="4" t="s">
        <v>18</v>
      </c>
      <c r="K2984" s="4" t="s">
        <v>18</v>
      </c>
      <c r="L2984" s="4" t="s">
        <v>18</v>
      </c>
      <c r="M2984" s="4" t="s">
        <v>9</v>
      </c>
      <c r="N2984" s="4" t="s">
        <v>9</v>
      </c>
      <c r="O2984" s="4" t="s">
        <v>18</v>
      </c>
      <c r="P2984" s="4" t="s">
        <v>18</v>
      </c>
      <c r="Q2984" s="4" t="s">
        <v>18</v>
      </c>
      <c r="R2984" s="4" t="s">
        <v>18</v>
      </c>
      <c r="S2984" s="4" t="s">
        <v>13</v>
      </c>
    </row>
    <row r="2985" spans="1:9">
      <c r="A2985" t="n">
        <v>24828</v>
      </c>
      <c r="B2985" s="31" t="n">
        <v>39</v>
      </c>
      <c r="C2985" s="7" t="n">
        <v>12</v>
      </c>
      <c r="D2985" s="7" t="n">
        <v>65533</v>
      </c>
      <c r="E2985" s="7" t="n">
        <v>218</v>
      </c>
      <c r="F2985" s="7" t="n">
        <v>0</v>
      </c>
      <c r="G2985" s="7" t="n">
        <v>7036</v>
      </c>
      <c r="H2985" s="7" t="n">
        <v>3</v>
      </c>
      <c r="I2985" s="7" t="s">
        <v>279</v>
      </c>
      <c r="J2985" s="7" t="n">
        <v>0</v>
      </c>
      <c r="K2985" s="7" t="n">
        <v>0</v>
      </c>
      <c r="L2985" s="7" t="n">
        <v>0</v>
      </c>
      <c r="M2985" s="7" t="n">
        <v>0</v>
      </c>
      <c r="N2985" s="7" t="n">
        <v>0</v>
      </c>
      <c r="O2985" s="7" t="n">
        <v>0</v>
      </c>
      <c r="P2985" s="7" t="n">
        <v>1</v>
      </c>
      <c r="Q2985" s="7" t="n">
        <v>1</v>
      </c>
      <c r="R2985" s="7" t="n">
        <v>1</v>
      </c>
      <c r="S2985" s="7" t="n">
        <v>108</v>
      </c>
    </row>
    <row r="2986" spans="1:9">
      <c r="A2986" t="s">
        <v>4</v>
      </c>
      <c r="B2986" s="4" t="s">
        <v>5</v>
      </c>
      <c r="C2986" s="4" t="s">
        <v>13</v>
      </c>
      <c r="D2986" s="4" t="s">
        <v>10</v>
      </c>
      <c r="E2986" s="4" t="s">
        <v>10</v>
      </c>
      <c r="F2986" s="4" t="s">
        <v>10</v>
      </c>
      <c r="G2986" s="4" t="s">
        <v>10</v>
      </c>
      <c r="H2986" s="4" t="s">
        <v>10</v>
      </c>
      <c r="I2986" s="4" t="s">
        <v>6</v>
      </c>
      <c r="J2986" s="4" t="s">
        <v>18</v>
      </c>
      <c r="K2986" s="4" t="s">
        <v>18</v>
      </c>
      <c r="L2986" s="4" t="s">
        <v>18</v>
      </c>
      <c r="M2986" s="4" t="s">
        <v>9</v>
      </c>
      <c r="N2986" s="4" t="s">
        <v>9</v>
      </c>
      <c r="O2986" s="4" t="s">
        <v>18</v>
      </c>
      <c r="P2986" s="4" t="s">
        <v>18</v>
      </c>
      <c r="Q2986" s="4" t="s">
        <v>18</v>
      </c>
      <c r="R2986" s="4" t="s">
        <v>18</v>
      </c>
      <c r="S2986" s="4" t="s">
        <v>13</v>
      </c>
    </row>
    <row r="2987" spans="1:9">
      <c r="A2987" t="n">
        <v>24891</v>
      </c>
      <c r="B2987" s="31" t="n">
        <v>39</v>
      </c>
      <c r="C2987" s="7" t="n">
        <v>12</v>
      </c>
      <c r="D2987" s="7" t="n">
        <v>65533</v>
      </c>
      <c r="E2987" s="7" t="n">
        <v>218</v>
      </c>
      <c r="F2987" s="7" t="n">
        <v>0</v>
      </c>
      <c r="G2987" s="7" t="n">
        <v>7036</v>
      </c>
      <c r="H2987" s="7" t="n">
        <v>3</v>
      </c>
      <c r="I2987" s="7" t="s">
        <v>280</v>
      </c>
      <c r="J2987" s="7" t="n">
        <v>0</v>
      </c>
      <c r="K2987" s="7" t="n">
        <v>0</v>
      </c>
      <c r="L2987" s="7" t="n">
        <v>0</v>
      </c>
      <c r="M2987" s="7" t="n">
        <v>0</v>
      </c>
      <c r="N2987" s="7" t="n">
        <v>0</v>
      </c>
      <c r="O2987" s="7" t="n">
        <v>0</v>
      </c>
      <c r="P2987" s="7" t="n">
        <v>1</v>
      </c>
      <c r="Q2987" s="7" t="n">
        <v>1</v>
      </c>
      <c r="R2987" s="7" t="n">
        <v>1</v>
      </c>
      <c r="S2987" s="7" t="n">
        <v>109</v>
      </c>
    </row>
    <row r="2988" spans="1:9">
      <c r="A2988" t="s">
        <v>4</v>
      </c>
      <c r="B2988" s="4" t="s">
        <v>5</v>
      </c>
      <c r="C2988" s="4" t="s">
        <v>10</v>
      </c>
      <c r="D2988" s="4" t="s">
        <v>10</v>
      </c>
      <c r="E2988" s="4" t="s">
        <v>18</v>
      </c>
      <c r="F2988" s="4" t="s">
        <v>18</v>
      </c>
      <c r="G2988" s="4" t="s">
        <v>18</v>
      </c>
      <c r="H2988" s="4" t="s">
        <v>18</v>
      </c>
      <c r="I2988" s="4" t="s">
        <v>13</v>
      </c>
      <c r="J2988" s="4" t="s">
        <v>10</v>
      </c>
    </row>
    <row r="2989" spans="1:9">
      <c r="A2989" t="n">
        <v>24954</v>
      </c>
      <c r="B2989" s="40" t="n">
        <v>55</v>
      </c>
      <c r="C2989" s="7" t="n">
        <v>7036</v>
      </c>
      <c r="D2989" s="7" t="n">
        <v>65533</v>
      </c>
      <c r="E2989" s="7" t="n">
        <v>-292.970001220703</v>
      </c>
      <c r="F2989" s="7" t="n">
        <v>30</v>
      </c>
      <c r="G2989" s="7" t="n">
        <v>-92.0100021362305</v>
      </c>
      <c r="H2989" s="7" t="n">
        <v>150</v>
      </c>
      <c r="I2989" s="7" t="n">
        <v>0</v>
      </c>
      <c r="J2989" s="7" t="n">
        <v>0</v>
      </c>
    </row>
    <row r="2990" spans="1:9">
      <c r="A2990" t="s">
        <v>4</v>
      </c>
      <c r="B2990" s="4" t="s">
        <v>5</v>
      </c>
      <c r="C2990" s="4" t="s">
        <v>13</v>
      </c>
      <c r="D2990" s="4" t="s">
        <v>10</v>
      </c>
      <c r="E2990" s="4" t="s">
        <v>18</v>
      </c>
      <c r="F2990" s="4" t="s">
        <v>10</v>
      </c>
      <c r="G2990" s="4" t="s">
        <v>9</v>
      </c>
      <c r="H2990" s="4" t="s">
        <v>9</v>
      </c>
      <c r="I2990" s="4" t="s">
        <v>10</v>
      </c>
      <c r="J2990" s="4" t="s">
        <v>10</v>
      </c>
      <c r="K2990" s="4" t="s">
        <v>9</v>
      </c>
      <c r="L2990" s="4" t="s">
        <v>9</v>
      </c>
      <c r="M2990" s="4" t="s">
        <v>9</v>
      </c>
      <c r="N2990" s="4" t="s">
        <v>9</v>
      </c>
      <c r="O2990" s="4" t="s">
        <v>6</v>
      </c>
    </row>
    <row r="2991" spans="1:9">
      <c r="A2991" t="n">
        <v>24978</v>
      </c>
      <c r="B2991" s="14" t="n">
        <v>50</v>
      </c>
      <c r="C2991" s="7" t="n">
        <v>0</v>
      </c>
      <c r="D2991" s="7" t="n">
        <v>4525</v>
      </c>
      <c r="E2991" s="7" t="n">
        <v>0.699999988079071</v>
      </c>
      <c r="F2991" s="7" t="n">
        <v>1000</v>
      </c>
      <c r="G2991" s="7" t="n">
        <v>0</v>
      </c>
      <c r="H2991" s="7" t="n">
        <v>0</v>
      </c>
      <c r="I2991" s="7" t="n">
        <v>0</v>
      </c>
      <c r="J2991" s="7" t="n">
        <v>65533</v>
      </c>
      <c r="K2991" s="7" t="n">
        <v>0</v>
      </c>
      <c r="L2991" s="7" t="n">
        <v>0</v>
      </c>
      <c r="M2991" s="7" t="n">
        <v>0</v>
      </c>
      <c r="N2991" s="7" t="n">
        <v>0</v>
      </c>
      <c r="O2991" s="7" t="s">
        <v>12</v>
      </c>
    </row>
    <row r="2992" spans="1:9">
      <c r="A2992" t="s">
        <v>4</v>
      </c>
      <c r="B2992" s="4" t="s">
        <v>5</v>
      </c>
      <c r="C2992" s="4" t="s">
        <v>13</v>
      </c>
      <c r="D2992" s="4" t="s">
        <v>10</v>
      </c>
      <c r="E2992" s="4" t="s">
        <v>18</v>
      </c>
      <c r="F2992" s="4" t="s">
        <v>10</v>
      </c>
      <c r="G2992" s="4" t="s">
        <v>9</v>
      </c>
      <c r="H2992" s="4" t="s">
        <v>9</v>
      </c>
      <c r="I2992" s="4" t="s">
        <v>10</v>
      </c>
      <c r="J2992" s="4" t="s">
        <v>10</v>
      </c>
      <c r="K2992" s="4" t="s">
        <v>9</v>
      </c>
      <c r="L2992" s="4" t="s">
        <v>9</v>
      </c>
      <c r="M2992" s="4" t="s">
        <v>9</v>
      </c>
      <c r="N2992" s="4" t="s">
        <v>9</v>
      </c>
      <c r="O2992" s="4" t="s">
        <v>6</v>
      </c>
    </row>
    <row r="2993" spans="1:19">
      <c r="A2993" t="n">
        <v>25017</v>
      </c>
      <c r="B2993" s="14" t="n">
        <v>50</v>
      </c>
      <c r="C2993" s="7" t="n">
        <v>0</v>
      </c>
      <c r="D2993" s="7" t="n">
        <v>4527</v>
      </c>
      <c r="E2993" s="7" t="n">
        <v>1</v>
      </c>
      <c r="F2993" s="7" t="n">
        <v>1000</v>
      </c>
      <c r="G2993" s="7" t="n">
        <v>0</v>
      </c>
      <c r="H2993" s="7" t="n">
        <v>0</v>
      </c>
      <c r="I2993" s="7" t="n">
        <v>0</v>
      </c>
      <c r="J2993" s="7" t="n">
        <v>65533</v>
      </c>
      <c r="K2993" s="7" t="n">
        <v>0</v>
      </c>
      <c r="L2993" s="7" t="n">
        <v>0</v>
      </c>
      <c r="M2993" s="7" t="n">
        <v>0</v>
      </c>
      <c r="N2993" s="7" t="n">
        <v>0</v>
      </c>
      <c r="O2993" s="7" t="s">
        <v>12</v>
      </c>
    </row>
    <row r="2994" spans="1:19">
      <c r="A2994" t="s">
        <v>4</v>
      </c>
      <c r="B2994" s="4" t="s">
        <v>5</v>
      </c>
      <c r="C2994" s="4" t="s">
        <v>10</v>
      </c>
    </row>
    <row r="2995" spans="1:19">
      <c r="A2995" t="n">
        <v>25056</v>
      </c>
      <c r="B2995" s="30" t="n">
        <v>16</v>
      </c>
      <c r="C2995" s="7" t="n">
        <v>2500</v>
      </c>
    </row>
    <row r="2996" spans="1:19">
      <c r="A2996" t="s">
        <v>4</v>
      </c>
      <c r="B2996" s="4" t="s">
        <v>5</v>
      </c>
      <c r="C2996" s="4" t="s">
        <v>13</v>
      </c>
      <c r="D2996" s="4" t="s">
        <v>10</v>
      </c>
      <c r="E2996" s="4" t="s">
        <v>18</v>
      </c>
    </row>
    <row r="2997" spans="1:19">
      <c r="A2997" t="n">
        <v>25059</v>
      </c>
      <c r="B2997" s="23" t="n">
        <v>58</v>
      </c>
      <c r="C2997" s="7" t="n">
        <v>101</v>
      </c>
      <c r="D2997" s="7" t="n">
        <v>500</v>
      </c>
      <c r="E2997" s="7" t="n">
        <v>1</v>
      </c>
    </row>
    <row r="2998" spans="1:19">
      <c r="A2998" t="s">
        <v>4</v>
      </c>
      <c r="B2998" s="4" t="s">
        <v>5</v>
      </c>
      <c r="C2998" s="4" t="s">
        <v>13</v>
      </c>
      <c r="D2998" s="4" t="s">
        <v>10</v>
      </c>
    </row>
    <row r="2999" spans="1:19">
      <c r="A2999" t="n">
        <v>25067</v>
      </c>
      <c r="B2999" s="23" t="n">
        <v>58</v>
      </c>
      <c r="C2999" s="7" t="n">
        <v>254</v>
      </c>
      <c r="D2999" s="7" t="n">
        <v>0</v>
      </c>
    </row>
    <row r="3000" spans="1:19">
      <c r="A3000" t="s">
        <v>4</v>
      </c>
      <c r="B3000" s="4" t="s">
        <v>5</v>
      </c>
      <c r="C3000" s="4" t="s">
        <v>13</v>
      </c>
    </row>
    <row r="3001" spans="1:19">
      <c r="A3001" t="n">
        <v>25071</v>
      </c>
      <c r="B3001" s="38" t="n">
        <v>45</v>
      </c>
      <c r="C3001" s="7" t="n">
        <v>0</v>
      </c>
    </row>
    <row r="3002" spans="1:19">
      <c r="A3002" t="s">
        <v>4</v>
      </c>
      <c r="B3002" s="4" t="s">
        <v>5</v>
      </c>
      <c r="C3002" s="4" t="s">
        <v>13</v>
      </c>
      <c r="D3002" s="4" t="s">
        <v>13</v>
      </c>
      <c r="E3002" s="4" t="s">
        <v>18</v>
      </c>
      <c r="F3002" s="4" t="s">
        <v>18</v>
      </c>
      <c r="G3002" s="4" t="s">
        <v>18</v>
      </c>
      <c r="H3002" s="4" t="s">
        <v>10</v>
      </c>
    </row>
    <row r="3003" spans="1:19">
      <c r="A3003" t="n">
        <v>25073</v>
      </c>
      <c r="B3003" s="38" t="n">
        <v>45</v>
      </c>
      <c r="C3003" s="7" t="n">
        <v>2</v>
      </c>
      <c r="D3003" s="7" t="n">
        <v>3</v>
      </c>
      <c r="E3003" s="7" t="n">
        <v>0.860000014305115</v>
      </c>
      <c r="F3003" s="7" t="n">
        <v>5.59000015258789</v>
      </c>
      <c r="G3003" s="7" t="n">
        <v>70.9300003051758</v>
      </c>
      <c r="H3003" s="7" t="n">
        <v>0</v>
      </c>
    </row>
    <row r="3004" spans="1:19">
      <c r="A3004" t="s">
        <v>4</v>
      </c>
      <c r="B3004" s="4" t="s">
        <v>5</v>
      </c>
      <c r="C3004" s="4" t="s">
        <v>13</v>
      </c>
      <c r="D3004" s="4" t="s">
        <v>13</v>
      </c>
      <c r="E3004" s="4" t="s">
        <v>18</v>
      </c>
      <c r="F3004" s="4" t="s">
        <v>18</v>
      </c>
      <c r="G3004" s="4" t="s">
        <v>18</v>
      </c>
      <c r="H3004" s="4" t="s">
        <v>10</v>
      </c>
      <c r="I3004" s="4" t="s">
        <v>13</v>
      </c>
    </row>
    <row r="3005" spans="1:19">
      <c r="A3005" t="n">
        <v>25090</v>
      </c>
      <c r="B3005" s="38" t="n">
        <v>45</v>
      </c>
      <c r="C3005" s="7" t="n">
        <v>4</v>
      </c>
      <c r="D3005" s="7" t="n">
        <v>3</v>
      </c>
      <c r="E3005" s="7" t="n">
        <v>327.070007324219</v>
      </c>
      <c r="F3005" s="7" t="n">
        <v>162.490005493164</v>
      </c>
      <c r="G3005" s="7" t="n">
        <v>2</v>
      </c>
      <c r="H3005" s="7" t="n">
        <v>0</v>
      </c>
      <c r="I3005" s="7" t="n">
        <v>0</v>
      </c>
    </row>
    <row r="3006" spans="1:19">
      <c r="A3006" t="s">
        <v>4</v>
      </c>
      <c r="B3006" s="4" t="s">
        <v>5</v>
      </c>
      <c r="C3006" s="4" t="s">
        <v>13</v>
      </c>
      <c r="D3006" s="4" t="s">
        <v>13</v>
      </c>
      <c r="E3006" s="4" t="s">
        <v>18</v>
      </c>
      <c r="F3006" s="4" t="s">
        <v>10</v>
      </c>
    </row>
    <row r="3007" spans="1:19">
      <c r="A3007" t="n">
        <v>25108</v>
      </c>
      <c r="B3007" s="38" t="n">
        <v>45</v>
      </c>
      <c r="C3007" s="7" t="n">
        <v>5</v>
      </c>
      <c r="D3007" s="7" t="n">
        <v>3</v>
      </c>
      <c r="E3007" s="7" t="n">
        <v>2.79999995231628</v>
      </c>
      <c r="F3007" s="7" t="n">
        <v>0</v>
      </c>
    </row>
    <row r="3008" spans="1:19">
      <c r="A3008" t="s">
        <v>4</v>
      </c>
      <c r="B3008" s="4" t="s">
        <v>5</v>
      </c>
      <c r="C3008" s="4" t="s">
        <v>13</v>
      </c>
      <c r="D3008" s="4" t="s">
        <v>13</v>
      </c>
      <c r="E3008" s="4" t="s">
        <v>18</v>
      </c>
      <c r="F3008" s="4" t="s">
        <v>10</v>
      </c>
    </row>
    <row r="3009" spans="1:15">
      <c r="A3009" t="n">
        <v>25117</v>
      </c>
      <c r="B3009" s="38" t="n">
        <v>45</v>
      </c>
      <c r="C3009" s="7" t="n">
        <v>11</v>
      </c>
      <c r="D3009" s="7" t="n">
        <v>3</v>
      </c>
      <c r="E3009" s="7" t="n">
        <v>32.2999992370605</v>
      </c>
      <c r="F3009" s="7" t="n">
        <v>0</v>
      </c>
    </row>
    <row r="3010" spans="1:15">
      <c r="A3010" t="s">
        <v>4</v>
      </c>
      <c r="B3010" s="4" t="s">
        <v>5</v>
      </c>
      <c r="C3010" s="4" t="s">
        <v>13</v>
      </c>
      <c r="D3010" s="4" t="s">
        <v>13</v>
      </c>
      <c r="E3010" s="4" t="s">
        <v>18</v>
      </c>
      <c r="F3010" s="4" t="s">
        <v>18</v>
      </c>
      <c r="G3010" s="4" t="s">
        <v>18</v>
      </c>
      <c r="H3010" s="4" t="s">
        <v>10</v>
      </c>
    </row>
    <row r="3011" spans="1:15">
      <c r="A3011" t="n">
        <v>25126</v>
      </c>
      <c r="B3011" s="38" t="n">
        <v>45</v>
      </c>
      <c r="C3011" s="7" t="n">
        <v>2</v>
      </c>
      <c r="D3011" s="7" t="n">
        <v>3</v>
      </c>
      <c r="E3011" s="7" t="n">
        <v>0.0599999986588955</v>
      </c>
      <c r="F3011" s="7" t="n">
        <v>0.980000019073486</v>
      </c>
      <c r="G3011" s="7" t="n">
        <v>70.1500015258789</v>
      </c>
      <c r="H3011" s="7" t="n">
        <v>2000</v>
      </c>
    </row>
    <row r="3012" spans="1:15">
      <c r="A3012" t="s">
        <v>4</v>
      </c>
      <c r="B3012" s="4" t="s">
        <v>5</v>
      </c>
      <c r="C3012" s="4" t="s">
        <v>13</v>
      </c>
      <c r="D3012" s="4" t="s">
        <v>13</v>
      </c>
      <c r="E3012" s="4" t="s">
        <v>18</v>
      </c>
      <c r="F3012" s="4" t="s">
        <v>18</v>
      </c>
      <c r="G3012" s="4" t="s">
        <v>18</v>
      </c>
      <c r="H3012" s="4" t="s">
        <v>10</v>
      </c>
      <c r="I3012" s="4" t="s">
        <v>13</v>
      </c>
    </row>
    <row r="3013" spans="1:15">
      <c r="A3013" t="n">
        <v>25143</v>
      </c>
      <c r="B3013" s="38" t="n">
        <v>45</v>
      </c>
      <c r="C3013" s="7" t="n">
        <v>4</v>
      </c>
      <c r="D3013" s="7" t="n">
        <v>3</v>
      </c>
      <c r="E3013" s="7" t="n">
        <v>358.480010986328</v>
      </c>
      <c r="F3013" s="7" t="n">
        <v>162.910003662109</v>
      </c>
      <c r="G3013" s="7" t="n">
        <v>2</v>
      </c>
      <c r="H3013" s="7" t="n">
        <v>2000</v>
      </c>
      <c r="I3013" s="7" t="n">
        <v>0</v>
      </c>
    </row>
    <row r="3014" spans="1:15">
      <c r="A3014" t="s">
        <v>4</v>
      </c>
      <c r="B3014" s="4" t="s">
        <v>5</v>
      </c>
      <c r="C3014" s="4" t="s">
        <v>13</v>
      </c>
      <c r="D3014" s="4" t="s">
        <v>13</v>
      </c>
      <c r="E3014" s="4" t="s">
        <v>18</v>
      </c>
      <c r="F3014" s="4" t="s">
        <v>10</v>
      </c>
    </row>
    <row r="3015" spans="1:15">
      <c r="A3015" t="n">
        <v>25161</v>
      </c>
      <c r="B3015" s="38" t="n">
        <v>45</v>
      </c>
      <c r="C3015" s="7" t="n">
        <v>5</v>
      </c>
      <c r="D3015" s="7" t="n">
        <v>3</v>
      </c>
      <c r="E3015" s="7" t="n">
        <v>3.5</v>
      </c>
      <c r="F3015" s="7" t="n">
        <v>2000</v>
      </c>
    </row>
    <row r="3016" spans="1:15">
      <c r="A3016" t="s">
        <v>4</v>
      </c>
      <c r="B3016" s="4" t="s">
        <v>5</v>
      </c>
      <c r="C3016" s="4" t="s">
        <v>13</v>
      </c>
      <c r="D3016" s="4" t="s">
        <v>13</v>
      </c>
      <c r="E3016" s="4" t="s">
        <v>18</v>
      </c>
      <c r="F3016" s="4" t="s">
        <v>10</v>
      </c>
    </row>
    <row r="3017" spans="1:15">
      <c r="A3017" t="n">
        <v>25170</v>
      </c>
      <c r="B3017" s="38" t="n">
        <v>45</v>
      </c>
      <c r="C3017" s="7" t="n">
        <v>11</v>
      </c>
      <c r="D3017" s="7" t="n">
        <v>3</v>
      </c>
      <c r="E3017" s="7" t="n">
        <v>32.2999992370605</v>
      </c>
      <c r="F3017" s="7" t="n">
        <v>2000</v>
      </c>
    </row>
    <row r="3018" spans="1:15">
      <c r="A3018" t="s">
        <v>4</v>
      </c>
      <c r="B3018" s="4" t="s">
        <v>5</v>
      </c>
      <c r="C3018" s="4" t="s">
        <v>18</v>
      </c>
      <c r="D3018" s="4" t="s">
        <v>18</v>
      </c>
      <c r="E3018" s="4" t="s">
        <v>18</v>
      </c>
      <c r="F3018" s="4" t="s">
        <v>18</v>
      </c>
      <c r="G3018" s="4" t="s">
        <v>18</v>
      </c>
      <c r="H3018" s="4" t="s">
        <v>10</v>
      </c>
    </row>
    <row r="3019" spans="1:15">
      <c r="A3019" t="n">
        <v>25179</v>
      </c>
      <c r="B3019" s="66" t="n">
        <v>71</v>
      </c>
      <c r="C3019" s="7" t="n">
        <v>-1</v>
      </c>
      <c r="D3019" s="7" t="n">
        <v>-1</v>
      </c>
      <c r="E3019" s="7" t="n">
        <v>-1</v>
      </c>
      <c r="F3019" s="7" t="n">
        <v>-1</v>
      </c>
      <c r="G3019" s="7" t="n">
        <v>-1</v>
      </c>
      <c r="H3019" s="7" t="n">
        <v>0</v>
      </c>
    </row>
    <row r="3020" spans="1:15">
      <c r="A3020" t="s">
        <v>4</v>
      </c>
      <c r="B3020" s="4" t="s">
        <v>5</v>
      </c>
      <c r="C3020" s="4" t="s">
        <v>13</v>
      </c>
      <c r="D3020" s="4" t="s">
        <v>10</v>
      </c>
      <c r="E3020" s="4" t="s">
        <v>6</v>
      </c>
      <c r="F3020" s="4" t="s">
        <v>6</v>
      </c>
      <c r="G3020" s="4" t="s">
        <v>6</v>
      </c>
      <c r="H3020" s="4" t="s">
        <v>6</v>
      </c>
    </row>
    <row r="3021" spans="1:15">
      <c r="A3021" t="n">
        <v>25202</v>
      </c>
      <c r="B3021" s="43" t="n">
        <v>51</v>
      </c>
      <c r="C3021" s="7" t="n">
        <v>3</v>
      </c>
      <c r="D3021" s="7" t="n">
        <v>31</v>
      </c>
      <c r="E3021" s="7" t="s">
        <v>96</v>
      </c>
      <c r="F3021" s="7" t="s">
        <v>65</v>
      </c>
      <c r="G3021" s="7" t="s">
        <v>66</v>
      </c>
      <c r="H3021" s="7" t="s">
        <v>67</v>
      </c>
    </row>
    <row r="3022" spans="1:15">
      <c r="A3022" t="s">
        <v>4</v>
      </c>
      <c r="B3022" s="4" t="s">
        <v>5</v>
      </c>
      <c r="C3022" s="4" t="s">
        <v>10</v>
      </c>
      <c r="D3022" s="4" t="s">
        <v>9</v>
      </c>
    </row>
    <row r="3023" spans="1:15">
      <c r="A3023" t="n">
        <v>25215</v>
      </c>
      <c r="B3023" s="35" t="n">
        <v>43</v>
      </c>
      <c r="C3023" s="7" t="n">
        <v>31</v>
      </c>
      <c r="D3023" s="7" t="n">
        <v>512</v>
      </c>
    </row>
    <row r="3024" spans="1:15">
      <c r="A3024" t="s">
        <v>4</v>
      </c>
      <c r="B3024" s="4" t="s">
        <v>5</v>
      </c>
      <c r="C3024" s="4" t="s">
        <v>10</v>
      </c>
      <c r="D3024" s="4" t="s">
        <v>9</v>
      </c>
    </row>
    <row r="3025" spans="1:9">
      <c r="A3025" t="n">
        <v>25222</v>
      </c>
      <c r="B3025" s="46" t="n">
        <v>44</v>
      </c>
      <c r="C3025" s="7" t="n">
        <v>31</v>
      </c>
      <c r="D3025" s="7" t="n">
        <v>128</v>
      </c>
    </row>
    <row r="3026" spans="1:9">
      <c r="A3026" t="s">
        <v>4</v>
      </c>
      <c r="B3026" s="4" t="s">
        <v>5</v>
      </c>
      <c r="C3026" s="4" t="s">
        <v>10</v>
      </c>
      <c r="D3026" s="4" t="s">
        <v>18</v>
      </c>
      <c r="E3026" s="4" t="s">
        <v>18</v>
      </c>
      <c r="F3026" s="4" t="s">
        <v>18</v>
      </c>
      <c r="G3026" s="4" t="s">
        <v>18</v>
      </c>
    </row>
    <row r="3027" spans="1:9">
      <c r="A3027" t="n">
        <v>25229</v>
      </c>
      <c r="B3027" s="34" t="n">
        <v>46</v>
      </c>
      <c r="C3027" s="7" t="n">
        <v>31</v>
      </c>
      <c r="D3027" s="7" t="n">
        <v>0</v>
      </c>
      <c r="E3027" s="7" t="n">
        <v>10</v>
      </c>
      <c r="F3027" s="7" t="n">
        <v>76.2099990844727</v>
      </c>
      <c r="G3027" s="7" t="n">
        <v>180</v>
      </c>
    </row>
    <row r="3028" spans="1:9">
      <c r="A3028" t="s">
        <v>4</v>
      </c>
      <c r="B3028" s="4" t="s">
        <v>5</v>
      </c>
      <c r="C3028" s="4" t="s">
        <v>10</v>
      </c>
      <c r="D3028" s="4" t="s">
        <v>10</v>
      </c>
      <c r="E3028" s="4" t="s">
        <v>18</v>
      </c>
      <c r="F3028" s="4" t="s">
        <v>18</v>
      </c>
      <c r="G3028" s="4" t="s">
        <v>18</v>
      </c>
      <c r="H3028" s="4" t="s">
        <v>18</v>
      </c>
      <c r="I3028" s="4" t="s">
        <v>13</v>
      </c>
      <c r="J3028" s="4" t="s">
        <v>10</v>
      </c>
    </row>
    <row r="3029" spans="1:9">
      <c r="A3029" t="n">
        <v>25248</v>
      </c>
      <c r="B3029" s="40" t="n">
        <v>55</v>
      </c>
      <c r="C3029" s="7" t="n">
        <v>31</v>
      </c>
      <c r="D3029" s="7" t="n">
        <v>65533</v>
      </c>
      <c r="E3029" s="7" t="n">
        <v>0</v>
      </c>
      <c r="F3029" s="7" t="n">
        <v>0</v>
      </c>
      <c r="G3029" s="7" t="n">
        <v>70.2099990844727</v>
      </c>
      <c r="H3029" s="7" t="n">
        <v>20</v>
      </c>
      <c r="I3029" s="7" t="n">
        <v>0</v>
      </c>
      <c r="J3029" s="7" t="n">
        <v>1</v>
      </c>
    </row>
    <row r="3030" spans="1:9">
      <c r="A3030" t="s">
        <v>4</v>
      </c>
      <c r="B3030" s="4" t="s">
        <v>5</v>
      </c>
      <c r="C3030" s="4" t="s">
        <v>10</v>
      </c>
      <c r="D3030" s="4" t="s">
        <v>18</v>
      </c>
      <c r="E3030" s="4" t="s">
        <v>18</v>
      </c>
      <c r="F3030" s="4" t="s">
        <v>18</v>
      </c>
      <c r="G3030" s="4" t="s">
        <v>18</v>
      </c>
    </row>
    <row r="3031" spans="1:9">
      <c r="A3031" t="n">
        <v>25272</v>
      </c>
      <c r="B3031" s="68" t="n">
        <v>131</v>
      </c>
      <c r="C3031" s="7" t="n">
        <v>31</v>
      </c>
      <c r="D3031" s="7" t="n">
        <v>2</v>
      </c>
      <c r="E3031" s="7" t="n">
        <v>0</v>
      </c>
      <c r="F3031" s="7" t="n">
        <v>0</v>
      </c>
      <c r="G3031" s="7" t="n">
        <v>0.100000001490116</v>
      </c>
    </row>
    <row r="3032" spans="1:9">
      <c r="A3032" t="s">
        <v>4</v>
      </c>
      <c r="B3032" s="4" t="s">
        <v>5</v>
      </c>
      <c r="C3032" s="4" t="s">
        <v>13</v>
      </c>
      <c r="D3032" s="4" t="s">
        <v>10</v>
      </c>
      <c r="E3032" s="4" t="s">
        <v>10</v>
      </c>
    </row>
    <row r="3033" spans="1:9">
      <c r="A3033" t="n">
        <v>25291</v>
      </c>
      <c r="B3033" s="14" t="n">
        <v>50</v>
      </c>
      <c r="C3033" s="7" t="n">
        <v>1</v>
      </c>
      <c r="D3033" s="7" t="n">
        <v>4525</v>
      </c>
      <c r="E3033" s="7" t="n">
        <v>4000</v>
      </c>
    </row>
    <row r="3034" spans="1:9">
      <c r="A3034" t="s">
        <v>4</v>
      </c>
      <c r="B3034" s="4" t="s">
        <v>5</v>
      </c>
      <c r="C3034" s="4" t="s">
        <v>13</v>
      </c>
      <c r="D3034" s="4" t="s">
        <v>10</v>
      </c>
      <c r="E3034" s="4" t="s">
        <v>18</v>
      </c>
      <c r="F3034" s="4" t="s">
        <v>10</v>
      </c>
      <c r="G3034" s="4" t="s">
        <v>9</v>
      </c>
      <c r="H3034" s="4" t="s">
        <v>9</v>
      </c>
      <c r="I3034" s="4" t="s">
        <v>10</v>
      </c>
      <c r="J3034" s="4" t="s">
        <v>10</v>
      </c>
      <c r="K3034" s="4" t="s">
        <v>9</v>
      </c>
      <c r="L3034" s="4" t="s">
        <v>9</v>
      </c>
      <c r="M3034" s="4" t="s">
        <v>9</v>
      </c>
      <c r="N3034" s="4" t="s">
        <v>9</v>
      </c>
      <c r="O3034" s="4" t="s">
        <v>6</v>
      </c>
    </row>
    <row r="3035" spans="1:9">
      <c r="A3035" t="n">
        <v>25297</v>
      </c>
      <c r="B3035" s="14" t="n">
        <v>50</v>
      </c>
      <c r="C3035" s="7" t="n">
        <v>0</v>
      </c>
      <c r="D3035" s="7" t="n">
        <v>2022</v>
      </c>
      <c r="E3035" s="7" t="n">
        <v>0.300000011920929</v>
      </c>
      <c r="F3035" s="7" t="n">
        <v>0</v>
      </c>
      <c r="G3035" s="7" t="n">
        <v>0</v>
      </c>
      <c r="H3035" s="7" t="n">
        <v>-1063256064</v>
      </c>
      <c r="I3035" s="7" t="n">
        <v>0</v>
      </c>
      <c r="J3035" s="7" t="n">
        <v>65533</v>
      </c>
      <c r="K3035" s="7" t="n">
        <v>0</v>
      </c>
      <c r="L3035" s="7" t="n">
        <v>0</v>
      </c>
      <c r="M3035" s="7" t="n">
        <v>0</v>
      </c>
      <c r="N3035" s="7" t="n">
        <v>0</v>
      </c>
      <c r="O3035" s="7" t="s">
        <v>12</v>
      </c>
    </row>
    <row r="3036" spans="1:9">
      <c r="A3036" t="s">
        <v>4</v>
      </c>
      <c r="B3036" s="4" t="s">
        <v>5</v>
      </c>
      <c r="C3036" s="4" t="s">
        <v>13</v>
      </c>
      <c r="D3036" s="4" t="s">
        <v>10</v>
      </c>
      <c r="E3036" s="4" t="s">
        <v>18</v>
      </c>
      <c r="F3036" s="4" t="s">
        <v>10</v>
      </c>
      <c r="G3036" s="4" t="s">
        <v>9</v>
      </c>
      <c r="H3036" s="4" t="s">
        <v>9</v>
      </c>
      <c r="I3036" s="4" t="s">
        <v>10</v>
      </c>
      <c r="J3036" s="4" t="s">
        <v>10</v>
      </c>
      <c r="K3036" s="4" t="s">
        <v>9</v>
      </c>
      <c r="L3036" s="4" t="s">
        <v>9</v>
      </c>
      <c r="M3036" s="4" t="s">
        <v>9</v>
      </c>
      <c r="N3036" s="4" t="s">
        <v>9</v>
      </c>
      <c r="O3036" s="4" t="s">
        <v>6</v>
      </c>
    </row>
    <row r="3037" spans="1:9">
      <c r="A3037" t="n">
        <v>25336</v>
      </c>
      <c r="B3037" s="14" t="n">
        <v>50</v>
      </c>
      <c r="C3037" s="7" t="n">
        <v>0</v>
      </c>
      <c r="D3037" s="7" t="n">
        <v>4255</v>
      </c>
      <c r="E3037" s="7" t="n">
        <v>1</v>
      </c>
      <c r="F3037" s="7" t="n">
        <v>0</v>
      </c>
      <c r="G3037" s="7" t="n">
        <v>0</v>
      </c>
      <c r="H3037" s="7" t="n">
        <v>0</v>
      </c>
      <c r="I3037" s="7" t="n">
        <v>0</v>
      </c>
      <c r="J3037" s="7" t="n">
        <v>65533</v>
      </c>
      <c r="K3037" s="7" t="n">
        <v>0</v>
      </c>
      <c r="L3037" s="7" t="n">
        <v>0</v>
      </c>
      <c r="M3037" s="7" t="n">
        <v>0</v>
      </c>
      <c r="N3037" s="7" t="n">
        <v>0</v>
      </c>
      <c r="O3037" s="7" t="s">
        <v>12</v>
      </c>
    </row>
    <row r="3038" spans="1:9">
      <c r="A3038" t="s">
        <v>4</v>
      </c>
      <c r="B3038" s="4" t="s">
        <v>5</v>
      </c>
      <c r="C3038" s="4" t="s">
        <v>10</v>
      </c>
    </row>
    <row r="3039" spans="1:9">
      <c r="A3039" t="n">
        <v>25375</v>
      </c>
      <c r="B3039" s="30" t="n">
        <v>16</v>
      </c>
      <c r="C3039" s="7" t="n">
        <v>1400</v>
      </c>
    </row>
    <row r="3040" spans="1:9">
      <c r="A3040" t="s">
        <v>4</v>
      </c>
      <c r="B3040" s="4" t="s">
        <v>5</v>
      </c>
      <c r="C3040" s="4" t="s">
        <v>13</v>
      </c>
      <c r="D3040" s="4" t="s">
        <v>10</v>
      </c>
      <c r="E3040" s="4" t="s">
        <v>10</v>
      </c>
      <c r="F3040" s="4" t="s">
        <v>9</v>
      </c>
    </row>
    <row r="3041" spans="1:15">
      <c r="A3041" t="n">
        <v>25378</v>
      </c>
      <c r="B3041" s="39" t="n">
        <v>84</v>
      </c>
      <c r="C3041" s="7" t="n">
        <v>0</v>
      </c>
      <c r="D3041" s="7" t="n">
        <v>0</v>
      </c>
      <c r="E3041" s="7" t="n">
        <v>0</v>
      </c>
      <c r="F3041" s="7" t="n">
        <v>1036831949</v>
      </c>
    </row>
    <row r="3042" spans="1:15">
      <c r="A3042" t="s">
        <v>4</v>
      </c>
      <c r="B3042" s="4" t="s">
        <v>5</v>
      </c>
      <c r="C3042" s="4" t="s">
        <v>13</v>
      </c>
      <c r="D3042" s="4" t="s">
        <v>10</v>
      </c>
      <c r="E3042" s="4" t="s">
        <v>18</v>
      </c>
      <c r="F3042" s="4" t="s">
        <v>10</v>
      </c>
      <c r="G3042" s="4" t="s">
        <v>9</v>
      </c>
      <c r="H3042" s="4" t="s">
        <v>9</v>
      </c>
      <c r="I3042" s="4" t="s">
        <v>10</v>
      </c>
      <c r="J3042" s="4" t="s">
        <v>10</v>
      </c>
      <c r="K3042" s="4" t="s">
        <v>9</v>
      </c>
      <c r="L3042" s="4" t="s">
        <v>9</v>
      </c>
      <c r="M3042" s="4" t="s">
        <v>9</v>
      </c>
      <c r="N3042" s="4" t="s">
        <v>9</v>
      </c>
      <c r="O3042" s="4" t="s">
        <v>6</v>
      </c>
    </row>
    <row r="3043" spans="1:15">
      <c r="A3043" t="n">
        <v>25388</v>
      </c>
      <c r="B3043" s="14" t="n">
        <v>50</v>
      </c>
      <c r="C3043" s="7" t="n">
        <v>0</v>
      </c>
      <c r="D3043" s="7" t="n">
        <v>2032</v>
      </c>
      <c r="E3043" s="7" t="n">
        <v>1</v>
      </c>
      <c r="F3043" s="7" t="n">
        <v>0</v>
      </c>
      <c r="G3043" s="7" t="n">
        <v>0</v>
      </c>
      <c r="H3043" s="7" t="n">
        <v>-1073741824</v>
      </c>
      <c r="I3043" s="7" t="n">
        <v>0</v>
      </c>
      <c r="J3043" s="7" t="n">
        <v>65533</v>
      </c>
      <c r="K3043" s="7" t="n">
        <v>0</v>
      </c>
      <c r="L3043" s="7" t="n">
        <v>0</v>
      </c>
      <c r="M3043" s="7" t="n">
        <v>0</v>
      </c>
      <c r="N3043" s="7" t="n">
        <v>0</v>
      </c>
      <c r="O3043" s="7" t="s">
        <v>12</v>
      </c>
    </row>
    <row r="3044" spans="1:15">
      <c r="A3044" t="s">
        <v>4</v>
      </c>
      <c r="B3044" s="4" t="s">
        <v>5</v>
      </c>
      <c r="C3044" s="4" t="s">
        <v>13</v>
      </c>
      <c r="D3044" s="4" t="s">
        <v>10</v>
      </c>
      <c r="E3044" s="4" t="s">
        <v>18</v>
      </c>
      <c r="F3044" s="4" t="s">
        <v>10</v>
      </c>
      <c r="G3044" s="4" t="s">
        <v>9</v>
      </c>
      <c r="H3044" s="4" t="s">
        <v>9</v>
      </c>
      <c r="I3044" s="4" t="s">
        <v>10</v>
      </c>
      <c r="J3044" s="4" t="s">
        <v>10</v>
      </c>
      <c r="K3044" s="4" t="s">
        <v>9</v>
      </c>
      <c r="L3044" s="4" t="s">
        <v>9</v>
      </c>
      <c r="M3044" s="4" t="s">
        <v>9</v>
      </c>
      <c r="N3044" s="4" t="s">
        <v>9</v>
      </c>
      <c r="O3044" s="4" t="s">
        <v>6</v>
      </c>
    </row>
    <row r="3045" spans="1:15">
      <c r="A3045" t="n">
        <v>25427</v>
      </c>
      <c r="B3045" s="14" t="n">
        <v>50</v>
      </c>
      <c r="C3045" s="7" t="n">
        <v>0</v>
      </c>
      <c r="D3045" s="7" t="n">
        <v>4400</v>
      </c>
      <c r="E3045" s="7" t="n">
        <v>1</v>
      </c>
      <c r="F3045" s="7" t="n">
        <v>200</v>
      </c>
      <c r="G3045" s="7" t="n">
        <v>0</v>
      </c>
      <c r="H3045" s="7" t="n">
        <v>0</v>
      </c>
      <c r="I3045" s="7" t="n">
        <v>0</v>
      </c>
      <c r="J3045" s="7" t="n">
        <v>65533</v>
      </c>
      <c r="K3045" s="7" t="n">
        <v>0</v>
      </c>
      <c r="L3045" s="7" t="n">
        <v>0</v>
      </c>
      <c r="M3045" s="7" t="n">
        <v>0</v>
      </c>
      <c r="N3045" s="7" t="n">
        <v>0</v>
      </c>
      <c r="O3045" s="7" t="s">
        <v>12</v>
      </c>
    </row>
    <row r="3046" spans="1:15">
      <c r="A3046" t="s">
        <v>4</v>
      </c>
      <c r="B3046" s="4" t="s">
        <v>5</v>
      </c>
      <c r="C3046" s="4" t="s">
        <v>10</v>
      </c>
      <c r="D3046" s="4" t="s">
        <v>13</v>
      </c>
      <c r="E3046" s="4" t="s">
        <v>6</v>
      </c>
      <c r="F3046" s="4" t="s">
        <v>18</v>
      </c>
      <c r="G3046" s="4" t="s">
        <v>18</v>
      </c>
      <c r="H3046" s="4" t="s">
        <v>18</v>
      </c>
    </row>
    <row r="3047" spans="1:15">
      <c r="A3047" t="n">
        <v>25466</v>
      </c>
      <c r="B3047" s="36" t="n">
        <v>48</v>
      </c>
      <c r="C3047" s="7" t="n">
        <v>31</v>
      </c>
      <c r="D3047" s="7" t="n">
        <v>0</v>
      </c>
      <c r="E3047" s="7" t="s">
        <v>211</v>
      </c>
      <c r="F3047" s="7" t="n">
        <v>-1</v>
      </c>
      <c r="G3047" s="7" t="n">
        <v>1</v>
      </c>
      <c r="H3047" s="7" t="n">
        <v>0</v>
      </c>
    </row>
    <row r="3048" spans="1:15">
      <c r="A3048" t="s">
        <v>4</v>
      </c>
      <c r="B3048" s="4" t="s">
        <v>5</v>
      </c>
      <c r="C3048" s="4" t="s">
        <v>10</v>
      </c>
    </row>
    <row r="3049" spans="1:15">
      <c r="A3049" t="n">
        <v>25493</v>
      </c>
      <c r="B3049" s="30" t="n">
        <v>16</v>
      </c>
      <c r="C3049" s="7" t="n">
        <v>750</v>
      </c>
    </row>
    <row r="3050" spans="1:15">
      <c r="A3050" t="s">
        <v>4</v>
      </c>
      <c r="B3050" s="4" t="s">
        <v>5</v>
      </c>
      <c r="C3050" s="4" t="s">
        <v>10</v>
      </c>
      <c r="D3050" s="4" t="s">
        <v>13</v>
      </c>
      <c r="E3050" s="4" t="s">
        <v>6</v>
      </c>
      <c r="F3050" s="4" t="s">
        <v>18</v>
      </c>
      <c r="G3050" s="4" t="s">
        <v>18</v>
      </c>
      <c r="H3050" s="4" t="s">
        <v>18</v>
      </c>
    </row>
    <row r="3051" spans="1:15">
      <c r="A3051" t="n">
        <v>25496</v>
      </c>
      <c r="B3051" s="36" t="n">
        <v>48</v>
      </c>
      <c r="C3051" s="7" t="n">
        <v>31</v>
      </c>
      <c r="D3051" s="7" t="n">
        <v>0</v>
      </c>
      <c r="E3051" s="7" t="s">
        <v>78</v>
      </c>
      <c r="F3051" s="7" t="n">
        <v>1.20000004768372</v>
      </c>
      <c r="G3051" s="7" t="n">
        <v>1</v>
      </c>
      <c r="H3051" s="7" t="n">
        <v>0</v>
      </c>
    </row>
    <row r="3052" spans="1:15">
      <c r="A3052" t="s">
        <v>4</v>
      </c>
      <c r="B3052" s="4" t="s">
        <v>5</v>
      </c>
      <c r="C3052" s="4" t="s">
        <v>13</v>
      </c>
      <c r="D3052" s="4" t="s">
        <v>13</v>
      </c>
      <c r="E3052" s="4" t="s">
        <v>18</v>
      </c>
      <c r="F3052" s="4" t="s">
        <v>18</v>
      </c>
      <c r="G3052" s="4" t="s">
        <v>18</v>
      </c>
      <c r="H3052" s="4" t="s">
        <v>10</v>
      </c>
    </row>
    <row r="3053" spans="1:15">
      <c r="A3053" t="n">
        <v>25522</v>
      </c>
      <c r="B3053" s="38" t="n">
        <v>45</v>
      </c>
      <c r="C3053" s="7" t="n">
        <v>2</v>
      </c>
      <c r="D3053" s="7" t="n">
        <v>3</v>
      </c>
      <c r="E3053" s="7" t="n">
        <v>0.0599999986588955</v>
      </c>
      <c r="F3053" s="7" t="n">
        <v>1.27999997138977</v>
      </c>
      <c r="G3053" s="7" t="n">
        <v>70.1500015258789</v>
      </c>
      <c r="H3053" s="7" t="n">
        <v>3500</v>
      </c>
    </row>
    <row r="3054" spans="1:15">
      <c r="A3054" t="s">
        <v>4</v>
      </c>
      <c r="B3054" s="4" t="s">
        <v>5</v>
      </c>
      <c r="C3054" s="4" t="s">
        <v>13</v>
      </c>
      <c r="D3054" s="4" t="s">
        <v>13</v>
      </c>
      <c r="E3054" s="4" t="s">
        <v>18</v>
      </c>
      <c r="F3054" s="4" t="s">
        <v>18</v>
      </c>
      <c r="G3054" s="4" t="s">
        <v>18</v>
      </c>
      <c r="H3054" s="4" t="s">
        <v>10</v>
      </c>
      <c r="I3054" s="4" t="s">
        <v>13</v>
      </c>
    </row>
    <row r="3055" spans="1:15">
      <c r="A3055" t="n">
        <v>25539</v>
      </c>
      <c r="B3055" s="38" t="n">
        <v>45</v>
      </c>
      <c r="C3055" s="7" t="n">
        <v>4</v>
      </c>
      <c r="D3055" s="7" t="n">
        <v>3</v>
      </c>
      <c r="E3055" s="7" t="n">
        <v>358.480010986328</v>
      </c>
      <c r="F3055" s="7" t="n">
        <v>162.910003662109</v>
      </c>
      <c r="G3055" s="7" t="n">
        <v>0</v>
      </c>
      <c r="H3055" s="7" t="n">
        <v>3500</v>
      </c>
      <c r="I3055" s="7" t="n">
        <v>0</v>
      </c>
    </row>
    <row r="3056" spans="1:15">
      <c r="A3056" t="s">
        <v>4</v>
      </c>
      <c r="B3056" s="4" t="s">
        <v>5</v>
      </c>
      <c r="C3056" s="4" t="s">
        <v>13</v>
      </c>
      <c r="D3056" s="4" t="s">
        <v>13</v>
      </c>
      <c r="E3056" s="4" t="s">
        <v>18</v>
      </c>
      <c r="F3056" s="4" t="s">
        <v>10</v>
      </c>
    </row>
    <row r="3057" spans="1:15">
      <c r="A3057" t="n">
        <v>25557</v>
      </c>
      <c r="B3057" s="38" t="n">
        <v>45</v>
      </c>
      <c r="C3057" s="7" t="n">
        <v>5</v>
      </c>
      <c r="D3057" s="7" t="n">
        <v>3</v>
      </c>
      <c r="E3057" s="7" t="n">
        <v>2.20000004768372</v>
      </c>
      <c r="F3057" s="7" t="n">
        <v>3500</v>
      </c>
    </row>
    <row r="3058" spans="1:15">
      <c r="A3058" t="s">
        <v>4</v>
      </c>
      <c r="B3058" s="4" t="s">
        <v>5</v>
      </c>
      <c r="C3058" s="4" t="s">
        <v>13</v>
      </c>
      <c r="D3058" s="4" t="s">
        <v>13</v>
      </c>
      <c r="E3058" s="4" t="s">
        <v>18</v>
      </c>
      <c r="F3058" s="4" t="s">
        <v>10</v>
      </c>
    </row>
    <row r="3059" spans="1:15">
      <c r="A3059" t="n">
        <v>25566</v>
      </c>
      <c r="B3059" s="38" t="n">
        <v>45</v>
      </c>
      <c r="C3059" s="7" t="n">
        <v>11</v>
      </c>
      <c r="D3059" s="7" t="n">
        <v>3</v>
      </c>
      <c r="E3059" s="7" t="n">
        <v>32.2999992370605</v>
      </c>
      <c r="F3059" s="7" t="n">
        <v>3500</v>
      </c>
    </row>
    <row r="3060" spans="1:15">
      <c r="A3060" t="s">
        <v>4</v>
      </c>
      <c r="B3060" s="4" t="s">
        <v>5</v>
      </c>
      <c r="C3060" s="4" t="s">
        <v>10</v>
      </c>
    </row>
    <row r="3061" spans="1:15">
      <c r="A3061" t="n">
        <v>25575</v>
      </c>
      <c r="B3061" s="30" t="n">
        <v>16</v>
      </c>
      <c r="C3061" s="7" t="n">
        <v>1200</v>
      </c>
    </row>
    <row r="3062" spans="1:15">
      <c r="A3062" t="s">
        <v>4</v>
      </c>
      <c r="B3062" s="4" t="s">
        <v>5</v>
      </c>
      <c r="C3062" s="4" t="s">
        <v>10</v>
      </c>
      <c r="D3062" s="4" t="s">
        <v>13</v>
      </c>
      <c r="E3062" s="4" t="s">
        <v>6</v>
      </c>
      <c r="F3062" s="4" t="s">
        <v>18</v>
      </c>
      <c r="G3062" s="4" t="s">
        <v>18</v>
      </c>
      <c r="H3062" s="4" t="s">
        <v>18</v>
      </c>
    </row>
    <row r="3063" spans="1:15">
      <c r="A3063" t="n">
        <v>25578</v>
      </c>
      <c r="B3063" s="36" t="n">
        <v>48</v>
      </c>
      <c r="C3063" s="7" t="n">
        <v>31</v>
      </c>
      <c r="D3063" s="7" t="n">
        <v>0</v>
      </c>
      <c r="E3063" s="7" t="s">
        <v>50</v>
      </c>
      <c r="F3063" s="7" t="n">
        <v>-1</v>
      </c>
      <c r="G3063" s="7" t="n">
        <v>1</v>
      </c>
      <c r="H3063" s="7" t="n">
        <v>0</v>
      </c>
    </row>
    <row r="3064" spans="1:15">
      <c r="A3064" t="s">
        <v>4</v>
      </c>
      <c r="B3064" s="4" t="s">
        <v>5</v>
      </c>
      <c r="C3064" s="4" t="s">
        <v>13</v>
      </c>
      <c r="D3064" s="4" t="s">
        <v>10</v>
      </c>
    </row>
    <row r="3065" spans="1:15">
      <c r="A3065" t="n">
        <v>25604</v>
      </c>
      <c r="B3065" s="38" t="n">
        <v>45</v>
      </c>
      <c r="C3065" s="7" t="n">
        <v>7</v>
      </c>
      <c r="D3065" s="7" t="n">
        <v>255</v>
      </c>
    </row>
    <row r="3066" spans="1:15">
      <c r="A3066" t="s">
        <v>4</v>
      </c>
      <c r="B3066" s="4" t="s">
        <v>5</v>
      </c>
      <c r="C3066" s="4" t="s">
        <v>10</v>
      </c>
    </row>
    <row r="3067" spans="1:15">
      <c r="A3067" t="n">
        <v>25608</v>
      </c>
      <c r="B3067" s="30" t="n">
        <v>16</v>
      </c>
      <c r="C3067" s="7" t="n">
        <v>500</v>
      </c>
    </row>
    <row r="3068" spans="1:15">
      <c r="A3068" t="s">
        <v>4</v>
      </c>
      <c r="B3068" s="4" t="s">
        <v>5</v>
      </c>
      <c r="C3068" s="4" t="s">
        <v>13</v>
      </c>
      <c r="D3068" s="4" t="s">
        <v>10</v>
      </c>
      <c r="E3068" s="4" t="s">
        <v>6</v>
      </c>
      <c r="F3068" s="4" t="s">
        <v>6</v>
      </c>
      <c r="G3068" s="4" t="s">
        <v>6</v>
      </c>
      <c r="H3068" s="4" t="s">
        <v>6</v>
      </c>
    </row>
    <row r="3069" spans="1:15">
      <c r="A3069" t="n">
        <v>25611</v>
      </c>
      <c r="B3069" s="43" t="n">
        <v>51</v>
      </c>
      <c r="C3069" s="7" t="n">
        <v>3</v>
      </c>
      <c r="D3069" s="7" t="n">
        <v>31</v>
      </c>
      <c r="E3069" s="7" t="s">
        <v>64</v>
      </c>
      <c r="F3069" s="7" t="s">
        <v>67</v>
      </c>
      <c r="G3069" s="7" t="s">
        <v>66</v>
      </c>
      <c r="H3069" s="7" t="s">
        <v>67</v>
      </c>
    </row>
    <row r="3070" spans="1:15">
      <c r="A3070" t="s">
        <v>4</v>
      </c>
      <c r="B3070" s="4" t="s">
        <v>5</v>
      </c>
      <c r="C3070" s="4" t="s">
        <v>10</v>
      </c>
    </row>
    <row r="3071" spans="1:15">
      <c r="A3071" t="n">
        <v>25624</v>
      </c>
      <c r="B3071" s="30" t="n">
        <v>16</v>
      </c>
      <c r="C3071" s="7" t="n">
        <v>1500</v>
      </c>
    </row>
    <row r="3072" spans="1:15">
      <c r="A3072" t="s">
        <v>4</v>
      </c>
      <c r="B3072" s="4" t="s">
        <v>5</v>
      </c>
      <c r="C3072" s="4" t="s">
        <v>13</v>
      </c>
      <c r="D3072" s="4" t="s">
        <v>10</v>
      </c>
      <c r="E3072" s="4" t="s">
        <v>18</v>
      </c>
    </row>
    <row r="3073" spans="1:8">
      <c r="A3073" t="n">
        <v>25627</v>
      </c>
      <c r="B3073" s="23" t="n">
        <v>58</v>
      </c>
      <c r="C3073" s="7" t="n">
        <v>101</v>
      </c>
      <c r="D3073" s="7" t="n">
        <v>500</v>
      </c>
      <c r="E3073" s="7" t="n">
        <v>1</v>
      </c>
    </row>
    <row r="3074" spans="1:8">
      <c r="A3074" t="s">
        <v>4</v>
      </c>
      <c r="B3074" s="4" t="s">
        <v>5</v>
      </c>
      <c r="C3074" s="4" t="s">
        <v>13</v>
      </c>
      <c r="D3074" s="4" t="s">
        <v>10</v>
      </c>
    </row>
    <row r="3075" spans="1:8">
      <c r="A3075" t="n">
        <v>25635</v>
      </c>
      <c r="B3075" s="23" t="n">
        <v>58</v>
      </c>
      <c r="C3075" s="7" t="n">
        <v>254</v>
      </c>
      <c r="D3075" s="7" t="n">
        <v>0</v>
      </c>
    </row>
    <row r="3076" spans="1:8">
      <c r="A3076" t="s">
        <v>4</v>
      </c>
      <c r="B3076" s="4" t="s">
        <v>5</v>
      </c>
      <c r="C3076" s="4" t="s">
        <v>13</v>
      </c>
    </row>
    <row r="3077" spans="1:8">
      <c r="A3077" t="n">
        <v>25639</v>
      </c>
      <c r="B3077" s="38" t="n">
        <v>45</v>
      </c>
      <c r="C3077" s="7" t="n">
        <v>0</v>
      </c>
    </row>
    <row r="3078" spans="1:8">
      <c r="A3078" t="s">
        <v>4</v>
      </c>
      <c r="B3078" s="4" t="s">
        <v>5</v>
      </c>
      <c r="C3078" s="4" t="s">
        <v>13</v>
      </c>
      <c r="D3078" s="4" t="s">
        <v>13</v>
      </c>
      <c r="E3078" s="4" t="s">
        <v>18</v>
      </c>
      <c r="F3078" s="4" t="s">
        <v>18</v>
      </c>
      <c r="G3078" s="4" t="s">
        <v>18</v>
      </c>
      <c r="H3078" s="4" t="s">
        <v>10</v>
      </c>
    </row>
    <row r="3079" spans="1:8">
      <c r="A3079" t="n">
        <v>25641</v>
      </c>
      <c r="B3079" s="38" t="n">
        <v>45</v>
      </c>
      <c r="C3079" s="7" t="n">
        <v>2</v>
      </c>
      <c r="D3079" s="7" t="n">
        <v>3</v>
      </c>
      <c r="E3079" s="7" t="n">
        <v>-4.92999982833862</v>
      </c>
      <c r="F3079" s="7" t="n">
        <v>0.699999988079071</v>
      </c>
      <c r="G3079" s="7" t="n">
        <v>58.939998626709</v>
      </c>
      <c r="H3079" s="7" t="n">
        <v>0</v>
      </c>
    </row>
    <row r="3080" spans="1:8">
      <c r="A3080" t="s">
        <v>4</v>
      </c>
      <c r="B3080" s="4" t="s">
        <v>5</v>
      </c>
      <c r="C3080" s="4" t="s">
        <v>13</v>
      </c>
      <c r="D3080" s="4" t="s">
        <v>13</v>
      </c>
      <c r="E3080" s="4" t="s">
        <v>18</v>
      </c>
      <c r="F3080" s="4" t="s">
        <v>18</v>
      </c>
      <c r="G3080" s="4" t="s">
        <v>18</v>
      </c>
      <c r="H3080" s="4" t="s">
        <v>10</v>
      </c>
      <c r="I3080" s="4" t="s">
        <v>13</v>
      </c>
    </row>
    <row r="3081" spans="1:8">
      <c r="A3081" t="n">
        <v>25658</v>
      </c>
      <c r="B3081" s="38" t="n">
        <v>45</v>
      </c>
      <c r="C3081" s="7" t="n">
        <v>4</v>
      </c>
      <c r="D3081" s="7" t="n">
        <v>3</v>
      </c>
      <c r="E3081" s="7" t="n">
        <v>357.660003662109</v>
      </c>
      <c r="F3081" s="7" t="n">
        <v>47.0099983215332</v>
      </c>
      <c r="G3081" s="7" t="n">
        <v>0</v>
      </c>
      <c r="H3081" s="7" t="n">
        <v>0</v>
      </c>
      <c r="I3081" s="7" t="n">
        <v>0</v>
      </c>
    </row>
    <row r="3082" spans="1:8">
      <c r="A3082" t="s">
        <v>4</v>
      </c>
      <c r="B3082" s="4" t="s">
        <v>5</v>
      </c>
      <c r="C3082" s="4" t="s">
        <v>13</v>
      </c>
      <c r="D3082" s="4" t="s">
        <v>13</v>
      </c>
      <c r="E3082" s="4" t="s">
        <v>18</v>
      </c>
      <c r="F3082" s="4" t="s">
        <v>10</v>
      </c>
    </row>
    <row r="3083" spans="1:8">
      <c r="A3083" t="n">
        <v>25676</v>
      </c>
      <c r="B3083" s="38" t="n">
        <v>45</v>
      </c>
      <c r="C3083" s="7" t="n">
        <v>5</v>
      </c>
      <c r="D3083" s="7" t="n">
        <v>3</v>
      </c>
      <c r="E3083" s="7" t="n">
        <v>1.20000004768372</v>
      </c>
      <c r="F3083" s="7" t="n">
        <v>0</v>
      </c>
    </row>
    <row r="3084" spans="1:8">
      <c r="A3084" t="s">
        <v>4</v>
      </c>
      <c r="B3084" s="4" t="s">
        <v>5</v>
      </c>
      <c r="C3084" s="4" t="s">
        <v>13</v>
      </c>
      <c r="D3084" s="4" t="s">
        <v>13</v>
      </c>
      <c r="E3084" s="4" t="s">
        <v>18</v>
      </c>
      <c r="F3084" s="4" t="s">
        <v>10</v>
      </c>
    </row>
    <row r="3085" spans="1:8">
      <c r="A3085" t="n">
        <v>25685</v>
      </c>
      <c r="B3085" s="38" t="n">
        <v>45</v>
      </c>
      <c r="C3085" s="7" t="n">
        <v>11</v>
      </c>
      <c r="D3085" s="7" t="n">
        <v>3</v>
      </c>
      <c r="E3085" s="7" t="n">
        <v>32.2999992370605</v>
      </c>
      <c r="F3085" s="7" t="n">
        <v>0</v>
      </c>
    </row>
    <row r="3086" spans="1:8">
      <c r="A3086" t="s">
        <v>4</v>
      </c>
      <c r="B3086" s="4" t="s">
        <v>5</v>
      </c>
      <c r="C3086" s="4" t="s">
        <v>10</v>
      </c>
      <c r="D3086" s="4" t="s">
        <v>13</v>
      </c>
    </row>
    <row r="3087" spans="1:8">
      <c r="A3087" t="n">
        <v>25694</v>
      </c>
      <c r="B3087" s="42" t="n">
        <v>56</v>
      </c>
      <c r="C3087" s="7" t="n">
        <v>7036</v>
      </c>
      <c r="D3087" s="7" t="n">
        <v>1</v>
      </c>
    </row>
    <row r="3088" spans="1:8">
      <c r="A3088" t="s">
        <v>4</v>
      </c>
      <c r="B3088" s="4" t="s">
        <v>5</v>
      </c>
      <c r="C3088" s="4" t="s">
        <v>10</v>
      </c>
      <c r="D3088" s="4" t="s">
        <v>9</v>
      </c>
    </row>
    <row r="3089" spans="1:9">
      <c r="A3089" t="n">
        <v>25698</v>
      </c>
      <c r="B3089" s="35" t="n">
        <v>43</v>
      </c>
      <c r="C3089" s="7" t="n">
        <v>7036</v>
      </c>
      <c r="D3089" s="7" t="n">
        <v>128</v>
      </c>
    </row>
    <row r="3090" spans="1:9">
      <c r="A3090" t="s">
        <v>4</v>
      </c>
      <c r="B3090" s="4" t="s">
        <v>5</v>
      </c>
      <c r="C3090" s="4" t="s">
        <v>13</v>
      </c>
      <c r="D3090" s="4" t="s">
        <v>10</v>
      </c>
      <c r="E3090" s="4" t="s">
        <v>13</v>
      </c>
    </row>
    <row r="3091" spans="1:9">
      <c r="A3091" t="n">
        <v>25705</v>
      </c>
      <c r="B3091" s="31" t="n">
        <v>39</v>
      </c>
      <c r="C3091" s="7" t="n">
        <v>13</v>
      </c>
      <c r="D3091" s="7" t="n">
        <v>65533</v>
      </c>
      <c r="E3091" s="7" t="n">
        <v>106</v>
      </c>
    </row>
    <row r="3092" spans="1:9">
      <c r="A3092" t="s">
        <v>4</v>
      </c>
      <c r="B3092" s="4" t="s">
        <v>5</v>
      </c>
      <c r="C3092" s="4" t="s">
        <v>13</v>
      </c>
      <c r="D3092" s="4" t="s">
        <v>10</v>
      </c>
      <c r="E3092" s="4" t="s">
        <v>13</v>
      </c>
    </row>
    <row r="3093" spans="1:9">
      <c r="A3093" t="n">
        <v>25710</v>
      </c>
      <c r="B3093" s="31" t="n">
        <v>39</v>
      </c>
      <c r="C3093" s="7" t="n">
        <v>13</v>
      </c>
      <c r="D3093" s="7" t="n">
        <v>65533</v>
      </c>
      <c r="E3093" s="7" t="n">
        <v>107</v>
      </c>
    </row>
    <row r="3094" spans="1:9">
      <c r="A3094" t="s">
        <v>4</v>
      </c>
      <c r="B3094" s="4" t="s">
        <v>5</v>
      </c>
      <c r="C3094" s="4" t="s">
        <v>13</v>
      </c>
      <c r="D3094" s="4" t="s">
        <v>10</v>
      </c>
      <c r="E3094" s="4" t="s">
        <v>13</v>
      </c>
    </row>
    <row r="3095" spans="1:9">
      <c r="A3095" t="n">
        <v>25715</v>
      </c>
      <c r="B3095" s="31" t="n">
        <v>39</v>
      </c>
      <c r="C3095" s="7" t="n">
        <v>13</v>
      </c>
      <c r="D3095" s="7" t="n">
        <v>65533</v>
      </c>
      <c r="E3095" s="7" t="n">
        <v>108</v>
      </c>
    </row>
    <row r="3096" spans="1:9">
      <c r="A3096" t="s">
        <v>4</v>
      </c>
      <c r="B3096" s="4" t="s">
        <v>5</v>
      </c>
      <c r="C3096" s="4" t="s">
        <v>13</v>
      </c>
      <c r="D3096" s="4" t="s">
        <v>10</v>
      </c>
      <c r="E3096" s="4" t="s">
        <v>13</v>
      </c>
    </row>
    <row r="3097" spans="1:9">
      <c r="A3097" t="n">
        <v>25720</v>
      </c>
      <c r="B3097" s="31" t="n">
        <v>39</v>
      </c>
      <c r="C3097" s="7" t="n">
        <v>13</v>
      </c>
      <c r="D3097" s="7" t="n">
        <v>65533</v>
      </c>
      <c r="E3097" s="7" t="n">
        <v>109</v>
      </c>
    </row>
    <row r="3098" spans="1:9">
      <c r="A3098" t="s">
        <v>4</v>
      </c>
      <c r="B3098" s="4" t="s">
        <v>5</v>
      </c>
      <c r="C3098" s="4" t="s">
        <v>10</v>
      </c>
      <c r="D3098" s="4" t="s">
        <v>10</v>
      </c>
      <c r="E3098" s="4" t="s">
        <v>10</v>
      </c>
    </row>
    <row r="3099" spans="1:9">
      <c r="A3099" t="n">
        <v>25725</v>
      </c>
      <c r="B3099" s="49" t="n">
        <v>61</v>
      </c>
      <c r="C3099" s="7" t="n">
        <v>0</v>
      </c>
      <c r="D3099" s="7" t="n">
        <v>65533</v>
      </c>
      <c r="E3099" s="7" t="n">
        <v>0</v>
      </c>
    </row>
    <row r="3100" spans="1:9">
      <c r="A3100" t="s">
        <v>4</v>
      </c>
      <c r="B3100" s="4" t="s">
        <v>5</v>
      </c>
      <c r="C3100" s="4" t="s">
        <v>10</v>
      </c>
      <c r="D3100" s="4" t="s">
        <v>18</v>
      </c>
      <c r="E3100" s="4" t="s">
        <v>18</v>
      </c>
      <c r="F3100" s="4" t="s">
        <v>18</v>
      </c>
      <c r="G3100" s="4" t="s">
        <v>10</v>
      </c>
      <c r="H3100" s="4" t="s">
        <v>10</v>
      </c>
    </row>
    <row r="3101" spans="1:9">
      <c r="A3101" t="n">
        <v>25732</v>
      </c>
      <c r="B3101" s="41" t="n">
        <v>60</v>
      </c>
      <c r="C3101" s="7" t="n">
        <v>0</v>
      </c>
      <c r="D3101" s="7" t="n">
        <v>0</v>
      </c>
      <c r="E3101" s="7" t="n">
        <v>60</v>
      </c>
      <c r="F3101" s="7" t="n">
        <v>0</v>
      </c>
      <c r="G3101" s="7" t="n">
        <v>0</v>
      </c>
      <c r="H3101" s="7" t="n">
        <v>0</v>
      </c>
    </row>
    <row r="3102" spans="1:9">
      <c r="A3102" t="s">
        <v>4</v>
      </c>
      <c r="B3102" s="4" t="s">
        <v>5</v>
      </c>
      <c r="C3102" s="4" t="s">
        <v>10</v>
      </c>
      <c r="D3102" s="4" t="s">
        <v>10</v>
      </c>
      <c r="E3102" s="4" t="s">
        <v>10</v>
      </c>
    </row>
    <row r="3103" spans="1:9">
      <c r="A3103" t="n">
        <v>25751</v>
      </c>
      <c r="B3103" s="49" t="n">
        <v>61</v>
      </c>
      <c r="C3103" s="7" t="n">
        <v>0</v>
      </c>
      <c r="D3103" s="7" t="n">
        <v>31</v>
      </c>
      <c r="E3103" s="7" t="n">
        <v>0</v>
      </c>
    </row>
    <row r="3104" spans="1:9">
      <c r="A3104" t="s">
        <v>4</v>
      </c>
      <c r="B3104" s="4" t="s">
        <v>5</v>
      </c>
      <c r="C3104" s="4" t="s">
        <v>10</v>
      </c>
      <c r="D3104" s="4" t="s">
        <v>10</v>
      </c>
      <c r="E3104" s="4" t="s">
        <v>10</v>
      </c>
    </row>
    <row r="3105" spans="1:8">
      <c r="A3105" t="n">
        <v>25758</v>
      </c>
      <c r="B3105" s="49" t="n">
        <v>61</v>
      </c>
      <c r="C3105" s="7" t="n">
        <v>18</v>
      </c>
      <c r="D3105" s="7" t="n">
        <v>31</v>
      </c>
      <c r="E3105" s="7" t="n">
        <v>0</v>
      </c>
    </row>
    <row r="3106" spans="1:8">
      <c r="A3106" t="s">
        <v>4</v>
      </c>
      <c r="B3106" s="4" t="s">
        <v>5</v>
      </c>
      <c r="C3106" s="4" t="s">
        <v>10</v>
      </c>
      <c r="D3106" s="4" t="s">
        <v>18</v>
      </c>
      <c r="E3106" s="4" t="s">
        <v>18</v>
      </c>
      <c r="F3106" s="4" t="s">
        <v>18</v>
      </c>
      <c r="G3106" s="4" t="s">
        <v>10</v>
      </c>
      <c r="H3106" s="4" t="s">
        <v>10</v>
      </c>
    </row>
    <row r="3107" spans="1:8">
      <c r="A3107" t="n">
        <v>25765</v>
      </c>
      <c r="B3107" s="41" t="n">
        <v>60</v>
      </c>
      <c r="C3107" s="7" t="n">
        <v>18</v>
      </c>
      <c r="D3107" s="7" t="n">
        <v>-20</v>
      </c>
      <c r="E3107" s="7" t="n">
        <v>0</v>
      </c>
      <c r="F3107" s="7" t="n">
        <v>0</v>
      </c>
      <c r="G3107" s="7" t="n">
        <v>0</v>
      </c>
      <c r="H3107" s="7" t="n">
        <v>0</v>
      </c>
    </row>
    <row r="3108" spans="1:8">
      <c r="A3108" t="s">
        <v>4</v>
      </c>
      <c r="B3108" s="4" t="s">
        <v>5</v>
      </c>
      <c r="C3108" s="4" t="s">
        <v>13</v>
      </c>
      <c r="D3108" s="4" t="s">
        <v>10</v>
      </c>
      <c r="E3108" s="4" t="s">
        <v>6</v>
      </c>
      <c r="F3108" s="4" t="s">
        <v>6</v>
      </c>
      <c r="G3108" s="4" t="s">
        <v>6</v>
      </c>
      <c r="H3108" s="4" t="s">
        <v>6</v>
      </c>
    </row>
    <row r="3109" spans="1:8">
      <c r="A3109" t="n">
        <v>25784</v>
      </c>
      <c r="B3109" s="43" t="n">
        <v>51</v>
      </c>
      <c r="C3109" s="7" t="n">
        <v>3</v>
      </c>
      <c r="D3109" s="7" t="n">
        <v>0</v>
      </c>
      <c r="E3109" s="7" t="s">
        <v>241</v>
      </c>
      <c r="F3109" s="7" t="s">
        <v>101</v>
      </c>
      <c r="G3109" s="7" t="s">
        <v>66</v>
      </c>
      <c r="H3109" s="7" t="s">
        <v>67</v>
      </c>
    </row>
    <row r="3110" spans="1:8">
      <c r="A3110" t="s">
        <v>4</v>
      </c>
      <c r="B3110" s="4" t="s">
        <v>5</v>
      </c>
      <c r="C3110" s="4" t="s">
        <v>13</v>
      </c>
      <c r="D3110" s="4" t="s">
        <v>10</v>
      </c>
      <c r="E3110" s="4" t="s">
        <v>6</v>
      </c>
      <c r="F3110" s="4" t="s">
        <v>6</v>
      </c>
      <c r="G3110" s="4" t="s">
        <v>6</v>
      </c>
      <c r="H3110" s="4" t="s">
        <v>6</v>
      </c>
    </row>
    <row r="3111" spans="1:8">
      <c r="A3111" t="n">
        <v>25797</v>
      </c>
      <c r="B3111" s="43" t="n">
        <v>51</v>
      </c>
      <c r="C3111" s="7" t="n">
        <v>3</v>
      </c>
      <c r="D3111" s="7" t="n">
        <v>18</v>
      </c>
      <c r="E3111" s="7" t="s">
        <v>241</v>
      </c>
      <c r="F3111" s="7" t="s">
        <v>101</v>
      </c>
      <c r="G3111" s="7" t="s">
        <v>66</v>
      </c>
      <c r="H3111" s="7" t="s">
        <v>67</v>
      </c>
    </row>
    <row r="3112" spans="1:8">
      <c r="A3112" t="s">
        <v>4</v>
      </c>
      <c r="B3112" s="4" t="s">
        <v>5</v>
      </c>
      <c r="C3112" s="4" t="s">
        <v>13</v>
      </c>
      <c r="D3112" s="4" t="s">
        <v>10</v>
      </c>
    </row>
    <row r="3113" spans="1:8">
      <c r="A3113" t="n">
        <v>25810</v>
      </c>
      <c r="B3113" s="23" t="n">
        <v>58</v>
      </c>
      <c r="C3113" s="7" t="n">
        <v>255</v>
      </c>
      <c r="D3113" s="7" t="n">
        <v>0</v>
      </c>
    </row>
    <row r="3114" spans="1:8">
      <c r="A3114" t="s">
        <v>4</v>
      </c>
      <c r="B3114" s="4" t="s">
        <v>5</v>
      </c>
      <c r="C3114" s="4" t="s">
        <v>10</v>
      </c>
    </row>
    <row r="3115" spans="1:8">
      <c r="A3115" t="n">
        <v>25814</v>
      </c>
      <c r="B3115" s="30" t="n">
        <v>16</v>
      </c>
      <c r="C3115" s="7" t="n">
        <v>300</v>
      </c>
    </row>
    <row r="3116" spans="1:8">
      <c r="A3116" t="s">
        <v>4</v>
      </c>
      <c r="B3116" s="4" t="s">
        <v>5</v>
      </c>
      <c r="C3116" s="4" t="s">
        <v>13</v>
      </c>
      <c r="D3116" s="4" t="s">
        <v>10</v>
      </c>
      <c r="E3116" s="4" t="s">
        <v>6</v>
      </c>
    </row>
    <row r="3117" spans="1:8">
      <c r="A3117" t="n">
        <v>25817</v>
      </c>
      <c r="B3117" s="43" t="n">
        <v>51</v>
      </c>
      <c r="C3117" s="7" t="n">
        <v>4</v>
      </c>
      <c r="D3117" s="7" t="n">
        <v>0</v>
      </c>
      <c r="E3117" s="7" t="s">
        <v>290</v>
      </c>
    </row>
    <row r="3118" spans="1:8">
      <c r="A3118" t="s">
        <v>4</v>
      </c>
      <c r="B3118" s="4" t="s">
        <v>5</v>
      </c>
      <c r="C3118" s="4" t="s">
        <v>10</v>
      </c>
    </row>
    <row r="3119" spans="1:8">
      <c r="A3119" t="n">
        <v>25830</v>
      </c>
      <c r="B3119" s="30" t="n">
        <v>16</v>
      </c>
      <c r="C3119" s="7" t="n">
        <v>0</v>
      </c>
    </row>
    <row r="3120" spans="1:8">
      <c r="A3120" t="s">
        <v>4</v>
      </c>
      <c r="B3120" s="4" t="s">
        <v>5</v>
      </c>
      <c r="C3120" s="4" t="s">
        <v>10</v>
      </c>
      <c r="D3120" s="4" t="s">
        <v>13</v>
      </c>
      <c r="E3120" s="4" t="s">
        <v>9</v>
      </c>
      <c r="F3120" s="4" t="s">
        <v>62</v>
      </c>
      <c r="G3120" s="4" t="s">
        <v>13</v>
      </c>
      <c r="H3120" s="4" t="s">
        <v>9</v>
      </c>
      <c r="I3120" s="4" t="s">
        <v>62</v>
      </c>
      <c r="J3120" s="4" t="s">
        <v>13</v>
      </c>
      <c r="K3120" s="4" t="s">
        <v>13</v>
      </c>
    </row>
    <row r="3121" spans="1:11">
      <c r="A3121" t="n">
        <v>25833</v>
      </c>
      <c r="B3121" s="44" t="n">
        <v>26</v>
      </c>
      <c r="C3121" s="7" t="n">
        <v>0</v>
      </c>
      <c r="D3121" s="7" t="n">
        <v>17</v>
      </c>
      <c r="E3121" s="7" t="n">
        <v>52795</v>
      </c>
      <c r="F3121" s="7" t="s">
        <v>306</v>
      </c>
      <c r="G3121" s="7" t="n">
        <v>17</v>
      </c>
      <c r="H3121" s="7" t="n">
        <v>65305</v>
      </c>
      <c r="I3121" s="7" t="s">
        <v>307</v>
      </c>
      <c r="J3121" s="7" t="n">
        <v>2</v>
      </c>
      <c r="K3121" s="7" t="n">
        <v>0</v>
      </c>
    </row>
    <row r="3122" spans="1:11">
      <c r="A3122" t="s">
        <v>4</v>
      </c>
      <c r="B3122" s="4" t="s">
        <v>5</v>
      </c>
    </row>
    <row r="3123" spans="1:11">
      <c r="A3123" t="n">
        <v>25867</v>
      </c>
      <c r="B3123" s="45" t="n">
        <v>28</v>
      </c>
    </row>
    <row r="3124" spans="1:11">
      <c r="A3124" t="s">
        <v>4</v>
      </c>
      <c r="B3124" s="4" t="s">
        <v>5</v>
      </c>
      <c r="C3124" s="4" t="s">
        <v>10</v>
      </c>
      <c r="D3124" s="4" t="s">
        <v>13</v>
      </c>
    </row>
    <row r="3125" spans="1:11">
      <c r="A3125" t="n">
        <v>25868</v>
      </c>
      <c r="B3125" s="48" t="n">
        <v>89</v>
      </c>
      <c r="C3125" s="7" t="n">
        <v>65533</v>
      </c>
      <c r="D3125" s="7" t="n">
        <v>1</v>
      </c>
    </row>
    <row r="3126" spans="1:11">
      <c r="A3126" t="s">
        <v>4</v>
      </c>
      <c r="B3126" s="4" t="s">
        <v>5</v>
      </c>
      <c r="C3126" s="4" t="s">
        <v>13</v>
      </c>
      <c r="D3126" s="4" t="s">
        <v>10</v>
      </c>
      <c r="E3126" s="4" t="s">
        <v>6</v>
      </c>
    </row>
    <row r="3127" spans="1:11">
      <c r="A3127" t="n">
        <v>25872</v>
      </c>
      <c r="B3127" s="43" t="n">
        <v>51</v>
      </c>
      <c r="C3127" s="7" t="n">
        <v>4</v>
      </c>
      <c r="D3127" s="7" t="n">
        <v>18</v>
      </c>
      <c r="E3127" s="7" t="s">
        <v>290</v>
      </c>
    </row>
    <row r="3128" spans="1:11">
      <c r="A3128" t="s">
        <v>4</v>
      </c>
      <c r="B3128" s="4" t="s">
        <v>5</v>
      </c>
      <c r="C3128" s="4" t="s">
        <v>10</v>
      </c>
    </row>
    <row r="3129" spans="1:11">
      <c r="A3129" t="n">
        <v>25885</v>
      </c>
      <c r="B3129" s="30" t="n">
        <v>16</v>
      </c>
      <c r="C3129" s="7" t="n">
        <v>0</v>
      </c>
    </row>
    <row r="3130" spans="1:11">
      <c r="A3130" t="s">
        <v>4</v>
      </c>
      <c r="B3130" s="4" t="s">
        <v>5</v>
      </c>
      <c r="C3130" s="4" t="s">
        <v>10</v>
      </c>
      <c r="D3130" s="4" t="s">
        <v>13</v>
      </c>
      <c r="E3130" s="4" t="s">
        <v>9</v>
      </c>
      <c r="F3130" s="4" t="s">
        <v>62</v>
      </c>
      <c r="G3130" s="4" t="s">
        <v>13</v>
      </c>
      <c r="H3130" s="4" t="s">
        <v>13</v>
      </c>
    </row>
    <row r="3131" spans="1:11">
      <c r="A3131" t="n">
        <v>25888</v>
      </c>
      <c r="B3131" s="44" t="n">
        <v>26</v>
      </c>
      <c r="C3131" s="7" t="n">
        <v>18</v>
      </c>
      <c r="D3131" s="7" t="n">
        <v>17</v>
      </c>
      <c r="E3131" s="7" t="n">
        <v>17449</v>
      </c>
      <c r="F3131" s="7" t="s">
        <v>308</v>
      </c>
      <c r="G3131" s="7" t="n">
        <v>2</v>
      </c>
      <c r="H3131" s="7" t="n">
        <v>0</v>
      </c>
    </row>
    <row r="3132" spans="1:11">
      <c r="A3132" t="s">
        <v>4</v>
      </c>
      <c r="B3132" s="4" t="s">
        <v>5</v>
      </c>
    </row>
    <row r="3133" spans="1:11">
      <c r="A3133" t="n">
        <v>25914</v>
      </c>
      <c r="B3133" s="45" t="n">
        <v>28</v>
      </c>
    </row>
    <row r="3134" spans="1:11">
      <c r="A3134" t="s">
        <v>4</v>
      </c>
      <c r="B3134" s="4" t="s">
        <v>5</v>
      </c>
      <c r="C3134" s="4" t="s">
        <v>10</v>
      </c>
      <c r="D3134" s="4" t="s">
        <v>13</v>
      </c>
    </row>
    <row r="3135" spans="1:11">
      <c r="A3135" t="n">
        <v>25915</v>
      </c>
      <c r="B3135" s="48" t="n">
        <v>89</v>
      </c>
      <c r="C3135" s="7" t="n">
        <v>65533</v>
      </c>
      <c r="D3135" s="7" t="n">
        <v>1</v>
      </c>
    </row>
    <row r="3136" spans="1:11">
      <c r="A3136" t="s">
        <v>4</v>
      </c>
      <c r="B3136" s="4" t="s">
        <v>5</v>
      </c>
      <c r="C3136" s="4" t="s">
        <v>13</v>
      </c>
      <c r="D3136" s="4" t="s">
        <v>10</v>
      </c>
      <c r="E3136" s="4" t="s">
        <v>18</v>
      </c>
    </row>
    <row r="3137" spans="1:11">
      <c r="A3137" t="n">
        <v>25919</v>
      </c>
      <c r="B3137" s="23" t="n">
        <v>58</v>
      </c>
      <c r="C3137" s="7" t="n">
        <v>101</v>
      </c>
      <c r="D3137" s="7" t="n">
        <v>500</v>
      </c>
      <c r="E3137" s="7" t="n">
        <v>1</v>
      </c>
    </row>
    <row r="3138" spans="1:11">
      <c r="A3138" t="s">
        <v>4</v>
      </c>
      <c r="B3138" s="4" t="s">
        <v>5</v>
      </c>
      <c r="C3138" s="4" t="s">
        <v>13</v>
      </c>
      <c r="D3138" s="4" t="s">
        <v>10</v>
      </c>
    </row>
    <row r="3139" spans="1:11">
      <c r="A3139" t="n">
        <v>25927</v>
      </c>
      <c r="B3139" s="23" t="n">
        <v>58</v>
      </c>
      <c r="C3139" s="7" t="n">
        <v>254</v>
      </c>
      <c r="D3139" s="7" t="n">
        <v>0</v>
      </c>
    </row>
    <row r="3140" spans="1:11">
      <c r="A3140" t="s">
        <v>4</v>
      </c>
      <c r="B3140" s="4" t="s">
        <v>5</v>
      </c>
      <c r="C3140" s="4" t="s">
        <v>13</v>
      </c>
      <c r="D3140" s="4" t="s">
        <v>10</v>
      </c>
      <c r="E3140" s="4" t="s">
        <v>6</v>
      </c>
      <c r="F3140" s="4" t="s">
        <v>6</v>
      </c>
      <c r="G3140" s="4" t="s">
        <v>6</v>
      </c>
      <c r="H3140" s="4" t="s">
        <v>6</v>
      </c>
    </row>
    <row r="3141" spans="1:11">
      <c r="A3141" t="n">
        <v>25931</v>
      </c>
      <c r="B3141" s="43" t="n">
        <v>51</v>
      </c>
      <c r="C3141" s="7" t="n">
        <v>3</v>
      </c>
      <c r="D3141" s="7" t="n">
        <v>31</v>
      </c>
      <c r="E3141" s="7" t="s">
        <v>96</v>
      </c>
      <c r="F3141" s="7" t="s">
        <v>67</v>
      </c>
      <c r="G3141" s="7" t="s">
        <v>66</v>
      </c>
      <c r="H3141" s="7" t="s">
        <v>67</v>
      </c>
    </row>
    <row r="3142" spans="1:11">
      <c r="A3142" t="s">
        <v>4</v>
      </c>
      <c r="B3142" s="4" t="s">
        <v>5</v>
      </c>
      <c r="C3142" s="4" t="s">
        <v>13</v>
      </c>
    </row>
    <row r="3143" spans="1:11">
      <c r="A3143" t="n">
        <v>25944</v>
      </c>
      <c r="B3143" s="38" t="n">
        <v>45</v>
      </c>
      <c r="C3143" s="7" t="n">
        <v>0</v>
      </c>
    </row>
    <row r="3144" spans="1:11">
      <c r="A3144" t="s">
        <v>4</v>
      </c>
      <c r="B3144" s="4" t="s">
        <v>5</v>
      </c>
      <c r="C3144" s="4" t="s">
        <v>13</v>
      </c>
      <c r="D3144" s="4" t="s">
        <v>13</v>
      </c>
      <c r="E3144" s="4" t="s">
        <v>18</v>
      </c>
      <c r="F3144" s="4" t="s">
        <v>18</v>
      </c>
      <c r="G3144" s="4" t="s">
        <v>18</v>
      </c>
      <c r="H3144" s="4" t="s">
        <v>10</v>
      </c>
    </row>
    <row r="3145" spans="1:11">
      <c r="A3145" t="n">
        <v>25946</v>
      </c>
      <c r="B3145" s="38" t="n">
        <v>45</v>
      </c>
      <c r="C3145" s="7" t="n">
        <v>2</v>
      </c>
      <c r="D3145" s="7" t="n">
        <v>3</v>
      </c>
      <c r="E3145" s="7" t="n">
        <v>-0.259999990463257</v>
      </c>
      <c r="F3145" s="7" t="n">
        <v>0.769999980926514</v>
      </c>
      <c r="G3145" s="7" t="n">
        <v>69.5599975585938</v>
      </c>
      <c r="H3145" s="7" t="n">
        <v>0</v>
      </c>
    </row>
    <row r="3146" spans="1:11">
      <c r="A3146" t="s">
        <v>4</v>
      </c>
      <c r="B3146" s="4" t="s">
        <v>5</v>
      </c>
      <c r="C3146" s="4" t="s">
        <v>13</v>
      </c>
      <c r="D3146" s="4" t="s">
        <v>13</v>
      </c>
      <c r="E3146" s="4" t="s">
        <v>18</v>
      </c>
      <c r="F3146" s="4" t="s">
        <v>18</v>
      </c>
      <c r="G3146" s="4" t="s">
        <v>18</v>
      </c>
      <c r="H3146" s="4" t="s">
        <v>10</v>
      </c>
      <c r="I3146" s="4" t="s">
        <v>13</v>
      </c>
    </row>
    <row r="3147" spans="1:11">
      <c r="A3147" t="n">
        <v>25963</v>
      </c>
      <c r="B3147" s="38" t="n">
        <v>45</v>
      </c>
      <c r="C3147" s="7" t="n">
        <v>4</v>
      </c>
      <c r="D3147" s="7" t="n">
        <v>3</v>
      </c>
      <c r="E3147" s="7" t="n">
        <v>357.660003662109</v>
      </c>
      <c r="F3147" s="7" t="n">
        <v>213.600006103516</v>
      </c>
      <c r="G3147" s="7" t="n">
        <v>4</v>
      </c>
      <c r="H3147" s="7" t="n">
        <v>0</v>
      </c>
      <c r="I3147" s="7" t="n">
        <v>0</v>
      </c>
    </row>
    <row r="3148" spans="1:11">
      <c r="A3148" t="s">
        <v>4</v>
      </c>
      <c r="B3148" s="4" t="s">
        <v>5</v>
      </c>
      <c r="C3148" s="4" t="s">
        <v>13</v>
      </c>
      <c r="D3148" s="4" t="s">
        <v>13</v>
      </c>
      <c r="E3148" s="4" t="s">
        <v>18</v>
      </c>
      <c r="F3148" s="4" t="s">
        <v>10</v>
      </c>
    </row>
    <row r="3149" spans="1:11">
      <c r="A3149" t="n">
        <v>25981</v>
      </c>
      <c r="B3149" s="38" t="n">
        <v>45</v>
      </c>
      <c r="C3149" s="7" t="n">
        <v>5</v>
      </c>
      <c r="D3149" s="7" t="n">
        <v>3</v>
      </c>
      <c r="E3149" s="7" t="n">
        <v>1.89999997615814</v>
      </c>
      <c r="F3149" s="7" t="n">
        <v>0</v>
      </c>
    </row>
    <row r="3150" spans="1:11">
      <c r="A3150" t="s">
        <v>4</v>
      </c>
      <c r="B3150" s="4" t="s">
        <v>5</v>
      </c>
      <c r="C3150" s="4" t="s">
        <v>13</v>
      </c>
      <c r="D3150" s="4" t="s">
        <v>13</v>
      </c>
      <c r="E3150" s="4" t="s">
        <v>18</v>
      </c>
      <c r="F3150" s="4" t="s">
        <v>10</v>
      </c>
    </row>
    <row r="3151" spans="1:11">
      <c r="A3151" t="n">
        <v>25990</v>
      </c>
      <c r="B3151" s="38" t="n">
        <v>45</v>
      </c>
      <c r="C3151" s="7" t="n">
        <v>11</v>
      </c>
      <c r="D3151" s="7" t="n">
        <v>3</v>
      </c>
      <c r="E3151" s="7" t="n">
        <v>32.2999992370605</v>
      </c>
      <c r="F3151" s="7" t="n">
        <v>0</v>
      </c>
    </row>
    <row r="3152" spans="1:11">
      <c r="A3152" t="s">
        <v>4</v>
      </c>
      <c r="B3152" s="4" t="s">
        <v>5</v>
      </c>
      <c r="C3152" s="4" t="s">
        <v>13</v>
      </c>
      <c r="D3152" s="4" t="s">
        <v>13</v>
      </c>
      <c r="E3152" s="4" t="s">
        <v>18</v>
      </c>
      <c r="F3152" s="4" t="s">
        <v>18</v>
      </c>
      <c r="G3152" s="4" t="s">
        <v>18</v>
      </c>
      <c r="H3152" s="4" t="s">
        <v>10</v>
      </c>
    </row>
    <row r="3153" spans="1:9">
      <c r="A3153" t="n">
        <v>25999</v>
      </c>
      <c r="B3153" s="38" t="n">
        <v>45</v>
      </c>
      <c r="C3153" s="7" t="n">
        <v>2</v>
      </c>
      <c r="D3153" s="7" t="n">
        <v>3</v>
      </c>
      <c r="E3153" s="7" t="n">
        <v>-0.0199999995529652</v>
      </c>
      <c r="F3153" s="7" t="n">
        <v>1.5</v>
      </c>
      <c r="G3153" s="7" t="n">
        <v>70.120002746582</v>
      </c>
      <c r="H3153" s="7" t="n">
        <v>6000</v>
      </c>
    </row>
    <row r="3154" spans="1:9">
      <c r="A3154" t="s">
        <v>4</v>
      </c>
      <c r="B3154" s="4" t="s">
        <v>5</v>
      </c>
      <c r="C3154" s="4" t="s">
        <v>13</v>
      </c>
      <c r="D3154" s="4" t="s">
        <v>13</v>
      </c>
      <c r="E3154" s="4" t="s">
        <v>18</v>
      </c>
      <c r="F3154" s="4" t="s">
        <v>18</v>
      </c>
      <c r="G3154" s="4" t="s">
        <v>18</v>
      </c>
      <c r="H3154" s="4" t="s">
        <v>10</v>
      </c>
      <c r="I3154" s="4" t="s">
        <v>13</v>
      </c>
    </row>
    <row r="3155" spans="1:9">
      <c r="A3155" t="n">
        <v>26016</v>
      </c>
      <c r="B3155" s="38" t="n">
        <v>45</v>
      </c>
      <c r="C3155" s="7" t="n">
        <v>4</v>
      </c>
      <c r="D3155" s="7" t="n">
        <v>3</v>
      </c>
      <c r="E3155" s="7" t="n">
        <v>356.820007324219</v>
      </c>
      <c r="F3155" s="7" t="n">
        <v>165.960006713867</v>
      </c>
      <c r="G3155" s="7" t="n">
        <v>4</v>
      </c>
      <c r="H3155" s="7" t="n">
        <v>6000</v>
      </c>
      <c r="I3155" s="7" t="n">
        <v>0</v>
      </c>
    </row>
    <row r="3156" spans="1:9">
      <c r="A3156" t="s">
        <v>4</v>
      </c>
      <c r="B3156" s="4" t="s">
        <v>5</v>
      </c>
      <c r="C3156" s="4" t="s">
        <v>13</v>
      </c>
      <c r="D3156" s="4" t="s">
        <v>13</v>
      </c>
      <c r="E3156" s="4" t="s">
        <v>18</v>
      </c>
      <c r="F3156" s="4" t="s">
        <v>10</v>
      </c>
    </row>
    <row r="3157" spans="1:9">
      <c r="A3157" t="n">
        <v>26034</v>
      </c>
      <c r="B3157" s="38" t="n">
        <v>45</v>
      </c>
      <c r="C3157" s="7" t="n">
        <v>5</v>
      </c>
      <c r="D3157" s="7" t="n">
        <v>3</v>
      </c>
      <c r="E3157" s="7" t="n">
        <v>1.60000002384186</v>
      </c>
      <c r="F3157" s="7" t="n">
        <v>6000</v>
      </c>
    </row>
    <row r="3158" spans="1:9">
      <c r="A3158" t="s">
        <v>4</v>
      </c>
      <c r="B3158" s="4" t="s">
        <v>5</v>
      </c>
      <c r="C3158" s="4" t="s">
        <v>13</v>
      </c>
      <c r="D3158" s="4" t="s">
        <v>13</v>
      </c>
      <c r="E3158" s="4" t="s">
        <v>18</v>
      </c>
      <c r="F3158" s="4" t="s">
        <v>10</v>
      </c>
    </row>
    <row r="3159" spans="1:9">
      <c r="A3159" t="n">
        <v>26043</v>
      </c>
      <c r="B3159" s="38" t="n">
        <v>45</v>
      </c>
      <c r="C3159" s="7" t="n">
        <v>11</v>
      </c>
      <c r="D3159" s="7" t="n">
        <v>3</v>
      </c>
      <c r="E3159" s="7" t="n">
        <v>32.2999992370605</v>
      </c>
      <c r="F3159" s="7" t="n">
        <v>6000</v>
      </c>
    </row>
    <row r="3160" spans="1:9">
      <c r="A3160" t="s">
        <v>4</v>
      </c>
      <c r="B3160" s="4" t="s">
        <v>5</v>
      </c>
      <c r="C3160" s="4" t="s">
        <v>10</v>
      </c>
    </row>
    <row r="3161" spans="1:9">
      <c r="A3161" t="n">
        <v>26052</v>
      </c>
      <c r="B3161" s="30" t="n">
        <v>16</v>
      </c>
      <c r="C3161" s="7" t="n">
        <v>1000</v>
      </c>
    </row>
    <row r="3162" spans="1:9">
      <c r="A3162" t="s">
        <v>4</v>
      </c>
      <c r="B3162" s="4" t="s">
        <v>5</v>
      </c>
      <c r="C3162" s="4" t="s">
        <v>10</v>
      </c>
      <c r="D3162" s="4" t="s">
        <v>10</v>
      </c>
      <c r="E3162" s="4" t="s">
        <v>6</v>
      </c>
      <c r="F3162" s="4" t="s">
        <v>13</v>
      </c>
      <c r="G3162" s="4" t="s">
        <v>10</v>
      </c>
    </row>
    <row r="3163" spans="1:9">
      <c r="A3163" t="n">
        <v>26055</v>
      </c>
      <c r="B3163" s="69" t="n">
        <v>80</v>
      </c>
      <c r="C3163" s="7" t="n">
        <v>744</v>
      </c>
      <c r="D3163" s="7" t="n">
        <v>508</v>
      </c>
      <c r="E3163" s="7" t="s">
        <v>309</v>
      </c>
      <c r="F3163" s="7" t="n">
        <v>1</v>
      </c>
      <c r="G3163" s="7" t="n">
        <v>0</v>
      </c>
    </row>
    <row r="3164" spans="1:9">
      <c r="A3164" t="s">
        <v>4</v>
      </c>
      <c r="B3164" s="4" t="s">
        <v>5</v>
      </c>
      <c r="C3164" s="4" t="s">
        <v>10</v>
      </c>
    </row>
    <row r="3165" spans="1:9">
      <c r="A3165" t="n">
        <v>26073</v>
      </c>
      <c r="B3165" s="30" t="n">
        <v>16</v>
      </c>
      <c r="C3165" s="7" t="n">
        <v>3000</v>
      </c>
    </row>
    <row r="3166" spans="1:9">
      <c r="A3166" t="s">
        <v>4</v>
      </c>
      <c r="B3166" s="4" t="s">
        <v>5</v>
      </c>
      <c r="C3166" s="4" t="s">
        <v>13</v>
      </c>
      <c r="D3166" s="4" t="s">
        <v>10</v>
      </c>
      <c r="E3166" s="4" t="s">
        <v>6</v>
      </c>
      <c r="F3166" s="4" t="s">
        <v>6</v>
      </c>
      <c r="G3166" s="4" t="s">
        <v>6</v>
      </c>
      <c r="H3166" s="4" t="s">
        <v>6</v>
      </c>
    </row>
    <row r="3167" spans="1:9">
      <c r="A3167" t="n">
        <v>26076</v>
      </c>
      <c r="B3167" s="43" t="n">
        <v>51</v>
      </c>
      <c r="C3167" s="7" t="n">
        <v>3</v>
      </c>
      <c r="D3167" s="7" t="n">
        <v>31</v>
      </c>
      <c r="E3167" s="7" t="s">
        <v>67</v>
      </c>
      <c r="F3167" s="7" t="s">
        <v>67</v>
      </c>
      <c r="G3167" s="7" t="s">
        <v>66</v>
      </c>
      <c r="H3167" s="7" t="s">
        <v>67</v>
      </c>
    </row>
    <row r="3168" spans="1:9">
      <c r="A3168" t="s">
        <v>4</v>
      </c>
      <c r="B3168" s="4" t="s">
        <v>5</v>
      </c>
      <c r="C3168" s="4" t="s">
        <v>10</v>
      </c>
    </row>
    <row r="3169" spans="1:9">
      <c r="A3169" t="n">
        <v>26089</v>
      </c>
      <c r="B3169" s="30" t="n">
        <v>16</v>
      </c>
      <c r="C3169" s="7" t="n">
        <v>1000</v>
      </c>
    </row>
    <row r="3170" spans="1:9">
      <c r="A3170" t="s">
        <v>4</v>
      </c>
      <c r="B3170" s="4" t="s">
        <v>5</v>
      </c>
      <c r="C3170" s="4" t="s">
        <v>13</v>
      </c>
      <c r="D3170" s="4" t="s">
        <v>10</v>
      </c>
    </row>
    <row r="3171" spans="1:9">
      <c r="A3171" t="n">
        <v>26092</v>
      </c>
      <c r="B3171" s="38" t="n">
        <v>45</v>
      </c>
      <c r="C3171" s="7" t="n">
        <v>7</v>
      </c>
      <c r="D3171" s="7" t="n">
        <v>255</v>
      </c>
    </row>
    <row r="3172" spans="1:9">
      <c r="A3172" t="s">
        <v>4</v>
      </c>
      <c r="B3172" s="4" t="s">
        <v>5</v>
      </c>
      <c r="C3172" s="4" t="s">
        <v>13</v>
      </c>
      <c r="D3172" s="4" t="s">
        <v>10</v>
      </c>
      <c r="E3172" s="4" t="s">
        <v>6</v>
      </c>
    </row>
    <row r="3173" spans="1:9">
      <c r="A3173" t="n">
        <v>26096</v>
      </c>
      <c r="B3173" s="43" t="n">
        <v>51</v>
      </c>
      <c r="C3173" s="7" t="n">
        <v>4</v>
      </c>
      <c r="D3173" s="7" t="n">
        <v>31</v>
      </c>
      <c r="E3173" s="7" t="s">
        <v>310</v>
      </c>
    </row>
    <row r="3174" spans="1:9">
      <c r="A3174" t="s">
        <v>4</v>
      </c>
      <c r="B3174" s="4" t="s">
        <v>5</v>
      </c>
      <c r="C3174" s="4" t="s">
        <v>10</v>
      </c>
    </row>
    <row r="3175" spans="1:9">
      <c r="A3175" t="n">
        <v>26110</v>
      </c>
      <c r="B3175" s="30" t="n">
        <v>16</v>
      </c>
      <c r="C3175" s="7" t="n">
        <v>0</v>
      </c>
    </row>
    <row r="3176" spans="1:9">
      <c r="A3176" t="s">
        <v>4</v>
      </c>
      <c r="B3176" s="4" t="s">
        <v>5</v>
      </c>
      <c r="C3176" s="4" t="s">
        <v>10</v>
      </c>
      <c r="D3176" s="4" t="s">
        <v>13</v>
      </c>
      <c r="E3176" s="4" t="s">
        <v>9</v>
      </c>
      <c r="F3176" s="4" t="s">
        <v>62</v>
      </c>
      <c r="G3176" s="4" t="s">
        <v>13</v>
      </c>
      <c r="H3176" s="4" t="s">
        <v>13</v>
      </c>
      <c r="I3176" s="4" t="s">
        <v>13</v>
      </c>
      <c r="J3176" s="4" t="s">
        <v>9</v>
      </c>
      <c r="K3176" s="4" t="s">
        <v>62</v>
      </c>
      <c r="L3176" s="4" t="s">
        <v>13</v>
      </c>
      <c r="M3176" s="4" t="s">
        <v>13</v>
      </c>
    </row>
    <row r="3177" spans="1:9">
      <c r="A3177" t="n">
        <v>26113</v>
      </c>
      <c r="B3177" s="44" t="n">
        <v>26</v>
      </c>
      <c r="C3177" s="7" t="n">
        <v>31</v>
      </c>
      <c r="D3177" s="7" t="n">
        <v>17</v>
      </c>
      <c r="E3177" s="7" t="n">
        <v>20300</v>
      </c>
      <c r="F3177" s="7" t="s">
        <v>311</v>
      </c>
      <c r="G3177" s="7" t="n">
        <v>2</v>
      </c>
      <c r="H3177" s="7" t="n">
        <v>3</v>
      </c>
      <c r="I3177" s="7" t="n">
        <v>17</v>
      </c>
      <c r="J3177" s="7" t="n">
        <v>20301</v>
      </c>
      <c r="K3177" s="7" t="s">
        <v>312</v>
      </c>
      <c r="L3177" s="7" t="n">
        <v>2</v>
      </c>
      <c r="M3177" s="7" t="n">
        <v>0</v>
      </c>
    </row>
    <row r="3178" spans="1:9">
      <c r="A3178" t="s">
        <v>4</v>
      </c>
      <c r="B3178" s="4" t="s">
        <v>5</v>
      </c>
    </row>
    <row r="3179" spans="1:9">
      <c r="A3179" t="n">
        <v>26246</v>
      </c>
      <c r="B3179" s="45" t="n">
        <v>28</v>
      </c>
    </row>
    <row r="3180" spans="1:9">
      <c r="A3180" t="s">
        <v>4</v>
      </c>
      <c r="B3180" s="4" t="s">
        <v>5</v>
      </c>
      <c r="C3180" s="4" t="s">
        <v>10</v>
      </c>
      <c r="D3180" s="4" t="s">
        <v>13</v>
      </c>
    </row>
    <row r="3181" spans="1:9">
      <c r="A3181" t="n">
        <v>26247</v>
      </c>
      <c r="B3181" s="48" t="n">
        <v>89</v>
      </c>
      <c r="C3181" s="7" t="n">
        <v>65533</v>
      </c>
      <c r="D3181" s="7" t="n">
        <v>1</v>
      </c>
    </row>
    <row r="3182" spans="1:9">
      <c r="A3182" t="s">
        <v>4</v>
      </c>
      <c r="B3182" s="4" t="s">
        <v>5</v>
      </c>
      <c r="C3182" s="4" t="s">
        <v>13</v>
      </c>
      <c r="D3182" s="4" t="s">
        <v>10</v>
      </c>
      <c r="E3182" s="4" t="s">
        <v>10</v>
      </c>
      <c r="F3182" s="4" t="s">
        <v>13</v>
      </c>
    </row>
    <row r="3183" spans="1:9">
      <c r="A3183" t="n">
        <v>26251</v>
      </c>
      <c r="B3183" s="51" t="n">
        <v>25</v>
      </c>
      <c r="C3183" s="7" t="n">
        <v>1</v>
      </c>
      <c r="D3183" s="7" t="n">
        <v>60</v>
      </c>
      <c r="E3183" s="7" t="n">
        <v>640</v>
      </c>
      <c r="F3183" s="7" t="n">
        <v>2</v>
      </c>
    </row>
    <row r="3184" spans="1:9">
      <c r="A3184" t="s">
        <v>4</v>
      </c>
      <c r="B3184" s="4" t="s">
        <v>5</v>
      </c>
      <c r="C3184" s="4" t="s">
        <v>13</v>
      </c>
      <c r="D3184" s="4" t="s">
        <v>10</v>
      </c>
      <c r="E3184" s="4" t="s">
        <v>6</v>
      </c>
    </row>
    <row r="3185" spans="1:13">
      <c r="A3185" t="n">
        <v>26258</v>
      </c>
      <c r="B3185" s="43" t="n">
        <v>51</v>
      </c>
      <c r="C3185" s="7" t="n">
        <v>4</v>
      </c>
      <c r="D3185" s="7" t="n">
        <v>29</v>
      </c>
      <c r="E3185" s="7" t="s">
        <v>282</v>
      </c>
    </row>
    <row r="3186" spans="1:13">
      <c r="A3186" t="s">
        <v>4</v>
      </c>
      <c r="B3186" s="4" t="s">
        <v>5</v>
      </c>
      <c r="C3186" s="4" t="s">
        <v>10</v>
      </c>
    </row>
    <row r="3187" spans="1:13">
      <c r="A3187" t="n">
        <v>26271</v>
      </c>
      <c r="B3187" s="30" t="n">
        <v>16</v>
      </c>
      <c r="C3187" s="7" t="n">
        <v>0</v>
      </c>
    </row>
    <row r="3188" spans="1:13">
      <c r="A3188" t="s">
        <v>4</v>
      </c>
      <c r="B3188" s="4" t="s">
        <v>5</v>
      </c>
      <c r="C3188" s="4" t="s">
        <v>10</v>
      </c>
      <c r="D3188" s="4" t="s">
        <v>13</v>
      </c>
      <c r="E3188" s="4" t="s">
        <v>9</v>
      </c>
      <c r="F3188" s="4" t="s">
        <v>62</v>
      </c>
      <c r="G3188" s="4" t="s">
        <v>13</v>
      </c>
      <c r="H3188" s="4" t="s">
        <v>13</v>
      </c>
    </row>
    <row r="3189" spans="1:13">
      <c r="A3189" t="n">
        <v>26274</v>
      </c>
      <c r="B3189" s="44" t="n">
        <v>26</v>
      </c>
      <c r="C3189" s="7" t="n">
        <v>29</v>
      </c>
      <c r="D3189" s="7" t="n">
        <v>17</v>
      </c>
      <c r="E3189" s="7" t="n">
        <v>39396</v>
      </c>
      <c r="F3189" s="7" t="s">
        <v>313</v>
      </c>
      <c r="G3189" s="7" t="n">
        <v>2</v>
      </c>
      <c r="H3189" s="7" t="n">
        <v>0</v>
      </c>
    </row>
    <row r="3190" spans="1:13">
      <c r="A3190" t="s">
        <v>4</v>
      </c>
      <c r="B3190" s="4" t="s">
        <v>5</v>
      </c>
    </row>
    <row r="3191" spans="1:13">
      <c r="A3191" t="n">
        <v>26334</v>
      </c>
      <c r="B3191" s="45" t="n">
        <v>28</v>
      </c>
    </row>
    <row r="3192" spans="1:13">
      <c r="A3192" t="s">
        <v>4</v>
      </c>
      <c r="B3192" s="4" t="s">
        <v>5</v>
      </c>
      <c r="C3192" s="4" t="s">
        <v>13</v>
      </c>
      <c r="D3192" s="4" t="s">
        <v>10</v>
      </c>
      <c r="E3192" s="4" t="s">
        <v>10</v>
      </c>
      <c r="F3192" s="4" t="s">
        <v>13</v>
      </c>
    </row>
    <row r="3193" spans="1:13">
      <c r="A3193" t="n">
        <v>26335</v>
      </c>
      <c r="B3193" s="51" t="n">
        <v>25</v>
      </c>
      <c r="C3193" s="7" t="n">
        <v>1</v>
      </c>
      <c r="D3193" s="7" t="n">
        <v>65535</v>
      </c>
      <c r="E3193" s="7" t="n">
        <v>65535</v>
      </c>
      <c r="F3193" s="7" t="n">
        <v>0</v>
      </c>
    </row>
    <row r="3194" spans="1:13">
      <c r="A3194" t="s">
        <v>4</v>
      </c>
      <c r="B3194" s="4" t="s">
        <v>5</v>
      </c>
      <c r="C3194" s="4" t="s">
        <v>10</v>
      </c>
      <c r="D3194" s="4" t="s">
        <v>13</v>
      </c>
    </row>
    <row r="3195" spans="1:13">
      <c r="A3195" t="n">
        <v>26342</v>
      </c>
      <c r="B3195" s="48" t="n">
        <v>89</v>
      </c>
      <c r="C3195" s="7" t="n">
        <v>65533</v>
      </c>
      <c r="D3195" s="7" t="n">
        <v>1</v>
      </c>
    </row>
    <row r="3196" spans="1:13">
      <c r="A3196" t="s">
        <v>4</v>
      </c>
      <c r="B3196" s="4" t="s">
        <v>5</v>
      </c>
      <c r="C3196" s="4" t="s">
        <v>13</v>
      </c>
      <c r="D3196" s="4" t="s">
        <v>10</v>
      </c>
      <c r="E3196" s="4" t="s">
        <v>18</v>
      </c>
    </row>
    <row r="3197" spans="1:13">
      <c r="A3197" t="n">
        <v>26346</v>
      </c>
      <c r="B3197" s="23" t="n">
        <v>58</v>
      </c>
      <c r="C3197" s="7" t="n">
        <v>101</v>
      </c>
      <c r="D3197" s="7" t="n">
        <v>500</v>
      </c>
      <c r="E3197" s="7" t="n">
        <v>1</v>
      </c>
    </row>
    <row r="3198" spans="1:13">
      <c r="A3198" t="s">
        <v>4</v>
      </c>
      <c r="B3198" s="4" t="s">
        <v>5</v>
      </c>
      <c r="C3198" s="4" t="s">
        <v>13</v>
      </c>
      <c r="D3198" s="4" t="s">
        <v>10</v>
      </c>
    </row>
    <row r="3199" spans="1:13">
      <c r="A3199" t="n">
        <v>26354</v>
      </c>
      <c r="B3199" s="23" t="n">
        <v>58</v>
      </c>
      <c r="C3199" s="7" t="n">
        <v>254</v>
      </c>
      <c r="D3199" s="7" t="n">
        <v>0</v>
      </c>
    </row>
    <row r="3200" spans="1:13">
      <c r="A3200" t="s">
        <v>4</v>
      </c>
      <c r="B3200" s="4" t="s">
        <v>5</v>
      </c>
      <c r="C3200" s="4" t="s">
        <v>13</v>
      </c>
    </row>
    <row r="3201" spans="1:8">
      <c r="A3201" t="n">
        <v>26358</v>
      </c>
      <c r="B3201" s="38" t="n">
        <v>45</v>
      </c>
      <c r="C3201" s="7" t="n">
        <v>0</v>
      </c>
    </row>
    <row r="3202" spans="1:8">
      <c r="A3202" t="s">
        <v>4</v>
      </c>
      <c r="B3202" s="4" t="s">
        <v>5</v>
      </c>
      <c r="C3202" s="4" t="s">
        <v>13</v>
      </c>
      <c r="D3202" s="4" t="s">
        <v>13</v>
      </c>
      <c r="E3202" s="4" t="s">
        <v>18</v>
      </c>
      <c r="F3202" s="4" t="s">
        <v>18</v>
      </c>
      <c r="G3202" s="4" t="s">
        <v>18</v>
      </c>
      <c r="H3202" s="4" t="s">
        <v>10</v>
      </c>
    </row>
    <row r="3203" spans="1:8">
      <c r="A3203" t="n">
        <v>26360</v>
      </c>
      <c r="B3203" s="38" t="n">
        <v>45</v>
      </c>
      <c r="C3203" s="7" t="n">
        <v>2</v>
      </c>
      <c r="D3203" s="7" t="n">
        <v>3</v>
      </c>
      <c r="E3203" s="7" t="n">
        <v>-3.14000010490417</v>
      </c>
      <c r="F3203" s="7" t="n">
        <v>1.64999997615814</v>
      </c>
      <c r="G3203" s="7" t="n">
        <v>64.1399993896484</v>
      </c>
      <c r="H3203" s="7" t="n">
        <v>0</v>
      </c>
    </row>
    <row r="3204" spans="1:8">
      <c r="A3204" t="s">
        <v>4</v>
      </c>
      <c r="B3204" s="4" t="s">
        <v>5</v>
      </c>
      <c r="C3204" s="4" t="s">
        <v>13</v>
      </c>
      <c r="D3204" s="4" t="s">
        <v>13</v>
      </c>
      <c r="E3204" s="4" t="s">
        <v>18</v>
      </c>
      <c r="F3204" s="4" t="s">
        <v>18</v>
      </c>
      <c r="G3204" s="4" t="s">
        <v>18</v>
      </c>
      <c r="H3204" s="4" t="s">
        <v>10</v>
      </c>
      <c r="I3204" s="4" t="s">
        <v>13</v>
      </c>
    </row>
    <row r="3205" spans="1:8">
      <c r="A3205" t="n">
        <v>26377</v>
      </c>
      <c r="B3205" s="38" t="n">
        <v>45</v>
      </c>
      <c r="C3205" s="7" t="n">
        <v>4</v>
      </c>
      <c r="D3205" s="7" t="n">
        <v>3</v>
      </c>
      <c r="E3205" s="7" t="n">
        <v>4.01000022888184</v>
      </c>
      <c r="F3205" s="7" t="n">
        <v>200.570007324219</v>
      </c>
      <c r="G3205" s="7" t="n">
        <v>0</v>
      </c>
      <c r="H3205" s="7" t="n">
        <v>0</v>
      </c>
      <c r="I3205" s="7" t="n">
        <v>0</v>
      </c>
    </row>
    <row r="3206" spans="1:8">
      <c r="A3206" t="s">
        <v>4</v>
      </c>
      <c r="B3206" s="4" t="s">
        <v>5</v>
      </c>
      <c r="C3206" s="4" t="s">
        <v>13</v>
      </c>
      <c r="D3206" s="4" t="s">
        <v>13</v>
      </c>
      <c r="E3206" s="4" t="s">
        <v>18</v>
      </c>
      <c r="F3206" s="4" t="s">
        <v>10</v>
      </c>
    </row>
    <row r="3207" spans="1:8">
      <c r="A3207" t="n">
        <v>26395</v>
      </c>
      <c r="B3207" s="38" t="n">
        <v>45</v>
      </c>
      <c r="C3207" s="7" t="n">
        <v>5</v>
      </c>
      <c r="D3207" s="7" t="n">
        <v>3</v>
      </c>
      <c r="E3207" s="7" t="n">
        <v>1</v>
      </c>
      <c r="F3207" s="7" t="n">
        <v>0</v>
      </c>
    </row>
    <row r="3208" spans="1:8">
      <c r="A3208" t="s">
        <v>4</v>
      </c>
      <c r="B3208" s="4" t="s">
        <v>5</v>
      </c>
      <c r="C3208" s="4" t="s">
        <v>13</v>
      </c>
      <c r="D3208" s="4" t="s">
        <v>13</v>
      </c>
      <c r="E3208" s="4" t="s">
        <v>18</v>
      </c>
      <c r="F3208" s="4" t="s">
        <v>10</v>
      </c>
    </row>
    <row r="3209" spans="1:8">
      <c r="A3209" t="n">
        <v>26404</v>
      </c>
      <c r="B3209" s="38" t="n">
        <v>45</v>
      </c>
      <c r="C3209" s="7" t="n">
        <v>5</v>
      </c>
      <c r="D3209" s="7" t="n">
        <v>3</v>
      </c>
      <c r="E3209" s="7" t="n">
        <v>0.800000011920929</v>
      </c>
      <c r="F3209" s="7" t="n">
        <v>20000</v>
      </c>
    </row>
    <row r="3210" spans="1:8">
      <c r="A3210" t="s">
        <v>4</v>
      </c>
      <c r="B3210" s="4" t="s">
        <v>5</v>
      </c>
      <c r="C3210" s="4" t="s">
        <v>13</v>
      </c>
      <c r="D3210" s="4" t="s">
        <v>13</v>
      </c>
      <c r="E3210" s="4" t="s">
        <v>18</v>
      </c>
      <c r="F3210" s="4" t="s">
        <v>10</v>
      </c>
    </row>
    <row r="3211" spans="1:8">
      <c r="A3211" t="n">
        <v>26413</v>
      </c>
      <c r="B3211" s="38" t="n">
        <v>45</v>
      </c>
      <c r="C3211" s="7" t="n">
        <v>11</v>
      </c>
      <c r="D3211" s="7" t="n">
        <v>3</v>
      </c>
      <c r="E3211" s="7" t="n">
        <v>34</v>
      </c>
      <c r="F3211" s="7" t="n">
        <v>0</v>
      </c>
    </row>
    <row r="3212" spans="1:8">
      <c r="A3212" t="s">
        <v>4</v>
      </c>
      <c r="B3212" s="4" t="s">
        <v>5</v>
      </c>
      <c r="C3212" s="4" t="s">
        <v>10</v>
      </c>
      <c r="D3212" s="4" t="s">
        <v>18</v>
      </c>
      <c r="E3212" s="4" t="s">
        <v>18</v>
      </c>
      <c r="F3212" s="4" t="s">
        <v>18</v>
      </c>
      <c r="G3212" s="4" t="s">
        <v>18</v>
      </c>
    </row>
    <row r="3213" spans="1:8">
      <c r="A3213" t="n">
        <v>26422</v>
      </c>
      <c r="B3213" s="34" t="n">
        <v>46</v>
      </c>
      <c r="C3213" s="7" t="n">
        <v>31</v>
      </c>
      <c r="D3213" s="7" t="n">
        <v>0</v>
      </c>
      <c r="E3213" s="7" t="n">
        <v>0</v>
      </c>
      <c r="F3213" s="7" t="n">
        <v>70.2099990844727</v>
      </c>
      <c r="G3213" s="7" t="n">
        <v>205.800003051758</v>
      </c>
    </row>
    <row r="3214" spans="1:8">
      <c r="A3214" t="s">
        <v>4</v>
      </c>
      <c r="B3214" s="4" t="s">
        <v>5</v>
      </c>
      <c r="C3214" s="4" t="s">
        <v>10</v>
      </c>
      <c r="D3214" s="4" t="s">
        <v>18</v>
      </c>
      <c r="E3214" s="4" t="s">
        <v>18</v>
      </c>
      <c r="F3214" s="4" t="s">
        <v>18</v>
      </c>
      <c r="G3214" s="4" t="s">
        <v>18</v>
      </c>
    </row>
    <row r="3215" spans="1:8">
      <c r="A3215" t="n">
        <v>26441</v>
      </c>
      <c r="B3215" s="34" t="n">
        <v>46</v>
      </c>
      <c r="C3215" s="7" t="n">
        <v>27</v>
      </c>
      <c r="D3215" s="7" t="n">
        <v>-3.30999994277954</v>
      </c>
      <c r="E3215" s="7" t="n">
        <v>0</v>
      </c>
      <c r="F3215" s="7" t="n">
        <v>64.3300018310547</v>
      </c>
      <c r="G3215" s="7" t="n">
        <v>38.5</v>
      </c>
    </row>
    <row r="3216" spans="1:8">
      <c r="A3216" t="s">
        <v>4</v>
      </c>
      <c r="B3216" s="4" t="s">
        <v>5</v>
      </c>
      <c r="C3216" s="4" t="s">
        <v>10</v>
      </c>
    </row>
    <row r="3217" spans="1:9">
      <c r="A3217" t="n">
        <v>26460</v>
      </c>
      <c r="B3217" s="30" t="n">
        <v>16</v>
      </c>
      <c r="C3217" s="7" t="n">
        <v>0</v>
      </c>
    </row>
    <row r="3218" spans="1:9">
      <c r="A3218" t="s">
        <v>4</v>
      </c>
      <c r="B3218" s="4" t="s">
        <v>5</v>
      </c>
      <c r="C3218" s="4" t="s">
        <v>10</v>
      </c>
      <c r="D3218" s="4" t="s">
        <v>10</v>
      </c>
      <c r="E3218" s="4" t="s">
        <v>10</v>
      </c>
    </row>
    <row r="3219" spans="1:9">
      <c r="A3219" t="n">
        <v>26463</v>
      </c>
      <c r="B3219" s="49" t="n">
        <v>61</v>
      </c>
      <c r="C3219" s="7" t="n">
        <v>27</v>
      </c>
      <c r="D3219" s="7" t="n">
        <v>31</v>
      </c>
      <c r="E3219" s="7" t="n">
        <v>0</v>
      </c>
    </row>
    <row r="3220" spans="1:9">
      <c r="A3220" t="s">
        <v>4</v>
      </c>
      <c r="B3220" s="4" t="s">
        <v>5</v>
      </c>
      <c r="C3220" s="4" t="s">
        <v>13</v>
      </c>
      <c r="D3220" s="4" t="s">
        <v>10</v>
      </c>
    </row>
    <row r="3221" spans="1:9">
      <c r="A3221" t="n">
        <v>26470</v>
      </c>
      <c r="B3221" s="23" t="n">
        <v>58</v>
      </c>
      <c r="C3221" s="7" t="n">
        <v>255</v>
      </c>
      <c r="D3221" s="7" t="n">
        <v>0</v>
      </c>
    </row>
    <row r="3222" spans="1:9">
      <c r="A3222" t="s">
        <v>4</v>
      </c>
      <c r="B3222" s="4" t="s">
        <v>5</v>
      </c>
      <c r="C3222" s="4" t="s">
        <v>10</v>
      </c>
    </row>
    <row r="3223" spans="1:9">
      <c r="A3223" t="n">
        <v>26474</v>
      </c>
      <c r="B3223" s="30" t="n">
        <v>16</v>
      </c>
      <c r="C3223" s="7" t="n">
        <v>300</v>
      </c>
    </row>
    <row r="3224" spans="1:9">
      <c r="A3224" t="s">
        <v>4</v>
      </c>
      <c r="B3224" s="4" t="s">
        <v>5</v>
      </c>
      <c r="C3224" s="4" t="s">
        <v>13</v>
      </c>
      <c r="D3224" s="4" t="s">
        <v>10</v>
      </c>
      <c r="E3224" s="4" t="s">
        <v>6</v>
      </c>
    </row>
    <row r="3225" spans="1:9">
      <c r="A3225" t="n">
        <v>26477</v>
      </c>
      <c r="B3225" s="43" t="n">
        <v>51</v>
      </c>
      <c r="C3225" s="7" t="n">
        <v>4</v>
      </c>
      <c r="D3225" s="7" t="n">
        <v>27</v>
      </c>
      <c r="E3225" s="7" t="s">
        <v>268</v>
      </c>
    </row>
    <row r="3226" spans="1:9">
      <c r="A3226" t="s">
        <v>4</v>
      </c>
      <c r="B3226" s="4" t="s">
        <v>5</v>
      </c>
      <c r="C3226" s="4" t="s">
        <v>10</v>
      </c>
    </row>
    <row r="3227" spans="1:9">
      <c r="A3227" t="n">
        <v>26491</v>
      </c>
      <c r="B3227" s="30" t="n">
        <v>16</v>
      </c>
      <c r="C3227" s="7" t="n">
        <v>0</v>
      </c>
    </row>
    <row r="3228" spans="1:9">
      <c r="A3228" t="s">
        <v>4</v>
      </c>
      <c r="B3228" s="4" t="s">
        <v>5</v>
      </c>
      <c r="C3228" s="4" t="s">
        <v>10</v>
      </c>
      <c r="D3228" s="4" t="s">
        <v>13</v>
      </c>
      <c r="E3228" s="4" t="s">
        <v>9</v>
      </c>
      <c r="F3228" s="4" t="s">
        <v>62</v>
      </c>
      <c r="G3228" s="4" t="s">
        <v>13</v>
      </c>
      <c r="H3228" s="4" t="s">
        <v>13</v>
      </c>
      <c r="I3228" s="4" t="s">
        <v>13</v>
      </c>
      <c r="J3228" s="4" t="s">
        <v>9</v>
      </c>
      <c r="K3228" s="4" t="s">
        <v>62</v>
      </c>
      <c r="L3228" s="4" t="s">
        <v>13</v>
      </c>
      <c r="M3228" s="4" t="s">
        <v>13</v>
      </c>
    </row>
    <row r="3229" spans="1:9">
      <c r="A3229" t="n">
        <v>26494</v>
      </c>
      <c r="B3229" s="44" t="n">
        <v>26</v>
      </c>
      <c r="C3229" s="7" t="n">
        <v>27</v>
      </c>
      <c r="D3229" s="7" t="n">
        <v>17</v>
      </c>
      <c r="E3229" s="7" t="n">
        <v>31378</v>
      </c>
      <c r="F3229" s="7" t="s">
        <v>314</v>
      </c>
      <c r="G3229" s="7" t="n">
        <v>2</v>
      </c>
      <c r="H3229" s="7" t="n">
        <v>3</v>
      </c>
      <c r="I3229" s="7" t="n">
        <v>17</v>
      </c>
      <c r="J3229" s="7" t="n">
        <v>31379</v>
      </c>
      <c r="K3229" s="7" t="s">
        <v>315</v>
      </c>
      <c r="L3229" s="7" t="n">
        <v>2</v>
      </c>
      <c r="M3229" s="7" t="n">
        <v>0</v>
      </c>
    </row>
    <row r="3230" spans="1:9">
      <c r="A3230" t="s">
        <v>4</v>
      </c>
      <c r="B3230" s="4" t="s">
        <v>5</v>
      </c>
    </row>
    <row r="3231" spans="1:9">
      <c r="A3231" t="n">
        <v>26558</v>
      </c>
      <c r="B3231" s="45" t="n">
        <v>28</v>
      </c>
    </row>
    <row r="3232" spans="1:9">
      <c r="A3232" t="s">
        <v>4</v>
      </c>
      <c r="B3232" s="4" t="s">
        <v>5</v>
      </c>
      <c r="C3232" s="4" t="s">
        <v>10</v>
      </c>
      <c r="D3232" s="4" t="s">
        <v>13</v>
      </c>
    </row>
    <row r="3233" spans="1:13">
      <c r="A3233" t="n">
        <v>26559</v>
      </c>
      <c r="B3233" s="48" t="n">
        <v>89</v>
      </c>
      <c r="C3233" s="7" t="n">
        <v>65533</v>
      </c>
      <c r="D3233" s="7" t="n">
        <v>1</v>
      </c>
    </row>
    <row r="3234" spans="1:13">
      <c r="A3234" t="s">
        <v>4</v>
      </c>
      <c r="B3234" s="4" t="s">
        <v>5</v>
      </c>
      <c r="C3234" s="4" t="s">
        <v>13</v>
      </c>
      <c r="D3234" s="4" t="s">
        <v>10</v>
      </c>
      <c r="E3234" s="4" t="s">
        <v>6</v>
      </c>
    </row>
    <row r="3235" spans="1:13">
      <c r="A3235" t="n">
        <v>26563</v>
      </c>
      <c r="B3235" s="43" t="n">
        <v>51</v>
      </c>
      <c r="C3235" s="7" t="n">
        <v>4</v>
      </c>
      <c r="D3235" s="7" t="n">
        <v>31</v>
      </c>
      <c r="E3235" s="7" t="s">
        <v>310</v>
      </c>
    </row>
    <row r="3236" spans="1:13">
      <c r="A3236" t="s">
        <v>4</v>
      </c>
      <c r="B3236" s="4" t="s">
        <v>5</v>
      </c>
      <c r="C3236" s="4" t="s">
        <v>10</v>
      </c>
    </row>
    <row r="3237" spans="1:13">
      <c r="A3237" t="n">
        <v>26577</v>
      </c>
      <c r="B3237" s="30" t="n">
        <v>16</v>
      </c>
      <c r="C3237" s="7" t="n">
        <v>0</v>
      </c>
    </row>
    <row r="3238" spans="1:13">
      <c r="A3238" t="s">
        <v>4</v>
      </c>
      <c r="B3238" s="4" t="s">
        <v>5</v>
      </c>
      <c r="C3238" s="4" t="s">
        <v>10</v>
      </c>
      <c r="D3238" s="4" t="s">
        <v>13</v>
      </c>
      <c r="E3238" s="4" t="s">
        <v>9</v>
      </c>
      <c r="F3238" s="4" t="s">
        <v>62</v>
      </c>
      <c r="G3238" s="4" t="s">
        <v>13</v>
      </c>
      <c r="H3238" s="4" t="s">
        <v>13</v>
      </c>
      <c r="I3238" s="4" t="s">
        <v>13</v>
      </c>
      <c r="J3238" s="4" t="s">
        <v>9</v>
      </c>
      <c r="K3238" s="4" t="s">
        <v>62</v>
      </c>
      <c r="L3238" s="4" t="s">
        <v>13</v>
      </c>
      <c r="M3238" s="4" t="s">
        <v>13</v>
      </c>
      <c r="N3238" s="4" t="s">
        <v>13</v>
      </c>
      <c r="O3238" s="4" t="s">
        <v>9</v>
      </c>
      <c r="P3238" s="4" t="s">
        <v>62</v>
      </c>
      <c r="Q3238" s="4" t="s">
        <v>13</v>
      </c>
      <c r="R3238" s="4" t="s">
        <v>13</v>
      </c>
    </row>
    <row r="3239" spans="1:13">
      <c r="A3239" t="n">
        <v>26580</v>
      </c>
      <c r="B3239" s="44" t="n">
        <v>26</v>
      </c>
      <c r="C3239" s="7" t="n">
        <v>31</v>
      </c>
      <c r="D3239" s="7" t="n">
        <v>17</v>
      </c>
      <c r="E3239" s="7" t="n">
        <v>20302</v>
      </c>
      <c r="F3239" s="7" t="s">
        <v>316</v>
      </c>
      <c r="G3239" s="7" t="n">
        <v>2</v>
      </c>
      <c r="H3239" s="7" t="n">
        <v>3</v>
      </c>
      <c r="I3239" s="7" t="n">
        <v>17</v>
      </c>
      <c r="J3239" s="7" t="n">
        <v>20303</v>
      </c>
      <c r="K3239" s="7" t="s">
        <v>317</v>
      </c>
      <c r="L3239" s="7" t="n">
        <v>2</v>
      </c>
      <c r="M3239" s="7" t="n">
        <v>3</v>
      </c>
      <c r="N3239" s="7" t="n">
        <v>17</v>
      </c>
      <c r="O3239" s="7" t="n">
        <v>20304</v>
      </c>
      <c r="P3239" s="7" t="s">
        <v>318</v>
      </c>
      <c r="Q3239" s="7" t="n">
        <v>2</v>
      </c>
      <c r="R3239" s="7" t="n">
        <v>0</v>
      </c>
    </row>
    <row r="3240" spans="1:13">
      <c r="A3240" t="s">
        <v>4</v>
      </c>
      <c r="B3240" s="4" t="s">
        <v>5</v>
      </c>
    </row>
    <row r="3241" spans="1:13">
      <c r="A3241" t="n">
        <v>26818</v>
      </c>
      <c r="B3241" s="45" t="n">
        <v>28</v>
      </c>
    </row>
    <row r="3242" spans="1:13">
      <c r="A3242" t="s">
        <v>4</v>
      </c>
      <c r="B3242" s="4" t="s">
        <v>5</v>
      </c>
      <c r="C3242" s="4" t="s">
        <v>10</v>
      </c>
      <c r="D3242" s="4" t="s">
        <v>13</v>
      </c>
    </row>
    <row r="3243" spans="1:13">
      <c r="A3243" t="n">
        <v>26819</v>
      </c>
      <c r="B3243" s="48" t="n">
        <v>89</v>
      </c>
      <c r="C3243" s="7" t="n">
        <v>65533</v>
      </c>
      <c r="D3243" s="7" t="n">
        <v>1</v>
      </c>
    </row>
    <row r="3244" spans="1:13">
      <c r="A3244" t="s">
        <v>4</v>
      </c>
      <c r="B3244" s="4" t="s">
        <v>5</v>
      </c>
      <c r="C3244" s="4" t="s">
        <v>13</v>
      </c>
      <c r="D3244" s="4" t="s">
        <v>10</v>
      </c>
      <c r="E3244" s="4" t="s">
        <v>6</v>
      </c>
    </row>
    <row r="3245" spans="1:13">
      <c r="A3245" t="n">
        <v>26823</v>
      </c>
      <c r="B3245" s="43" t="n">
        <v>51</v>
      </c>
      <c r="C3245" s="7" t="n">
        <v>4</v>
      </c>
      <c r="D3245" s="7" t="n">
        <v>27</v>
      </c>
      <c r="E3245" s="7" t="s">
        <v>319</v>
      </c>
    </row>
    <row r="3246" spans="1:13">
      <c r="A3246" t="s">
        <v>4</v>
      </c>
      <c r="B3246" s="4" t="s">
        <v>5</v>
      </c>
      <c r="C3246" s="4" t="s">
        <v>10</v>
      </c>
    </row>
    <row r="3247" spans="1:13">
      <c r="A3247" t="n">
        <v>26837</v>
      </c>
      <c r="B3247" s="30" t="n">
        <v>16</v>
      </c>
      <c r="C3247" s="7" t="n">
        <v>0</v>
      </c>
    </row>
    <row r="3248" spans="1:13">
      <c r="A3248" t="s">
        <v>4</v>
      </c>
      <c r="B3248" s="4" t="s">
        <v>5</v>
      </c>
      <c r="C3248" s="4" t="s">
        <v>10</v>
      </c>
      <c r="D3248" s="4" t="s">
        <v>13</v>
      </c>
      <c r="E3248" s="4" t="s">
        <v>9</v>
      </c>
      <c r="F3248" s="4" t="s">
        <v>62</v>
      </c>
      <c r="G3248" s="4" t="s">
        <v>13</v>
      </c>
      <c r="H3248" s="4" t="s">
        <v>13</v>
      </c>
      <c r="I3248" s="4" t="s">
        <v>13</v>
      </c>
      <c r="J3248" s="4" t="s">
        <v>9</v>
      </c>
      <c r="K3248" s="4" t="s">
        <v>62</v>
      </c>
      <c r="L3248" s="4" t="s">
        <v>13</v>
      </c>
      <c r="M3248" s="4" t="s">
        <v>13</v>
      </c>
    </row>
    <row r="3249" spans="1:18">
      <c r="A3249" t="n">
        <v>26840</v>
      </c>
      <c r="B3249" s="44" t="n">
        <v>26</v>
      </c>
      <c r="C3249" s="7" t="n">
        <v>27</v>
      </c>
      <c r="D3249" s="7" t="n">
        <v>17</v>
      </c>
      <c r="E3249" s="7" t="n">
        <v>31380</v>
      </c>
      <c r="F3249" s="7" t="s">
        <v>320</v>
      </c>
      <c r="G3249" s="7" t="n">
        <v>2</v>
      </c>
      <c r="H3249" s="7" t="n">
        <v>3</v>
      </c>
      <c r="I3249" s="7" t="n">
        <v>17</v>
      </c>
      <c r="J3249" s="7" t="n">
        <v>31381</v>
      </c>
      <c r="K3249" s="7" t="s">
        <v>321</v>
      </c>
      <c r="L3249" s="7" t="n">
        <v>2</v>
      </c>
      <c r="M3249" s="7" t="n">
        <v>0</v>
      </c>
    </row>
    <row r="3250" spans="1:18">
      <c r="A3250" t="s">
        <v>4</v>
      </c>
      <c r="B3250" s="4" t="s">
        <v>5</v>
      </c>
    </row>
    <row r="3251" spans="1:18">
      <c r="A3251" t="n">
        <v>26913</v>
      </c>
      <c r="B3251" s="45" t="n">
        <v>28</v>
      </c>
    </row>
    <row r="3252" spans="1:18">
      <c r="A3252" t="s">
        <v>4</v>
      </c>
      <c r="B3252" s="4" t="s">
        <v>5</v>
      </c>
      <c r="C3252" s="4" t="s">
        <v>10</v>
      </c>
      <c r="D3252" s="4" t="s">
        <v>13</v>
      </c>
    </row>
    <row r="3253" spans="1:18">
      <c r="A3253" t="n">
        <v>26914</v>
      </c>
      <c r="B3253" s="48" t="n">
        <v>89</v>
      </c>
      <c r="C3253" s="7" t="n">
        <v>65533</v>
      </c>
      <c r="D3253" s="7" t="n">
        <v>1</v>
      </c>
    </row>
    <row r="3254" spans="1:18">
      <c r="A3254" t="s">
        <v>4</v>
      </c>
      <c r="B3254" s="4" t="s">
        <v>5</v>
      </c>
      <c r="C3254" s="4" t="s">
        <v>13</v>
      </c>
      <c r="D3254" s="4" t="s">
        <v>10</v>
      </c>
      <c r="E3254" s="4" t="s">
        <v>18</v>
      </c>
    </row>
    <row r="3255" spans="1:18">
      <c r="A3255" t="n">
        <v>26918</v>
      </c>
      <c r="B3255" s="23" t="n">
        <v>58</v>
      </c>
      <c r="C3255" s="7" t="n">
        <v>101</v>
      </c>
      <c r="D3255" s="7" t="n">
        <v>500</v>
      </c>
      <c r="E3255" s="7" t="n">
        <v>1</v>
      </c>
    </row>
    <row r="3256" spans="1:18">
      <c r="A3256" t="s">
        <v>4</v>
      </c>
      <c r="B3256" s="4" t="s">
        <v>5</v>
      </c>
      <c r="C3256" s="4" t="s">
        <v>13</v>
      </c>
      <c r="D3256" s="4" t="s">
        <v>10</v>
      </c>
    </row>
    <row r="3257" spans="1:18">
      <c r="A3257" t="n">
        <v>26926</v>
      </c>
      <c r="B3257" s="23" t="n">
        <v>58</v>
      </c>
      <c r="C3257" s="7" t="n">
        <v>254</v>
      </c>
      <c r="D3257" s="7" t="n">
        <v>0</v>
      </c>
    </row>
    <row r="3258" spans="1:18">
      <c r="A3258" t="s">
        <v>4</v>
      </c>
      <c r="B3258" s="4" t="s">
        <v>5</v>
      </c>
      <c r="C3258" s="4" t="s">
        <v>13</v>
      </c>
    </row>
    <row r="3259" spans="1:18">
      <c r="A3259" t="n">
        <v>26930</v>
      </c>
      <c r="B3259" s="38" t="n">
        <v>45</v>
      </c>
      <c r="C3259" s="7" t="n">
        <v>0</v>
      </c>
    </row>
    <row r="3260" spans="1:18">
      <c r="A3260" t="s">
        <v>4</v>
      </c>
      <c r="B3260" s="4" t="s">
        <v>5</v>
      </c>
      <c r="C3260" s="4" t="s">
        <v>13</v>
      </c>
      <c r="D3260" s="4" t="s">
        <v>13</v>
      </c>
      <c r="E3260" s="4" t="s">
        <v>18</v>
      </c>
      <c r="F3260" s="4" t="s">
        <v>18</v>
      </c>
      <c r="G3260" s="4" t="s">
        <v>18</v>
      </c>
      <c r="H3260" s="4" t="s">
        <v>10</v>
      </c>
    </row>
    <row r="3261" spans="1:18">
      <c r="A3261" t="n">
        <v>26932</v>
      </c>
      <c r="B3261" s="38" t="n">
        <v>45</v>
      </c>
      <c r="C3261" s="7" t="n">
        <v>2</v>
      </c>
      <c r="D3261" s="7" t="n">
        <v>3</v>
      </c>
      <c r="E3261" s="7" t="n">
        <v>-1.58000004291534</v>
      </c>
      <c r="F3261" s="7" t="n">
        <v>1.19000005722046</v>
      </c>
      <c r="G3261" s="7" t="n">
        <v>65.620002746582</v>
      </c>
      <c r="H3261" s="7" t="n">
        <v>0</v>
      </c>
    </row>
    <row r="3262" spans="1:18">
      <c r="A3262" t="s">
        <v>4</v>
      </c>
      <c r="B3262" s="4" t="s">
        <v>5</v>
      </c>
      <c r="C3262" s="4" t="s">
        <v>13</v>
      </c>
      <c r="D3262" s="4" t="s">
        <v>13</v>
      </c>
      <c r="E3262" s="4" t="s">
        <v>18</v>
      </c>
      <c r="F3262" s="4" t="s">
        <v>18</v>
      </c>
      <c r="G3262" s="4" t="s">
        <v>18</v>
      </c>
      <c r="H3262" s="4" t="s">
        <v>10</v>
      </c>
      <c r="I3262" s="4" t="s">
        <v>13</v>
      </c>
    </row>
    <row r="3263" spans="1:18">
      <c r="A3263" t="n">
        <v>26949</v>
      </c>
      <c r="B3263" s="38" t="n">
        <v>45</v>
      </c>
      <c r="C3263" s="7" t="n">
        <v>4</v>
      </c>
      <c r="D3263" s="7" t="n">
        <v>3</v>
      </c>
      <c r="E3263" s="7" t="n">
        <v>11.9799995422363</v>
      </c>
      <c r="F3263" s="7" t="n">
        <v>27.6700000762939</v>
      </c>
      <c r="G3263" s="7" t="n">
        <v>2</v>
      </c>
      <c r="H3263" s="7" t="n">
        <v>0</v>
      </c>
      <c r="I3263" s="7" t="n">
        <v>0</v>
      </c>
    </row>
    <row r="3264" spans="1:18">
      <c r="A3264" t="s">
        <v>4</v>
      </c>
      <c r="B3264" s="4" t="s">
        <v>5</v>
      </c>
      <c r="C3264" s="4" t="s">
        <v>13</v>
      </c>
      <c r="D3264" s="4" t="s">
        <v>13</v>
      </c>
      <c r="E3264" s="4" t="s">
        <v>18</v>
      </c>
      <c r="F3264" s="4" t="s">
        <v>10</v>
      </c>
    </row>
    <row r="3265" spans="1:13">
      <c r="A3265" t="n">
        <v>26967</v>
      </c>
      <c r="B3265" s="38" t="n">
        <v>45</v>
      </c>
      <c r="C3265" s="7" t="n">
        <v>5</v>
      </c>
      <c r="D3265" s="7" t="n">
        <v>3</v>
      </c>
      <c r="E3265" s="7" t="n">
        <v>7.59999990463257</v>
      </c>
      <c r="F3265" s="7" t="n">
        <v>0</v>
      </c>
    </row>
    <row r="3266" spans="1:13">
      <c r="A3266" t="s">
        <v>4</v>
      </c>
      <c r="B3266" s="4" t="s">
        <v>5</v>
      </c>
      <c r="C3266" s="4" t="s">
        <v>13</v>
      </c>
      <c r="D3266" s="4" t="s">
        <v>13</v>
      </c>
      <c r="E3266" s="4" t="s">
        <v>18</v>
      </c>
      <c r="F3266" s="4" t="s">
        <v>10</v>
      </c>
    </row>
    <row r="3267" spans="1:13">
      <c r="A3267" t="n">
        <v>26976</v>
      </c>
      <c r="B3267" s="38" t="n">
        <v>45</v>
      </c>
      <c r="C3267" s="7" t="n">
        <v>11</v>
      </c>
      <c r="D3267" s="7" t="n">
        <v>3</v>
      </c>
      <c r="E3267" s="7" t="n">
        <v>39.7999992370605</v>
      </c>
      <c r="F3267" s="7" t="n">
        <v>0</v>
      </c>
    </row>
    <row r="3268" spans="1:13">
      <c r="A3268" t="s">
        <v>4</v>
      </c>
      <c r="B3268" s="4" t="s">
        <v>5</v>
      </c>
      <c r="C3268" s="4" t="s">
        <v>10</v>
      </c>
      <c r="D3268" s="4" t="s">
        <v>18</v>
      </c>
      <c r="E3268" s="4" t="s">
        <v>18</v>
      </c>
      <c r="F3268" s="4" t="s">
        <v>18</v>
      </c>
      <c r="G3268" s="4" t="s">
        <v>18</v>
      </c>
    </row>
    <row r="3269" spans="1:13">
      <c r="A3269" t="n">
        <v>26985</v>
      </c>
      <c r="B3269" s="34" t="n">
        <v>46</v>
      </c>
      <c r="C3269" s="7" t="n">
        <v>23</v>
      </c>
      <c r="D3269" s="7" t="n">
        <v>-1.25999999046326</v>
      </c>
      <c r="E3269" s="7" t="n">
        <v>0</v>
      </c>
      <c r="F3269" s="7" t="n">
        <v>61.25</v>
      </c>
      <c r="G3269" s="7" t="n">
        <v>259.799987792969</v>
      </c>
    </row>
    <row r="3270" spans="1:13">
      <c r="A3270" t="s">
        <v>4</v>
      </c>
      <c r="B3270" s="4" t="s">
        <v>5</v>
      </c>
      <c r="C3270" s="4" t="s">
        <v>13</v>
      </c>
      <c r="D3270" s="4" t="s">
        <v>10</v>
      </c>
    </row>
    <row r="3271" spans="1:13">
      <c r="A3271" t="n">
        <v>27004</v>
      </c>
      <c r="B3271" s="23" t="n">
        <v>58</v>
      </c>
      <c r="C3271" s="7" t="n">
        <v>255</v>
      </c>
      <c r="D3271" s="7" t="n">
        <v>0</v>
      </c>
    </row>
    <row r="3272" spans="1:13">
      <c r="A3272" t="s">
        <v>4</v>
      </c>
      <c r="B3272" s="4" t="s">
        <v>5</v>
      </c>
      <c r="C3272" s="4" t="s">
        <v>13</v>
      </c>
      <c r="D3272" s="4" t="s">
        <v>10</v>
      </c>
      <c r="E3272" s="4" t="s">
        <v>10</v>
      </c>
      <c r="F3272" s="4" t="s">
        <v>13</v>
      </c>
    </row>
    <row r="3273" spans="1:13">
      <c r="A3273" t="n">
        <v>27008</v>
      </c>
      <c r="B3273" s="51" t="n">
        <v>25</v>
      </c>
      <c r="C3273" s="7" t="n">
        <v>1</v>
      </c>
      <c r="D3273" s="7" t="n">
        <v>60</v>
      </c>
      <c r="E3273" s="7" t="n">
        <v>280</v>
      </c>
      <c r="F3273" s="7" t="n">
        <v>1</v>
      </c>
    </row>
    <row r="3274" spans="1:13">
      <c r="A3274" t="s">
        <v>4</v>
      </c>
      <c r="B3274" s="4" t="s">
        <v>5</v>
      </c>
      <c r="C3274" s="4" t="s">
        <v>6</v>
      </c>
      <c r="D3274" s="4" t="s">
        <v>10</v>
      </c>
    </row>
    <row r="3275" spans="1:13">
      <c r="A3275" t="n">
        <v>27015</v>
      </c>
      <c r="B3275" s="63" t="n">
        <v>29</v>
      </c>
      <c r="C3275" s="7" t="s">
        <v>322</v>
      </c>
      <c r="D3275" s="7" t="n">
        <v>65533</v>
      </c>
    </row>
    <row r="3276" spans="1:13">
      <c r="A3276" t="s">
        <v>4</v>
      </c>
      <c r="B3276" s="4" t="s">
        <v>5</v>
      </c>
      <c r="C3276" s="4" t="s">
        <v>13</v>
      </c>
      <c r="D3276" s="4" t="s">
        <v>10</v>
      </c>
      <c r="E3276" s="4" t="s">
        <v>6</v>
      </c>
    </row>
    <row r="3277" spans="1:13">
      <c r="A3277" t="n">
        <v>27036</v>
      </c>
      <c r="B3277" s="43" t="n">
        <v>51</v>
      </c>
      <c r="C3277" s="7" t="n">
        <v>4</v>
      </c>
      <c r="D3277" s="7" t="n">
        <v>33</v>
      </c>
      <c r="E3277" s="7" t="s">
        <v>82</v>
      </c>
    </row>
    <row r="3278" spans="1:13">
      <c r="A3278" t="s">
        <v>4</v>
      </c>
      <c r="B3278" s="4" t="s">
        <v>5</v>
      </c>
      <c r="C3278" s="4" t="s">
        <v>10</v>
      </c>
    </row>
    <row r="3279" spans="1:13">
      <c r="A3279" t="n">
        <v>27049</v>
      </c>
      <c r="B3279" s="30" t="n">
        <v>16</v>
      </c>
      <c r="C3279" s="7" t="n">
        <v>0</v>
      </c>
    </row>
    <row r="3280" spans="1:13">
      <c r="A3280" t="s">
        <v>4</v>
      </c>
      <c r="B3280" s="4" t="s">
        <v>5</v>
      </c>
      <c r="C3280" s="4" t="s">
        <v>10</v>
      </c>
      <c r="D3280" s="4" t="s">
        <v>13</v>
      </c>
      <c r="E3280" s="4" t="s">
        <v>9</v>
      </c>
      <c r="F3280" s="4" t="s">
        <v>62</v>
      </c>
      <c r="G3280" s="4" t="s">
        <v>13</v>
      </c>
      <c r="H3280" s="4" t="s">
        <v>13</v>
      </c>
    </row>
    <row r="3281" spans="1:8">
      <c r="A3281" t="n">
        <v>27052</v>
      </c>
      <c r="B3281" s="44" t="n">
        <v>26</v>
      </c>
      <c r="C3281" s="7" t="n">
        <v>33</v>
      </c>
      <c r="D3281" s="7" t="n">
        <v>17</v>
      </c>
      <c r="E3281" s="7" t="n">
        <v>22303</v>
      </c>
      <c r="F3281" s="7" t="s">
        <v>323</v>
      </c>
      <c r="G3281" s="7" t="n">
        <v>2</v>
      </c>
      <c r="H3281" s="7" t="n">
        <v>0</v>
      </c>
    </row>
    <row r="3282" spans="1:8">
      <c r="A3282" t="s">
        <v>4</v>
      </c>
      <c r="B3282" s="4" t="s">
        <v>5</v>
      </c>
    </row>
    <row r="3283" spans="1:8">
      <c r="A3283" t="n">
        <v>27110</v>
      </c>
      <c r="B3283" s="45" t="n">
        <v>28</v>
      </c>
    </row>
    <row r="3284" spans="1:8">
      <c r="A3284" t="s">
        <v>4</v>
      </c>
      <c r="B3284" s="4" t="s">
        <v>5</v>
      </c>
      <c r="C3284" s="4" t="s">
        <v>6</v>
      </c>
      <c r="D3284" s="4" t="s">
        <v>10</v>
      </c>
    </row>
    <row r="3285" spans="1:8">
      <c r="A3285" t="n">
        <v>27111</v>
      </c>
      <c r="B3285" s="63" t="n">
        <v>29</v>
      </c>
      <c r="C3285" s="7" t="s">
        <v>12</v>
      </c>
      <c r="D3285" s="7" t="n">
        <v>65533</v>
      </c>
    </row>
    <row r="3286" spans="1:8">
      <c r="A3286" t="s">
        <v>4</v>
      </c>
      <c r="B3286" s="4" t="s">
        <v>5</v>
      </c>
      <c r="C3286" s="4" t="s">
        <v>13</v>
      </c>
      <c r="D3286" s="4" t="s">
        <v>10</v>
      </c>
      <c r="E3286" s="4" t="s">
        <v>10</v>
      </c>
      <c r="F3286" s="4" t="s">
        <v>13</v>
      </c>
    </row>
    <row r="3287" spans="1:8">
      <c r="A3287" t="n">
        <v>27115</v>
      </c>
      <c r="B3287" s="51" t="n">
        <v>25</v>
      </c>
      <c r="C3287" s="7" t="n">
        <v>1</v>
      </c>
      <c r="D3287" s="7" t="n">
        <v>65535</v>
      </c>
      <c r="E3287" s="7" t="n">
        <v>65535</v>
      </c>
      <c r="F3287" s="7" t="n">
        <v>0</v>
      </c>
    </row>
    <row r="3288" spans="1:8">
      <c r="A3288" t="s">
        <v>4</v>
      </c>
      <c r="B3288" s="4" t="s">
        <v>5</v>
      </c>
      <c r="C3288" s="4" t="s">
        <v>10</v>
      </c>
      <c r="D3288" s="4" t="s">
        <v>13</v>
      </c>
      <c r="E3288" s="4" t="s">
        <v>18</v>
      </c>
      <c r="F3288" s="4" t="s">
        <v>10</v>
      </c>
    </row>
    <row r="3289" spans="1:8">
      <c r="A3289" t="n">
        <v>27122</v>
      </c>
      <c r="B3289" s="47" t="n">
        <v>59</v>
      </c>
      <c r="C3289" s="7" t="n">
        <v>0</v>
      </c>
      <c r="D3289" s="7" t="n">
        <v>1</v>
      </c>
      <c r="E3289" s="7" t="n">
        <v>0.150000005960464</v>
      </c>
      <c r="F3289" s="7" t="n">
        <v>0</v>
      </c>
    </row>
    <row r="3290" spans="1:8">
      <c r="A3290" t="s">
        <v>4</v>
      </c>
      <c r="B3290" s="4" t="s">
        <v>5</v>
      </c>
      <c r="C3290" s="4" t="s">
        <v>10</v>
      </c>
      <c r="D3290" s="4" t="s">
        <v>13</v>
      </c>
      <c r="E3290" s="4" t="s">
        <v>18</v>
      </c>
      <c r="F3290" s="4" t="s">
        <v>10</v>
      </c>
    </row>
    <row r="3291" spans="1:8">
      <c r="A3291" t="n">
        <v>27132</v>
      </c>
      <c r="B3291" s="47" t="n">
        <v>59</v>
      </c>
      <c r="C3291" s="7" t="n">
        <v>27</v>
      </c>
      <c r="D3291" s="7" t="n">
        <v>1</v>
      </c>
      <c r="E3291" s="7" t="n">
        <v>0.150000005960464</v>
      </c>
      <c r="F3291" s="7" t="n">
        <v>0</v>
      </c>
    </row>
    <row r="3292" spans="1:8">
      <c r="A3292" t="s">
        <v>4</v>
      </c>
      <c r="B3292" s="4" t="s">
        <v>5</v>
      </c>
      <c r="C3292" s="4" t="s">
        <v>10</v>
      </c>
    </row>
    <row r="3293" spans="1:8">
      <c r="A3293" t="n">
        <v>27142</v>
      </c>
      <c r="B3293" s="30" t="n">
        <v>16</v>
      </c>
      <c r="C3293" s="7" t="n">
        <v>50</v>
      </c>
    </row>
    <row r="3294" spans="1:8">
      <c r="A3294" t="s">
        <v>4</v>
      </c>
      <c r="B3294" s="4" t="s">
        <v>5</v>
      </c>
      <c r="C3294" s="4" t="s">
        <v>10</v>
      </c>
      <c r="D3294" s="4" t="s">
        <v>13</v>
      </c>
      <c r="E3294" s="4" t="s">
        <v>18</v>
      </c>
      <c r="F3294" s="4" t="s">
        <v>10</v>
      </c>
    </row>
    <row r="3295" spans="1:8">
      <c r="A3295" t="n">
        <v>27145</v>
      </c>
      <c r="B3295" s="47" t="n">
        <v>59</v>
      </c>
      <c r="C3295" s="7" t="n">
        <v>23</v>
      </c>
      <c r="D3295" s="7" t="n">
        <v>1</v>
      </c>
      <c r="E3295" s="7" t="n">
        <v>0.150000005960464</v>
      </c>
      <c r="F3295" s="7" t="n">
        <v>0</v>
      </c>
    </row>
    <row r="3296" spans="1:8">
      <c r="A3296" t="s">
        <v>4</v>
      </c>
      <c r="B3296" s="4" t="s">
        <v>5</v>
      </c>
      <c r="C3296" s="4" t="s">
        <v>10</v>
      </c>
      <c r="D3296" s="4" t="s">
        <v>13</v>
      </c>
      <c r="E3296" s="4" t="s">
        <v>18</v>
      </c>
      <c r="F3296" s="4" t="s">
        <v>10</v>
      </c>
    </row>
    <row r="3297" spans="1:8">
      <c r="A3297" t="n">
        <v>27155</v>
      </c>
      <c r="B3297" s="47" t="n">
        <v>59</v>
      </c>
      <c r="C3297" s="7" t="n">
        <v>29</v>
      </c>
      <c r="D3297" s="7" t="n">
        <v>1</v>
      </c>
      <c r="E3297" s="7" t="n">
        <v>0.150000005960464</v>
      </c>
      <c r="F3297" s="7" t="n">
        <v>0</v>
      </c>
    </row>
    <row r="3298" spans="1:8">
      <c r="A3298" t="s">
        <v>4</v>
      </c>
      <c r="B3298" s="4" t="s">
        <v>5</v>
      </c>
      <c r="C3298" s="4" t="s">
        <v>10</v>
      </c>
      <c r="D3298" s="4" t="s">
        <v>13</v>
      </c>
      <c r="E3298" s="4" t="s">
        <v>18</v>
      </c>
      <c r="F3298" s="4" t="s">
        <v>10</v>
      </c>
    </row>
    <row r="3299" spans="1:8">
      <c r="A3299" t="n">
        <v>27165</v>
      </c>
      <c r="B3299" s="47" t="n">
        <v>59</v>
      </c>
      <c r="C3299" s="7" t="n">
        <v>28</v>
      </c>
      <c r="D3299" s="7" t="n">
        <v>1</v>
      </c>
      <c r="E3299" s="7" t="n">
        <v>0.150000005960464</v>
      </c>
      <c r="F3299" s="7" t="n">
        <v>0</v>
      </c>
    </row>
    <row r="3300" spans="1:8">
      <c r="A3300" t="s">
        <v>4</v>
      </c>
      <c r="B3300" s="4" t="s">
        <v>5</v>
      </c>
      <c r="C3300" s="4" t="s">
        <v>10</v>
      </c>
    </row>
    <row r="3301" spans="1:8">
      <c r="A3301" t="n">
        <v>27175</v>
      </c>
      <c r="B3301" s="30" t="n">
        <v>16</v>
      </c>
      <c r="C3301" s="7" t="n">
        <v>50</v>
      </c>
    </row>
    <row r="3302" spans="1:8">
      <c r="A3302" t="s">
        <v>4</v>
      </c>
      <c r="B3302" s="4" t="s">
        <v>5</v>
      </c>
      <c r="C3302" s="4" t="s">
        <v>10</v>
      </c>
      <c r="D3302" s="4" t="s">
        <v>13</v>
      </c>
      <c r="E3302" s="4" t="s">
        <v>18</v>
      </c>
      <c r="F3302" s="4" t="s">
        <v>10</v>
      </c>
    </row>
    <row r="3303" spans="1:8">
      <c r="A3303" t="n">
        <v>27178</v>
      </c>
      <c r="B3303" s="47" t="n">
        <v>59</v>
      </c>
      <c r="C3303" s="7" t="n">
        <v>18</v>
      </c>
      <c r="D3303" s="7" t="n">
        <v>1</v>
      </c>
      <c r="E3303" s="7" t="n">
        <v>0.150000005960464</v>
      </c>
      <c r="F3303" s="7" t="n">
        <v>0</v>
      </c>
    </row>
    <row r="3304" spans="1:8">
      <c r="A3304" t="s">
        <v>4</v>
      </c>
      <c r="B3304" s="4" t="s">
        <v>5</v>
      </c>
      <c r="C3304" s="4" t="s">
        <v>10</v>
      </c>
      <c r="D3304" s="4" t="s">
        <v>13</v>
      </c>
      <c r="E3304" s="4" t="s">
        <v>18</v>
      </c>
      <c r="F3304" s="4" t="s">
        <v>10</v>
      </c>
    </row>
    <row r="3305" spans="1:8">
      <c r="A3305" t="n">
        <v>27188</v>
      </c>
      <c r="B3305" s="47" t="n">
        <v>59</v>
      </c>
      <c r="C3305" s="7" t="n">
        <v>24</v>
      </c>
      <c r="D3305" s="7" t="n">
        <v>1</v>
      </c>
      <c r="E3305" s="7" t="n">
        <v>0.150000005960464</v>
      </c>
      <c r="F3305" s="7" t="n">
        <v>0</v>
      </c>
    </row>
    <row r="3306" spans="1:8">
      <c r="A3306" t="s">
        <v>4</v>
      </c>
      <c r="B3306" s="4" t="s">
        <v>5</v>
      </c>
      <c r="C3306" s="4" t="s">
        <v>10</v>
      </c>
      <c r="D3306" s="4" t="s">
        <v>13</v>
      </c>
      <c r="E3306" s="4" t="s">
        <v>18</v>
      </c>
      <c r="F3306" s="4" t="s">
        <v>10</v>
      </c>
    </row>
    <row r="3307" spans="1:8">
      <c r="A3307" t="n">
        <v>27198</v>
      </c>
      <c r="B3307" s="47" t="n">
        <v>59</v>
      </c>
      <c r="C3307" s="7" t="n">
        <v>25</v>
      </c>
      <c r="D3307" s="7" t="n">
        <v>1</v>
      </c>
      <c r="E3307" s="7" t="n">
        <v>0.150000005960464</v>
      </c>
      <c r="F3307" s="7" t="n">
        <v>0</v>
      </c>
    </row>
    <row r="3308" spans="1:8">
      <c r="A3308" t="s">
        <v>4</v>
      </c>
      <c r="B3308" s="4" t="s">
        <v>5</v>
      </c>
      <c r="C3308" s="4" t="s">
        <v>10</v>
      </c>
    </row>
    <row r="3309" spans="1:8">
      <c r="A3309" t="n">
        <v>27208</v>
      </c>
      <c r="B3309" s="30" t="n">
        <v>16</v>
      </c>
      <c r="C3309" s="7" t="n">
        <v>50</v>
      </c>
    </row>
    <row r="3310" spans="1:8">
      <c r="A3310" t="s">
        <v>4</v>
      </c>
      <c r="B3310" s="4" t="s">
        <v>5</v>
      </c>
      <c r="C3310" s="4" t="s">
        <v>10</v>
      </c>
      <c r="D3310" s="4" t="s">
        <v>13</v>
      </c>
      <c r="E3310" s="4" t="s">
        <v>18</v>
      </c>
      <c r="F3310" s="4" t="s">
        <v>10</v>
      </c>
    </row>
    <row r="3311" spans="1:8">
      <c r="A3311" t="n">
        <v>27211</v>
      </c>
      <c r="B3311" s="47" t="n">
        <v>59</v>
      </c>
      <c r="C3311" s="7" t="n">
        <v>22</v>
      </c>
      <c r="D3311" s="7" t="n">
        <v>1</v>
      </c>
      <c r="E3311" s="7" t="n">
        <v>0.150000005960464</v>
      </c>
      <c r="F3311" s="7" t="n">
        <v>0</v>
      </c>
    </row>
    <row r="3312" spans="1:8">
      <c r="A3312" t="s">
        <v>4</v>
      </c>
      <c r="B3312" s="4" t="s">
        <v>5</v>
      </c>
      <c r="C3312" s="4" t="s">
        <v>10</v>
      </c>
    </row>
    <row r="3313" spans="1:6">
      <c r="A3313" t="n">
        <v>27221</v>
      </c>
      <c r="B3313" s="30" t="n">
        <v>16</v>
      </c>
      <c r="C3313" s="7" t="n">
        <v>1000</v>
      </c>
    </row>
    <row r="3314" spans="1:6">
      <c r="A3314" t="s">
        <v>4</v>
      </c>
      <c r="B3314" s="4" t="s">
        <v>5</v>
      </c>
      <c r="C3314" s="4" t="s">
        <v>13</v>
      </c>
      <c r="D3314" s="4" t="s">
        <v>10</v>
      </c>
      <c r="E3314" s="4" t="s">
        <v>18</v>
      </c>
    </row>
    <row r="3315" spans="1:6">
      <c r="A3315" t="n">
        <v>27224</v>
      </c>
      <c r="B3315" s="23" t="n">
        <v>58</v>
      </c>
      <c r="C3315" s="7" t="n">
        <v>101</v>
      </c>
      <c r="D3315" s="7" t="n">
        <v>500</v>
      </c>
      <c r="E3315" s="7" t="n">
        <v>1</v>
      </c>
    </row>
    <row r="3316" spans="1:6">
      <c r="A3316" t="s">
        <v>4</v>
      </c>
      <c r="B3316" s="4" t="s">
        <v>5</v>
      </c>
      <c r="C3316" s="4" t="s">
        <v>13</v>
      </c>
      <c r="D3316" s="4" t="s">
        <v>10</v>
      </c>
    </row>
    <row r="3317" spans="1:6">
      <c r="A3317" t="n">
        <v>27232</v>
      </c>
      <c r="B3317" s="23" t="n">
        <v>58</v>
      </c>
      <c r="C3317" s="7" t="n">
        <v>254</v>
      </c>
      <c r="D3317" s="7" t="n">
        <v>0</v>
      </c>
    </row>
    <row r="3318" spans="1:6">
      <c r="A3318" t="s">
        <v>4</v>
      </c>
      <c r="B3318" s="4" t="s">
        <v>5</v>
      </c>
      <c r="C3318" s="4" t="s">
        <v>13</v>
      </c>
    </row>
    <row r="3319" spans="1:6">
      <c r="A3319" t="n">
        <v>27236</v>
      </c>
      <c r="B3319" s="38" t="n">
        <v>45</v>
      </c>
      <c r="C3319" s="7" t="n">
        <v>0</v>
      </c>
    </row>
    <row r="3320" spans="1:6">
      <c r="A3320" t="s">
        <v>4</v>
      </c>
      <c r="B3320" s="4" t="s">
        <v>5</v>
      </c>
      <c r="C3320" s="4" t="s">
        <v>13</v>
      </c>
      <c r="D3320" s="4" t="s">
        <v>13</v>
      </c>
      <c r="E3320" s="4" t="s">
        <v>18</v>
      </c>
      <c r="F3320" s="4" t="s">
        <v>18</v>
      </c>
      <c r="G3320" s="4" t="s">
        <v>18</v>
      </c>
      <c r="H3320" s="4" t="s">
        <v>10</v>
      </c>
    </row>
    <row r="3321" spans="1:6">
      <c r="A3321" t="n">
        <v>27238</v>
      </c>
      <c r="B3321" s="38" t="n">
        <v>45</v>
      </c>
      <c r="C3321" s="7" t="n">
        <v>2</v>
      </c>
      <c r="D3321" s="7" t="n">
        <v>3</v>
      </c>
      <c r="E3321" s="7" t="n">
        <v>-10.039999961853</v>
      </c>
      <c r="F3321" s="7" t="n">
        <v>0.0500000007450581</v>
      </c>
      <c r="G3321" s="7" t="n">
        <v>68.5500030517578</v>
      </c>
      <c r="H3321" s="7" t="n">
        <v>0</v>
      </c>
    </row>
    <row r="3322" spans="1:6">
      <c r="A3322" t="s">
        <v>4</v>
      </c>
      <c r="B3322" s="4" t="s">
        <v>5</v>
      </c>
      <c r="C3322" s="4" t="s">
        <v>13</v>
      </c>
      <c r="D3322" s="4" t="s">
        <v>13</v>
      </c>
      <c r="E3322" s="4" t="s">
        <v>18</v>
      </c>
      <c r="F3322" s="4" t="s">
        <v>18</v>
      </c>
      <c r="G3322" s="4" t="s">
        <v>18</v>
      </c>
      <c r="H3322" s="4" t="s">
        <v>10</v>
      </c>
      <c r="I3322" s="4" t="s">
        <v>13</v>
      </c>
    </row>
    <row r="3323" spans="1:6">
      <c r="A3323" t="n">
        <v>27255</v>
      </c>
      <c r="B3323" s="38" t="n">
        <v>45</v>
      </c>
      <c r="C3323" s="7" t="n">
        <v>4</v>
      </c>
      <c r="D3323" s="7" t="n">
        <v>3</v>
      </c>
      <c r="E3323" s="7" t="n">
        <v>18.1800003051758</v>
      </c>
      <c r="F3323" s="7" t="n">
        <v>192.759994506836</v>
      </c>
      <c r="G3323" s="7" t="n">
        <v>0</v>
      </c>
      <c r="H3323" s="7" t="n">
        <v>0</v>
      </c>
      <c r="I3323" s="7" t="n">
        <v>0</v>
      </c>
    </row>
    <row r="3324" spans="1:6">
      <c r="A3324" t="s">
        <v>4</v>
      </c>
      <c r="B3324" s="4" t="s">
        <v>5</v>
      </c>
      <c r="C3324" s="4" t="s">
        <v>13</v>
      </c>
      <c r="D3324" s="4" t="s">
        <v>13</v>
      </c>
      <c r="E3324" s="4" t="s">
        <v>18</v>
      </c>
      <c r="F3324" s="4" t="s">
        <v>10</v>
      </c>
    </row>
    <row r="3325" spans="1:6">
      <c r="A3325" t="n">
        <v>27273</v>
      </c>
      <c r="B3325" s="38" t="n">
        <v>45</v>
      </c>
      <c r="C3325" s="7" t="n">
        <v>5</v>
      </c>
      <c r="D3325" s="7" t="n">
        <v>3</v>
      </c>
      <c r="E3325" s="7" t="n">
        <v>7.80000019073486</v>
      </c>
      <c r="F3325" s="7" t="n">
        <v>0</v>
      </c>
    </row>
    <row r="3326" spans="1:6">
      <c r="A3326" t="s">
        <v>4</v>
      </c>
      <c r="B3326" s="4" t="s">
        <v>5</v>
      </c>
      <c r="C3326" s="4" t="s">
        <v>13</v>
      </c>
      <c r="D3326" s="4" t="s">
        <v>13</v>
      </c>
      <c r="E3326" s="4" t="s">
        <v>18</v>
      </c>
      <c r="F3326" s="4" t="s">
        <v>10</v>
      </c>
    </row>
    <row r="3327" spans="1:6">
      <c r="A3327" t="n">
        <v>27282</v>
      </c>
      <c r="B3327" s="38" t="n">
        <v>45</v>
      </c>
      <c r="C3327" s="7" t="n">
        <v>11</v>
      </c>
      <c r="D3327" s="7" t="n">
        <v>3</v>
      </c>
      <c r="E3327" s="7" t="n">
        <v>34.5999984741211</v>
      </c>
      <c r="F3327" s="7" t="n">
        <v>0</v>
      </c>
    </row>
    <row r="3328" spans="1:6">
      <c r="A3328" t="s">
        <v>4</v>
      </c>
      <c r="B3328" s="4" t="s">
        <v>5</v>
      </c>
      <c r="C3328" s="4" t="s">
        <v>13</v>
      </c>
      <c r="D3328" s="4" t="s">
        <v>13</v>
      </c>
      <c r="E3328" s="4" t="s">
        <v>18</v>
      </c>
      <c r="F3328" s="4" t="s">
        <v>18</v>
      </c>
      <c r="G3328" s="4" t="s">
        <v>18</v>
      </c>
      <c r="H3328" s="4" t="s">
        <v>10</v>
      </c>
    </row>
    <row r="3329" spans="1:9">
      <c r="A3329" t="n">
        <v>27291</v>
      </c>
      <c r="B3329" s="38" t="n">
        <v>45</v>
      </c>
      <c r="C3329" s="7" t="n">
        <v>2</v>
      </c>
      <c r="D3329" s="7" t="n">
        <v>3</v>
      </c>
      <c r="E3329" s="7" t="n">
        <v>-10.5100002288818</v>
      </c>
      <c r="F3329" s="7" t="n">
        <v>1.07000005245209</v>
      </c>
      <c r="G3329" s="7" t="n">
        <v>66.9899978637695</v>
      </c>
      <c r="H3329" s="7" t="n">
        <v>5000</v>
      </c>
    </row>
    <row r="3330" spans="1:9">
      <c r="A3330" t="s">
        <v>4</v>
      </c>
      <c r="B3330" s="4" t="s">
        <v>5</v>
      </c>
      <c r="C3330" s="4" t="s">
        <v>13</v>
      </c>
      <c r="D3330" s="4" t="s">
        <v>13</v>
      </c>
      <c r="E3330" s="4" t="s">
        <v>18</v>
      </c>
      <c r="F3330" s="4" t="s">
        <v>18</v>
      </c>
      <c r="G3330" s="4" t="s">
        <v>18</v>
      </c>
      <c r="H3330" s="4" t="s">
        <v>10</v>
      </c>
      <c r="I3330" s="4" t="s">
        <v>13</v>
      </c>
    </row>
    <row r="3331" spans="1:9">
      <c r="A3331" t="n">
        <v>27308</v>
      </c>
      <c r="B3331" s="38" t="n">
        <v>45</v>
      </c>
      <c r="C3331" s="7" t="n">
        <v>4</v>
      </c>
      <c r="D3331" s="7" t="n">
        <v>3</v>
      </c>
      <c r="E3331" s="7" t="n">
        <v>27.6800003051758</v>
      </c>
      <c r="F3331" s="7" t="n">
        <v>188.100006103516</v>
      </c>
      <c r="G3331" s="7" t="n">
        <v>0</v>
      </c>
      <c r="H3331" s="7" t="n">
        <v>5000</v>
      </c>
      <c r="I3331" s="7" t="n">
        <v>1</v>
      </c>
    </row>
    <row r="3332" spans="1:9">
      <c r="A3332" t="s">
        <v>4</v>
      </c>
      <c r="B3332" s="4" t="s">
        <v>5</v>
      </c>
      <c r="C3332" s="4" t="s">
        <v>13</v>
      </c>
      <c r="D3332" s="4" t="s">
        <v>13</v>
      </c>
      <c r="E3332" s="4" t="s">
        <v>18</v>
      </c>
      <c r="F3332" s="4" t="s">
        <v>10</v>
      </c>
    </row>
    <row r="3333" spans="1:9">
      <c r="A3333" t="n">
        <v>27326</v>
      </c>
      <c r="B3333" s="38" t="n">
        <v>45</v>
      </c>
      <c r="C3333" s="7" t="n">
        <v>5</v>
      </c>
      <c r="D3333" s="7" t="n">
        <v>3</v>
      </c>
      <c r="E3333" s="7" t="n">
        <v>7.40000009536743</v>
      </c>
      <c r="F3333" s="7" t="n">
        <v>5000</v>
      </c>
    </row>
    <row r="3334" spans="1:9">
      <c r="A3334" t="s">
        <v>4</v>
      </c>
      <c r="B3334" s="4" t="s">
        <v>5</v>
      </c>
      <c r="C3334" s="4" t="s">
        <v>13</v>
      </c>
      <c r="D3334" s="4" t="s">
        <v>13</v>
      </c>
      <c r="E3334" s="4" t="s">
        <v>18</v>
      </c>
      <c r="F3334" s="4" t="s">
        <v>10</v>
      </c>
    </row>
    <row r="3335" spans="1:9">
      <c r="A3335" t="n">
        <v>27335</v>
      </c>
      <c r="B3335" s="38" t="n">
        <v>45</v>
      </c>
      <c r="C3335" s="7" t="n">
        <v>11</v>
      </c>
      <c r="D3335" s="7" t="n">
        <v>3</v>
      </c>
      <c r="E3335" s="7" t="n">
        <v>34.5999984741211</v>
      </c>
      <c r="F3335" s="7" t="n">
        <v>5000</v>
      </c>
    </row>
    <row r="3336" spans="1:9">
      <c r="A3336" t="s">
        <v>4</v>
      </c>
      <c r="B3336" s="4" t="s">
        <v>5</v>
      </c>
      <c r="C3336" s="4" t="s">
        <v>10</v>
      </c>
      <c r="D3336" s="4" t="s">
        <v>13</v>
      </c>
      <c r="E3336" s="4" t="s">
        <v>6</v>
      </c>
      <c r="F3336" s="4" t="s">
        <v>18</v>
      </c>
      <c r="G3336" s="4" t="s">
        <v>18</v>
      </c>
      <c r="H3336" s="4" t="s">
        <v>18</v>
      </c>
    </row>
    <row r="3337" spans="1:9">
      <c r="A3337" t="n">
        <v>27344</v>
      </c>
      <c r="B3337" s="36" t="n">
        <v>48</v>
      </c>
      <c r="C3337" s="7" t="n">
        <v>5</v>
      </c>
      <c r="D3337" s="7" t="n">
        <v>0</v>
      </c>
      <c r="E3337" s="7" t="s">
        <v>225</v>
      </c>
      <c r="F3337" s="7" t="n">
        <v>0</v>
      </c>
      <c r="G3337" s="7" t="n">
        <v>1</v>
      </c>
      <c r="H3337" s="7" t="n">
        <v>0</v>
      </c>
    </row>
    <row r="3338" spans="1:9">
      <c r="A3338" t="s">
        <v>4</v>
      </c>
      <c r="B3338" s="4" t="s">
        <v>5</v>
      </c>
      <c r="C3338" s="4" t="s">
        <v>10</v>
      </c>
      <c r="D3338" s="4" t="s">
        <v>18</v>
      </c>
      <c r="E3338" s="4" t="s">
        <v>18</v>
      </c>
      <c r="F3338" s="4" t="s">
        <v>18</v>
      </c>
      <c r="G3338" s="4" t="s">
        <v>18</v>
      </c>
    </row>
    <row r="3339" spans="1:9">
      <c r="A3339" t="n">
        <v>27370</v>
      </c>
      <c r="B3339" s="34" t="n">
        <v>46</v>
      </c>
      <c r="C3339" s="7" t="n">
        <v>33</v>
      </c>
      <c r="D3339" s="7" t="n">
        <v>-9.25</v>
      </c>
      <c r="E3339" s="7" t="n">
        <v>0</v>
      </c>
      <c r="F3339" s="7" t="n">
        <v>65.4199981689453</v>
      </c>
      <c r="G3339" s="7" t="n">
        <v>149.699996948242</v>
      </c>
    </row>
    <row r="3340" spans="1:9">
      <c r="A3340" t="s">
        <v>4</v>
      </c>
      <c r="B3340" s="4" t="s">
        <v>5</v>
      </c>
      <c r="C3340" s="4" t="s">
        <v>10</v>
      </c>
      <c r="D3340" s="4" t="s">
        <v>18</v>
      </c>
      <c r="E3340" s="4" t="s">
        <v>18</v>
      </c>
      <c r="F3340" s="4" t="s">
        <v>18</v>
      </c>
      <c r="G3340" s="4" t="s">
        <v>18</v>
      </c>
    </row>
    <row r="3341" spans="1:9">
      <c r="A3341" t="n">
        <v>27389</v>
      </c>
      <c r="B3341" s="34" t="n">
        <v>46</v>
      </c>
      <c r="C3341" s="7" t="n">
        <v>7032</v>
      </c>
      <c r="D3341" s="7" t="n">
        <v>-9.14000034332275</v>
      </c>
      <c r="E3341" s="7" t="n">
        <v>0</v>
      </c>
      <c r="F3341" s="7" t="n">
        <v>67.8099975585938</v>
      </c>
      <c r="G3341" s="7" t="n">
        <v>167.199996948242</v>
      </c>
    </row>
    <row r="3342" spans="1:9">
      <c r="A3342" t="s">
        <v>4</v>
      </c>
      <c r="B3342" s="4" t="s">
        <v>5</v>
      </c>
      <c r="C3342" s="4" t="s">
        <v>10</v>
      </c>
      <c r="D3342" s="4" t="s">
        <v>18</v>
      </c>
      <c r="E3342" s="4" t="s">
        <v>18</v>
      </c>
      <c r="F3342" s="4" t="s">
        <v>18</v>
      </c>
      <c r="G3342" s="4" t="s">
        <v>18</v>
      </c>
    </row>
    <row r="3343" spans="1:9">
      <c r="A3343" t="n">
        <v>27408</v>
      </c>
      <c r="B3343" s="34" t="n">
        <v>46</v>
      </c>
      <c r="C3343" s="7" t="n">
        <v>5</v>
      </c>
      <c r="D3343" s="7" t="n">
        <v>-9.84000015258789</v>
      </c>
      <c r="E3343" s="7" t="n">
        <v>0</v>
      </c>
      <c r="F3343" s="7" t="n">
        <v>67.9700012207031</v>
      </c>
      <c r="G3343" s="7" t="n">
        <v>161.600006103516</v>
      </c>
    </row>
    <row r="3344" spans="1:9">
      <c r="A3344" t="s">
        <v>4</v>
      </c>
      <c r="B3344" s="4" t="s">
        <v>5</v>
      </c>
      <c r="C3344" s="4" t="s">
        <v>10</v>
      </c>
      <c r="D3344" s="4" t="s">
        <v>18</v>
      </c>
      <c r="E3344" s="4" t="s">
        <v>18</v>
      </c>
      <c r="F3344" s="4" t="s">
        <v>18</v>
      </c>
      <c r="G3344" s="4" t="s">
        <v>18</v>
      </c>
    </row>
    <row r="3345" spans="1:9">
      <c r="A3345" t="n">
        <v>27427</v>
      </c>
      <c r="B3345" s="34" t="n">
        <v>46</v>
      </c>
      <c r="C3345" s="7" t="n">
        <v>1</v>
      </c>
      <c r="D3345" s="7" t="n">
        <v>-11.1899995803833</v>
      </c>
      <c r="E3345" s="7" t="n">
        <v>0</v>
      </c>
      <c r="F3345" s="7" t="n">
        <v>66.7600021362305</v>
      </c>
      <c r="G3345" s="7" t="n">
        <v>154.699996948242</v>
      </c>
    </row>
    <row r="3346" spans="1:9">
      <c r="A3346" t="s">
        <v>4</v>
      </c>
      <c r="B3346" s="4" t="s">
        <v>5</v>
      </c>
      <c r="C3346" s="4" t="s">
        <v>10</v>
      </c>
      <c r="D3346" s="4" t="s">
        <v>18</v>
      </c>
      <c r="E3346" s="4" t="s">
        <v>18</v>
      </c>
      <c r="F3346" s="4" t="s">
        <v>18</v>
      </c>
      <c r="G3346" s="4" t="s">
        <v>18</v>
      </c>
    </row>
    <row r="3347" spans="1:9">
      <c r="A3347" t="n">
        <v>27446</v>
      </c>
      <c r="B3347" s="34" t="n">
        <v>46</v>
      </c>
      <c r="C3347" s="7" t="n">
        <v>2</v>
      </c>
      <c r="D3347" s="7" t="n">
        <v>-12.5900001525879</v>
      </c>
      <c r="E3347" s="7" t="n">
        <v>0</v>
      </c>
      <c r="F3347" s="7" t="n">
        <v>65.4400024414063</v>
      </c>
      <c r="G3347" s="7" t="n">
        <v>127.699996948242</v>
      </c>
    </row>
    <row r="3348" spans="1:9">
      <c r="A3348" t="s">
        <v>4</v>
      </c>
      <c r="B3348" s="4" t="s">
        <v>5</v>
      </c>
      <c r="C3348" s="4" t="s">
        <v>10</v>
      </c>
      <c r="D3348" s="4" t="s">
        <v>18</v>
      </c>
      <c r="E3348" s="4" t="s">
        <v>18</v>
      </c>
      <c r="F3348" s="4" t="s">
        <v>18</v>
      </c>
      <c r="G3348" s="4" t="s">
        <v>18</v>
      </c>
    </row>
    <row r="3349" spans="1:9">
      <c r="A3349" t="n">
        <v>27465</v>
      </c>
      <c r="B3349" s="34" t="n">
        <v>46</v>
      </c>
      <c r="C3349" s="7" t="n">
        <v>3</v>
      </c>
      <c r="D3349" s="7" t="n">
        <v>-7.94999980926514</v>
      </c>
      <c r="E3349" s="7" t="n">
        <v>0</v>
      </c>
      <c r="F3349" s="7" t="n">
        <v>67.9599990844727</v>
      </c>
      <c r="G3349" s="7" t="n">
        <v>161.199996948242</v>
      </c>
    </row>
    <row r="3350" spans="1:9">
      <c r="A3350" t="s">
        <v>4</v>
      </c>
      <c r="B3350" s="4" t="s">
        <v>5</v>
      </c>
      <c r="C3350" s="4" t="s">
        <v>10</v>
      </c>
      <c r="D3350" s="4" t="s">
        <v>18</v>
      </c>
      <c r="E3350" s="4" t="s">
        <v>18</v>
      </c>
      <c r="F3350" s="4" t="s">
        <v>18</v>
      </c>
      <c r="G3350" s="4" t="s">
        <v>18</v>
      </c>
    </row>
    <row r="3351" spans="1:9">
      <c r="A3351" t="n">
        <v>27484</v>
      </c>
      <c r="B3351" s="34" t="n">
        <v>46</v>
      </c>
      <c r="C3351" s="7" t="n">
        <v>4</v>
      </c>
      <c r="D3351" s="7" t="n">
        <v>-7.28999996185303</v>
      </c>
      <c r="E3351" s="7" t="n">
        <v>0</v>
      </c>
      <c r="F3351" s="7" t="n">
        <v>69.7600021362305</v>
      </c>
      <c r="G3351" s="7" t="n">
        <v>160.199996948242</v>
      </c>
    </row>
    <row r="3352" spans="1:9">
      <c r="A3352" t="s">
        <v>4</v>
      </c>
      <c r="B3352" s="4" t="s">
        <v>5</v>
      </c>
      <c r="C3352" s="4" t="s">
        <v>10</v>
      </c>
      <c r="D3352" s="4" t="s">
        <v>18</v>
      </c>
      <c r="E3352" s="4" t="s">
        <v>18</v>
      </c>
      <c r="F3352" s="4" t="s">
        <v>18</v>
      </c>
      <c r="G3352" s="4" t="s">
        <v>18</v>
      </c>
    </row>
    <row r="3353" spans="1:9">
      <c r="A3353" t="n">
        <v>27503</v>
      </c>
      <c r="B3353" s="34" t="n">
        <v>46</v>
      </c>
      <c r="C3353" s="7" t="n">
        <v>6</v>
      </c>
      <c r="D3353" s="7" t="n">
        <v>-12.6499996185303</v>
      </c>
      <c r="E3353" s="7" t="n">
        <v>0</v>
      </c>
      <c r="F3353" s="7" t="n">
        <v>68.1900024414063</v>
      </c>
      <c r="G3353" s="7" t="n">
        <v>140.100006103516</v>
      </c>
    </row>
    <row r="3354" spans="1:9">
      <c r="A3354" t="s">
        <v>4</v>
      </c>
      <c r="B3354" s="4" t="s">
        <v>5</v>
      </c>
      <c r="C3354" s="4" t="s">
        <v>10</v>
      </c>
      <c r="D3354" s="4" t="s">
        <v>18</v>
      </c>
      <c r="E3354" s="4" t="s">
        <v>18</v>
      </c>
      <c r="F3354" s="4" t="s">
        <v>18</v>
      </c>
      <c r="G3354" s="4" t="s">
        <v>18</v>
      </c>
    </row>
    <row r="3355" spans="1:9">
      <c r="A3355" t="n">
        <v>27522</v>
      </c>
      <c r="B3355" s="34" t="n">
        <v>46</v>
      </c>
      <c r="C3355" s="7" t="n">
        <v>7</v>
      </c>
      <c r="D3355" s="7" t="n">
        <v>-8.73999977111816</v>
      </c>
      <c r="E3355" s="7" t="n">
        <v>0</v>
      </c>
      <c r="F3355" s="7" t="n">
        <v>70.3899993896484</v>
      </c>
      <c r="G3355" s="7" t="n">
        <v>152.699996948242</v>
      </c>
    </row>
    <row r="3356" spans="1:9">
      <c r="A3356" t="s">
        <v>4</v>
      </c>
      <c r="B3356" s="4" t="s">
        <v>5</v>
      </c>
      <c r="C3356" s="4" t="s">
        <v>10</v>
      </c>
      <c r="D3356" s="4" t="s">
        <v>18</v>
      </c>
      <c r="E3356" s="4" t="s">
        <v>18</v>
      </c>
      <c r="F3356" s="4" t="s">
        <v>18</v>
      </c>
      <c r="G3356" s="4" t="s">
        <v>18</v>
      </c>
    </row>
    <row r="3357" spans="1:9">
      <c r="A3357" t="n">
        <v>27541</v>
      </c>
      <c r="B3357" s="34" t="n">
        <v>46</v>
      </c>
      <c r="C3357" s="7" t="n">
        <v>8</v>
      </c>
      <c r="D3357" s="7" t="n">
        <v>-11.75</v>
      </c>
      <c r="E3357" s="7" t="n">
        <v>0</v>
      </c>
      <c r="F3357" s="7" t="n">
        <v>69.6699981689453</v>
      </c>
      <c r="G3357" s="7" t="n">
        <v>169.699996948242</v>
      </c>
    </row>
    <row r="3358" spans="1:9">
      <c r="A3358" t="s">
        <v>4</v>
      </c>
      <c r="B3358" s="4" t="s">
        <v>5</v>
      </c>
      <c r="C3358" s="4" t="s">
        <v>10</v>
      </c>
      <c r="D3358" s="4" t="s">
        <v>18</v>
      </c>
      <c r="E3358" s="4" t="s">
        <v>18</v>
      </c>
      <c r="F3358" s="4" t="s">
        <v>18</v>
      </c>
      <c r="G3358" s="4" t="s">
        <v>18</v>
      </c>
    </row>
    <row r="3359" spans="1:9">
      <c r="A3359" t="n">
        <v>27560</v>
      </c>
      <c r="B3359" s="34" t="n">
        <v>46</v>
      </c>
      <c r="C3359" s="7" t="n">
        <v>9</v>
      </c>
      <c r="D3359" s="7" t="n">
        <v>-10.8599996566772</v>
      </c>
      <c r="E3359" s="7" t="n">
        <v>0</v>
      </c>
      <c r="F3359" s="7" t="n">
        <v>71.379997253418</v>
      </c>
      <c r="G3359" s="7" t="n">
        <v>158.199996948242</v>
      </c>
    </row>
    <row r="3360" spans="1:9">
      <c r="A3360" t="s">
        <v>4</v>
      </c>
      <c r="B3360" s="4" t="s">
        <v>5</v>
      </c>
      <c r="C3360" s="4" t="s">
        <v>10</v>
      </c>
      <c r="D3360" s="4" t="s">
        <v>18</v>
      </c>
      <c r="E3360" s="4" t="s">
        <v>18</v>
      </c>
      <c r="F3360" s="4" t="s">
        <v>18</v>
      </c>
      <c r="G3360" s="4" t="s">
        <v>18</v>
      </c>
    </row>
    <row r="3361" spans="1:7">
      <c r="A3361" t="n">
        <v>27579</v>
      </c>
      <c r="B3361" s="34" t="n">
        <v>46</v>
      </c>
      <c r="C3361" s="7" t="n">
        <v>7030</v>
      </c>
      <c r="D3361" s="7" t="n">
        <v>-10.210000038147</v>
      </c>
      <c r="E3361" s="7" t="n">
        <v>0</v>
      </c>
      <c r="F3361" s="7" t="n">
        <v>72.370002746582</v>
      </c>
      <c r="G3361" s="7" t="n">
        <v>169</v>
      </c>
    </row>
    <row r="3362" spans="1:7">
      <c r="A3362" t="s">
        <v>4</v>
      </c>
      <c r="B3362" s="4" t="s">
        <v>5</v>
      </c>
      <c r="C3362" s="4" t="s">
        <v>10</v>
      </c>
      <c r="D3362" s="4" t="s">
        <v>9</v>
      </c>
      <c r="E3362" s="4" t="s">
        <v>9</v>
      </c>
      <c r="F3362" s="4" t="s">
        <v>9</v>
      </c>
      <c r="G3362" s="4" t="s">
        <v>9</v>
      </c>
      <c r="H3362" s="4" t="s">
        <v>10</v>
      </c>
      <c r="I3362" s="4" t="s">
        <v>13</v>
      </c>
    </row>
    <row r="3363" spans="1:7">
      <c r="A3363" t="n">
        <v>27598</v>
      </c>
      <c r="B3363" s="70" t="n">
        <v>66</v>
      </c>
      <c r="C3363" s="7" t="n">
        <v>33</v>
      </c>
      <c r="D3363" s="7" t="n">
        <v>1065353216</v>
      </c>
      <c r="E3363" s="7" t="n">
        <v>1065353216</v>
      </c>
      <c r="F3363" s="7" t="n">
        <v>1065353216</v>
      </c>
      <c r="G3363" s="7" t="n">
        <v>0</v>
      </c>
      <c r="H3363" s="7" t="n">
        <v>1</v>
      </c>
      <c r="I3363" s="7" t="n">
        <v>3</v>
      </c>
    </row>
    <row r="3364" spans="1:7">
      <c r="A3364" t="s">
        <v>4</v>
      </c>
      <c r="B3364" s="4" t="s">
        <v>5</v>
      </c>
      <c r="C3364" s="4" t="s">
        <v>10</v>
      </c>
      <c r="D3364" s="4" t="s">
        <v>9</v>
      </c>
      <c r="E3364" s="4" t="s">
        <v>9</v>
      </c>
      <c r="F3364" s="4" t="s">
        <v>9</v>
      </c>
      <c r="G3364" s="4" t="s">
        <v>9</v>
      </c>
      <c r="H3364" s="4" t="s">
        <v>10</v>
      </c>
      <c r="I3364" s="4" t="s">
        <v>13</v>
      </c>
    </row>
    <row r="3365" spans="1:7">
      <c r="A3365" t="n">
        <v>27620</v>
      </c>
      <c r="B3365" s="70" t="n">
        <v>66</v>
      </c>
      <c r="C3365" s="7" t="n">
        <v>5</v>
      </c>
      <c r="D3365" s="7" t="n">
        <v>1065353216</v>
      </c>
      <c r="E3365" s="7" t="n">
        <v>1065353216</v>
      </c>
      <c r="F3365" s="7" t="n">
        <v>1065353216</v>
      </c>
      <c r="G3365" s="7" t="n">
        <v>0</v>
      </c>
      <c r="H3365" s="7" t="n">
        <v>1</v>
      </c>
      <c r="I3365" s="7" t="n">
        <v>3</v>
      </c>
    </row>
    <row r="3366" spans="1:7">
      <c r="A3366" t="s">
        <v>4</v>
      </c>
      <c r="B3366" s="4" t="s">
        <v>5</v>
      </c>
      <c r="C3366" s="4" t="s">
        <v>10</v>
      </c>
      <c r="D3366" s="4" t="s">
        <v>9</v>
      </c>
      <c r="E3366" s="4" t="s">
        <v>9</v>
      </c>
      <c r="F3366" s="4" t="s">
        <v>9</v>
      </c>
      <c r="G3366" s="4" t="s">
        <v>9</v>
      </c>
      <c r="H3366" s="4" t="s">
        <v>10</v>
      </c>
      <c r="I3366" s="4" t="s">
        <v>13</v>
      </c>
    </row>
    <row r="3367" spans="1:7">
      <c r="A3367" t="n">
        <v>27642</v>
      </c>
      <c r="B3367" s="70" t="n">
        <v>66</v>
      </c>
      <c r="C3367" s="7" t="n">
        <v>7032</v>
      </c>
      <c r="D3367" s="7" t="n">
        <v>1065353216</v>
      </c>
      <c r="E3367" s="7" t="n">
        <v>1065353216</v>
      </c>
      <c r="F3367" s="7" t="n">
        <v>1065353216</v>
      </c>
      <c r="G3367" s="7" t="n">
        <v>0</v>
      </c>
      <c r="H3367" s="7" t="n">
        <v>1</v>
      </c>
      <c r="I3367" s="7" t="n">
        <v>3</v>
      </c>
    </row>
    <row r="3368" spans="1:7">
      <c r="A3368" t="s">
        <v>4</v>
      </c>
      <c r="B3368" s="4" t="s">
        <v>5</v>
      </c>
      <c r="C3368" s="4" t="s">
        <v>10</v>
      </c>
      <c r="D3368" s="4" t="s">
        <v>9</v>
      </c>
      <c r="E3368" s="4" t="s">
        <v>9</v>
      </c>
      <c r="F3368" s="4" t="s">
        <v>9</v>
      </c>
      <c r="G3368" s="4" t="s">
        <v>9</v>
      </c>
      <c r="H3368" s="4" t="s">
        <v>10</v>
      </c>
      <c r="I3368" s="4" t="s">
        <v>13</v>
      </c>
    </row>
    <row r="3369" spans="1:7">
      <c r="A3369" t="n">
        <v>27664</v>
      </c>
      <c r="B3369" s="70" t="n">
        <v>66</v>
      </c>
      <c r="C3369" s="7" t="n">
        <v>1</v>
      </c>
      <c r="D3369" s="7" t="n">
        <v>1065353216</v>
      </c>
      <c r="E3369" s="7" t="n">
        <v>1065353216</v>
      </c>
      <c r="F3369" s="7" t="n">
        <v>1065353216</v>
      </c>
      <c r="G3369" s="7" t="n">
        <v>0</v>
      </c>
      <c r="H3369" s="7" t="n">
        <v>1</v>
      </c>
      <c r="I3369" s="7" t="n">
        <v>3</v>
      </c>
    </row>
    <row r="3370" spans="1:7">
      <c r="A3370" t="s">
        <v>4</v>
      </c>
      <c r="B3370" s="4" t="s">
        <v>5</v>
      </c>
      <c r="C3370" s="4" t="s">
        <v>10</v>
      </c>
      <c r="D3370" s="4" t="s">
        <v>9</v>
      </c>
      <c r="E3370" s="4" t="s">
        <v>9</v>
      </c>
      <c r="F3370" s="4" t="s">
        <v>9</v>
      </c>
      <c r="G3370" s="4" t="s">
        <v>9</v>
      </c>
      <c r="H3370" s="4" t="s">
        <v>10</v>
      </c>
      <c r="I3370" s="4" t="s">
        <v>13</v>
      </c>
    </row>
    <row r="3371" spans="1:7">
      <c r="A3371" t="n">
        <v>27686</v>
      </c>
      <c r="B3371" s="70" t="n">
        <v>66</v>
      </c>
      <c r="C3371" s="7" t="n">
        <v>2</v>
      </c>
      <c r="D3371" s="7" t="n">
        <v>1065353216</v>
      </c>
      <c r="E3371" s="7" t="n">
        <v>1065353216</v>
      </c>
      <c r="F3371" s="7" t="n">
        <v>1065353216</v>
      </c>
      <c r="G3371" s="7" t="n">
        <v>0</v>
      </c>
      <c r="H3371" s="7" t="n">
        <v>1</v>
      </c>
      <c r="I3371" s="7" t="n">
        <v>3</v>
      </c>
    </row>
    <row r="3372" spans="1:7">
      <c r="A3372" t="s">
        <v>4</v>
      </c>
      <c r="B3372" s="4" t="s">
        <v>5</v>
      </c>
      <c r="C3372" s="4" t="s">
        <v>10</v>
      </c>
      <c r="D3372" s="4" t="s">
        <v>9</v>
      </c>
      <c r="E3372" s="4" t="s">
        <v>9</v>
      </c>
      <c r="F3372" s="4" t="s">
        <v>9</v>
      </c>
      <c r="G3372" s="4" t="s">
        <v>9</v>
      </c>
      <c r="H3372" s="4" t="s">
        <v>10</v>
      </c>
      <c r="I3372" s="4" t="s">
        <v>13</v>
      </c>
    </row>
    <row r="3373" spans="1:7">
      <c r="A3373" t="n">
        <v>27708</v>
      </c>
      <c r="B3373" s="70" t="n">
        <v>66</v>
      </c>
      <c r="C3373" s="7" t="n">
        <v>3</v>
      </c>
      <c r="D3373" s="7" t="n">
        <v>1065353216</v>
      </c>
      <c r="E3373" s="7" t="n">
        <v>1065353216</v>
      </c>
      <c r="F3373" s="7" t="n">
        <v>1065353216</v>
      </c>
      <c r="G3373" s="7" t="n">
        <v>0</v>
      </c>
      <c r="H3373" s="7" t="n">
        <v>1</v>
      </c>
      <c r="I3373" s="7" t="n">
        <v>3</v>
      </c>
    </row>
    <row r="3374" spans="1:7">
      <c r="A3374" t="s">
        <v>4</v>
      </c>
      <c r="B3374" s="4" t="s">
        <v>5</v>
      </c>
      <c r="C3374" s="4" t="s">
        <v>10</v>
      </c>
      <c r="D3374" s="4" t="s">
        <v>9</v>
      </c>
      <c r="E3374" s="4" t="s">
        <v>9</v>
      </c>
      <c r="F3374" s="4" t="s">
        <v>9</v>
      </c>
      <c r="G3374" s="4" t="s">
        <v>9</v>
      </c>
      <c r="H3374" s="4" t="s">
        <v>10</v>
      </c>
      <c r="I3374" s="4" t="s">
        <v>13</v>
      </c>
    </row>
    <row r="3375" spans="1:7">
      <c r="A3375" t="n">
        <v>27730</v>
      </c>
      <c r="B3375" s="70" t="n">
        <v>66</v>
      </c>
      <c r="C3375" s="7" t="n">
        <v>4</v>
      </c>
      <c r="D3375" s="7" t="n">
        <v>1065353216</v>
      </c>
      <c r="E3375" s="7" t="n">
        <v>1065353216</v>
      </c>
      <c r="F3375" s="7" t="n">
        <v>1065353216</v>
      </c>
      <c r="G3375" s="7" t="n">
        <v>0</v>
      </c>
      <c r="H3375" s="7" t="n">
        <v>1</v>
      </c>
      <c r="I3375" s="7" t="n">
        <v>3</v>
      </c>
    </row>
    <row r="3376" spans="1:7">
      <c r="A3376" t="s">
        <v>4</v>
      </c>
      <c r="B3376" s="4" t="s">
        <v>5</v>
      </c>
      <c r="C3376" s="4" t="s">
        <v>10</v>
      </c>
      <c r="D3376" s="4" t="s">
        <v>9</v>
      </c>
      <c r="E3376" s="4" t="s">
        <v>9</v>
      </c>
      <c r="F3376" s="4" t="s">
        <v>9</v>
      </c>
      <c r="G3376" s="4" t="s">
        <v>9</v>
      </c>
      <c r="H3376" s="4" t="s">
        <v>10</v>
      </c>
      <c r="I3376" s="4" t="s">
        <v>13</v>
      </c>
    </row>
    <row r="3377" spans="1:9">
      <c r="A3377" t="n">
        <v>27752</v>
      </c>
      <c r="B3377" s="70" t="n">
        <v>66</v>
      </c>
      <c r="C3377" s="7" t="n">
        <v>6</v>
      </c>
      <c r="D3377" s="7" t="n">
        <v>1065353216</v>
      </c>
      <c r="E3377" s="7" t="n">
        <v>1065353216</v>
      </c>
      <c r="F3377" s="7" t="n">
        <v>1065353216</v>
      </c>
      <c r="G3377" s="7" t="n">
        <v>0</v>
      </c>
      <c r="H3377" s="7" t="n">
        <v>1</v>
      </c>
      <c r="I3377" s="7" t="n">
        <v>3</v>
      </c>
    </row>
    <row r="3378" spans="1:9">
      <c r="A3378" t="s">
        <v>4</v>
      </c>
      <c r="B3378" s="4" t="s">
        <v>5</v>
      </c>
      <c r="C3378" s="4" t="s">
        <v>10</v>
      </c>
      <c r="D3378" s="4" t="s">
        <v>9</v>
      </c>
      <c r="E3378" s="4" t="s">
        <v>9</v>
      </c>
      <c r="F3378" s="4" t="s">
        <v>9</v>
      </c>
      <c r="G3378" s="4" t="s">
        <v>9</v>
      </c>
      <c r="H3378" s="4" t="s">
        <v>10</v>
      </c>
      <c r="I3378" s="4" t="s">
        <v>13</v>
      </c>
    </row>
    <row r="3379" spans="1:9">
      <c r="A3379" t="n">
        <v>27774</v>
      </c>
      <c r="B3379" s="70" t="n">
        <v>66</v>
      </c>
      <c r="C3379" s="7" t="n">
        <v>7</v>
      </c>
      <c r="D3379" s="7" t="n">
        <v>1065353216</v>
      </c>
      <c r="E3379" s="7" t="n">
        <v>1065353216</v>
      </c>
      <c r="F3379" s="7" t="n">
        <v>1065353216</v>
      </c>
      <c r="G3379" s="7" t="n">
        <v>0</v>
      </c>
      <c r="H3379" s="7" t="n">
        <v>1</v>
      </c>
      <c r="I3379" s="7" t="n">
        <v>3</v>
      </c>
    </row>
    <row r="3380" spans="1:9">
      <c r="A3380" t="s">
        <v>4</v>
      </c>
      <c r="B3380" s="4" t="s">
        <v>5</v>
      </c>
      <c r="C3380" s="4" t="s">
        <v>10</v>
      </c>
      <c r="D3380" s="4" t="s">
        <v>9</v>
      </c>
      <c r="E3380" s="4" t="s">
        <v>9</v>
      </c>
      <c r="F3380" s="4" t="s">
        <v>9</v>
      </c>
      <c r="G3380" s="4" t="s">
        <v>9</v>
      </c>
      <c r="H3380" s="4" t="s">
        <v>10</v>
      </c>
      <c r="I3380" s="4" t="s">
        <v>13</v>
      </c>
    </row>
    <row r="3381" spans="1:9">
      <c r="A3381" t="n">
        <v>27796</v>
      </c>
      <c r="B3381" s="70" t="n">
        <v>66</v>
      </c>
      <c r="C3381" s="7" t="n">
        <v>8</v>
      </c>
      <c r="D3381" s="7" t="n">
        <v>1065353216</v>
      </c>
      <c r="E3381" s="7" t="n">
        <v>1065353216</v>
      </c>
      <c r="F3381" s="7" t="n">
        <v>1065353216</v>
      </c>
      <c r="G3381" s="7" t="n">
        <v>0</v>
      </c>
      <c r="H3381" s="7" t="n">
        <v>1</v>
      </c>
      <c r="I3381" s="7" t="n">
        <v>3</v>
      </c>
    </row>
    <row r="3382" spans="1:9">
      <c r="A3382" t="s">
        <v>4</v>
      </c>
      <c r="B3382" s="4" t="s">
        <v>5</v>
      </c>
      <c r="C3382" s="4" t="s">
        <v>10</v>
      </c>
      <c r="D3382" s="4" t="s">
        <v>9</v>
      </c>
      <c r="E3382" s="4" t="s">
        <v>9</v>
      </c>
      <c r="F3382" s="4" t="s">
        <v>9</v>
      </c>
      <c r="G3382" s="4" t="s">
        <v>9</v>
      </c>
      <c r="H3382" s="4" t="s">
        <v>10</v>
      </c>
      <c r="I3382" s="4" t="s">
        <v>13</v>
      </c>
    </row>
    <row r="3383" spans="1:9">
      <c r="A3383" t="n">
        <v>27818</v>
      </c>
      <c r="B3383" s="70" t="n">
        <v>66</v>
      </c>
      <c r="C3383" s="7" t="n">
        <v>9</v>
      </c>
      <c r="D3383" s="7" t="n">
        <v>1065353216</v>
      </c>
      <c r="E3383" s="7" t="n">
        <v>1065353216</v>
      </c>
      <c r="F3383" s="7" t="n">
        <v>1065353216</v>
      </c>
      <c r="G3383" s="7" t="n">
        <v>0</v>
      </c>
      <c r="H3383" s="7" t="n">
        <v>1</v>
      </c>
      <c r="I3383" s="7" t="n">
        <v>3</v>
      </c>
    </row>
    <row r="3384" spans="1:9">
      <c r="A3384" t="s">
        <v>4</v>
      </c>
      <c r="B3384" s="4" t="s">
        <v>5</v>
      </c>
      <c r="C3384" s="4" t="s">
        <v>10</v>
      </c>
      <c r="D3384" s="4" t="s">
        <v>9</v>
      </c>
      <c r="E3384" s="4" t="s">
        <v>9</v>
      </c>
      <c r="F3384" s="4" t="s">
        <v>9</v>
      </c>
      <c r="G3384" s="4" t="s">
        <v>9</v>
      </c>
      <c r="H3384" s="4" t="s">
        <v>10</v>
      </c>
      <c r="I3384" s="4" t="s">
        <v>13</v>
      </c>
    </row>
    <row r="3385" spans="1:9">
      <c r="A3385" t="n">
        <v>27840</v>
      </c>
      <c r="B3385" s="70" t="n">
        <v>66</v>
      </c>
      <c r="C3385" s="7" t="n">
        <v>7030</v>
      </c>
      <c r="D3385" s="7" t="n">
        <v>1065353216</v>
      </c>
      <c r="E3385" s="7" t="n">
        <v>1065353216</v>
      </c>
      <c r="F3385" s="7" t="n">
        <v>1065353216</v>
      </c>
      <c r="G3385" s="7" t="n">
        <v>0</v>
      </c>
      <c r="H3385" s="7" t="n">
        <v>1</v>
      </c>
      <c r="I3385" s="7" t="n">
        <v>3</v>
      </c>
    </row>
    <row r="3386" spans="1:9">
      <c r="A3386" t="s">
        <v>4</v>
      </c>
      <c r="B3386" s="4" t="s">
        <v>5</v>
      </c>
      <c r="C3386" s="4" t="s">
        <v>10</v>
      </c>
      <c r="D3386" s="4" t="s">
        <v>9</v>
      </c>
    </row>
    <row r="3387" spans="1:9">
      <c r="A3387" t="n">
        <v>27862</v>
      </c>
      <c r="B3387" s="46" t="n">
        <v>44</v>
      </c>
      <c r="C3387" s="7" t="n">
        <v>33</v>
      </c>
      <c r="D3387" s="7" t="n">
        <v>128</v>
      </c>
    </row>
    <row r="3388" spans="1:9">
      <c r="A3388" t="s">
        <v>4</v>
      </c>
      <c r="B3388" s="4" t="s">
        <v>5</v>
      </c>
      <c r="C3388" s="4" t="s">
        <v>10</v>
      </c>
      <c r="D3388" s="4" t="s">
        <v>9</v>
      </c>
    </row>
    <row r="3389" spans="1:9">
      <c r="A3389" t="n">
        <v>27869</v>
      </c>
      <c r="B3389" s="46" t="n">
        <v>44</v>
      </c>
      <c r="C3389" s="7" t="n">
        <v>5</v>
      </c>
      <c r="D3389" s="7" t="n">
        <v>128</v>
      </c>
    </row>
    <row r="3390" spans="1:9">
      <c r="A3390" t="s">
        <v>4</v>
      </c>
      <c r="B3390" s="4" t="s">
        <v>5</v>
      </c>
      <c r="C3390" s="4" t="s">
        <v>10</v>
      </c>
      <c r="D3390" s="4" t="s">
        <v>9</v>
      </c>
    </row>
    <row r="3391" spans="1:9">
      <c r="A3391" t="n">
        <v>27876</v>
      </c>
      <c r="B3391" s="46" t="n">
        <v>44</v>
      </c>
      <c r="C3391" s="7" t="n">
        <v>7032</v>
      </c>
      <c r="D3391" s="7" t="n">
        <v>128</v>
      </c>
    </row>
    <row r="3392" spans="1:9">
      <c r="A3392" t="s">
        <v>4</v>
      </c>
      <c r="B3392" s="4" t="s">
        <v>5</v>
      </c>
      <c r="C3392" s="4" t="s">
        <v>10</v>
      </c>
      <c r="D3392" s="4" t="s">
        <v>9</v>
      </c>
    </row>
    <row r="3393" spans="1:9">
      <c r="A3393" t="n">
        <v>27883</v>
      </c>
      <c r="B3393" s="46" t="n">
        <v>44</v>
      </c>
      <c r="C3393" s="7" t="n">
        <v>1</v>
      </c>
      <c r="D3393" s="7" t="n">
        <v>128</v>
      </c>
    </row>
    <row r="3394" spans="1:9">
      <c r="A3394" t="s">
        <v>4</v>
      </c>
      <c r="B3394" s="4" t="s">
        <v>5</v>
      </c>
      <c r="C3394" s="4" t="s">
        <v>10</v>
      </c>
      <c r="D3394" s="4" t="s">
        <v>9</v>
      </c>
    </row>
    <row r="3395" spans="1:9">
      <c r="A3395" t="n">
        <v>27890</v>
      </c>
      <c r="B3395" s="46" t="n">
        <v>44</v>
      </c>
      <c r="C3395" s="7" t="n">
        <v>2</v>
      </c>
      <c r="D3395" s="7" t="n">
        <v>128</v>
      </c>
    </row>
    <row r="3396" spans="1:9">
      <c r="A3396" t="s">
        <v>4</v>
      </c>
      <c r="B3396" s="4" t="s">
        <v>5</v>
      </c>
      <c r="C3396" s="4" t="s">
        <v>10</v>
      </c>
      <c r="D3396" s="4" t="s">
        <v>9</v>
      </c>
    </row>
    <row r="3397" spans="1:9">
      <c r="A3397" t="n">
        <v>27897</v>
      </c>
      <c r="B3397" s="46" t="n">
        <v>44</v>
      </c>
      <c r="C3397" s="7" t="n">
        <v>3</v>
      </c>
      <c r="D3397" s="7" t="n">
        <v>128</v>
      </c>
    </row>
    <row r="3398" spans="1:9">
      <c r="A3398" t="s">
        <v>4</v>
      </c>
      <c r="B3398" s="4" t="s">
        <v>5</v>
      </c>
      <c r="C3398" s="4" t="s">
        <v>10</v>
      </c>
      <c r="D3398" s="4" t="s">
        <v>9</v>
      </c>
    </row>
    <row r="3399" spans="1:9">
      <c r="A3399" t="n">
        <v>27904</v>
      </c>
      <c r="B3399" s="46" t="n">
        <v>44</v>
      </c>
      <c r="C3399" s="7" t="n">
        <v>4</v>
      </c>
      <c r="D3399" s="7" t="n">
        <v>128</v>
      </c>
    </row>
    <row r="3400" spans="1:9">
      <c r="A3400" t="s">
        <v>4</v>
      </c>
      <c r="B3400" s="4" t="s">
        <v>5</v>
      </c>
      <c r="C3400" s="4" t="s">
        <v>10</v>
      </c>
      <c r="D3400" s="4" t="s">
        <v>9</v>
      </c>
    </row>
    <row r="3401" spans="1:9">
      <c r="A3401" t="n">
        <v>27911</v>
      </c>
      <c r="B3401" s="46" t="n">
        <v>44</v>
      </c>
      <c r="C3401" s="7" t="n">
        <v>6</v>
      </c>
      <c r="D3401" s="7" t="n">
        <v>128</v>
      </c>
    </row>
    <row r="3402" spans="1:9">
      <c r="A3402" t="s">
        <v>4</v>
      </c>
      <c r="B3402" s="4" t="s">
        <v>5</v>
      </c>
      <c r="C3402" s="4" t="s">
        <v>10</v>
      </c>
      <c r="D3402" s="4" t="s">
        <v>9</v>
      </c>
    </row>
    <row r="3403" spans="1:9">
      <c r="A3403" t="n">
        <v>27918</v>
      </c>
      <c r="B3403" s="46" t="n">
        <v>44</v>
      </c>
      <c r="C3403" s="7" t="n">
        <v>7</v>
      </c>
      <c r="D3403" s="7" t="n">
        <v>128</v>
      </c>
    </row>
    <row r="3404" spans="1:9">
      <c r="A3404" t="s">
        <v>4</v>
      </c>
      <c r="B3404" s="4" t="s">
        <v>5</v>
      </c>
      <c r="C3404" s="4" t="s">
        <v>10</v>
      </c>
      <c r="D3404" s="4" t="s">
        <v>9</v>
      </c>
    </row>
    <row r="3405" spans="1:9">
      <c r="A3405" t="n">
        <v>27925</v>
      </c>
      <c r="B3405" s="46" t="n">
        <v>44</v>
      </c>
      <c r="C3405" s="7" t="n">
        <v>8</v>
      </c>
      <c r="D3405" s="7" t="n">
        <v>128</v>
      </c>
    </row>
    <row r="3406" spans="1:9">
      <c r="A3406" t="s">
        <v>4</v>
      </c>
      <c r="B3406" s="4" t="s">
        <v>5</v>
      </c>
      <c r="C3406" s="4" t="s">
        <v>10</v>
      </c>
      <c r="D3406" s="4" t="s">
        <v>9</v>
      </c>
    </row>
    <row r="3407" spans="1:9">
      <c r="A3407" t="n">
        <v>27932</v>
      </c>
      <c r="B3407" s="46" t="n">
        <v>44</v>
      </c>
      <c r="C3407" s="7" t="n">
        <v>9</v>
      </c>
      <c r="D3407" s="7" t="n">
        <v>128</v>
      </c>
    </row>
    <row r="3408" spans="1:9">
      <c r="A3408" t="s">
        <v>4</v>
      </c>
      <c r="B3408" s="4" t="s">
        <v>5</v>
      </c>
      <c r="C3408" s="4" t="s">
        <v>10</v>
      </c>
      <c r="D3408" s="4" t="s">
        <v>9</v>
      </c>
    </row>
    <row r="3409" spans="1:4">
      <c r="A3409" t="n">
        <v>27939</v>
      </c>
      <c r="B3409" s="46" t="n">
        <v>44</v>
      </c>
      <c r="C3409" s="7" t="n">
        <v>7030</v>
      </c>
      <c r="D3409" s="7" t="n">
        <v>128</v>
      </c>
    </row>
    <row r="3410" spans="1:4">
      <c r="A3410" t="s">
        <v>4</v>
      </c>
      <c r="B3410" s="4" t="s">
        <v>5</v>
      </c>
      <c r="C3410" s="4" t="s">
        <v>13</v>
      </c>
      <c r="D3410" s="4" t="s">
        <v>10</v>
      </c>
      <c r="E3410" s="4" t="s">
        <v>18</v>
      </c>
      <c r="F3410" s="4" t="s">
        <v>10</v>
      </c>
      <c r="G3410" s="4" t="s">
        <v>9</v>
      </c>
      <c r="H3410" s="4" t="s">
        <v>9</v>
      </c>
      <c r="I3410" s="4" t="s">
        <v>10</v>
      </c>
      <c r="J3410" s="4" t="s">
        <v>10</v>
      </c>
      <c r="K3410" s="4" t="s">
        <v>9</v>
      </c>
      <c r="L3410" s="4" t="s">
        <v>9</v>
      </c>
      <c r="M3410" s="4" t="s">
        <v>9</v>
      </c>
      <c r="N3410" s="4" t="s">
        <v>9</v>
      </c>
      <c r="O3410" s="4" t="s">
        <v>6</v>
      </c>
    </row>
    <row r="3411" spans="1:4">
      <c r="A3411" t="n">
        <v>27946</v>
      </c>
      <c r="B3411" s="14" t="n">
        <v>50</v>
      </c>
      <c r="C3411" s="7" t="n">
        <v>0</v>
      </c>
      <c r="D3411" s="7" t="n">
        <v>4433</v>
      </c>
      <c r="E3411" s="7" t="n">
        <v>0.800000011920929</v>
      </c>
      <c r="F3411" s="7" t="n">
        <v>100</v>
      </c>
      <c r="G3411" s="7" t="n">
        <v>0</v>
      </c>
      <c r="H3411" s="7" t="n">
        <v>-1073741824</v>
      </c>
      <c r="I3411" s="7" t="n">
        <v>0</v>
      </c>
      <c r="J3411" s="7" t="n">
        <v>65533</v>
      </c>
      <c r="K3411" s="7" t="n">
        <v>0</v>
      </c>
      <c r="L3411" s="7" t="n">
        <v>0</v>
      </c>
      <c r="M3411" s="7" t="n">
        <v>0</v>
      </c>
      <c r="N3411" s="7" t="n">
        <v>0</v>
      </c>
      <c r="O3411" s="7" t="s">
        <v>12</v>
      </c>
    </row>
    <row r="3412" spans="1:4">
      <c r="A3412" t="s">
        <v>4</v>
      </c>
      <c r="B3412" s="4" t="s">
        <v>5</v>
      </c>
      <c r="C3412" s="4" t="s">
        <v>13</v>
      </c>
      <c r="D3412" s="4" t="s">
        <v>10</v>
      </c>
      <c r="E3412" s="4" t="s">
        <v>18</v>
      </c>
      <c r="F3412" s="4" t="s">
        <v>10</v>
      </c>
      <c r="G3412" s="4" t="s">
        <v>9</v>
      </c>
      <c r="H3412" s="4" t="s">
        <v>9</v>
      </c>
      <c r="I3412" s="4" t="s">
        <v>10</v>
      </c>
      <c r="J3412" s="4" t="s">
        <v>10</v>
      </c>
      <c r="K3412" s="4" t="s">
        <v>9</v>
      </c>
      <c r="L3412" s="4" t="s">
        <v>9</v>
      </c>
      <c r="M3412" s="4" t="s">
        <v>9</v>
      </c>
      <c r="N3412" s="4" t="s">
        <v>9</v>
      </c>
      <c r="O3412" s="4" t="s">
        <v>6</v>
      </c>
    </row>
    <row r="3413" spans="1:4">
      <c r="A3413" t="n">
        <v>27985</v>
      </c>
      <c r="B3413" s="14" t="n">
        <v>50</v>
      </c>
      <c r="C3413" s="7" t="n">
        <v>0</v>
      </c>
      <c r="D3413" s="7" t="n">
        <v>5045</v>
      </c>
      <c r="E3413" s="7" t="n">
        <v>0.600000023841858</v>
      </c>
      <c r="F3413" s="7" t="n">
        <v>200</v>
      </c>
      <c r="G3413" s="7" t="n">
        <v>0</v>
      </c>
      <c r="H3413" s="7" t="n">
        <v>0</v>
      </c>
      <c r="I3413" s="7" t="n">
        <v>0</v>
      </c>
      <c r="J3413" s="7" t="n">
        <v>65533</v>
      </c>
      <c r="K3413" s="7" t="n">
        <v>0</v>
      </c>
      <c r="L3413" s="7" t="n">
        <v>0</v>
      </c>
      <c r="M3413" s="7" t="n">
        <v>0</v>
      </c>
      <c r="N3413" s="7" t="n">
        <v>0</v>
      </c>
      <c r="O3413" s="7" t="s">
        <v>12</v>
      </c>
    </row>
    <row r="3414" spans="1:4">
      <c r="A3414" t="s">
        <v>4</v>
      </c>
      <c r="B3414" s="4" t="s">
        <v>5</v>
      </c>
      <c r="C3414" s="4" t="s">
        <v>13</v>
      </c>
      <c r="D3414" s="4" t="s">
        <v>10</v>
      </c>
      <c r="E3414" s="4" t="s">
        <v>10</v>
      </c>
      <c r="F3414" s="4" t="s">
        <v>10</v>
      </c>
      <c r="G3414" s="4" t="s">
        <v>10</v>
      </c>
      <c r="H3414" s="4" t="s">
        <v>10</v>
      </c>
      <c r="I3414" s="4" t="s">
        <v>6</v>
      </c>
      <c r="J3414" s="4" t="s">
        <v>18</v>
      </c>
      <c r="K3414" s="4" t="s">
        <v>18</v>
      </c>
      <c r="L3414" s="4" t="s">
        <v>18</v>
      </c>
      <c r="M3414" s="4" t="s">
        <v>9</v>
      </c>
      <c r="N3414" s="4" t="s">
        <v>9</v>
      </c>
      <c r="O3414" s="4" t="s">
        <v>18</v>
      </c>
      <c r="P3414" s="4" t="s">
        <v>18</v>
      </c>
      <c r="Q3414" s="4" t="s">
        <v>18</v>
      </c>
      <c r="R3414" s="4" t="s">
        <v>18</v>
      </c>
      <c r="S3414" s="4" t="s">
        <v>13</v>
      </c>
    </row>
    <row r="3415" spans="1:4">
      <c r="A3415" t="n">
        <v>28024</v>
      </c>
      <c r="B3415" s="31" t="n">
        <v>39</v>
      </c>
      <c r="C3415" s="7" t="n">
        <v>12</v>
      </c>
      <c r="D3415" s="7" t="n">
        <v>65533</v>
      </c>
      <c r="E3415" s="7" t="n">
        <v>219</v>
      </c>
      <c r="F3415" s="7" t="n">
        <v>0</v>
      </c>
      <c r="G3415" s="7" t="n">
        <v>65533</v>
      </c>
      <c r="H3415" s="7" t="n">
        <v>3</v>
      </c>
      <c r="I3415" s="7" t="s">
        <v>12</v>
      </c>
      <c r="J3415" s="7" t="n">
        <v>-8.4399995803833</v>
      </c>
      <c r="K3415" s="7" t="n">
        <v>0</v>
      </c>
      <c r="L3415" s="7" t="n">
        <v>68.9899978637695</v>
      </c>
      <c r="M3415" s="7" t="n">
        <v>0</v>
      </c>
      <c r="N3415" s="7" t="n">
        <v>0</v>
      </c>
      <c r="O3415" s="7" t="n">
        <v>0</v>
      </c>
      <c r="P3415" s="7" t="n">
        <v>2.5</v>
      </c>
      <c r="Q3415" s="7" t="n">
        <v>2.5</v>
      </c>
      <c r="R3415" s="7" t="n">
        <v>2.5</v>
      </c>
      <c r="S3415" s="7" t="n">
        <v>101</v>
      </c>
    </row>
    <row r="3416" spans="1:4">
      <c r="A3416" t="s">
        <v>4</v>
      </c>
      <c r="B3416" s="4" t="s">
        <v>5</v>
      </c>
      <c r="C3416" s="4" t="s">
        <v>13</v>
      </c>
      <c r="D3416" s="4" t="s">
        <v>10</v>
      </c>
      <c r="E3416" s="4" t="s">
        <v>10</v>
      </c>
      <c r="F3416" s="4" t="s">
        <v>10</v>
      </c>
      <c r="G3416" s="4" t="s">
        <v>10</v>
      </c>
      <c r="H3416" s="4" t="s">
        <v>10</v>
      </c>
      <c r="I3416" s="4" t="s">
        <v>6</v>
      </c>
      <c r="J3416" s="4" t="s">
        <v>18</v>
      </c>
      <c r="K3416" s="4" t="s">
        <v>18</v>
      </c>
      <c r="L3416" s="4" t="s">
        <v>18</v>
      </c>
      <c r="M3416" s="4" t="s">
        <v>9</v>
      </c>
      <c r="N3416" s="4" t="s">
        <v>9</v>
      </c>
      <c r="O3416" s="4" t="s">
        <v>18</v>
      </c>
      <c r="P3416" s="4" t="s">
        <v>18</v>
      </c>
      <c r="Q3416" s="4" t="s">
        <v>18</v>
      </c>
      <c r="R3416" s="4" t="s">
        <v>18</v>
      </c>
      <c r="S3416" s="4" t="s">
        <v>13</v>
      </c>
    </row>
    <row r="3417" spans="1:4">
      <c r="A3417" t="n">
        <v>28074</v>
      </c>
      <c r="B3417" s="31" t="n">
        <v>39</v>
      </c>
      <c r="C3417" s="7" t="n">
        <v>12</v>
      </c>
      <c r="D3417" s="7" t="n">
        <v>65533</v>
      </c>
      <c r="E3417" s="7" t="n">
        <v>219</v>
      </c>
      <c r="F3417" s="7" t="n">
        <v>0</v>
      </c>
      <c r="G3417" s="7" t="n">
        <v>65533</v>
      </c>
      <c r="H3417" s="7" t="n">
        <v>3</v>
      </c>
      <c r="I3417" s="7" t="s">
        <v>12</v>
      </c>
      <c r="J3417" s="7" t="n">
        <v>-12.1400003433228</v>
      </c>
      <c r="K3417" s="7" t="n">
        <v>0</v>
      </c>
      <c r="L3417" s="7" t="n">
        <v>66.9499969482422</v>
      </c>
      <c r="M3417" s="7" t="n">
        <v>0</v>
      </c>
      <c r="N3417" s="7" t="n">
        <v>0</v>
      </c>
      <c r="O3417" s="7" t="n">
        <v>0</v>
      </c>
      <c r="P3417" s="7" t="n">
        <v>2.5</v>
      </c>
      <c r="Q3417" s="7" t="n">
        <v>2.5</v>
      </c>
      <c r="R3417" s="7" t="n">
        <v>2.5</v>
      </c>
      <c r="S3417" s="7" t="n">
        <v>102</v>
      </c>
    </row>
    <row r="3418" spans="1:4">
      <c r="A3418" t="s">
        <v>4</v>
      </c>
      <c r="B3418" s="4" t="s">
        <v>5</v>
      </c>
      <c r="C3418" s="4" t="s">
        <v>13</v>
      </c>
      <c r="D3418" s="4" t="s">
        <v>10</v>
      </c>
      <c r="E3418" s="4" t="s">
        <v>10</v>
      </c>
      <c r="F3418" s="4" t="s">
        <v>10</v>
      </c>
      <c r="G3418" s="4" t="s">
        <v>10</v>
      </c>
      <c r="H3418" s="4" t="s">
        <v>10</v>
      </c>
      <c r="I3418" s="4" t="s">
        <v>6</v>
      </c>
      <c r="J3418" s="4" t="s">
        <v>18</v>
      </c>
      <c r="K3418" s="4" t="s">
        <v>18</v>
      </c>
      <c r="L3418" s="4" t="s">
        <v>18</v>
      </c>
      <c r="M3418" s="4" t="s">
        <v>9</v>
      </c>
      <c r="N3418" s="4" t="s">
        <v>9</v>
      </c>
      <c r="O3418" s="4" t="s">
        <v>18</v>
      </c>
      <c r="P3418" s="4" t="s">
        <v>18</v>
      </c>
      <c r="Q3418" s="4" t="s">
        <v>18</v>
      </c>
      <c r="R3418" s="4" t="s">
        <v>18</v>
      </c>
      <c r="S3418" s="4" t="s">
        <v>13</v>
      </c>
    </row>
    <row r="3419" spans="1:4">
      <c r="A3419" t="n">
        <v>28124</v>
      </c>
      <c r="B3419" s="31" t="n">
        <v>39</v>
      </c>
      <c r="C3419" s="7" t="n">
        <v>12</v>
      </c>
      <c r="D3419" s="7" t="n">
        <v>65533</v>
      </c>
      <c r="E3419" s="7" t="n">
        <v>219</v>
      </c>
      <c r="F3419" s="7" t="n">
        <v>0</v>
      </c>
      <c r="G3419" s="7" t="n">
        <v>65533</v>
      </c>
      <c r="H3419" s="7" t="n">
        <v>3</v>
      </c>
      <c r="I3419" s="7" t="s">
        <v>12</v>
      </c>
      <c r="J3419" s="7" t="n">
        <v>-11.1000003814697</v>
      </c>
      <c r="K3419" s="7" t="n">
        <v>0</v>
      </c>
      <c r="L3419" s="7" t="n">
        <v>70.8099975585938</v>
      </c>
      <c r="M3419" s="7" t="n">
        <v>0</v>
      </c>
      <c r="N3419" s="7" t="n">
        <v>0</v>
      </c>
      <c r="O3419" s="7" t="n">
        <v>0</v>
      </c>
      <c r="P3419" s="7" t="n">
        <v>2.5</v>
      </c>
      <c r="Q3419" s="7" t="n">
        <v>2.5</v>
      </c>
      <c r="R3419" s="7" t="n">
        <v>2.5</v>
      </c>
      <c r="S3419" s="7" t="n">
        <v>103</v>
      </c>
    </row>
    <row r="3420" spans="1:4">
      <c r="A3420" t="s">
        <v>4</v>
      </c>
      <c r="B3420" s="4" t="s">
        <v>5</v>
      </c>
      <c r="C3420" s="4" t="s">
        <v>13</v>
      </c>
      <c r="D3420" s="4" t="s">
        <v>10</v>
      </c>
      <c r="E3420" s="4" t="s">
        <v>10</v>
      </c>
      <c r="F3420" s="4" t="s">
        <v>10</v>
      </c>
      <c r="G3420" s="4" t="s">
        <v>10</v>
      </c>
      <c r="H3420" s="4" t="s">
        <v>10</v>
      </c>
      <c r="I3420" s="4" t="s">
        <v>6</v>
      </c>
      <c r="J3420" s="4" t="s">
        <v>18</v>
      </c>
      <c r="K3420" s="4" t="s">
        <v>18</v>
      </c>
      <c r="L3420" s="4" t="s">
        <v>18</v>
      </c>
      <c r="M3420" s="4" t="s">
        <v>9</v>
      </c>
      <c r="N3420" s="4" t="s">
        <v>9</v>
      </c>
      <c r="O3420" s="4" t="s">
        <v>18</v>
      </c>
      <c r="P3420" s="4" t="s">
        <v>18</v>
      </c>
      <c r="Q3420" s="4" t="s">
        <v>18</v>
      </c>
      <c r="R3420" s="4" t="s">
        <v>18</v>
      </c>
      <c r="S3420" s="4" t="s">
        <v>13</v>
      </c>
    </row>
    <row r="3421" spans="1:4">
      <c r="A3421" t="n">
        <v>28174</v>
      </c>
      <c r="B3421" s="31" t="n">
        <v>39</v>
      </c>
      <c r="C3421" s="7" t="n">
        <v>12</v>
      </c>
      <c r="D3421" s="7" t="n">
        <v>65533</v>
      </c>
      <c r="E3421" s="7" t="n">
        <v>219</v>
      </c>
      <c r="F3421" s="7" t="n">
        <v>0</v>
      </c>
      <c r="G3421" s="7" t="n">
        <v>65533</v>
      </c>
      <c r="H3421" s="7" t="n">
        <v>3</v>
      </c>
      <c r="I3421" s="7" t="s">
        <v>12</v>
      </c>
      <c r="J3421" s="7" t="n">
        <v>-9.48999977111816</v>
      </c>
      <c r="K3421" s="7" t="n">
        <v>0</v>
      </c>
      <c r="L3421" s="7" t="n">
        <v>66.1399993896484</v>
      </c>
      <c r="M3421" s="7" t="n">
        <v>0</v>
      </c>
      <c r="N3421" s="7" t="n">
        <v>0</v>
      </c>
      <c r="O3421" s="7" t="n">
        <v>0</v>
      </c>
      <c r="P3421" s="7" t="n">
        <v>2.5</v>
      </c>
      <c r="Q3421" s="7" t="n">
        <v>2.5</v>
      </c>
      <c r="R3421" s="7" t="n">
        <v>2.5</v>
      </c>
      <c r="S3421" s="7" t="n">
        <v>104</v>
      </c>
    </row>
    <row r="3422" spans="1:4">
      <c r="A3422" t="s">
        <v>4</v>
      </c>
      <c r="B3422" s="4" t="s">
        <v>5</v>
      </c>
      <c r="C3422" s="4" t="s">
        <v>10</v>
      </c>
    </row>
    <row r="3423" spans="1:4">
      <c r="A3423" t="n">
        <v>28224</v>
      </c>
      <c r="B3423" s="30" t="n">
        <v>16</v>
      </c>
      <c r="C3423" s="7" t="n">
        <v>1000</v>
      </c>
    </row>
    <row r="3424" spans="1:4">
      <c r="A3424" t="s">
        <v>4</v>
      </c>
      <c r="B3424" s="4" t="s">
        <v>5</v>
      </c>
      <c r="C3424" s="4" t="s">
        <v>13</v>
      </c>
      <c r="D3424" s="4" t="s">
        <v>10</v>
      </c>
      <c r="E3424" s="4" t="s">
        <v>18</v>
      </c>
      <c r="F3424" s="4" t="s">
        <v>10</v>
      </c>
      <c r="G3424" s="4" t="s">
        <v>9</v>
      </c>
      <c r="H3424" s="4" t="s">
        <v>9</v>
      </c>
      <c r="I3424" s="4" t="s">
        <v>10</v>
      </c>
      <c r="J3424" s="4" t="s">
        <v>10</v>
      </c>
      <c r="K3424" s="4" t="s">
        <v>9</v>
      </c>
      <c r="L3424" s="4" t="s">
        <v>9</v>
      </c>
      <c r="M3424" s="4" t="s">
        <v>9</v>
      </c>
      <c r="N3424" s="4" t="s">
        <v>9</v>
      </c>
      <c r="O3424" s="4" t="s">
        <v>6</v>
      </c>
    </row>
    <row r="3425" spans="1:19">
      <c r="A3425" t="n">
        <v>28227</v>
      </c>
      <c r="B3425" s="14" t="n">
        <v>50</v>
      </c>
      <c r="C3425" s="7" t="n">
        <v>0</v>
      </c>
      <c r="D3425" s="7" t="n">
        <v>5302</v>
      </c>
      <c r="E3425" s="7" t="n">
        <v>1</v>
      </c>
      <c r="F3425" s="7" t="n">
        <v>0</v>
      </c>
      <c r="G3425" s="7" t="n">
        <v>0</v>
      </c>
      <c r="H3425" s="7" t="n">
        <v>0</v>
      </c>
      <c r="I3425" s="7" t="n">
        <v>0</v>
      </c>
      <c r="J3425" s="7" t="n">
        <v>65533</v>
      </c>
      <c r="K3425" s="7" t="n">
        <v>0</v>
      </c>
      <c r="L3425" s="7" t="n">
        <v>0</v>
      </c>
      <c r="M3425" s="7" t="n">
        <v>0</v>
      </c>
      <c r="N3425" s="7" t="n">
        <v>0</v>
      </c>
      <c r="O3425" s="7" t="s">
        <v>12</v>
      </c>
    </row>
    <row r="3426" spans="1:19">
      <c r="A3426" t="s">
        <v>4</v>
      </c>
      <c r="B3426" s="4" t="s">
        <v>5</v>
      </c>
      <c r="C3426" s="4" t="s">
        <v>13</v>
      </c>
      <c r="D3426" s="4" t="s">
        <v>10</v>
      </c>
      <c r="E3426" s="4" t="s">
        <v>10</v>
      </c>
      <c r="F3426" s="4" t="s">
        <v>10</v>
      </c>
      <c r="G3426" s="4" t="s">
        <v>10</v>
      </c>
      <c r="H3426" s="4" t="s">
        <v>10</v>
      </c>
      <c r="I3426" s="4" t="s">
        <v>6</v>
      </c>
      <c r="J3426" s="4" t="s">
        <v>18</v>
      </c>
      <c r="K3426" s="4" t="s">
        <v>18</v>
      </c>
      <c r="L3426" s="4" t="s">
        <v>18</v>
      </c>
      <c r="M3426" s="4" t="s">
        <v>9</v>
      </c>
      <c r="N3426" s="4" t="s">
        <v>9</v>
      </c>
      <c r="O3426" s="4" t="s">
        <v>18</v>
      </c>
      <c r="P3426" s="4" t="s">
        <v>18</v>
      </c>
      <c r="Q3426" s="4" t="s">
        <v>18</v>
      </c>
      <c r="R3426" s="4" t="s">
        <v>18</v>
      </c>
      <c r="S3426" s="4" t="s">
        <v>13</v>
      </c>
    </row>
    <row r="3427" spans="1:19">
      <c r="A3427" t="n">
        <v>28266</v>
      </c>
      <c r="B3427" s="31" t="n">
        <v>39</v>
      </c>
      <c r="C3427" s="7" t="n">
        <v>12</v>
      </c>
      <c r="D3427" s="7" t="n">
        <v>65533</v>
      </c>
      <c r="E3427" s="7" t="n">
        <v>204</v>
      </c>
      <c r="F3427" s="7" t="n">
        <v>0</v>
      </c>
      <c r="G3427" s="7" t="n">
        <v>33</v>
      </c>
      <c r="H3427" s="7" t="n">
        <v>3</v>
      </c>
      <c r="I3427" s="7" t="s">
        <v>12</v>
      </c>
      <c r="J3427" s="7" t="n">
        <v>0</v>
      </c>
      <c r="K3427" s="7" t="n">
        <v>0</v>
      </c>
      <c r="L3427" s="7" t="n">
        <v>0</v>
      </c>
      <c r="M3427" s="7" t="n">
        <v>0</v>
      </c>
      <c r="N3427" s="7" t="n">
        <v>0</v>
      </c>
      <c r="O3427" s="7" t="n">
        <v>0</v>
      </c>
      <c r="P3427" s="7" t="n">
        <v>1</v>
      </c>
      <c r="Q3427" s="7" t="n">
        <v>1</v>
      </c>
      <c r="R3427" s="7" t="n">
        <v>1</v>
      </c>
      <c r="S3427" s="7" t="n">
        <v>255</v>
      </c>
    </row>
    <row r="3428" spans="1:19">
      <c r="A3428" t="s">
        <v>4</v>
      </c>
      <c r="B3428" s="4" t="s">
        <v>5</v>
      </c>
      <c r="C3428" s="4" t="s">
        <v>10</v>
      </c>
      <c r="D3428" s="4" t="s">
        <v>9</v>
      </c>
      <c r="E3428" s="4" t="s">
        <v>9</v>
      </c>
      <c r="F3428" s="4" t="s">
        <v>9</v>
      </c>
      <c r="G3428" s="4" t="s">
        <v>9</v>
      </c>
      <c r="H3428" s="4" t="s">
        <v>10</v>
      </c>
      <c r="I3428" s="4" t="s">
        <v>13</v>
      </c>
    </row>
    <row r="3429" spans="1:19">
      <c r="A3429" t="n">
        <v>28316</v>
      </c>
      <c r="B3429" s="70" t="n">
        <v>66</v>
      </c>
      <c r="C3429" s="7" t="n">
        <v>33</v>
      </c>
      <c r="D3429" s="7" t="n">
        <v>1065353216</v>
      </c>
      <c r="E3429" s="7" t="n">
        <v>1065353216</v>
      </c>
      <c r="F3429" s="7" t="n">
        <v>1065353216</v>
      </c>
      <c r="G3429" s="7" t="n">
        <v>1065353216</v>
      </c>
      <c r="H3429" s="7" t="n">
        <v>1000</v>
      </c>
      <c r="I3429" s="7" t="n">
        <v>3</v>
      </c>
    </row>
    <row r="3430" spans="1:19">
      <c r="A3430" t="s">
        <v>4</v>
      </c>
      <c r="B3430" s="4" t="s">
        <v>5</v>
      </c>
      <c r="C3430" s="4" t="s">
        <v>13</v>
      </c>
      <c r="D3430" s="4" t="s">
        <v>10</v>
      </c>
      <c r="E3430" s="4" t="s">
        <v>10</v>
      </c>
      <c r="F3430" s="4" t="s">
        <v>10</v>
      </c>
      <c r="G3430" s="4" t="s">
        <v>10</v>
      </c>
      <c r="H3430" s="4" t="s">
        <v>10</v>
      </c>
      <c r="I3430" s="4" t="s">
        <v>6</v>
      </c>
      <c r="J3430" s="4" t="s">
        <v>18</v>
      </c>
      <c r="K3430" s="4" t="s">
        <v>18</v>
      </c>
      <c r="L3430" s="4" t="s">
        <v>18</v>
      </c>
      <c r="M3430" s="4" t="s">
        <v>9</v>
      </c>
      <c r="N3430" s="4" t="s">
        <v>9</v>
      </c>
      <c r="O3430" s="4" t="s">
        <v>18</v>
      </c>
      <c r="P3430" s="4" t="s">
        <v>18</v>
      </c>
      <c r="Q3430" s="4" t="s">
        <v>18</v>
      </c>
      <c r="R3430" s="4" t="s">
        <v>18</v>
      </c>
      <c r="S3430" s="4" t="s">
        <v>13</v>
      </c>
    </row>
    <row r="3431" spans="1:19">
      <c r="A3431" t="n">
        <v>28338</v>
      </c>
      <c r="B3431" s="31" t="n">
        <v>39</v>
      </c>
      <c r="C3431" s="7" t="n">
        <v>12</v>
      </c>
      <c r="D3431" s="7" t="n">
        <v>65533</v>
      </c>
      <c r="E3431" s="7" t="n">
        <v>204</v>
      </c>
      <c r="F3431" s="7" t="n">
        <v>0</v>
      </c>
      <c r="G3431" s="7" t="n">
        <v>5</v>
      </c>
      <c r="H3431" s="7" t="n">
        <v>3</v>
      </c>
      <c r="I3431" s="7" t="s">
        <v>12</v>
      </c>
      <c r="J3431" s="7" t="n">
        <v>0</v>
      </c>
      <c r="K3431" s="7" t="n">
        <v>0</v>
      </c>
      <c r="L3431" s="7" t="n">
        <v>0</v>
      </c>
      <c r="M3431" s="7" t="n">
        <v>0</v>
      </c>
      <c r="N3431" s="7" t="n">
        <v>0</v>
      </c>
      <c r="O3431" s="7" t="n">
        <v>0</v>
      </c>
      <c r="P3431" s="7" t="n">
        <v>1</v>
      </c>
      <c r="Q3431" s="7" t="n">
        <v>1</v>
      </c>
      <c r="R3431" s="7" t="n">
        <v>1</v>
      </c>
      <c r="S3431" s="7" t="n">
        <v>255</v>
      </c>
    </row>
    <row r="3432" spans="1:19">
      <c r="A3432" t="s">
        <v>4</v>
      </c>
      <c r="B3432" s="4" t="s">
        <v>5</v>
      </c>
      <c r="C3432" s="4" t="s">
        <v>10</v>
      </c>
      <c r="D3432" s="4" t="s">
        <v>9</v>
      </c>
      <c r="E3432" s="4" t="s">
        <v>9</v>
      </c>
      <c r="F3432" s="4" t="s">
        <v>9</v>
      </c>
      <c r="G3432" s="4" t="s">
        <v>9</v>
      </c>
      <c r="H3432" s="4" t="s">
        <v>10</v>
      </c>
      <c r="I3432" s="4" t="s">
        <v>13</v>
      </c>
    </row>
    <row r="3433" spans="1:19">
      <c r="A3433" t="n">
        <v>28388</v>
      </c>
      <c r="B3433" s="70" t="n">
        <v>66</v>
      </c>
      <c r="C3433" s="7" t="n">
        <v>5</v>
      </c>
      <c r="D3433" s="7" t="n">
        <v>1065353216</v>
      </c>
      <c r="E3433" s="7" t="n">
        <v>1065353216</v>
      </c>
      <c r="F3433" s="7" t="n">
        <v>1065353216</v>
      </c>
      <c r="G3433" s="7" t="n">
        <v>1065353216</v>
      </c>
      <c r="H3433" s="7" t="n">
        <v>1000</v>
      </c>
      <c r="I3433" s="7" t="n">
        <v>3</v>
      </c>
    </row>
    <row r="3434" spans="1:19">
      <c r="A3434" t="s">
        <v>4</v>
      </c>
      <c r="B3434" s="4" t="s">
        <v>5</v>
      </c>
      <c r="C3434" s="4" t="s">
        <v>13</v>
      </c>
      <c r="D3434" s="4" t="s">
        <v>10</v>
      </c>
      <c r="E3434" s="4" t="s">
        <v>10</v>
      </c>
      <c r="F3434" s="4" t="s">
        <v>10</v>
      </c>
      <c r="G3434" s="4" t="s">
        <v>10</v>
      </c>
      <c r="H3434" s="4" t="s">
        <v>10</v>
      </c>
      <c r="I3434" s="4" t="s">
        <v>6</v>
      </c>
      <c r="J3434" s="4" t="s">
        <v>18</v>
      </c>
      <c r="K3434" s="4" t="s">
        <v>18</v>
      </c>
      <c r="L3434" s="4" t="s">
        <v>18</v>
      </c>
      <c r="M3434" s="4" t="s">
        <v>9</v>
      </c>
      <c r="N3434" s="4" t="s">
        <v>9</v>
      </c>
      <c r="O3434" s="4" t="s">
        <v>18</v>
      </c>
      <c r="P3434" s="4" t="s">
        <v>18</v>
      </c>
      <c r="Q3434" s="4" t="s">
        <v>18</v>
      </c>
      <c r="R3434" s="4" t="s">
        <v>18</v>
      </c>
      <c r="S3434" s="4" t="s">
        <v>13</v>
      </c>
    </row>
    <row r="3435" spans="1:19">
      <c r="A3435" t="n">
        <v>28410</v>
      </c>
      <c r="B3435" s="31" t="n">
        <v>39</v>
      </c>
      <c r="C3435" s="7" t="n">
        <v>12</v>
      </c>
      <c r="D3435" s="7" t="n">
        <v>65533</v>
      </c>
      <c r="E3435" s="7" t="n">
        <v>204</v>
      </c>
      <c r="F3435" s="7" t="n">
        <v>0</v>
      </c>
      <c r="G3435" s="7" t="n">
        <v>7032</v>
      </c>
      <c r="H3435" s="7" t="n">
        <v>3</v>
      </c>
      <c r="I3435" s="7" t="s">
        <v>12</v>
      </c>
      <c r="J3435" s="7" t="n">
        <v>0</v>
      </c>
      <c r="K3435" s="7" t="n">
        <v>0</v>
      </c>
      <c r="L3435" s="7" t="n">
        <v>0</v>
      </c>
      <c r="M3435" s="7" t="n">
        <v>0</v>
      </c>
      <c r="N3435" s="7" t="n">
        <v>0</v>
      </c>
      <c r="O3435" s="7" t="n">
        <v>0</v>
      </c>
      <c r="P3435" s="7" t="n">
        <v>1</v>
      </c>
      <c r="Q3435" s="7" t="n">
        <v>1</v>
      </c>
      <c r="R3435" s="7" t="n">
        <v>1</v>
      </c>
      <c r="S3435" s="7" t="n">
        <v>255</v>
      </c>
    </row>
    <row r="3436" spans="1:19">
      <c r="A3436" t="s">
        <v>4</v>
      </c>
      <c r="B3436" s="4" t="s">
        <v>5</v>
      </c>
      <c r="C3436" s="4" t="s">
        <v>10</v>
      </c>
      <c r="D3436" s="4" t="s">
        <v>9</v>
      </c>
      <c r="E3436" s="4" t="s">
        <v>9</v>
      </c>
      <c r="F3436" s="4" t="s">
        <v>9</v>
      </c>
      <c r="G3436" s="4" t="s">
        <v>9</v>
      </c>
      <c r="H3436" s="4" t="s">
        <v>10</v>
      </c>
      <c r="I3436" s="4" t="s">
        <v>13</v>
      </c>
    </row>
    <row r="3437" spans="1:19">
      <c r="A3437" t="n">
        <v>28460</v>
      </c>
      <c r="B3437" s="70" t="n">
        <v>66</v>
      </c>
      <c r="C3437" s="7" t="n">
        <v>7032</v>
      </c>
      <c r="D3437" s="7" t="n">
        <v>1065353216</v>
      </c>
      <c r="E3437" s="7" t="n">
        <v>1065353216</v>
      </c>
      <c r="F3437" s="7" t="n">
        <v>1065353216</v>
      </c>
      <c r="G3437" s="7" t="n">
        <v>1065353216</v>
      </c>
      <c r="H3437" s="7" t="n">
        <v>1000</v>
      </c>
      <c r="I3437" s="7" t="n">
        <v>3</v>
      </c>
    </row>
    <row r="3438" spans="1:19">
      <c r="A3438" t="s">
        <v>4</v>
      </c>
      <c r="B3438" s="4" t="s">
        <v>5</v>
      </c>
      <c r="C3438" s="4" t="s">
        <v>10</v>
      </c>
    </row>
    <row r="3439" spans="1:19">
      <c r="A3439" t="n">
        <v>28482</v>
      </c>
      <c r="B3439" s="30" t="n">
        <v>16</v>
      </c>
      <c r="C3439" s="7" t="n">
        <v>400</v>
      </c>
    </row>
    <row r="3440" spans="1:19">
      <c r="A3440" t="s">
        <v>4</v>
      </c>
      <c r="B3440" s="4" t="s">
        <v>5</v>
      </c>
      <c r="C3440" s="4" t="s">
        <v>13</v>
      </c>
      <c r="D3440" s="4" t="s">
        <v>10</v>
      </c>
      <c r="E3440" s="4" t="s">
        <v>18</v>
      </c>
      <c r="F3440" s="4" t="s">
        <v>10</v>
      </c>
      <c r="G3440" s="4" t="s">
        <v>9</v>
      </c>
      <c r="H3440" s="4" t="s">
        <v>9</v>
      </c>
      <c r="I3440" s="4" t="s">
        <v>10</v>
      </c>
      <c r="J3440" s="4" t="s">
        <v>10</v>
      </c>
      <c r="K3440" s="4" t="s">
        <v>9</v>
      </c>
      <c r="L3440" s="4" t="s">
        <v>9</v>
      </c>
      <c r="M3440" s="4" t="s">
        <v>9</v>
      </c>
      <c r="N3440" s="4" t="s">
        <v>9</v>
      </c>
      <c r="O3440" s="4" t="s">
        <v>6</v>
      </c>
    </row>
    <row r="3441" spans="1:19">
      <c r="A3441" t="n">
        <v>28485</v>
      </c>
      <c r="B3441" s="14" t="n">
        <v>50</v>
      </c>
      <c r="C3441" s="7" t="n">
        <v>0</v>
      </c>
      <c r="D3441" s="7" t="n">
        <v>5302</v>
      </c>
      <c r="E3441" s="7" t="n">
        <v>1</v>
      </c>
      <c r="F3441" s="7" t="n">
        <v>0</v>
      </c>
      <c r="G3441" s="7" t="n">
        <v>0</v>
      </c>
      <c r="H3441" s="7" t="n">
        <v>0</v>
      </c>
      <c r="I3441" s="7" t="n">
        <v>0</v>
      </c>
      <c r="J3441" s="7" t="n">
        <v>65533</v>
      </c>
      <c r="K3441" s="7" t="n">
        <v>0</v>
      </c>
      <c r="L3441" s="7" t="n">
        <v>0</v>
      </c>
      <c r="M3441" s="7" t="n">
        <v>0</v>
      </c>
      <c r="N3441" s="7" t="n">
        <v>0</v>
      </c>
      <c r="O3441" s="7" t="s">
        <v>12</v>
      </c>
    </row>
    <row r="3442" spans="1:19">
      <c r="A3442" t="s">
        <v>4</v>
      </c>
      <c r="B3442" s="4" t="s">
        <v>5</v>
      </c>
      <c r="C3442" s="4" t="s">
        <v>13</v>
      </c>
      <c r="D3442" s="4" t="s">
        <v>10</v>
      </c>
      <c r="E3442" s="4" t="s">
        <v>10</v>
      </c>
      <c r="F3442" s="4" t="s">
        <v>10</v>
      </c>
      <c r="G3442" s="4" t="s">
        <v>10</v>
      </c>
      <c r="H3442" s="4" t="s">
        <v>10</v>
      </c>
      <c r="I3442" s="4" t="s">
        <v>6</v>
      </c>
      <c r="J3442" s="4" t="s">
        <v>18</v>
      </c>
      <c r="K3442" s="4" t="s">
        <v>18</v>
      </c>
      <c r="L3442" s="4" t="s">
        <v>18</v>
      </c>
      <c r="M3442" s="4" t="s">
        <v>9</v>
      </c>
      <c r="N3442" s="4" t="s">
        <v>9</v>
      </c>
      <c r="O3442" s="4" t="s">
        <v>18</v>
      </c>
      <c r="P3442" s="4" t="s">
        <v>18</v>
      </c>
      <c r="Q3442" s="4" t="s">
        <v>18</v>
      </c>
      <c r="R3442" s="4" t="s">
        <v>18</v>
      </c>
      <c r="S3442" s="4" t="s">
        <v>13</v>
      </c>
    </row>
    <row r="3443" spans="1:19">
      <c r="A3443" t="n">
        <v>28524</v>
      </c>
      <c r="B3443" s="31" t="n">
        <v>39</v>
      </c>
      <c r="C3443" s="7" t="n">
        <v>12</v>
      </c>
      <c r="D3443" s="7" t="n">
        <v>65533</v>
      </c>
      <c r="E3443" s="7" t="n">
        <v>204</v>
      </c>
      <c r="F3443" s="7" t="n">
        <v>0</v>
      </c>
      <c r="G3443" s="7" t="n">
        <v>1</v>
      </c>
      <c r="H3443" s="7" t="n">
        <v>3</v>
      </c>
      <c r="I3443" s="7" t="s">
        <v>12</v>
      </c>
      <c r="J3443" s="7" t="n">
        <v>0</v>
      </c>
      <c r="K3443" s="7" t="n">
        <v>0</v>
      </c>
      <c r="L3443" s="7" t="n">
        <v>0</v>
      </c>
      <c r="M3443" s="7" t="n">
        <v>0</v>
      </c>
      <c r="N3443" s="7" t="n">
        <v>0</v>
      </c>
      <c r="O3443" s="7" t="n">
        <v>0</v>
      </c>
      <c r="P3443" s="7" t="n">
        <v>1</v>
      </c>
      <c r="Q3443" s="7" t="n">
        <v>1</v>
      </c>
      <c r="R3443" s="7" t="n">
        <v>1</v>
      </c>
      <c r="S3443" s="7" t="n">
        <v>255</v>
      </c>
    </row>
    <row r="3444" spans="1:19">
      <c r="A3444" t="s">
        <v>4</v>
      </c>
      <c r="B3444" s="4" t="s">
        <v>5</v>
      </c>
      <c r="C3444" s="4" t="s">
        <v>10</v>
      </c>
      <c r="D3444" s="4" t="s">
        <v>9</v>
      </c>
      <c r="E3444" s="4" t="s">
        <v>9</v>
      </c>
      <c r="F3444" s="4" t="s">
        <v>9</v>
      </c>
      <c r="G3444" s="4" t="s">
        <v>9</v>
      </c>
      <c r="H3444" s="4" t="s">
        <v>10</v>
      </c>
      <c r="I3444" s="4" t="s">
        <v>13</v>
      </c>
    </row>
    <row r="3445" spans="1:19">
      <c r="A3445" t="n">
        <v>28574</v>
      </c>
      <c r="B3445" s="70" t="n">
        <v>66</v>
      </c>
      <c r="C3445" s="7" t="n">
        <v>1</v>
      </c>
      <c r="D3445" s="7" t="n">
        <v>1065353216</v>
      </c>
      <c r="E3445" s="7" t="n">
        <v>1065353216</v>
      </c>
      <c r="F3445" s="7" t="n">
        <v>1065353216</v>
      </c>
      <c r="G3445" s="7" t="n">
        <v>1065353216</v>
      </c>
      <c r="H3445" s="7" t="n">
        <v>1000</v>
      </c>
      <c r="I3445" s="7" t="n">
        <v>3</v>
      </c>
    </row>
    <row r="3446" spans="1:19">
      <c r="A3446" t="s">
        <v>4</v>
      </c>
      <c r="B3446" s="4" t="s">
        <v>5</v>
      </c>
      <c r="C3446" s="4" t="s">
        <v>13</v>
      </c>
      <c r="D3446" s="4" t="s">
        <v>10</v>
      </c>
      <c r="E3446" s="4" t="s">
        <v>10</v>
      </c>
      <c r="F3446" s="4" t="s">
        <v>10</v>
      </c>
      <c r="G3446" s="4" t="s">
        <v>10</v>
      </c>
      <c r="H3446" s="4" t="s">
        <v>10</v>
      </c>
      <c r="I3446" s="4" t="s">
        <v>6</v>
      </c>
      <c r="J3446" s="4" t="s">
        <v>18</v>
      </c>
      <c r="K3446" s="4" t="s">
        <v>18</v>
      </c>
      <c r="L3446" s="4" t="s">
        <v>18</v>
      </c>
      <c r="M3446" s="4" t="s">
        <v>9</v>
      </c>
      <c r="N3446" s="4" t="s">
        <v>9</v>
      </c>
      <c r="O3446" s="4" t="s">
        <v>18</v>
      </c>
      <c r="P3446" s="4" t="s">
        <v>18</v>
      </c>
      <c r="Q3446" s="4" t="s">
        <v>18</v>
      </c>
      <c r="R3446" s="4" t="s">
        <v>18</v>
      </c>
      <c r="S3446" s="4" t="s">
        <v>13</v>
      </c>
    </row>
    <row r="3447" spans="1:19">
      <c r="A3447" t="n">
        <v>28596</v>
      </c>
      <c r="B3447" s="31" t="n">
        <v>39</v>
      </c>
      <c r="C3447" s="7" t="n">
        <v>12</v>
      </c>
      <c r="D3447" s="7" t="n">
        <v>65533</v>
      </c>
      <c r="E3447" s="7" t="n">
        <v>204</v>
      </c>
      <c r="F3447" s="7" t="n">
        <v>0</v>
      </c>
      <c r="G3447" s="7" t="n">
        <v>2</v>
      </c>
      <c r="H3447" s="7" t="n">
        <v>3</v>
      </c>
      <c r="I3447" s="7" t="s">
        <v>12</v>
      </c>
      <c r="J3447" s="7" t="n">
        <v>0</v>
      </c>
      <c r="K3447" s="7" t="n">
        <v>0</v>
      </c>
      <c r="L3447" s="7" t="n">
        <v>0</v>
      </c>
      <c r="M3447" s="7" t="n">
        <v>0</v>
      </c>
      <c r="N3447" s="7" t="n">
        <v>0</v>
      </c>
      <c r="O3447" s="7" t="n">
        <v>0</v>
      </c>
      <c r="P3447" s="7" t="n">
        <v>1</v>
      </c>
      <c r="Q3447" s="7" t="n">
        <v>1</v>
      </c>
      <c r="R3447" s="7" t="n">
        <v>1</v>
      </c>
      <c r="S3447" s="7" t="n">
        <v>255</v>
      </c>
    </row>
    <row r="3448" spans="1:19">
      <c r="A3448" t="s">
        <v>4</v>
      </c>
      <c r="B3448" s="4" t="s">
        <v>5</v>
      </c>
      <c r="C3448" s="4" t="s">
        <v>10</v>
      </c>
      <c r="D3448" s="4" t="s">
        <v>9</v>
      </c>
      <c r="E3448" s="4" t="s">
        <v>9</v>
      </c>
      <c r="F3448" s="4" t="s">
        <v>9</v>
      </c>
      <c r="G3448" s="4" t="s">
        <v>9</v>
      </c>
      <c r="H3448" s="4" t="s">
        <v>10</v>
      </c>
      <c r="I3448" s="4" t="s">
        <v>13</v>
      </c>
    </row>
    <row r="3449" spans="1:19">
      <c r="A3449" t="n">
        <v>28646</v>
      </c>
      <c r="B3449" s="70" t="n">
        <v>66</v>
      </c>
      <c r="C3449" s="7" t="n">
        <v>2</v>
      </c>
      <c r="D3449" s="7" t="n">
        <v>1065353216</v>
      </c>
      <c r="E3449" s="7" t="n">
        <v>1065353216</v>
      </c>
      <c r="F3449" s="7" t="n">
        <v>1065353216</v>
      </c>
      <c r="G3449" s="7" t="n">
        <v>1065353216</v>
      </c>
      <c r="H3449" s="7" t="n">
        <v>1000</v>
      </c>
      <c r="I3449" s="7" t="n">
        <v>3</v>
      </c>
    </row>
    <row r="3450" spans="1:19">
      <c r="A3450" t="s">
        <v>4</v>
      </c>
      <c r="B3450" s="4" t="s">
        <v>5</v>
      </c>
      <c r="C3450" s="4" t="s">
        <v>13</v>
      </c>
      <c r="D3450" s="4" t="s">
        <v>10</v>
      </c>
      <c r="E3450" s="4" t="s">
        <v>10</v>
      </c>
      <c r="F3450" s="4" t="s">
        <v>10</v>
      </c>
      <c r="G3450" s="4" t="s">
        <v>10</v>
      </c>
      <c r="H3450" s="4" t="s">
        <v>10</v>
      </c>
      <c r="I3450" s="4" t="s">
        <v>6</v>
      </c>
      <c r="J3450" s="4" t="s">
        <v>18</v>
      </c>
      <c r="K3450" s="4" t="s">
        <v>18</v>
      </c>
      <c r="L3450" s="4" t="s">
        <v>18</v>
      </c>
      <c r="M3450" s="4" t="s">
        <v>9</v>
      </c>
      <c r="N3450" s="4" t="s">
        <v>9</v>
      </c>
      <c r="O3450" s="4" t="s">
        <v>18</v>
      </c>
      <c r="P3450" s="4" t="s">
        <v>18</v>
      </c>
      <c r="Q3450" s="4" t="s">
        <v>18</v>
      </c>
      <c r="R3450" s="4" t="s">
        <v>18</v>
      </c>
      <c r="S3450" s="4" t="s">
        <v>13</v>
      </c>
    </row>
    <row r="3451" spans="1:19">
      <c r="A3451" t="n">
        <v>28668</v>
      </c>
      <c r="B3451" s="31" t="n">
        <v>39</v>
      </c>
      <c r="C3451" s="7" t="n">
        <v>12</v>
      </c>
      <c r="D3451" s="7" t="n">
        <v>65533</v>
      </c>
      <c r="E3451" s="7" t="n">
        <v>204</v>
      </c>
      <c r="F3451" s="7" t="n">
        <v>0</v>
      </c>
      <c r="G3451" s="7" t="n">
        <v>3</v>
      </c>
      <c r="H3451" s="7" t="n">
        <v>3</v>
      </c>
      <c r="I3451" s="7" t="s">
        <v>12</v>
      </c>
      <c r="J3451" s="7" t="n">
        <v>0</v>
      </c>
      <c r="K3451" s="7" t="n">
        <v>0</v>
      </c>
      <c r="L3451" s="7" t="n">
        <v>0</v>
      </c>
      <c r="M3451" s="7" t="n">
        <v>0</v>
      </c>
      <c r="N3451" s="7" t="n">
        <v>0</v>
      </c>
      <c r="O3451" s="7" t="n">
        <v>0</v>
      </c>
      <c r="P3451" s="7" t="n">
        <v>1</v>
      </c>
      <c r="Q3451" s="7" t="n">
        <v>1</v>
      </c>
      <c r="R3451" s="7" t="n">
        <v>1</v>
      </c>
      <c r="S3451" s="7" t="n">
        <v>255</v>
      </c>
    </row>
    <row r="3452" spans="1:19">
      <c r="A3452" t="s">
        <v>4</v>
      </c>
      <c r="B3452" s="4" t="s">
        <v>5</v>
      </c>
      <c r="C3452" s="4" t="s">
        <v>10</v>
      </c>
      <c r="D3452" s="4" t="s">
        <v>9</v>
      </c>
      <c r="E3452" s="4" t="s">
        <v>9</v>
      </c>
      <c r="F3452" s="4" t="s">
        <v>9</v>
      </c>
      <c r="G3452" s="4" t="s">
        <v>9</v>
      </c>
      <c r="H3452" s="4" t="s">
        <v>10</v>
      </c>
      <c r="I3452" s="4" t="s">
        <v>13</v>
      </c>
    </row>
    <row r="3453" spans="1:19">
      <c r="A3453" t="n">
        <v>28718</v>
      </c>
      <c r="B3453" s="70" t="n">
        <v>66</v>
      </c>
      <c r="C3453" s="7" t="n">
        <v>3</v>
      </c>
      <c r="D3453" s="7" t="n">
        <v>1065353216</v>
      </c>
      <c r="E3453" s="7" t="n">
        <v>1065353216</v>
      </c>
      <c r="F3453" s="7" t="n">
        <v>1065353216</v>
      </c>
      <c r="G3453" s="7" t="n">
        <v>1065353216</v>
      </c>
      <c r="H3453" s="7" t="n">
        <v>1000</v>
      </c>
      <c r="I3453" s="7" t="n">
        <v>3</v>
      </c>
    </row>
    <row r="3454" spans="1:19">
      <c r="A3454" t="s">
        <v>4</v>
      </c>
      <c r="B3454" s="4" t="s">
        <v>5</v>
      </c>
      <c r="C3454" s="4" t="s">
        <v>10</v>
      </c>
    </row>
    <row r="3455" spans="1:19">
      <c r="A3455" t="n">
        <v>28740</v>
      </c>
      <c r="B3455" s="30" t="n">
        <v>16</v>
      </c>
      <c r="C3455" s="7" t="n">
        <v>400</v>
      </c>
    </row>
    <row r="3456" spans="1:19">
      <c r="A3456" t="s">
        <v>4</v>
      </c>
      <c r="B3456" s="4" t="s">
        <v>5</v>
      </c>
      <c r="C3456" s="4" t="s">
        <v>13</v>
      </c>
      <c r="D3456" s="4" t="s">
        <v>10</v>
      </c>
      <c r="E3456" s="4" t="s">
        <v>18</v>
      </c>
      <c r="F3456" s="4" t="s">
        <v>10</v>
      </c>
      <c r="G3456" s="4" t="s">
        <v>9</v>
      </c>
      <c r="H3456" s="4" t="s">
        <v>9</v>
      </c>
      <c r="I3456" s="4" t="s">
        <v>10</v>
      </c>
      <c r="J3456" s="4" t="s">
        <v>10</v>
      </c>
      <c r="K3456" s="4" t="s">
        <v>9</v>
      </c>
      <c r="L3456" s="4" t="s">
        <v>9</v>
      </c>
      <c r="M3456" s="4" t="s">
        <v>9</v>
      </c>
      <c r="N3456" s="4" t="s">
        <v>9</v>
      </c>
      <c r="O3456" s="4" t="s">
        <v>6</v>
      </c>
    </row>
    <row r="3457" spans="1:19">
      <c r="A3457" t="n">
        <v>28743</v>
      </c>
      <c r="B3457" s="14" t="n">
        <v>50</v>
      </c>
      <c r="C3457" s="7" t="n">
        <v>0</v>
      </c>
      <c r="D3457" s="7" t="n">
        <v>5302</v>
      </c>
      <c r="E3457" s="7" t="n">
        <v>1</v>
      </c>
      <c r="F3457" s="7" t="n">
        <v>0</v>
      </c>
      <c r="G3457" s="7" t="n">
        <v>0</v>
      </c>
      <c r="H3457" s="7" t="n">
        <v>0</v>
      </c>
      <c r="I3457" s="7" t="n">
        <v>0</v>
      </c>
      <c r="J3457" s="7" t="n">
        <v>65533</v>
      </c>
      <c r="K3457" s="7" t="n">
        <v>0</v>
      </c>
      <c r="L3457" s="7" t="n">
        <v>0</v>
      </c>
      <c r="M3457" s="7" t="n">
        <v>0</v>
      </c>
      <c r="N3457" s="7" t="n">
        <v>0</v>
      </c>
      <c r="O3457" s="7" t="s">
        <v>12</v>
      </c>
    </row>
    <row r="3458" spans="1:19">
      <c r="A3458" t="s">
        <v>4</v>
      </c>
      <c r="B3458" s="4" t="s">
        <v>5</v>
      </c>
      <c r="C3458" s="4" t="s">
        <v>13</v>
      </c>
      <c r="D3458" s="4" t="s">
        <v>10</v>
      </c>
      <c r="E3458" s="4" t="s">
        <v>10</v>
      </c>
      <c r="F3458" s="4" t="s">
        <v>10</v>
      </c>
      <c r="G3458" s="4" t="s">
        <v>10</v>
      </c>
      <c r="H3458" s="4" t="s">
        <v>10</v>
      </c>
      <c r="I3458" s="4" t="s">
        <v>6</v>
      </c>
      <c r="J3458" s="4" t="s">
        <v>18</v>
      </c>
      <c r="K3458" s="4" t="s">
        <v>18</v>
      </c>
      <c r="L3458" s="4" t="s">
        <v>18</v>
      </c>
      <c r="M3458" s="4" t="s">
        <v>9</v>
      </c>
      <c r="N3458" s="4" t="s">
        <v>9</v>
      </c>
      <c r="O3458" s="4" t="s">
        <v>18</v>
      </c>
      <c r="P3458" s="4" t="s">
        <v>18</v>
      </c>
      <c r="Q3458" s="4" t="s">
        <v>18</v>
      </c>
      <c r="R3458" s="4" t="s">
        <v>18</v>
      </c>
      <c r="S3458" s="4" t="s">
        <v>13</v>
      </c>
    </row>
    <row r="3459" spans="1:19">
      <c r="A3459" t="n">
        <v>28782</v>
      </c>
      <c r="B3459" s="31" t="n">
        <v>39</v>
      </c>
      <c r="C3459" s="7" t="n">
        <v>12</v>
      </c>
      <c r="D3459" s="7" t="n">
        <v>65533</v>
      </c>
      <c r="E3459" s="7" t="n">
        <v>204</v>
      </c>
      <c r="F3459" s="7" t="n">
        <v>0</v>
      </c>
      <c r="G3459" s="7" t="n">
        <v>4</v>
      </c>
      <c r="H3459" s="7" t="n">
        <v>3</v>
      </c>
      <c r="I3459" s="7" t="s">
        <v>12</v>
      </c>
      <c r="J3459" s="7" t="n">
        <v>0</v>
      </c>
      <c r="K3459" s="7" t="n">
        <v>0</v>
      </c>
      <c r="L3459" s="7" t="n">
        <v>0</v>
      </c>
      <c r="M3459" s="7" t="n">
        <v>0</v>
      </c>
      <c r="N3459" s="7" t="n">
        <v>0</v>
      </c>
      <c r="O3459" s="7" t="n">
        <v>0</v>
      </c>
      <c r="P3459" s="7" t="n">
        <v>1</v>
      </c>
      <c r="Q3459" s="7" t="n">
        <v>1</v>
      </c>
      <c r="R3459" s="7" t="n">
        <v>1</v>
      </c>
      <c r="S3459" s="7" t="n">
        <v>255</v>
      </c>
    </row>
    <row r="3460" spans="1:19">
      <c r="A3460" t="s">
        <v>4</v>
      </c>
      <c r="B3460" s="4" t="s">
        <v>5</v>
      </c>
      <c r="C3460" s="4" t="s">
        <v>10</v>
      </c>
      <c r="D3460" s="4" t="s">
        <v>9</v>
      </c>
      <c r="E3460" s="4" t="s">
        <v>9</v>
      </c>
      <c r="F3460" s="4" t="s">
        <v>9</v>
      </c>
      <c r="G3460" s="4" t="s">
        <v>9</v>
      </c>
      <c r="H3460" s="4" t="s">
        <v>10</v>
      </c>
      <c r="I3460" s="4" t="s">
        <v>13</v>
      </c>
    </row>
    <row r="3461" spans="1:19">
      <c r="A3461" t="n">
        <v>28832</v>
      </c>
      <c r="B3461" s="70" t="n">
        <v>66</v>
      </c>
      <c r="C3461" s="7" t="n">
        <v>4</v>
      </c>
      <c r="D3461" s="7" t="n">
        <v>1065353216</v>
      </c>
      <c r="E3461" s="7" t="n">
        <v>1065353216</v>
      </c>
      <c r="F3461" s="7" t="n">
        <v>1065353216</v>
      </c>
      <c r="G3461" s="7" t="n">
        <v>1065353216</v>
      </c>
      <c r="H3461" s="7" t="n">
        <v>1000</v>
      </c>
      <c r="I3461" s="7" t="n">
        <v>3</v>
      </c>
    </row>
    <row r="3462" spans="1:19">
      <c r="A3462" t="s">
        <v>4</v>
      </c>
      <c r="B3462" s="4" t="s">
        <v>5</v>
      </c>
      <c r="C3462" s="4" t="s">
        <v>13</v>
      </c>
      <c r="D3462" s="4" t="s">
        <v>10</v>
      </c>
      <c r="E3462" s="4" t="s">
        <v>10</v>
      </c>
      <c r="F3462" s="4" t="s">
        <v>10</v>
      </c>
      <c r="G3462" s="4" t="s">
        <v>10</v>
      </c>
      <c r="H3462" s="4" t="s">
        <v>10</v>
      </c>
      <c r="I3462" s="4" t="s">
        <v>6</v>
      </c>
      <c r="J3462" s="4" t="s">
        <v>18</v>
      </c>
      <c r="K3462" s="4" t="s">
        <v>18</v>
      </c>
      <c r="L3462" s="4" t="s">
        <v>18</v>
      </c>
      <c r="M3462" s="4" t="s">
        <v>9</v>
      </c>
      <c r="N3462" s="4" t="s">
        <v>9</v>
      </c>
      <c r="O3462" s="4" t="s">
        <v>18</v>
      </c>
      <c r="P3462" s="4" t="s">
        <v>18</v>
      </c>
      <c r="Q3462" s="4" t="s">
        <v>18</v>
      </c>
      <c r="R3462" s="4" t="s">
        <v>18</v>
      </c>
      <c r="S3462" s="4" t="s">
        <v>13</v>
      </c>
    </row>
    <row r="3463" spans="1:19">
      <c r="A3463" t="n">
        <v>28854</v>
      </c>
      <c r="B3463" s="31" t="n">
        <v>39</v>
      </c>
      <c r="C3463" s="7" t="n">
        <v>12</v>
      </c>
      <c r="D3463" s="7" t="n">
        <v>65533</v>
      </c>
      <c r="E3463" s="7" t="n">
        <v>204</v>
      </c>
      <c r="F3463" s="7" t="n">
        <v>0</v>
      </c>
      <c r="G3463" s="7" t="n">
        <v>6</v>
      </c>
      <c r="H3463" s="7" t="n">
        <v>3</v>
      </c>
      <c r="I3463" s="7" t="s">
        <v>12</v>
      </c>
      <c r="J3463" s="7" t="n">
        <v>0</v>
      </c>
      <c r="K3463" s="7" t="n">
        <v>0</v>
      </c>
      <c r="L3463" s="7" t="n">
        <v>0</v>
      </c>
      <c r="M3463" s="7" t="n">
        <v>0</v>
      </c>
      <c r="N3463" s="7" t="n">
        <v>0</v>
      </c>
      <c r="O3463" s="7" t="n">
        <v>0</v>
      </c>
      <c r="P3463" s="7" t="n">
        <v>1</v>
      </c>
      <c r="Q3463" s="7" t="n">
        <v>1</v>
      </c>
      <c r="R3463" s="7" t="n">
        <v>1</v>
      </c>
      <c r="S3463" s="7" t="n">
        <v>255</v>
      </c>
    </row>
    <row r="3464" spans="1:19">
      <c r="A3464" t="s">
        <v>4</v>
      </c>
      <c r="B3464" s="4" t="s">
        <v>5</v>
      </c>
      <c r="C3464" s="4" t="s">
        <v>10</v>
      </c>
      <c r="D3464" s="4" t="s">
        <v>9</v>
      </c>
      <c r="E3464" s="4" t="s">
        <v>9</v>
      </c>
      <c r="F3464" s="4" t="s">
        <v>9</v>
      </c>
      <c r="G3464" s="4" t="s">
        <v>9</v>
      </c>
      <c r="H3464" s="4" t="s">
        <v>10</v>
      </c>
      <c r="I3464" s="4" t="s">
        <v>13</v>
      </c>
    </row>
    <row r="3465" spans="1:19">
      <c r="A3465" t="n">
        <v>28904</v>
      </c>
      <c r="B3465" s="70" t="n">
        <v>66</v>
      </c>
      <c r="C3465" s="7" t="n">
        <v>6</v>
      </c>
      <c r="D3465" s="7" t="n">
        <v>1065353216</v>
      </c>
      <c r="E3465" s="7" t="n">
        <v>1065353216</v>
      </c>
      <c r="F3465" s="7" t="n">
        <v>1065353216</v>
      </c>
      <c r="G3465" s="7" t="n">
        <v>1065353216</v>
      </c>
      <c r="H3465" s="7" t="n">
        <v>1000</v>
      </c>
      <c r="I3465" s="7" t="n">
        <v>3</v>
      </c>
    </row>
    <row r="3466" spans="1:19">
      <c r="A3466" t="s">
        <v>4</v>
      </c>
      <c r="B3466" s="4" t="s">
        <v>5</v>
      </c>
      <c r="C3466" s="4" t="s">
        <v>13</v>
      </c>
      <c r="D3466" s="4" t="s">
        <v>10</v>
      </c>
      <c r="E3466" s="4" t="s">
        <v>10</v>
      </c>
      <c r="F3466" s="4" t="s">
        <v>10</v>
      </c>
      <c r="G3466" s="4" t="s">
        <v>10</v>
      </c>
      <c r="H3466" s="4" t="s">
        <v>10</v>
      </c>
      <c r="I3466" s="4" t="s">
        <v>6</v>
      </c>
      <c r="J3466" s="4" t="s">
        <v>18</v>
      </c>
      <c r="K3466" s="4" t="s">
        <v>18</v>
      </c>
      <c r="L3466" s="4" t="s">
        <v>18</v>
      </c>
      <c r="M3466" s="4" t="s">
        <v>9</v>
      </c>
      <c r="N3466" s="4" t="s">
        <v>9</v>
      </c>
      <c r="O3466" s="4" t="s">
        <v>18</v>
      </c>
      <c r="P3466" s="4" t="s">
        <v>18</v>
      </c>
      <c r="Q3466" s="4" t="s">
        <v>18</v>
      </c>
      <c r="R3466" s="4" t="s">
        <v>18</v>
      </c>
      <c r="S3466" s="4" t="s">
        <v>13</v>
      </c>
    </row>
    <row r="3467" spans="1:19">
      <c r="A3467" t="n">
        <v>28926</v>
      </c>
      <c r="B3467" s="31" t="n">
        <v>39</v>
      </c>
      <c r="C3467" s="7" t="n">
        <v>12</v>
      </c>
      <c r="D3467" s="7" t="n">
        <v>65533</v>
      </c>
      <c r="E3467" s="7" t="n">
        <v>204</v>
      </c>
      <c r="F3467" s="7" t="n">
        <v>0</v>
      </c>
      <c r="G3467" s="7" t="n">
        <v>7</v>
      </c>
      <c r="H3467" s="7" t="n">
        <v>3</v>
      </c>
      <c r="I3467" s="7" t="s">
        <v>12</v>
      </c>
      <c r="J3467" s="7" t="n">
        <v>0</v>
      </c>
      <c r="K3467" s="7" t="n">
        <v>0</v>
      </c>
      <c r="L3467" s="7" t="n">
        <v>0</v>
      </c>
      <c r="M3467" s="7" t="n">
        <v>0</v>
      </c>
      <c r="N3467" s="7" t="n">
        <v>0</v>
      </c>
      <c r="O3467" s="7" t="n">
        <v>0</v>
      </c>
      <c r="P3467" s="7" t="n">
        <v>1</v>
      </c>
      <c r="Q3467" s="7" t="n">
        <v>1</v>
      </c>
      <c r="R3467" s="7" t="n">
        <v>1</v>
      </c>
      <c r="S3467" s="7" t="n">
        <v>255</v>
      </c>
    </row>
    <row r="3468" spans="1:19">
      <c r="A3468" t="s">
        <v>4</v>
      </c>
      <c r="B3468" s="4" t="s">
        <v>5</v>
      </c>
      <c r="C3468" s="4" t="s">
        <v>10</v>
      </c>
      <c r="D3468" s="4" t="s">
        <v>9</v>
      </c>
      <c r="E3468" s="4" t="s">
        <v>9</v>
      </c>
      <c r="F3468" s="4" t="s">
        <v>9</v>
      </c>
      <c r="G3468" s="4" t="s">
        <v>9</v>
      </c>
      <c r="H3468" s="4" t="s">
        <v>10</v>
      </c>
      <c r="I3468" s="4" t="s">
        <v>13</v>
      </c>
    </row>
    <row r="3469" spans="1:19">
      <c r="A3469" t="n">
        <v>28976</v>
      </c>
      <c r="B3469" s="70" t="n">
        <v>66</v>
      </c>
      <c r="C3469" s="7" t="n">
        <v>7</v>
      </c>
      <c r="D3469" s="7" t="n">
        <v>1065353216</v>
      </c>
      <c r="E3469" s="7" t="n">
        <v>1065353216</v>
      </c>
      <c r="F3469" s="7" t="n">
        <v>1065353216</v>
      </c>
      <c r="G3469" s="7" t="n">
        <v>1065353216</v>
      </c>
      <c r="H3469" s="7" t="n">
        <v>1000</v>
      </c>
      <c r="I3469" s="7" t="n">
        <v>3</v>
      </c>
    </row>
    <row r="3470" spans="1:19">
      <c r="A3470" t="s">
        <v>4</v>
      </c>
      <c r="B3470" s="4" t="s">
        <v>5</v>
      </c>
      <c r="C3470" s="4" t="s">
        <v>10</v>
      </c>
    </row>
    <row r="3471" spans="1:19">
      <c r="A3471" t="n">
        <v>28998</v>
      </c>
      <c r="B3471" s="30" t="n">
        <v>16</v>
      </c>
      <c r="C3471" s="7" t="n">
        <v>400</v>
      </c>
    </row>
    <row r="3472" spans="1:19">
      <c r="A3472" t="s">
        <v>4</v>
      </c>
      <c r="B3472" s="4" t="s">
        <v>5</v>
      </c>
      <c r="C3472" s="4" t="s">
        <v>13</v>
      </c>
      <c r="D3472" s="4" t="s">
        <v>10</v>
      </c>
      <c r="E3472" s="4" t="s">
        <v>18</v>
      </c>
      <c r="F3472" s="4" t="s">
        <v>10</v>
      </c>
      <c r="G3472" s="4" t="s">
        <v>9</v>
      </c>
      <c r="H3472" s="4" t="s">
        <v>9</v>
      </c>
      <c r="I3472" s="4" t="s">
        <v>10</v>
      </c>
      <c r="J3472" s="4" t="s">
        <v>10</v>
      </c>
      <c r="K3472" s="4" t="s">
        <v>9</v>
      </c>
      <c r="L3472" s="4" t="s">
        <v>9</v>
      </c>
      <c r="M3472" s="4" t="s">
        <v>9</v>
      </c>
      <c r="N3472" s="4" t="s">
        <v>9</v>
      </c>
      <c r="O3472" s="4" t="s">
        <v>6</v>
      </c>
    </row>
    <row r="3473" spans="1:19">
      <c r="A3473" t="n">
        <v>29001</v>
      </c>
      <c r="B3473" s="14" t="n">
        <v>50</v>
      </c>
      <c r="C3473" s="7" t="n">
        <v>0</v>
      </c>
      <c r="D3473" s="7" t="n">
        <v>5302</v>
      </c>
      <c r="E3473" s="7" t="n">
        <v>1</v>
      </c>
      <c r="F3473" s="7" t="n">
        <v>0</v>
      </c>
      <c r="G3473" s="7" t="n">
        <v>0</v>
      </c>
      <c r="H3473" s="7" t="n">
        <v>0</v>
      </c>
      <c r="I3473" s="7" t="n">
        <v>0</v>
      </c>
      <c r="J3473" s="7" t="n">
        <v>65533</v>
      </c>
      <c r="K3473" s="7" t="n">
        <v>0</v>
      </c>
      <c r="L3473" s="7" t="n">
        <v>0</v>
      </c>
      <c r="M3473" s="7" t="n">
        <v>0</v>
      </c>
      <c r="N3473" s="7" t="n">
        <v>0</v>
      </c>
      <c r="O3473" s="7" t="s">
        <v>12</v>
      </c>
    </row>
    <row r="3474" spans="1:19">
      <c r="A3474" t="s">
        <v>4</v>
      </c>
      <c r="B3474" s="4" t="s">
        <v>5</v>
      </c>
      <c r="C3474" s="4" t="s">
        <v>13</v>
      </c>
      <c r="D3474" s="4" t="s">
        <v>10</v>
      </c>
      <c r="E3474" s="4" t="s">
        <v>10</v>
      </c>
      <c r="F3474" s="4" t="s">
        <v>10</v>
      </c>
      <c r="G3474" s="4" t="s">
        <v>10</v>
      </c>
      <c r="H3474" s="4" t="s">
        <v>10</v>
      </c>
      <c r="I3474" s="4" t="s">
        <v>6</v>
      </c>
      <c r="J3474" s="4" t="s">
        <v>18</v>
      </c>
      <c r="K3474" s="4" t="s">
        <v>18</v>
      </c>
      <c r="L3474" s="4" t="s">
        <v>18</v>
      </c>
      <c r="M3474" s="4" t="s">
        <v>9</v>
      </c>
      <c r="N3474" s="4" t="s">
        <v>9</v>
      </c>
      <c r="O3474" s="4" t="s">
        <v>18</v>
      </c>
      <c r="P3474" s="4" t="s">
        <v>18</v>
      </c>
      <c r="Q3474" s="4" t="s">
        <v>18</v>
      </c>
      <c r="R3474" s="4" t="s">
        <v>18</v>
      </c>
      <c r="S3474" s="4" t="s">
        <v>13</v>
      </c>
    </row>
    <row r="3475" spans="1:19">
      <c r="A3475" t="n">
        <v>29040</v>
      </c>
      <c r="B3475" s="31" t="n">
        <v>39</v>
      </c>
      <c r="C3475" s="7" t="n">
        <v>12</v>
      </c>
      <c r="D3475" s="7" t="n">
        <v>65533</v>
      </c>
      <c r="E3475" s="7" t="n">
        <v>204</v>
      </c>
      <c r="F3475" s="7" t="n">
        <v>0</v>
      </c>
      <c r="G3475" s="7" t="n">
        <v>8</v>
      </c>
      <c r="H3475" s="7" t="n">
        <v>3</v>
      </c>
      <c r="I3475" s="7" t="s">
        <v>12</v>
      </c>
      <c r="J3475" s="7" t="n">
        <v>0</v>
      </c>
      <c r="K3475" s="7" t="n">
        <v>0</v>
      </c>
      <c r="L3475" s="7" t="n">
        <v>0</v>
      </c>
      <c r="M3475" s="7" t="n">
        <v>0</v>
      </c>
      <c r="N3475" s="7" t="n">
        <v>0</v>
      </c>
      <c r="O3475" s="7" t="n">
        <v>0</v>
      </c>
      <c r="P3475" s="7" t="n">
        <v>1</v>
      </c>
      <c r="Q3475" s="7" t="n">
        <v>1</v>
      </c>
      <c r="R3475" s="7" t="n">
        <v>1</v>
      </c>
      <c r="S3475" s="7" t="n">
        <v>255</v>
      </c>
    </row>
    <row r="3476" spans="1:19">
      <c r="A3476" t="s">
        <v>4</v>
      </c>
      <c r="B3476" s="4" t="s">
        <v>5</v>
      </c>
      <c r="C3476" s="4" t="s">
        <v>10</v>
      </c>
      <c r="D3476" s="4" t="s">
        <v>9</v>
      </c>
      <c r="E3476" s="4" t="s">
        <v>9</v>
      </c>
      <c r="F3476" s="4" t="s">
        <v>9</v>
      </c>
      <c r="G3476" s="4" t="s">
        <v>9</v>
      </c>
      <c r="H3476" s="4" t="s">
        <v>10</v>
      </c>
      <c r="I3476" s="4" t="s">
        <v>13</v>
      </c>
    </row>
    <row r="3477" spans="1:19">
      <c r="A3477" t="n">
        <v>29090</v>
      </c>
      <c r="B3477" s="70" t="n">
        <v>66</v>
      </c>
      <c r="C3477" s="7" t="n">
        <v>8</v>
      </c>
      <c r="D3477" s="7" t="n">
        <v>1065353216</v>
      </c>
      <c r="E3477" s="7" t="n">
        <v>1065353216</v>
      </c>
      <c r="F3477" s="7" t="n">
        <v>1065353216</v>
      </c>
      <c r="G3477" s="7" t="n">
        <v>1065353216</v>
      </c>
      <c r="H3477" s="7" t="n">
        <v>1000</v>
      </c>
      <c r="I3477" s="7" t="n">
        <v>3</v>
      </c>
    </row>
    <row r="3478" spans="1:19">
      <c r="A3478" t="s">
        <v>4</v>
      </c>
      <c r="B3478" s="4" t="s">
        <v>5</v>
      </c>
      <c r="C3478" s="4" t="s">
        <v>10</v>
      </c>
    </row>
    <row r="3479" spans="1:19">
      <c r="A3479" t="n">
        <v>29112</v>
      </c>
      <c r="B3479" s="30" t="n">
        <v>16</v>
      </c>
      <c r="C3479" s="7" t="n">
        <v>200</v>
      </c>
    </row>
    <row r="3480" spans="1:19">
      <c r="A3480" t="s">
        <v>4</v>
      </c>
      <c r="B3480" s="4" t="s">
        <v>5</v>
      </c>
      <c r="C3480" s="4" t="s">
        <v>13</v>
      </c>
      <c r="D3480" s="4" t="s">
        <v>10</v>
      </c>
      <c r="E3480" s="4" t="s">
        <v>10</v>
      </c>
      <c r="F3480" s="4" t="s">
        <v>10</v>
      </c>
      <c r="G3480" s="4" t="s">
        <v>10</v>
      </c>
      <c r="H3480" s="4" t="s">
        <v>10</v>
      </c>
      <c r="I3480" s="4" t="s">
        <v>6</v>
      </c>
      <c r="J3480" s="4" t="s">
        <v>18</v>
      </c>
      <c r="K3480" s="4" t="s">
        <v>18</v>
      </c>
      <c r="L3480" s="4" t="s">
        <v>18</v>
      </c>
      <c r="M3480" s="4" t="s">
        <v>9</v>
      </c>
      <c r="N3480" s="4" t="s">
        <v>9</v>
      </c>
      <c r="O3480" s="4" t="s">
        <v>18</v>
      </c>
      <c r="P3480" s="4" t="s">
        <v>18</v>
      </c>
      <c r="Q3480" s="4" t="s">
        <v>18</v>
      </c>
      <c r="R3480" s="4" t="s">
        <v>18</v>
      </c>
      <c r="S3480" s="4" t="s">
        <v>13</v>
      </c>
    </row>
    <row r="3481" spans="1:19">
      <c r="A3481" t="n">
        <v>29115</v>
      </c>
      <c r="B3481" s="31" t="n">
        <v>39</v>
      </c>
      <c r="C3481" s="7" t="n">
        <v>12</v>
      </c>
      <c r="D3481" s="7" t="n">
        <v>65533</v>
      </c>
      <c r="E3481" s="7" t="n">
        <v>204</v>
      </c>
      <c r="F3481" s="7" t="n">
        <v>0</v>
      </c>
      <c r="G3481" s="7" t="n">
        <v>9</v>
      </c>
      <c r="H3481" s="7" t="n">
        <v>3</v>
      </c>
      <c r="I3481" s="7" t="s">
        <v>12</v>
      </c>
      <c r="J3481" s="7" t="n">
        <v>0</v>
      </c>
      <c r="K3481" s="7" t="n">
        <v>0</v>
      </c>
      <c r="L3481" s="7" t="n">
        <v>0</v>
      </c>
      <c r="M3481" s="7" t="n">
        <v>0</v>
      </c>
      <c r="N3481" s="7" t="n">
        <v>0</v>
      </c>
      <c r="O3481" s="7" t="n">
        <v>0</v>
      </c>
      <c r="P3481" s="7" t="n">
        <v>1</v>
      </c>
      <c r="Q3481" s="7" t="n">
        <v>1</v>
      </c>
      <c r="R3481" s="7" t="n">
        <v>1</v>
      </c>
      <c r="S3481" s="7" t="n">
        <v>255</v>
      </c>
    </row>
    <row r="3482" spans="1:19">
      <c r="A3482" t="s">
        <v>4</v>
      </c>
      <c r="B3482" s="4" t="s">
        <v>5</v>
      </c>
      <c r="C3482" s="4" t="s">
        <v>10</v>
      </c>
      <c r="D3482" s="4" t="s">
        <v>9</v>
      </c>
      <c r="E3482" s="4" t="s">
        <v>9</v>
      </c>
      <c r="F3482" s="4" t="s">
        <v>9</v>
      </c>
      <c r="G3482" s="4" t="s">
        <v>9</v>
      </c>
      <c r="H3482" s="4" t="s">
        <v>10</v>
      </c>
      <c r="I3482" s="4" t="s">
        <v>13</v>
      </c>
    </row>
    <row r="3483" spans="1:19">
      <c r="A3483" t="n">
        <v>29165</v>
      </c>
      <c r="B3483" s="70" t="n">
        <v>66</v>
      </c>
      <c r="C3483" s="7" t="n">
        <v>9</v>
      </c>
      <c r="D3483" s="7" t="n">
        <v>1065353216</v>
      </c>
      <c r="E3483" s="7" t="n">
        <v>1065353216</v>
      </c>
      <c r="F3483" s="7" t="n">
        <v>1065353216</v>
      </c>
      <c r="G3483" s="7" t="n">
        <v>1065353216</v>
      </c>
      <c r="H3483" s="7" t="n">
        <v>1000</v>
      </c>
      <c r="I3483" s="7" t="n">
        <v>3</v>
      </c>
    </row>
    <row r="3484" spans="1:19">
      <c r="A3484" t="s">
        <v>4</v>
      </c>
      <c r="B3484" s="4" t="s">
        <v>5</v>
      </c>
      <c r="C3484" s="4" t="s">
        <v>13</v>
      </c>
      <c r="D3484" s="4" t="s">
        <v>10</v>
      </c>
      <c r="E3484" s="4" t="s">
        <v>10</v>
      </c>
      <c r="F3484" s="4" t="s">
        <v>10</v>
      </c>
      <c r="G3484" s="4" t="s">
        <v>10</v>
      </c>
      <c r="H3484" s="4" t="s">
        <v>10</v>
      </c>
      <c r="I3484" s="4" t="s">
        <v>6</v>
      </c>
      <c r="J3484" s="4" t="s">
        <v>18</v>
      </c>
      <c r="K3484" s="4" t="s">
        <v>18</v>
      </c>
      <c r="L3484" s="4" t="s">
        <v>18</v>
      </c>
      <c r="M3484" s="4" t="s">
        <v>9</v>
      </c>
      <c r="N3484" s="4" t="s">
        <v>9</v>
      </c>
      <c r="O3484" s="4" t="s">
        <v>18</v>
      </c>
      <c r="P3484" s="4" t="s">
        <v>18</v>
      </c>
      <c r="Q3484" s="4" t="s">
        <v>18</v>
      </c>
      <c r="R3484" s="4" t="s">
        <v>18</v>
      </c>
      <c r="S3484" s="4" t="s">
        <v>13</v>
      </c>
    </row>
    <row r="3485" spans="1:19">
      <c r="A3485" t="n">
        <v>29187</v>
      </c>
      <c r="B3485" s="31" t="n">
        <v>39</v>
      </c>
      <c r="C3485" s="7" t="n">
        <v>12</v>
      </c>
      <c r="D3485" s="7" t="n">
        <v>65533</v>
      </c>
      <c r="E3485" s="7" t="n">
        <v>204</v>
      </c>
      <c r="F3485" s="7" t="n">
        <v>0</v>
      </c>
      <c r="G3485" s="7" t="n">
        <v>7030</v>
      </c>
      <c r="H3485" s="7" t="n">
        <v>3</v>
      </c>
      <c r="I3485" s="7" t="s">
        <v>12</v>
      </c>
      <c r="J3485" s="7" t="n">
        <v>0</v>
      </c>
      <c r="K3485" s="7" t="n">
        <v>0</v>
      </c>
      <c r="L3485" s="7" t="n">
        <v>0</v>
      </c>
      <c r="M3485" s="7" t="n">
        <v>0</v>
      </c>
      <c r="N3485" s="7" t="n">
        <v>0</v>
      </c>
      <c r="O3485" s="7" t="n">
        <v>0</v>
      </c>
      <c r="P3485" s="7" t="n">
        <v>1</v>
      </c>
      <c r="Q3485" s="7" t="n">
        <v>1</v>
      </c>
      <c r="R3485" s="7" t="n">
        <v>1</v>
      </c>
      <c r="S3485" s="7" t="n">
        <v>255</v>
      </c>
    </row>
    <row r="3486" spans="1:19">
      <c r="A3486" t="s">
        <v>4</v>
      </c>
      <c r="B3486" s="4" t="s">
        <v>5</v>
      </c>
      <c r="C3486" s="4" t="s">
        <v>10</v>
      </c>
      <c r="D3486" s="4" t="s">
        <v>9</v>
      </c>
      <c r="E3486" s="4" t="s">
        <v>9</v>
      </c>
      <c r="F3486" s="4" t="s">
        <v>9</v>
      </c>
      <c r="G3486" s="4" t="s">
        <v>9</v>
      </c>
      <c r="H3486" s="4" t="s">
        <v>10</v>
      </c>
      <c r="I3486" s="4" t="s">
        <v>13</v>
      </c>
    </row>
    <row r="3487" spans="1:19">
      <c r="A3487" t="n">
        <v>29237</v>
      </c>
      <c r="B3487" s="70" t="n">
        <v>66</v>
      </c>
      <c r="C3487" s="7" t="n">
        <v>7030</v>
      </c>
      <c r="D3487" s="7" t="n">
        <v>1065353216</v>
      </c>
      <c r="E3487" s="7" t="n">
        <v>1065353216</v>
      </c>
      <c r="F3487" s="7" t="n">
        <v>1065353216</v>
      </c>
      <c r="G3487" s="7" t="n">
        <v>1065353216</v>
      </c>
      <c r="H3487" s="7" t="n">
        <v>1000</v>
      </c>
      <c r="I3487" s="7" t="n">
        <v>3</v>
      </c>
    </row>
    <row r="3488" spans="1:19">
      <c r="A3488" t="s">
        <v>4</v>
      </c>
      <c r="B3488" s="4" t="s">
        <v>5</v>
      </c>
      <c r="C3488" s="4" t="s">
        <v>10</v>
      </c>
    </row>
    <row r="3489" spans="1:19">
      <c r="A3489" t="n">
        <v>29259</v>
      </c>
      <c r="B3489" s="30" t="n">
        <v>16</v>
      </c>
      <c r="C3489" s="7" t="n">
        <v>1000</v>
      </c>
    </row>
    <row r="3490" spans="1:19">
      <c r="A3490" t="s">
        <v>4</v>
      </c>
      <c r="B3490" s="4" t="s">
        <v>5</v>
      </c>
      <c r="C3490" s="4" t="s">
        <v>13</v>
      </c>
      <c r="D3490" s="4" t="s">
        <v>10</v>
      </c>
      <c r="E3490" s="4" t="s">
        <v>10</v>
      </c>
    </row>
    <row r="3491" spans="1:19">
      <c r="A3491" t="n">
        <v>29262</v>
      </c>
      <c r="B3491" s="14" t="n">
        <v>50</v>
      </c>
      <c r="C3491" s="7" t="n">
        <v>1</v>
      </c>
      <c r="D3491" s="7" t="n">
        <v>5045</v>
      </c>
      <c r="E3491" s="7" t="n">
        <v>1000</v>
      </c>
    </row>
    <row r="3492" spans="1:19">
      <c r="A3492" t="s">
        <v>4</v>
      </c>
      <c r="B3492" s="4" t="s">
        <v>5</v>
      </c>
      <c r="C3492" s="4" t="s">
        <v>13</v>
      </c>
      <c r="D3492" s="4" t="s">
        <v>10</v>
      </c>
      <c r="E3492" s="4" t="s">
        <v>18</v>
      </c>
      <c r="F3492" s="4" t="s">
        <v>10</v>
      </c>
      <c r="G3492" s="4" t="s">
        <v>9</v>
      </c>
      <c r="H3492" s="4" t="s">
        <v>9</v>
      </c>
      <c r="I3492" s="4" t="s">
        <v>10</v>
      </c>
      <c r="J3492" s="4" t="s">
        <v>10</v>
      </c>
      <c r="K3492" s="4" t="s">
        <v>9</v>
      </c>
      <c r="L3492" s="4" t="s">
        <v>9</v>
      </c>
      <c r="M3492" s="4" t="s">
        <v>9</v>
      </c>
      <c r="N3492" s="4" t="s">
        <v>9</v>
      </c>
      <c r="O3492" s="4" t="s">
        <v>6</v>
      </c>
    </row>
    <row r="3493" spans="1:19">
      <c r="A3493" t="n">
        <v>29268</v>
      </c>
      <c r="B3493" s="14" t="n">
        <v>50</v>
      </c>
      <c r="C3493" s="7" t="n">
        <v>0</v>
      </c>
      <c r="D3493" s="7" t="n">
        <v>4433</v>
      </c>
      <c r="E3493" s="7" t="n">
        <v>0.800000011920929</v>
      </c>
      <c r="F3493" s="7" t="n">
        <v>100</v>
      </c>
      <c r="G3493" s="7" t="n">
        <v>0</v>
      </c>
      <c r="H3493" s="7" t="n">
        <v>1073741824</v>
      </c>
      <c r="I3493" s="7" t="n">
        <v>0</v>
      </c>
      <c r="J3493" s="7" t="n">
        <v>65533</v>
      </c>
      <c r="K3493" s="7" t="n">
        <v>0</v>
      </c>
      <c r="L3493" s="7" t="n">
        <v>0</v>
      </c>
      <c r="M3493" s="7" t="n">
        <v>0</v>
      </c>
      <c r="N3493" s="7" t="n">
        <v>0</v>
      </c>
      <c r="O3493" s="7" t="s">
        <v>12</v>
      </c>
    </row>
    <row r="3494" spans="1:19">
      <c r="A3494" t="s">
        <v>4</v>
      </c>
      <c r="B3494" s="4" t="s">
        <v>5</v>
      </c>
      <c r="C3494" s="4" t="s">
        <v>13</v>
      </c>
      <c r="D3494" s="4" t="s">
        <v>10</v>
      </c>
      <c r="E3494" s="4" t="s">
        <v>13</v>
      </c>
    </row>
    <row r="3495" spans="1:19">
      <c r="A3495" t="n">
        <v>29307</v>
      </c>
      <c r="B3495" s="31" t="n">
        <v>39</v>
      </c>
      <c r="C3495" s="7" t="n">
        <v>14</v>
      </c>
      <c r="D3495" s="7" t="n">
        <v>65533</v>
      </c>
      <c r="E3495" s="7" t="n">
        <v>101</v>
      </c>
    </row>
    <row r="3496" spans="1:19">
      <c r="A3496" t="s">
        <v>4</v>
      </c>
      <c r="B3496" s="4" t="s">
        <v>5</v>
      </c>
      <c r="C3496" s="4" t="s">
        <v>13</v>
      </c>
      <c r="D3496" s="4" t="s">
        <v>10</v>
      </c>
      <c r="E3496" s="4" t="s">
        <v>13</v>
      </c>
    </row>
    <row r="3497" spans="1:19">
      <c r="A3497" t="n">
        <v>29312</v>
      </c>
      <c r="B3497" s="31" t="n">
        <v>39</v>
      </c>
      <c r="C3497" s="7" t="n">
        <v>14</v>
      </c>
      <c r="D3497" s="7" t="n">
        <v>65533</v>
      </c>
      <c r="E3497" s="7" t="n">
        <v>102</v>
      </c>
    </row>
    <row r="3498" spans="1:19">
      <c r="A3498" t="s">
        <v>4</v>
      </c>
      <c r="B3498" s="4" t="s">
        <v>5</v>
      </c>
      <c r="C3498" s="4" t="s">
        <v>13</v>
      </c>
      <c r="D3498" s="4" t="s">
        <v>10</v>
      </c>
      <c r="E3498" s="4" t="s">
        <v>13</v>
      </c>
    </row>
    <row r="3499" spans="1:19">
      <c r="A3499" t="n">
        <v>29317</v>
      </c>
      <c r="B3499" s="31" t="n">
        <v>39</v>
      </c>
      <c r="C3499" s="7" t="n">
        <v>14</v>
      </c>
      <c r="D3499" s="7" t="n">
        <v>65533</v>
      </c>
      <c r="E3499" s="7" t="n">
        <v>103</v>
      </c>
    </row>
    <row r="3500" spans="1:19">
      <c r="A3500" t="s">
        <v>4</v>
      </c>
      <c r="B3500" s="4" t="s">
        <v>5</v>
      </c>
      <c r="C3500" s="4" t="s">
        <v>13</v>
      </c>
      <c r="D3500" s="4" t="s">
        <v>10</v>
      </c>
      <c r="E3500" s="4" t="s">
        <v>13</v>
      </c>
    </row>
    <row r="3501" spans="1:19">
      <c r="A3501" t="n">
        <v>29322</v>
      </c>
      <c r="B3501" s="31" t="n">
        <v>39</v>
      </c>
      <c r="C3501" s="7" t="n">
        <v>14</v>
      </c>
      <c r="D3501" s="7" t="n">
        <v>65533</v>
      </c>
      <c r="E3501" s="7" t="n">
        <v>104</v>
      </c>
    </row>
    <row r="3502" spans="1:19">
      <c r="A3502" t="s">
        <v>4</v>
      </c>
      <c r="B3502" s="4" t="s">
        <v>5</v>
      </c>
      <c r="C3502" s="4" t="s">
        <v>13</v>
      </c>
      <c r="D3502" s="4" t="s">
        <v>10</v>
      </c>
      <c r="E3502" s="4" t="s">
        <v>10</v>
      </c>
      <c r="F3502" s="4" t="s">
        <v>10</v>
      </c>
      <c r="G3502" s="4" t="s">
        <v>10</v>
      </c>
      <c r="H3502" s="4" t="s">
        <v>10</v>
      </c>
      <c r="I3502" s="4" t="s">
        <v>6</v>
      </c>
      <c r="J3502" s="4" t="s">
        <v>18</v>
      </c>
      <c r="K3502" s="4" t="s">
        <v>18</v>
      </c>
      <c r="L3502" s="4" t="s">
        <v>18</v>
      </c>
      <c r="M3502" s="4" t="s">
        <v>9</v>
      </c>
      <c r="N3502" s="4" t="s">
        <v>9</v>
      </c>
      <c r="O3502" s="4" t="s">
        <v>18</v>
      </c>
      <c r="P3502" s="4" t="s">
        <v>18</v>
      </c>
      <c r="Q3502" s="4" t="s">
        <v>18</v>
      </c>
      <c r="R3502" s="4" t="s">
        <v>18</v>
      </c>
      <c r="S3502" s="4" t="s">
        <v>13</v>
      </c>
    </row>
    <row r="3503" spans="1:19">
      <c r="A3503" t="n">
        <v>29327</v>
      </c>
      <c r="B3503" s="31" t="n">
        <v>39</v>
      </c>
      <c r="C3503" s="7" t="n">
        <v>12</v>
      </c>
      <c r="D3503" s="7" t="n">
        <v>65533</v>
      </c>
      <c r="E3503" s="7" t="n">
        <v>220</v>
      </c>
      <c r="F3503" s="7" t="n">
        <v>0</v>
      </c>
      <c r="G3503" s="7" t="n">
        <v>65533</v>
      </c>
      <c r="H3503" s="7" t="n">
        <v>3</v>
      </c>
      <c r="I3503" s="7" t="s">
        <v>12</v>
      </c>
      <c r="J3503" s="7" t="n">
        <v>-8.4399995803833</v>
      </c>
      <c r="K3503" s="7" t="n">
        <v>0</v>
      </c>
      <c r="L3503" s="7" t="n">
        <v>68.9899978637695</v>
      </c>
      <c r="M3503" s="7" t="n">
        <v>0</v>
      </c>
      <c r="N3503" s="7" t="n">
        <v>0</v>
      </c>
      <c r="O3503" s="7" t="n">
        <v>0</v>
      </c>
      <c r="P3503" s="7" t="n">
        <v>2.5</v>
      </c>
      <c r="Q3503" s="7" t="n">
        <v>2.5</v>
      </c>
      <c r="R3503" s="7" t="n">
        <v>2.5</v>
      </c>
      <c r="S3503" s="7" t="n">
        <v>255</v>
      </c>
    </row>
    <row r="3504" spans="1:19">
      <c r="A3504" t="s">
        <v>4</v>
      </c>
      <c r="B3504" s="4" t="s">
        <v>5</v>
      </c>
      <c r="C3504" s="4" t="s">
        <v>13</v>
      </c>
      <c r="D3504" s="4" t="s">
        <v>10</v>
      </c>
      <c r="E3504" s="4" t="s">
        <v>10</v>
      </c>
      <c r="F3504" s="4" t="s">
        <v>10</v>
      </c>
      <c r="G3504" s="4" t="s">
        <v>10</v>
      </c>
      <c r="H3504" s="4" t="s">
        <v>10</v>
      </c>
      <c r="I3504" s="4" t="s">
        <v>6</v>
      </c>
      <c r="J3504" s="4" t="s">
        <v>18</v>
      </c>
      <c r="K3504" s="4" t="s">
        <v>18</v>
      </c>
      <c r="L3504" s="4" t="s">
        <v>18</v>
      </c>
      <c r="M3504" s="4" t="s">
        <v>9</v>
      </c>
      <c r="N3504" s="4" t="s">
        <v>9</v>
      </c>
      <c r="O3504" s="4" t="s">
        <v>18</v>
      </c>
      <c r="P3504" s="4" t="s">
        <v>18</v>
      </c>
      <c r="Q3504" s="4" t="s">
        <v>18</v>
      </c>
      <c r="R3504" s="4" t="s">
        <v>18</v>
      </c>
      <c r="S3504" s="4" t="s">
        <v>13</v>
      </c>
    </row>
    <row r="3505" spans="1:19">
      <c r="A3505" t="n">
        <v>29377</v>
      </c>
      <c r="B3505" s="31" t="n">
        <v>39</v>
      </c>
      <c r="C3505" s="7" t="n">
        <v>12</v>
      </c>
      <c r="D3505" s="7" t="n">
        <v>65533</v>
      </c>
      <c r="E3505" s="7" t="n">
        <v>220</v>
      </c>
      <c r="F3505" s="7" t="n">
        <v>0</v>
      </c>
      <c r="G3505" s="7" t="n">
        <v>65533</v>
      </c>
      <c r="H3505" s="7" t="n">
        <v>3</v>
      </c>
      <c r="I3505" s="7" t="s">
        <v>12</v>
      </c>
      <c r="J3505" s="7" t="n">
        <v>-12.1400003433228</v>
      </c>
      <c r="K3505" s="7" t="n">
        <v>0</v>
      </c>
      <c r="L3505" s="7" t="n">
        <v>66.9499969482422</v>
      </c>
      <c r="M3505" s="7" t="n">
        <v>0</v>
      </c>
      <c r="N3505" s="7" t="n">
        <v>0</v>
      </c>
      <c r="O3505" s="7" t="n">
        <v>0</v>
      </c>
      <c r="P3505" s="7" t="n">
        <v>2.5</v>
      </c>
      <c r="Q3505" s="7" t="n">
        <v>2.5</v>
      </c>
      <c r="R3505" s="7" t="n">
        <v>2.5</v>
      </c>
      <c r="S3505" s="7" t="n">
        <v>255</v>
      </c>
    </row>
    <row r="3506" spans="1:19">
      <c r="A3506" t="s">
        <v>4</v>
      </c>
      <c r="B3506" s="4" t="s">
        <v>5</v>
      </c>
      <c r="C3506" s="4" t="s">
        <v>13</v>
      </c>
      <c r="D3506" s="4" t="s">
        <v>10</v>
      </c>
      <c r="E3506" s="4" t="s">
        <v>10</v>
      </c>
      <c r="F3506" s="4" t="s">
        <v>10</v>
      </c>
      <c r="G3506" s="4" t="s">
        <v>10</v>
      </c>
      <c r="H3506" s="4" t="s">
        <v>10</v>
      </c>
      <c r="I3506" s="4" t="s">
        <v>6</v>
      </c>
      <c r="J3506" s="4" t="s">
        <v>18</v>
      </c>
      <c r="K3506" s="4" t="s">
        <v>18</v>
      </c>
      <c r="L3506" s="4" t="s">
        <v>18</v>
      </c>
      <c r="M3506" s="4" t="s">
        <v>9</v>
      </c>
      <c r="N3506" s="4" t="s">
        <v>9</v>
      </c>
      <c r="O3506" s="4" t="s">
        <v>18</v>
      </c>
      <c r="P3506" s="4" t="s">
        <v>18</v>
      </c>
      <c r="Q3506" s="4" t="s">
        <v>18</v>
      </c>
      <c r="R3506" s="4" t="s">
        <v>18</v>
      </c>
      <c r="S3506" s="4" t="s">
        <v>13</v>
      </c>
    </row>
    <row r="3507" spans="1:19">
      <c r="A3507" t="n">
        <v>29427</v>
      </c>
      <c r="B3507" s="31" t="n">
        <v>39</v>
      </c>
      <c r="C3507" s="7" t="n">
        <v>12</v>
      </c>
      <c r="D3507" s="7" t="n">
        <v>65533</v>
      </c>
      <c r="E3507" s="7" t="n">
        <v>220</v>
      </c>
      <c r="F3507" s="7" t="n">
        <v>0</v>
      </c>
      <c r="G3507" s="7" t="n">
        <v>65533</v>
      </c>
      <c r="H3507" s="7" t="n">
        <v>3</v>
      </c>
      <c r="I3507" s="7" t="s">
        <v>12</v>
      </c>
      <c r="J3507" s="7" t="n">
        <v>-11.1000003814697</v>
      </c>
      <c r="K3507" s="7" t="n">
        <v>0</v>
      </c>
      <c r="L3507" s="7" t="n">
        <v>70.8099975585938</v>
      </c>
      <c r="M3507" s="7" t="n">
        <v>0</v>
      </c>
      <c r="N3507" s="7" t="n">
        <v>0</v>
      </c>
      <c r="O3507" s="7" t="n">
        <v>0</v>
      </c>
      <c r="P3507" s="7" t="n">
        <v>2.5</v>
      </c>
      <c r="Q3507" s="7" t="n">
        <v>2.5</v>
      </c>
      <c r="R3507" s="7" t="n">
        <v>2.5</v>
      </c>
      <c r="S3507" s="7" t="n">
        <v>255</v>
      </c>
    </row>
    <row r="3508" spans="1:19">
      <c r="A3508" t="s">
        <v>4</v>
      </c>
      <c r="B3508" s="4" t="s">
        <v>5</v>
      </c>
      <c r="C3508" s="4" t="s">
        <v>13</v>
      </c>
      <c r="D3508" s="4" t="s">
        <v>10</v>
      </c>
      <c r="E3508" s="4" t="s">
        <v>10</v>
      </c>
      <c r="F3508" s="4" t="s">
        <v>10</v>
      </c>
      <c r="G3508" s="4" t="s">
        <v>10</v>
      </c>
      <c r="H3508" s="4" t="s">
        <v>10</v>
      </c>
      <c r="I3508" s="4" t="s">
        <v>6</v>
      </c>
      <c r="J3508" s="4" t="s">
        <v>18</v>
      </c>
      <c r="K3508" s="4" t="s">
        <v>18</v>
      </c>
      <c r="L3508" s="4" t="s">
        <v>18</v>
      </c>
      <c r="M3508" s="4" t="s">
        <v>9</v>
      </c>
      <c r="N3508" s="4" t="s">
        <v>9</v>
      </c>
      <c r="O3508" s="4" t="s">
        <v>18</v>
      </c>
      <c r="P3508" s="4" t="s">
        <v>18</v>
      </c>
      <c r="Q3508" s="4" t="s">
        <v>18</v>
      </c>
      <c r="R3508" s="4" t="s">
        <v>18</v>
      </c>
      <c r="S3508" s="4" t="s">
        <v>13</v>
      </c>
    </row>
    <row r="3509" spans="1:19">
      <c r="A3509" t="n">
        <v>29477</v>
      </c>
      <c r="B3509" s="31" t="n">
        <v>39</v>
      </c>
      <c r="C3509" s="7" t="n">
        <v>12</v>
      </c>
      <c r="D3509" s="7" t="n">
        <v>65533</v>
      </c>
      <c r="E3509" s="7" t="n">
        <v>220</v>
      </c>
      <c r="F3509" s="7" t="n">
        <v>0</v>
      </c>
      <c r="G3509" s="7" t="n">
        <v>65533</v>
      </c>
      <c r="H3509" s="7" t="n">
        <v>3</v>
      </c>
      <c r="I3509" s="7" t="s">
        <v>12</v>
      </c>
      <c r="J3509" s="7" t="n">
        <v>-9.48999977111816</v>
      </c>
      <c r="K3509" s="7" t="n">
        <v>0</v>
      </c>
      <c r="L3509" s="7" t="n">
        <v>66.1399993896484</v>
      </c>
      <c r="M3509" s="7" t="n">
        <v>0</v>
      </c>
      <c r="N3509" s="7" t="n">
        <v>0</v>
      </c>
      <c r="O3509" s="7" t="n">
        <v>0</v>
      </c>
      <c r="P3509" s="7" t="n">
        <v>2.5</v>
      </c>
      <c r="Q3509" s="7" t="n">
        <v>2.5</v>
      </c>
      <c r="R3509" s="7" t="n">
        <v>2.5</v>
      </c>
      <c r="S3509" s="7" t="n">
        <v>255</v>
      </c>
    </row>
    <row r="3510" spans="1:19">
      <c r="A3510" t="s">
        <v>4</v>
      </c>
      <c r="B3510" s="4" t="s">
        <v>5</v>
      </c>
      <c r="C3510" s="4" t="s">
        <v>13</v>
      </c>
      <c r="D3510" s="4" t="s">
        <v>10</v>
      </c>
    </row>
    <row r="3511" spans="1:19">
      <c r="A3511" t="n">
        <v>29527</v>
      </c>
      <c r="B3511" s="38" t="n">
        <v>45</v>
      </c>
      <c r="C3511" s="7" t="n">
        <v>7</v>
      </c>
      <c r="D3511" s="7" t="n">
        <v>255</v>
      </c>
    </row>
    <row r="3512" spans="1:19">
      <c r="A3512" t="s">
        <v>4</v>
      </c>
      <c r="B3512" s="4" t="s">
        <v>5</v>
      </c>
      <c r="C3512" s="4" t="s">
        <v>13</v>
      </c>
      <c r="D3512" s="4" t="s">
        <v>18</v>
      </c>
      <c r="E3512" s="4" t="s">
        <v>18</v>
      </c>
      <c r="F3512" s="4" t="s">
        <v>18</v>
      </c>
    </row>
    <row r="3513" spans="1:19">
      <c r="A3513" t="n">
        <v>29531</v>
      </c>
      <c r="B3513" s="38" t="n">
        <v>45</v>
      </c>
      <c r="C3513" s="7" t="n">
        <v>9</v>
      </c>
      <c r="D3513" s="7" t="n">
        <v>0.0500000007450581</v>
      </c>
      <c r="E3513" s="7" t="n">
        <v>0.0500000007450581</v>
      </c>
      <c r="F3513" s="7" t="n">
        <v>0.200000002980232</v>
      </c>
    </row>
    <row r="3514" spans="1:19">
      <c r="A3514" t="s">
        <v>4</v>
      </c>
      <c r="B3514" s="4" t="s">
        <v>5</v>
      </c>
      <c r="C3514" s="4" t="s">
        <v>13</v>
      </c>
      <c r="D3514" s="4" t="s">
        <v>10</v>
      </c>
      <c r="E3514" s="4" t="s">
        <v>10</v>
      </c>
      <c r="F3514" s="4" t="s">
        <v>13</v>
      </c>
    </row>
    <row r="3515" spans="1:19">
      <c r="A3515" t="n">
        <v>29545</v>
      </c>
      <c r="B3515" s="51" t="n">
        <v>25</v>
      </c>
      <c r="C3515" s="7" t="n">
        <v>1</v>
      </c>
      <c r="D3515" s="7" t="n">
        <v>60</v>
      </c>
      <c r="E3515" s="7" t="n">
        <v>640</v>
      </c>
      <c r="F3515" s="7" t="n">
        <v>1</v>
      </c>
    </row>
    <row r="3516" spans="1:19">
      <c r="A3516" t="s">
        <v>4</v>
      </c>
      <c r="B3516" s="4" t="s">
        <v>5</v>
      </c>
      <c r="C3516" s="4" t="s">
        <v>13</v>
      </c>
      <c r="D3516" s="4" t="s">
        <v>10</v>
      </c>
      <c r="E3516" s="4" t="s">
        <v>6</v>
      </c>
    </row>
    <row r="3517" spans="1:19">
      <c r="A3517" t="n">
        <v>29552</v>
      </c>
      <c r="B3517" s="43" t="n">
        <v>51</v>
      </c>
      <c r="C3517" s="7" t="n">
        <v>4</v>
      </c>
      <c r="D3517" s="7" t="n">
        <v>0</v>
      </c>
      <c r="E3517" s="7" t="s">
        <v>324</v>
      </c>
    </row>
    <row r="3518" spans="1:19">
      <c r="A3518" t="s">
        <v>4</v>
      </c>
      <c r="B3518" s="4" t="s">
        <v>5</v>
      </c>
      <c r="C3518" s="4" t="s">
        <v>10</v>
      </c>
    </row>
    <row r="3519" spans="1:19">
      <c r="A3519" t="n">
        <v>29566</v>
      </c>
      <c r="B3519" s="30" t="n">
        <v>16</v>
      </c>
      <c r="C3519" s="7" t="n">
        <v>0</v>
      </c>
    </row>
    <row r="3520" spans="1:19">
      <c r="A3520" t="s">
        <v>4</v>
      </c>
      <c r="B3520" s="4" t="s">
        <v>5</v>
      </c>
      <c r="C3520" s="4" t="s">
        <v>10</v>
      </c>
      <c r="D3520" s="4" t="s">
        <v>13</v>
      </c>
      <c r="E3520" s="4" t="s">
        <v>9</v>
      </c>
      <c r="F3520" s="4" t="s">
        <v>62</v>
      </c>
      <c r="G3520" s="4" t="s">
        <v>13</v>
      </c>
      <c r="H3520" s="4" t="s">
        <v>13</v>
      </c>
    </row>
    <row r="3521" spans="1:19">
      <c r="A3521" t="n">
        <v>29569</v>
      </c>
      <c r="B3521" s="44" t="n">
        <v>26</v>
      </c>
      <c r="C3521" s="7" t="n">
        <v>0</v>
      </c>
      <c r="D3521" s="7" t="n">
        <v>17</v>
      </c>
      <c r="E3521" s="7" t="n">
        <v>52796</v>
      </c>
      <c r="F3521" s="7" t="s">
        <v>325</v>
      </c>
      <c r="G3521" s="7" t="n">
        <v>2</v>
      </c>
      <c r="H3521" s="7" t="n">
        <v>0</v>
      </c>
    </row>
    <row r="3522" spans="1:19">
      <c r="A3522" t="s">
        <v>4</v>
      </c>
      <c r="B3522" s="4" t="s">
        <v>5</v>
      </c>
    </row>
    <row r="3523" spans="1:19">
      <c r="A3523" t="n">
        <v>29606</v>
      </c>
      <c r="B3523" s="45" t="n">
        <v>28</v>
      </c>
    </row>
    <row r="3524" spans="1:19">
      <c r="A3524" t="s">
        <v>4</v>
      </c>
      <c r="B3524" s="4" t="s">
        <v>5</v>
      </c>
      <c r="C3524" s="4" t="s">
        <v>13</v>
      </c>
      <c r="D3524" s="4" t="s">
        <v>10</v>
      </c>
      <c r="E3524" s="4" t="s">
        <v>10</v>
      </c>
      <c r="F3524" s="4" t="s">
        <v>13</v>
      </c>
    </row>
    <row r="3525" spans="1:19">
      <c r="A3525" t="n">
        <v>29607</v>
      </c>
      <c r="B3525" s="51" t="n">
        <v>25</v>
      </c>
      <c r="C3525" s="7" t="n">
        <v>1</v>
      </c>
      <c r="D3525" s="7" t="n">
        <v>65535</v>
      </c>
      <c r="E3525" s="7" t="n">
        <v>65535</v>
      </c>
      <c r="F3525" s="7" t="n">
        <v>0</v>
      </c>
    </row>
    <row r="3526" spans="1:19">
      <c r="A3526" t="s">
        <v>4</v>
      </c>
      <c r="B3526" s="4" t="s">
        <v>5</v>
      </c>
      <c r="C3526" s="4" t="s">
        <v>10</v>
      </c>
      <c r="D3526" s="4" t="s">
        <v>13</v>
      </c>
    </row>
    <row r="3527" spans="1:19">
      <c r="A3527" t="n">
        <v>29614</v>
      </c>
      <c r="B3527" s="48" t="n">
        <v>89</v>
      </c>
      <c r="C3527" s="7" t="n">
        <v>65533</v>
      </c>
      <c r="D3527" s="7" t="n">
        <v>1</v>
      </c>
    </row>
    <row r="3528" spans="1:19">
      <c r="A3528" t="s">
        <v>4</v>
      </c>
      <c r="B3528" s="4" t="s">
        <v>5</v>
      </c>
      <c r="C3528" s="4" t="s">
        <v>13</v>
      </c>
      <c r="D3528" s="4" t="s">
        <v>10</v>
      </c>
      <c r="E3528" s="4" t="s">
        <v>18</v>
      </c>
    </row>
    <row r="3529" spans="1:19">
      <c r="A3529" t="n">
        <v>29618</v>
      </c>
      <c r="B3529" s="23" t="n">
        <v>58</v>
      </c>
      <c r="C3529" s="7" t="n">
        <v>101</v>
      </c>
      <c r="D3529" s="7" t="n">
        <v>500</v>
      </c>
      <c r="E3529" s="7" t="n">
        <v>1</v>
      </c>
    </row>
    <row r="3530" spans="1:19">
      <c r="A3530" t="s">
        <v>4</v>
      </c>
      <c r="B3530" s="4" t="s">
        <v>5</v>
      </c>
      <c r="C3530" s="4" t="s">
        <v>13</v>
      </c>
      <c r="D3530" s="4" t="s">
        <v>10</v>
      </c>
    </row>
    <row r="3531" spans="1:19">
      <c r="A3531" t="n">
        <v>29626</v>
      </c>
      <c r="B3531" s="23" t="n">
        <v>58</v>
      </c>
      <c r="C3531" s="7" t="n">
        <v>254</v>
      </c>
      <c r="D3531" s="7" t="n">
        <v>0</v>
      </c>
    </row>
    <row r="3532" spans="1:19">
      <c r="A3532" t="s">
        <v>4</v>
      </c>
      <c r="B3532" s="4" t="s">
        <v>5</v>
      </c>
      <c r="C3532" s="4" t="s">
        <v>13</v>
      </c>
    </row>
    <row r="3533" spans="1:19">
      <c r="A3533" t="n">
        <v>29630</v>
      </c>
      <c r="B3533" s="38" t="n">
        <v>45</v>
      </c>
      <c r="C3533" s="7" t="n">
        <v>0</v>
      </c>
    </row>
    <row r="3534" spans="1:19">
      <c r="A3534" t="s">
        <v>4</v>
      </c>
      <c r="B3534" s="4" t="s">
        <v>5</v>
      </c>
      <c r="C3534" s="4" t="s">
        <v>13</v>
      </c>
      <c r="D3534" s="4" t="s">
        <v>13</v>
      </c>
      <c r="E3534" s="4" t="s">
        <v>18</v>
      </c>
      <c r="F3534" s="4" t="s">
        <v>18</v>
      </c>
      <c r="G3534" s="4" t="s">
        <v>18</v>
      </c>
      <c r="H3534" s="4" t="s">
        <v>10</v>
      </c>
    </row>
    <row r="3535" spans="1:19">
      <c r="A3535" t="n">
        <v>29632</v>
      </c>
      <c r="B3535" s="38" t="n">
        <v>45</v>
      </c>
      <c r="C3535" s="7" t="n">
        <v>2</v>
      </c>
      <c r="D3535" s="7" t="n">
        <v>3</v>
      </c>
      <c r="E3535" s="7" t="n">
        <v>-12.2799997329712</v>
      </c>
      <c r="F3535" s="7" t="n">
        <v>1</v>
      </c>
      <c r="G3535" s="7" t="n">
        <v>68.9000015258789</v>
      </c>
      <c r="H3535" s="7" t="n">
        <v>0</v>
      </c>
    </row>
    <row r="3536" spans="1:19">
      <c r="A3536" t="s">
        <v>4</v>
      </c>
      <c r="B3536" s="4" t="s">
        <v>5</v>
      </c>
      <c r="C3536" s="4" t="s">
        <v>13</v>
      </c>
      <c r="D3536" s="4" t="s">
        <v>13</v>
      </c>
      <c r="E3536" s="4" t="s">
        <v>18</v>
      </c>
      <c r="F3536" s="4" t="s">
        <v>18</v>
      </c>
      <c r="G3536" s="4" t="s">
        <v>18</v>
      </c>
      <c r="H3536" s="4" t="s">
        <v>10</v>
      </c>
      <c r="I3536" s="4" t="s">
        <v>13</v>
      </c>
    </row>
    <row r="3537" spans="1:9">
      <c r="A3537" t="n">
        <v>29649</v>
      </c>
      <c r="B3537" s="38" t="n">
        <v>45</v>
      </c>
      <c r="C3537" s="7" t="n">
        <v>4</v>
      </c>
      <c r="D3537" s="7" t="n">
        <v>3</v>
      </c>
      <c r="E3537" s="7" t="n">
        <v>3.80999994277954</v>
      </c>
      <c r="F3537" s="7" t="n">
        <v>178.139999389648</v>
      </c>
      <c r="G3537" s="7" t="n">
        <v>0</v>
      </c>
      <c r="H3537" s="7" t="n">
        <v>0</v>
      </c>
      <c r="I3537" s="7" t="n">
        <v>0</v>
      </c>
    </row>
    <row r="3538" spans="1:9">
      <c r="A3538" t="s">
        <v>4</v>
      </c>
      <c r="B3538" s="4" t="s">
        <v>5</v>
      </c>
      <c r="C3538" s="4" t="s">
        <v>13</v>
      </c>
      <c r="D3538" s="4" t="s">
        <v>13</v>
      </c>
      <c r="E3538" s="4" t="s">
        <v>18</v>
      </c>
      <c r="F3538" s="4" t="s">
        <v>10</v>
      </c>
    </row>
    <row r="3539" spans="1:9">
      <c r="A3539" t="n">
        <v>29667</v>
      </c>
      <c r="B3539" s="38" t="n">
        <v>45</v>
      </c>
      <c r="C3539" s="7" t="n">
        <v>5</v>
      </c>
      <c r="D3539" s="7" t="n">
        <v>3</v>
      </c>
      <c r="E3539" s="7" t="n">
        <v>5.5</v>
      </c>
      <c r="F3539" s="7" t="n">
        <v>0</v>
      </c>
    </row>
    <row r="3540" spans="1:9">
      <c r="A3540" t="s">
        <v>4</v>
      </c>
      <c r="B3540" s="4" t="s">
        <v>5</v>
      </c>
      <c r="C3540" s="4" t="s">
        <v>13</v>
      </c>
      <c r="D3540" s="4" t="s">
        <v>13</v>
      </c>
      <c r="E3540" s="4" t="s">
        <v>18</v>
      </c>
      <c r="F3540" s="4" t="s">
        <v>10</v>
      </c>
    </row>
    <row r="3541" spans="1:9">
      <c r="A3541" t="n">
        <v>29676</v>
      </c>
      <c r="B3541" s="38" t="n">
        <v>45</v>
      </c>
      <c r="C3541" s="7" t="n">
        <v>11</v>
      </c>
      <c r="D3541" s="7" t="n">
        <v>3</v>
      </c>
      <c r="E3541" s="7" t="n">
        <v>34.5999984741211</v>
      </c>
      <c r="F3541" s="7" t="n">
        <v>0</v>
      </c>
    </row>
    <row r="3542" spans="1:9">
      <c r="A3542" t="s">
        <v>4</v>
      </c>
      <c r="B3542" s="4" t="s">
        <v>5</v>
      </c>
      <c r="C3542" s="4" t="s">
        <v>13</v>
      </c>
      <c r="D3542" s="4" t="s">
        <v>13</v>
      </c>
      <c r="E3542" s="4" t="s">
        <v>18</v>
      </c>
      <c r="F3542" s="4" t="s">
        <v>18</v>
      </c>
      <c r="G3542" s="4" t="s">
        <v>18</v>
      </c>
      <c r="H3542" s="4" t="s">
        <v>10</v>
      </c>
    </row>
    <row r="3543" spans="1:9">
      <c r="A3543" t="n">
        <v>29685</v>
      </c>
      <c r="B3543" s="38" t="n">
        <v>45</v>
      </c>
      <c r="C3543" s="7" t="n">
        <v>2</v>
      </c>
      <c r="D3543" s="7" t="n">
        <v>3</v>
      </c>
      <c r="E3543" s="7" t="n">
        <v>-11.9700002670288</v>
      </c>
      <c r="F3543" s="7" t="n">
        <v>1</v>
      </c>
      <c r="G3543" s="7" t="n">
        <v>68.9100036621094</v>
      </c>
      <c r="H3543" s="7" t="n">
        <v>0</v>
      </c>
    </row>
    <row r="3544" spans="1:9">
      <c r="A3544" t="s">
        <v>4</v>
      </c>
      <c r="B3544" s="4" t="s">
        <v>5</v>
      </c>
      <c r="C3544" s="4" t="s">
        <v>13</v>
      </c>
      <c r="D3544" s="4" t="s">
        <v>13</v>
      </c>
      <c r="E3544" s="4" t="s">
        <v>18</v>
      </c>
      <c r="F3544" s="4" t="s">
        <v>18</v>
      </c>
      <c r="G3544" s="4" t="s">
        <v>18</v>
      </c>
      <c r="H3544" s="4" t="s">
        <v>10</v>
      </c>
      <c r="I3544" s="4" t="s">
        <v>13</v>
      </c>
    </row>
    <row r="3545" spans="1:9">
      <c r="A3545" t="n">
        <v>29702</v>
      </c>
      <c r="B3545" s="38" t="n">
        <v>45</v>
      </c>
      <c r="C3545" s="7" t="n">
        <v>4</v>
      </c>
      <c r="D3545" s="7" t="n">
        <v>3</v>
      </c>
      <c r="E3545" s="7" t="n">
        <v>3.80999994277954</v>
      </c>
      <c r="F3545" s="7" t="n">
        <v>178.139999389648</v>
      </c>
      <c r="G3545" s="7" t="n">
        <v>0</v>
      </c>
      <c r="H3545" s="7" t="n">
        <v>0</v>
      </c>
      <c r="I3545" s="7" t="n">
        <v>0</v>
      </c>
    </row>
    <row r="3546" spans="1:9">
      <c r="A3546" t="s">
        <v>4</v>
      </c>
      <c r="B3546" s="4" t="s">
        <v>5</v>
      </c>
      <c r="C3546" s="4" t="s">
        <v>13</v>
      </c>
      <c r="D3546" s="4" t="s">
        <v>13</v>
      </c>
      <c r="E3546" s="4" t="s">
        <v>18</v>
      </c>
      <c r="F3546" s="4" t="s">
        <v>10</v>
      </c>
    </row>
    <row r="3547" spans="1:9">
      <c r="A3547" t="n">
        <v>29720</v>
      </c>
      <c r="B3547" s="38" t="n">
        <v>45</v>
      </c>
      <c r="C3547" s="7" t="n">
        <v>5</v>
      </c>
      <c r="D3547" s="7" t="n">
        <v>3</v>
      </c>
      <c r="E3547" s="7" t="n">
        <v>5.5</v>
      </c>
      <c r="F3547" s="7" t="n">
        <v>0</v>
      </c>
    </row>
    <row r="3548" spans="1:9">
      <c r="A3548" t="s">
        <v>4</v>
      </c>
      <c r="B3548" s="4" t="s">
        <v>5</v>
      </c>
      <c r="C3548" s="4" t="s">
        <v>13</v>
      </c>
      <c r="D3548" s="4" t="s">
        <v>13</v>
      </c>
      <c r="E3548" s="4" t="s">
        <v>18</v>
      </c>
      <c r="F3548" s="4" t="s">
        <v>10</v>
      </c>
    </row>
    <row r="3549" spans="1:9">
      <c r="A3549" t="n">
        <v>29729</v>
      </c>
      <c r="B3549" s="38" t="n">
        <v>45</v>
      </c>
      <c r="C3549" s="7" t="n">
        <v>11</v>
      </c>
      <c r="D3549" s="7" t="n">
        <v>3</v>
      </c>
      <c r="E3549" s="7" t="n">
        <v>34.5999984741211</v>
      </c>
      <c r="F3549" s="7" t="n">
        <v>0</v>
      </c>
    </row>
    <row r="3550" spans="1:9">
      <c r="A3550" t="s">
        <v>4</v>
      </c>
      <c r="B3550" s="4" t="s">
        <v>5</v>
      </c>
      <c r="C3550" s="4" t="s">
        <v>10</v>
      </c>
      <c r="D3550" s="4" t="s">
        <v>13</v>
      </c>
      <c r="E3550" s="4" t="s">
        <v>6</v>
      </c>
      <c r="F3550" s="4" t="s">
        <v>18</v>
      </c>
      <c r="G3550" s="4" t="s">
        <v>18</v>
      </c>
      <c r="H3550" s="4" t="s">
        <v>18</v>
      </c>
    </row>
    <row r="3551" spans="1:9">
      <c r="A3551" t="n">
        <v>29738</v>
      </c>
      <c r="B3551" s="36" t="n">
        <v>48</v>
      </c>
      <c r="C3551" s="7" t="n">
        <v>5</v>
      </c>
      <c r="D3551" s="7" t="n">
        <v>0</v>
      </c>
      <c r="E3551" s="7" t="s">
        <v>248</v>
      </c>
      <c r="F3551" s="7" t="n">
        <v>-1</v>
      </c>
      <c r="G3551" s="7" t="n">
        <v>1</v>
      </c>
      <c r="H3551" s="7" t="n">
        <v>0</v>
      </c>
    </row>
    <row r="3552" spans="1:9">
      <c r="A3552" t="s">
        <v>4</v>
      </c>
      <c r="B3552" s="4" t="s">
        <v>5</v>
      </c>
      <c r="C3552" s="4" t="s">
        <v>13</v>
      </c>
      <c r="D3552" s="4" t="s">
        <v>10</v>
      </c>
      <c r="E3552" s="4" t="s">
        <v>6</v>
      </c>
      <c r="F3552" s="4" t="s">
        <v>6</v>
      </c>
      <c r="G3552" s="4" t="s">
        <v>6</v>
      </c>
      <c r="H3552" s="4" t="s">
        <v>6</v>
      </c>
    </row>
    <row r="3553" spans="1:9">
      <c r="A3553" t="n">
        <v>29767</v>
      </c>
      <c r="B3553" s="43" t="n">
        <v>51</v>
      </c>
      <c r="C3553" s="7" t="n">
        <v>3</v>
      </c>
      <c r="D3553" s="7" t="n">
        <v>31</v>
      </c>
      <c r="E3553" s="7" t="s">
        <v>101</v>
      </c>
      <c r="F3553" s="7" t="s">
        <v>65</v>
      </c>
      <c r="G3553" s="7" t="s">
        <v>66</v>
      </c>
      <c r="H3553" s="7" t="s">
        <v>67</v>
      </c>
    </row>
    <row r="3554" spans="1:9">
      <c r="A3554" t="s">
        <v>4</v>
      </c>
      <c r="B3554" s="4" t="s">
        <v>5</v>
      </c>
      <c r="C3554" s="4" t="s">
        <v>13</v>
      </c>
      <c r="D3554" s="4" t="s">
        <v>10</v>
      </c>
      <c r="E3554" s="4" t="s">
        <v>6</v>
      </c>
      <c r="F3554" s="4" t="s">
        <v>6</v>
      </c>
      <c r="G3554" s="4" t="s">
        <v>6</v>
      </c>
      <c r="H3554" s="4" t="s">
        <v>6</v>
      </c>
    </row>
    <row r="3555" spans="1:9">
      <c r="A3555" t="n">
        <v>29780</v>
      </c>
      <c r="B3555" s="43" t="n">
        <v>51</v>
      </c>
      <c r="C3555" s="7" t="n">
        <v>3</v>
      </c>
      <c r="D3555" s="7" t="n">
        <v>2</v>
      </c>
      <c r="E3555" s="7" t="s">
        <v>101</v>
      </c>
      <c r="F3555" s="7" t="s">
        <v>65</v>
      </c>
      <c r="G3555" s="7" t="s">
        <v>66</v>
      </c>
      <c r="H3555" s="7" t="s">
        <v>67</v>
      </c>
    </row>
    <row r="3556" spans="1:9">
      <c r="A3556" t="s">
        <v>4</v>
      </c>
      <c r="B3556" s="4" t="s">
        <v>5</v>
      </c>
      <c r="C3556" s="4" t="s">
        <v>13</v>
      </c>
      <c r="D3556" s="4" t="s">
        <v>10</v>
      </c>
    </row>
    <row r="3557" spans="1:9">
      <c r="A3557" t="n">
        <v>29793</v>
      </c>
      <c r="B3557" s="23" t="n">
        <v>58</v>
      </c>
      <c r="C3557" s="7" t="n">
        <v>255</v>
      </c>
      <c r="D3557" s="7" t="n">
        <v>0</v>
      </c>
    </row>
    <row r="3558" spans="1:9">
      <c r="A3558" t="s">
        <v>4</v>
      </c>
      <c r="B3558" s="4" t="s">
        <v>5</v>
      </c>
      <c r="C3558" s="4" t="s">
        <v>10</v>
      </c>
    </row>
    <row r="3559" spans="1:9">
      <c r="A3559" t="n">
        <v>29797</v>
      </c>
      <c r="B3559" s="30" t="n">
        <v>16</v>
      </c>
      <c r="C3559" s="7" t="n">
        <v>300</v>
      </c>
    </row>
    <row r="3560" spans="1:9">
      <c r="A3560" t="s">
        <v>4</v>
      </c>
      <c r="B3560" s="4" t="s">
        <v>5</v>
      </c>
      <c r="C3560" s="4" t="s">
        <v>13</v>
      </c>
      <c r="D3560" s="4" t="s">
        <v>10</v>
      </c>
      <c r="E3560" s="4" t="s">
        <v>6</v>
      </c>
    </row>
    <row r="3561" spans="1:9">
      <c r="A3561" t="n">
        <v>29800</v>
      </c>
      <c r="B3561" s="43" t="n">
        <v>51</v>
      </c>
      <c r="C3561" s="7" t="n">
        <v>4</v>
      </c>
      <c r="D3561" s="7" t="n">
        <v>1</v>
      </c>
      <c r="E3561" s="7" t="s">
        <v>70</v>
      </c>
    </row>
    <row r="3562" spans="1:9">
      <c r="A3562" t="s">
        <v>4</v>
      </c>
      <c r="B3562" s="4" t="s">
        <v>5</v>
      </c>
      <c r="C3562" s="4" t="s">
        <v>10</v>
      </c>
    </row>
    <row r="3563" spans="1:9">
      <c r="A3563" t="n">
        <v>29813</v>
      </c>
      <c r="B3563" s="30" t="n">
        <v>16</v>
      </c>
      <c r="C3563" s="7" t="n">
        <v>0</v>
      </c>
    </row>
    <row r="3564" spans="1:9">
      <c r="A3564" t="s">
        <v>4</v>
      </c>
      <c r="B3564" s="4" t="s">
        <v>5</v>
      </c>
      <c r="C3564" s="4" t="s">
        <v>10</v>
      </c>
      <c r="D3564" s="4" t="s">
        <v>13</v>
      </c>
      <c r="E3564" s="4" t="s">
        <v>9</v>
      </c>
      <c r="F3564" s="4" t="s">
        <v>62</v>
      </c>
      <c r="G3564" s="4" t="s">
        <v>13</v>
      </c>
      <c r="H3564" s="4" t="s">
        <v>13</v>
      </c>
    </row>
    <row r="3565" spans="1:9">
      <c r="A3565" t="n">
        <v>29816</v>
      </c>
      <c r="B3565" s="44" t="n">
        <v>26</v>
      </c>
      <c r="C3565" s="7" t="n">
        <v>1</v>
      </c>
      <c r="D3565" s="7" t="n">
        <v>17</v>
      </c>
      <c r="E3565" s="7" t="n">
        <v>1381</v>
      </c>
      <c r="F3565" s="7" t="s">
        <v>326</v>
      </c>
      <c r="G3565" s="7" t="n">
        <v>2</v>
      </c>
      <c r="H3565" s="7" t="n">
        <v>0</v>
      </c>
    </row>
    <row r="3566" spans="1:9">
      <c r="A3566" t="s">
        <v>4</v>
      </c>
      <c r="B3566" s="4" t="s">
        <v>5</v>
      </c>
    </row>
    <row r="3567" spans="1:9">
      <c r="A3567" t="n">
        <v>29848</v>
      </c>
      <c r="B3567" s="45" t="n">
        <v>28</v>
      </c>
    </row>
    <row r="3568" spans="1:9">
      <c r="A3568" t="s">
        <v>4</v>
      </c>
      <c r="B3568" s="4" t="s">
        <v>5</v>
      </c>
      <c r="C3568" s="4" t="s">
        <v>13</v>
      </c>
      <c r="D3568" s="4" t="s">
        <v>10</v>
      </c>
      <c r="E3568" s="4" t="s">
        <v>6</v>
      </c>
    </row>
    <row r="3569" spans="1:8">
      <c r="A3569" t="n">
        <v>29849</v>
      </c>
      <c r="B3569" s="43" t="n">
        <v>51</v>
      </c>
      <c r="C3569" s="7" t="n">
        <v>4</v>
      </c>
      <c r="D3569" s="7" t="n">
        <v>2</v>
      </c>
      <c r="E3569" s="7" t="s">
        <v>70</v>
      </c>
    </row>
    <row r="3570" spans="1:8">
      <c r="A3570" t="s">
        <v>4</v>
      </c>
      <c r="B3570" s="4" t="s">
        <v>5</v>
      </c>
      <c r="C3570" s="4" t="s">
        <v>10</v>
      </c>
    </row>
    <row r="3571" spans="1:8">
      <c r="A3571" t="n">
        <v>29862</v>
      </c>
      <c r="B3571" s="30" t="n">
        <v>16</v>
      </c>
      <c r="C3571" s="7" t="n">
        <v>0</v>
      </c>
    </row>
    <row r="3572" spans="1:8">
      <c r="A3572" t="s">
        <v>4</v>
      </c>
      <c r="B3572" s="4" t="s">
        <v>5</v>
      </c>
      <c r="C3572" s="4" t="s">
        <v>10</v>
      </c>
      <c r="D3572" s="4" t="s">
        <v>13</v>
      </c>
      <c r="E3572" s="4" t="s">
        <v>9</v>
      </c>
      <c r="F3572" s="4" t="s">
        <v>62</v>
      </c>
      <c r="G3572" s="4" t="s">
        <v>13</v>
      </c>
      <c r="H3572" s="4" t="s">
        <v>13</v>
      </c>
    </row>
    <row r="3573" spans="1:8">
      <c r="A3573" t="n">
        <v>29865</v>
      </c>
      <c r="B3573" s="44" t="n">
        <v>26</v>
      </c>
      <c r="C3573" s="7" t="n">
        <v>2</v>
      </c>
      <c r="D3573" s="7" t="n">
        <v>17</v>
      </c>
      <c r="E3573" s="7" t="n">
        <v>6395</v>
      </c>
      <c r="F3573" s="7" t="s">
        <v>327</v>
      </c>
      <c r="G3573" s="7" t="n">
        <v>2</v>
      </c>
      <c r="H3573" s="7" t="n">
        <v>0</v>
      </c>
    </row>
    <row r="3574" spans="1:8">
      <c r="A3574" t="s">
        <v>4</v>
      </c>
      <c r="B3574" s="4" t="s">
        <v>5</v>
      </c>
    </row>
    <row r="3575" spans="1:8">
      <c r="A3575" t="n">
        <v>29946</v>
      </c>
      <c r="B3575" s="45" t="n">
        <v>28</v>
      </c>
    </row>
    <row r="3576" spans="1:8">
      <c r="A3576" t="s">
        <v>4</v>
      </c>
      <c r="B3576" s="4" t="s">
        <v>5</v>
      </c>
      <c r="C3576" s="4" t="s">
        <v>13</v>
      </c>
      <c r="D3576" s="4" t="s">
        <v>10</v>
      </c>
      <c r="E3576" s="4" t="s">
        <v>6</v>
      </c>
    </row>
    <row r="3577" spans="1:8">
      <c r="A3577" t="n">
        <v>29947</v>
      </c>
      <c r="B3577" s="43" t="n">
        <v>51</v>
      </c>
      <c r="C3577" s="7" t="n">
        <v>4</v>
      </c>
      <c r="D3577" s="7" t="n">
        <v>8</v>
      </c>
      <c r="E3577" s="7" t="s">
        <v>328</v>
      </c>
    </row>
    <row r="3578" spans="1:8">
      <c r="A3578" t="s">
        <v>4</v>
      </c>
      <c r="B3578" s="4" t="s">
        <v>5</v>
      </c>
      <c r="C3578" s="4" t="s">
        <v>10</v>
      </c>
    </row>
    <row r="3579" spans="1:8">
      <c r="A3579" t="n">
        <v>29960</v>
      </c>
      <c r="B3579" s="30" t="n">
        <v>16</v>
      </c>
      <c r="C3579" s="7" t="n">
        <v>0</v>
      </c>
    </row>
    <row r="3580" spans="1:8">
      <c r="A3580" t="s">
        <v>4</v>
      </c>
      <c r="B3580" s="4" t="s">
        <v>5</v>
      </c>
      <c r="C3580" s="4" t="s">
        <v>10</v>
      </c>
      <c r="D3580" s="4" t="s">
        <v>13</v>
      </c>
      <c r="E3580" s="4" t="s">
        <v>9</v>
      </c>
      <c r="F3580" s="4" t="s">
        <v>62</v>
      </c>
      <c r="G3580" s="4" t="s">
        <v>13</v>
      </c>
      <c r="H3580" s="4" t="s">
        <v>13</v>
      </c>
    </row>
    <row r="3581" spans="1:8">
      <c r="A3581" t="n">
        <v>29963</v>
      </c>
      <c r="B3581" s="44" t="n">
        <v>26</v>
      </c>
      <c r="C3581" s="7" t="n">
        <v>8</v>
      </c>
      <c r="D3581" s="7" t="n">
        <v>17</v>
      </c>
      <c r="E3581" s="7" t="n">
        <v>9358</v>
      </c>
      <c r="F3581" s="7" t="s">
        <v>329</v>
      </c>
      <c r="G3581" s="7" t="n">
        <v>2</v>
      </c>
      <c r="H3581" s="7" t="n">
        <v>0</v>
      </c>
    </row>
    <row r="3582" spans="1:8">
      <c r="A3582" t="s">
        <v>4</v>
      </c>
      <c r="B3582" s="4" t="s">
        <v>5</v>
      </c>
    </row>
    <row r="3583" spans="1:8">
      <c r="A3583" t="n">
        <v>30002</v>
      </c>
      <c r="B3583" s="45" t="n">
        <v>28</v>
      </c>
    </row>
    <row r="3584" spans="1:8">
      <c r="A3584" t="s">
        <v>4</v>
      </c>
      <c r="B3584" s="4" t="s">
        <v>5</v>
      </c>
      <c r="C3584" s="4" t="s">
        <v>10</v>
      </c>
      <c r="D3584" s="4" t="s">
        <v>13</v>
      </c>
    </row>
    <row r="3585" spans="1:8">
      <c r="A3585" t="n">
        <v>30003</v>
      </c>
      <c r="B3585" s="48" t="n">
        <v>89</v>
      </c>
      <c r="C3585" s="7" t="n">
        <v>65533</v>
      </c>
      <c r="D3585" s="7" t="n">
        <v>1</v>
      </c>
    </row>
    <row r="3586" spans="1:8">
      <c r="A3586" t="s">
        <v>4</v>
      </c>
      <c r="B3586" s="4" t="s">
        <v>5</v>
      </c>
      <c r="C3586" s="4" t="s">
        <v>13</v>
      </c>
      <c r="D3586" s="4" t="s">
        <v>10</v>
      </c>
      <c r="E3586" s="4" t="s">
        <v>18</v>
      </c>
    </row>
    <row r="3587" spans="1:8">
      <c r="A3587" t="n">
        <v>30007</v>
      </c>
      <c r="B3587" s="23" t="n">
        <v>58</v>
      </c>
      <c r="C3587" s="7" t="n">
        <v>101</v>
      </c>
      <c r="D3587" s="7" t="n">
        <v>500</v>
      </c>
      <c r="E3587" s="7" t="n">
        <v>1</v>
      </c>
    </row>
    <row r="3588" spans="1:8">
      <c r="A3588" t="s">
        <v>4</v>
      </c>
      <c r="B3588" s="4" t="s">
        <v>5</v>
      </c>
      <c r="C3588" s="4" t="s">
        <v>13</v>
      </c>
      <c r="D3588" s="4" t="s">
        <v>10</v>
      </c>
    </row>
    <row r="3589" spans="1:8">
      <c r="A3589" t="n">
        <v>30015</v>
      </c>
      <c r="B3589" s="23" t="n">
        <v>58</v>
      </c>
      <c r="C3589" s="7" t="n">
        <v>254</v>
      </c>
      <c r="D3589" s="7" t="n">
        <v>0</v>
      </c>
    </row>
    <row r="3590" spans="1:8">
      <c r="A3590" t="s">
        <v>4</v>
      </c>
      <c r="B3590" s="4" t="s">
        <v>5</v>
      </c>
      <c r="C3590" s="4" t="s">
        <v>13</v>
      </c>
    </row>
    <row r="3591" spans="1:8">
      <c r="A3591" t="n">
        <v>30019</v>
      </c>
      <c r="B3591" s="38" t="n">
        <v>45</v>
      </c>
      <c r="C3591" s="7" t="n">
        <v>0</v>
      </c>
    </row>
    <row r="3592" spans="1:8">
      <c r="A3592" t="s">
        <v>4</v>
      </c>
      <c r="B3592" s="4" t="s">
        <v>5</v>
      </c>
      <c r="C3592" s="4" t="s">
        <v>13</v>
      </c>
      <c r="D3592" s="4" t="s">
        <v>13</v>
      </c>
      <c r="E3592" s="4" t="s">
        <v>18</v>
      </c>
      <c r="F3592" s="4" t="s">
        <v>18</v>
      </c>
      <c r="G3592" s="4" t="s">
        <v>18</v>
      </c>
      <c r="H3592" s="4" t="s">
        <v>10</v>
      </c>
    </row>
    <row r="3593" spans="1:8">
      <c r="A3593" t="n">
        <v>30021</v>
      </c>
      <c r="B3593" s="38" t="n">
        <v>45</v>
      </c>
      <c r="C3593" s="7" t="n">
        <v>2</v>
      </c>
      <c r="D3593" s="7" t="n">
        <v>3</v>
      </c>
      <c r="E3593" s="7" t="n">
        <v>-7.96999979019165</v>
      </c>
      <c r="F3593" s="7" t="n">
        <v>1.10000002384186</v>
      </c>
      <c r="G3593" s="7" t="n">
        <v>63.1500015258789</v>
      </c>
      <c r="H3593" s="7" t="n">
        <v>0</v>
      </c>
    </row>
    <row r="3594" spans="1:8">
      <c r="A3594" t="s">
        <v>4</v>
      </c>
      <c r="B3594" s="4" t="s">
        <v>5</v>
      </c>
      <c r="C3594" s="4" t="s">
        <v>13</v>
      </c>
      <c r="D3594" s="4" t="s">
        <v>13</v>
      </c>
      <c r="E3594" s="4" t="s">
        <v>18</v>
      </c>
      <c r="F3594" s="4" t="s">
        <v>18</v>
      </c>
      <c r="G3594" s="4" t="s">
        <v>18</v>
      </c>
      <c r="H3594" s="4" t="s">
        <v>10</v>
      </c>
      <c r="I3594" s="4" t="s">
        <v>13</v>
      </c>
    </row>
    <row r="3595" spans="1:8">
      <c r="A3595" t="n">
        <v>30038</v>
      </c>
      <c r="B3595" s="38" t="n">
        <v>45</v>
      </c>
      <c r="C3595" s="7" t="n">
        <v>4</v>
      </c>
      <c r="D3595" s="7" t="n">
        <v>3</v>
      </c>
      <c r="E3595" s="7" t="n">
        <v>0.109999999403954</v>
      </c>
      <c r="F3595" s="7" t="n">
        <v>144.520004272461</v>
      </c>
      <c r="G3595" s="7" t="n">
        <v>0</v>
      </c>
      <c r="H3595" s="7" t="n">
        <v>0</v>
      </c>
      <c r="I3595" s="7" t="n">
        <v>0</v>
      </c>
    </row>
    <row r="3596" spans="1:8">
      <c r="A3596" t="s">
        <v>4</v>
      </c>
      <c r="B3596" s="4" t="s">
        <v>5</v>
      </c>
      <c r="C3596" s="4" t="s">
        <v>13</v>
      </c>
      <c r="D3596" s="4" t="s">
        <v>13</v>
      </c>
      <c r="E3596" s="4" t="s">
        <v>18</v>
      </c>
      <c r="F3596" s="4" t="s">
        <v>10</v>
      </c>
    </row>
    <row r="3597" spans="1:8">
      <c r="A3597" t="n">
        <v>30056</v>
      </c>
      <c r="B3597" s="38" t="n">
        <v>45</v>
      </c>
      <c r="C3597" s="7" t="n">
        <v>5</v>
      </c>
      <c r="D3597" s="7" t="n">
        <v>3</v>
      </c>
      <c r="E3597" s="7" t="n">
        <v>7.09999990463257</v>
      </c>
      <c r="F3597" s="7" t="n">
        <v>0</v>
      </c>
    </row>
    <row r="3598" spans="1:8">
      <c r="A3598" t="s">
        <v>4</v>
      </c>
      <c r="B3598" s="4" t="s">
        <v>5</v>
      </c>
      <c r="C3598" s="4" t="s">
        <v>13</v>
      </c>
      <c r="D3598" s="4" t="s">
        <v>13</v>
      </c>
      <c r="E3598" s="4" t="s">
        <v>18</v>
      </c>
      <c r="F3598" s="4" t="s">
        <v>10</v>
      </c>
    </row>
    <row r="3599" spans="1:8">
      <c r="A3599" t="n">
        <v>30065</v>
      </c>
      <c r="B3599" s="38" t="n">
        <v>45</v>
      </c>
      <c r="C3599" s="7" t="n">
        <v>11</v>
      </c>
      <c r="D3599" s="7" t="n">
        <v>3</v>
      </c>
      <c r="E3599" s="7" t="n">
        <v>30</v>
      </c>
      <c r="F3599" s="7" t="n">
        <v>0</v>
      </c>
    </row>
    <row r="3600" spans="1:8">
      <c r="A3600" t="s">
        <v>4</v>
      </c>
      <c r="B3600" s="4" t="s">
        <v>5</v>
      </c>
      <c r="C3600" s="4" t="s">
        <v>10</v>
      </c>
      <c r="D3600" s="4" t="s">
        <v>18</v>
      </c>
      <c r="E3600" s="4" t="s">
        <v>18</v>
      </c>
      <c r="F3600" s="4" t="s">
        <v>18</v>
      </c>
      <c r="G3600" s="4" t="s">
        <v>18</v>
      </c>
    </row>
    <row r="3601" spans="1:9">
      <c r="A3601" t="n">
        <v>30074</v>
      </c>
      <c r="B3601" s="34" t="n">
        <v>46</v>
      </c>
      <c r="C3601" s="7" t="n">
        <v>18</v>
      </c>
      <c r="D3601" s="7" t="n">
        <v>-5.57999992370605</v>
      </c>
      <c r="E3601" s="7" t="n">
        <v>0</v>
      </c>
      <c r="F3601" s="7" t="n">
        <v>58.7200012207031</v>
      </c>
      <c r="G3601" s="7" t="n">
        <v>23.2999992370605</v>
      </c>
    </row>
    <row r="3602" spans="1:9">
      <c r="A3602" t="s">
        <v>4</v>
      </c>
      <c r="B3602" s="4" t="s">
        <v>5</v>
      </c>
      <c r="C3602" s="4" t="s">
        <v>10</v>
      </c>
      <c r="D3602" s="4" t="s">
        <v>13</v>
      </c>
      <c r="E3602" s="4" t="s">
        <v>6</v>
      </c>
      <c r="F3602" s="4" t="s">
        <v>18</v>
      </c>
      <c r="G3602" s="4" t="s">
        <v>18</v>
      </c>
      <c r="H3602" s="4" t="s">
        <v>18</v>
      </c>
    </row>
    <row r="3603" spans="1:9">
      <c r="A3603" t="n">
        <v>30093</v>
      </c>
      <c r="B3603" s="36" t="n">
        <v>48</v>
      </c>
      <c r="C3603" s="7" t="n">
        <v>18</v>
      </c>
      <c r="D3603" s="7" t="n">
        <v>0</v>
      </c>
      <c r="E3603" s="7" t="s">
        <v>78</v>
      </c>
      <c r="F3603" s="7" t="n">
        <v>0</v>
      </c>
      <c r="G3603" s="7" t="n">
        <v>1</v>
      </c>
      <c r="H3603" s="7" t="n">
        <v>0</v>
      </c>
    </row>
    <row r="3604" spans="1:9">
      <c r="A3604" t="s">
        <v>4</v>
      </c>
      <c r="B3604" s="4" t="s">
        <v>5</v>
      </c>
      <c r="C3604" s="4" t="s">
        <v>10</v>
      </c>
    </row>
    <row r="3605" spans="1:9">
      <c r="A3605" t="n">
        <v>30119</v>
      </c>
      <c r="B3605" s="30" t="n">
        <v>16</v>
      </c>
      <c r="C3605" s="7" t="n">
        <v>0</v>
      </c>
    </row>
    <row r="3606" spans="1:9">
      <c r="A3606" t="s">
        <v>4</v>
      </c>
      <c r="B3606" s="4" t="s">
        <v>5</v>
      </c>
      <c r="C3606" s="4" t="s">
        <v>10</v>
      </c>
      <c r="D3606" s="4" t="s">
        <v>10</v>
      </c>
      <c r="E3606" s="4" t="s">
        <v>10</v>
      </c>
    </row>
    <row r="3607" spans="1:9">
      <c r="A3607" t="n">
        <v>30122</v>
      </c>
      <c r="B3607" s="49" t="n">
        <v>61</v>
      </c>
      <c r="C3607" s="7" t="n">
        <v>18</v>
      </c>
      <c r="D3607" s="7" t="n">
        <v>33</v>
      </c>
      <c r="E3607" s="7" t="n">
        <v>0</v>
      </c>
    </row>
    <row r="3608" spans="1:9">
      <c r="A3608" t="s">
        <v>4</v>
      </c>
      <c r="B3608" s="4" t="s">
        <v>5</v>
      </c>
      <c r="C3608" s="4" t="s">
        <v>10</v>
      </c>
      <c r="D3608" s="4" t="s">
        <v>18</v>
      </c>
      <c r="E3608" s="4" t="s">
        <v>18</v>
      </c>
      <c r="F3608" s="4" t="s">
        <v>18</v>
      </c>
      <c r="G3608" s="4" t="s">
        <v>10</v>
      </c>
      <c r="H3608" s="4" t="s">
        <v>10</v>
      </c>
    </row>
    <row r="3609" spans="1:9">
      <c r="A3609" t="n">
        <v>30129</v>
      </c>
      <c r="B3609" s="41" t="n">
        <v>60</v>
      </c>
      <c r="C3609" s="7" t="n">
        <v>18</v>
      </c>
      <c r="D3609" s="7" t="n">
        <v>0</v>
      </c>
      <c r="E3609" s="7" t="n">
        <v>0</v>
      </c>
      <c r="F3609" s="7" t="n">
        <v>0</v>
      </c>
      <c r="G3609" s="7" t="n">
        <v>0</v>
      </c>
      <c r="H3609" s="7" t="n">
        <v>0</v>
      </c>
    </row>
    <row r="3610" spans="1:9">
      <c r="A3610" t="s">
        <v>4</v>
      </c>
      <c r="B3610" s="4" t="s">
        <v>5</v>
      </c>
      <c r="C3610" s="4" t="s">
        <v>13</v>
      </c>
      <c r="D3610" s="4" t="s">
        <v>10</v>
      </c>
    </row>
    <row r="3611" spans="1:9">
      <c r="A3611" t="n">
        <v>30148</v>
      </c>
      <c r="B3611" s="23" t="n">
        <v>58</v>
      </c>
      <c r="C3611" s="7" t="n">
        <v>255</v>
      </c>
      <c r="D3611" s="7" t="n">
        <v>0</v>
      </c>
    </row>
    <row r="3612" spans="1:9">
      <c r="A3612" t="s">
        <v>4</v>
      </c>
      <c r="B3612" s="4" t="s">
        <v>5</v>
      </c>
      <c r="C3612" s="4" t="s">
        <v>10</v>
      </c>
    </row>
    <row r="3613" spans="1:9">
      <c r="A3613" t="n">
        <v>30152</v>
      </c>
      <c r="B3613" s="30" t="n">
        <v>16</v>
      </c>
      <c r="C3613" s="7" t="n">
        <v>300</v>
      </c>
    </row>
    <row r="3614" spans="1:9">
      <c r="A3614" t="s">
        <v>4</v>
      </c>
      <c r="B3614" s="4" t="s">
        <v>5</v>
      </c>
      <c r="C3614" s="4" t="s">
        <v>13</v>
      </c>
      <c r="D3614" s="4" t="s">
        <v>10</v>
      </c>
      <c r="E3614" s="4" t="s">
        <v>6</v>
      </c>
    </row>
    <row r="3615" spans="1:9">
      <c r="A3615" t="n">
        <v>30155</v>
      </c>
      <c r="B3615" s="43" t="n">
        <v>51</v>
      </c>
      <c r="C3615" s="7" t="n">
        <v>4</v>
      </c>
      <c r="D3615" s="7" t="n">
        <v>18</v>
      </c>
      <c r="E3615" s="7" t="s">
        <v>288</v>
      </c>
    </row>
    <row r="3616" spans="1:9">
      <c r="A3616" t="s">
        <v>4</v>
      </c>
      <c r="B3616" s="4" t="s">
        <v>5</v>
      </c>
      <c r="C3616" s="4" t="s">
        <v>10</v>
      </c>
    </row>
    <row r="3617" spans="1:8">
      <c r="A3617" t="n">
        <v>30168</v>
      </c>
      <c r="B3617" s="30" t="n">
        <v>16</v>
      </c>
      <c r="C3617" s="7" t="n">
        <v>0</v>
      </c>
    </row>
    <row r="3618" spans="1:8">
      <c r="A3618" t="s">
        <v>4</v>
      </c>
      <c r="B3618" s="4" t="s">
        <v>5</v>
      </c>
      <c r="C3618" s="4" t="s">
        <v>10</v>
      </c>
      <c r="D3618" s="4" t="s">
        <v>13</v>
      </c>
      <c r="E3618" s="4" t="s">
        <v>9</v>
      </c>
      <c r="F3618" s="4" t="s">
        <v>62</v>
      </c>
      <c r="G3618" s="4" t="s">
        <v>13</v>
      </c>
      <c r="H3618" s="4" t="s">
        <v>13</v>
      </c>
    </row>
    <row r="3619" spans="1:8">
      <c r="A3619" t="n">
        <v>30171</v>
      </c>
      <c r="B3619" s="44" t="n">
        <v>26</v>
      </c>
      <c r="C3619" s="7" t="n">
        <v>18</v>
      </c>
      <c r="D3619" s="7" t="n">
        <v>17</v>
      </c>
      <c r="E3619" s="7" t="n">
        <v>17450</v>
      </c>
      <c r="F3619" s="7" t="s">
        <v>330</v>
      </c>
      <c r="G3619" s="7" t="n">
        <v>2</v>
      </c>
      <c r="H3619" s="7" t="n">
        <v>0</v>
      </c>
    </row>
    <row r="3620" spans="1:8">
      <c r="A3620" t="s">
        <v>4</v>
      </c>
      <c r="B3620" s="4" t="s">
        <v>5</v>
      </c>
    </row>
    <row r="3621" spans="1:8">
      <c r="A3621" t="n">
        <v>30195</v>
      </c>
      <c r="B3621" s="45" t="n">
        <v>28</v>
      </c>
    </row>
    <row r="3622" spans="1:8">
      <c r="A3622" t="s">
        <v>4</v>
      </c>
      <c r="B3622" s="4" t="s">
        <v>5</v>
      </c>
      <c r="C3622" s="4" t="s">
        <v>6</v>
      </c>
      <c r="D3622" s="4" t="s">
        <v>10</v>
      </c>
    </row>
    <row r="3623" spans="1:8">
      <c r="A3623" t="n">
        <v>30196</v>
      </c>
      <c r="B3623" s="63" t="n">
        <v>29</v>
      </c>
      <c r="C3623" s="7" t="s">
        <v>166</v>
      </c>
      <c r="D3623" s="7" t="n">
        <v>65533</v>
      </c>
    </row>
    <row r="3624" spans="1:8">
      <c r="A3624" t="s">
        <v>4</v>
      </c>
      <c r="B3624" s="4" t="s">
        <v>5</v>
      </c>
      <c r="C3624" s="4" t="s">
        <v>13</v>
      </c>
      <c r="D3624" s="4" t="s">
        <v>10</v>
      </c>
      <c r="E3624" s="4" t="s">
        <v>6</v>
      </c>
    </row>
    <row r="3625" spans="1:8">
      <c r="A3625" t="n">
        <v>30214</v>
      </c>
      <c r="B3625" s="43" t="n">
        <v>51</v>
      </c>
      <c r="C3625" s="7" t="n">
        <v>4</v>
      </c>
      <c r="D3625" s="7" t="n">
        <v>33</v>
      </c>
      <c r="E3625" s="7" t="s">
        <v>288</v>
      </c>
    </row>
    <row r="3626" spans="1:8">
      <c r="A3626" t="s">
        <v>4</v>
      </c>
      <c r="B3626" s="4" t="s">
        <v>5</v>
      </c>
      <c r="C3626" s="4" t="s">
        <v>10</v>
      </c>
    </row>
    <row r="3627" spans="1:8">
      <c r="A3627" t="n">
        <v>30227</v>
      </c>
      <c r="B3627" s="30" t="n">
        <v>16</v>
      </c>
      <c r="C3627" s="7" t="n">
        <v>0</v>
      </c>
    </row>
    <row r="3628" spans="1:8">
      <c r="A3628" t="s">
        <v>4</v>
      </c>
      <c r="B3628" s="4" t="s">
        <v>5</v>
      </c>
      <c r="C3628" s="4" t="s">
        <v>10</v>
      </c>
      <c r="D3628" s="4" t="s">
        <v>13</v>
      </c>
      <c r="E3628" s="4" t="s">
        <v>9</v>
      </c>
      <c r="F3628" s="4" t="s">
        <v>62</v>
      </c>
      <c r="G3628" s="4" t="s">
        <v>13</v>
      </c>
      <c r="H3628" s="4" t="s">
        <v>13</v>
      </c>
    </row>
    <row r="3629" spans="1:8">
      <c r="A3629" t="n">
        <v>30230</v>
      </c>
      <c r="B3629" s="44" t="n">
        <v>26</v>
      </c>
      <c r="C3629" s="7" t="n">
        <v>33</v>
      </c>
      <c r="D3629" s="7" t="n">
        <v>17</v>
      </c>
      <c r="E3629" s="7" t="n">
        <v>22304</v>
      </c>
      <c r="F3629" s="7" t="s">
        <v>331</v>
      </c>
      <c r="G3629" s="7" t="n">
        <v>2</v>
      </c>
      <c r="H3629" s="7" t="n">
        <v>0</v>
      </c>
    </row>
    <row r="3630" spans="1:8">
      <c r="A3630" t="s">
        <v>4</v>
      </c>
      <c r="B3630" s="4" t="s">
        <v>5</v>
      </c>
    </row>
    <row r="3631" spans="1:8">
      <c r="A3631" t="n">
        <v>30278</v>
      </c>
      <c r="B3631" s="45" t="n">
        <v>28</v>
      </c>
    </row>
    <row r="3632" spans="1:8">
      <c r="A3632" t="s">
        <v>4</v>
      </c>
      <c r="B3632" s="4" t="s">
        <v>5</v>
      </c>
      <c r="C3632" s="4" t="s">
        <v>10</v>
      </c>
      <c r="D3632" s="4" t="s">
        <v>13</v>
      </c>
    </row>
    <row r="3633" spans="1:8">
      <c r="A3633" t="n">
        <v>30279</v>
      </c>
      <c r="B3633" s="48" t="n">
        <v>89</v>
      </c>
      <c r="C3633" s="7" t="n">
        <v>65533</v>
      </c>
      <c r="D3633" s="7" t="n">
        <v>1</v>
      </c>
    </row>
    <row r="3634" spans="1:8">
      <c r="A3634" t="s">
        <v>4</v>
      </c>
      <c r="B3634" s="4" t="s">
        <v>5</v>
      </c>
      <c r="C3634" s="4" t="s">
        <v>6</v>
      </c>
      <c r="D3634" s="4" t="s">
        <v>10</v>
      </c>
    </row>
    <row r="3635" spans="1:8">
      <c r="A3635" t="n">
        <v>30283</v>
      </c>
      <c r="B3635" s="63" t="n">
        <v>29</v>
      </c>
      <c r="C3635" s="7" t="s">
        <v>12</v>
      </c>
      <c r="D3635" s="7" t="n">
        <v>65533</v>
      </c>
    </row>
    <row r="3636" spans="1:8">
      <c r="A3636" t="s">
        <v>4</v>
      </c>
      <c r="B3636" s="4" t="s">
        <v>5</v>
      </c>
      <c r="C3636" s="4" t="s">
        <v>13</v>
      </c>
      <c r="D3636" s="4" t="s">
        <v>10</v>
      </c>
      <c r="E3636" s="4" t="s">
        <v>18</v>
      </c>
    </row>
    <row r="3637" spans="1:8">
      <c r="A3637" t="n">
        <v>30287</v>
      </c>
      <c r="B3637" s="23" t="n">
        <v>58</v>
      </c>
      <c r="C3637" s="7" t="n">
        <v>101</v>
      </c>
      <c r="D3637" s="7" t="n">
        <v>300</v>
      </c>
      <c r="E3637" s="7" t="n">
        <v>1</v>
      </c>
    </row>
    <row r="3638" spans="1:8">
      <c r="A3638" t="s">
        <v>4</v>
      </c>
      <c r="B3638" s="4" t="s">
        <v>5</v>
      </c>
      <c r="C3638" s="4" t="s">
        <v>13</v>
      </c>
      <c r="D3638" s="4" t="s">
        <v>10</v>
      </c>
    </row>
    <row r="3639" spans="1:8">
      <c r="A3639" t="n">
        <v>30295</v>
      </c>
      <c r="B3639" s="23" t="n">
        <v>58</v>
      </c>
      <c r="C3639" s="7" t="n">
        <v>254</v>
      </c>
      <c r="D3639" s="7" t="n">
        <v>0</v>
      </c>
    </row>
    <row r="3640" spans="1:8">
      <c r="A3640" t="s">
        <v>4</v>
      </c>
      <c r="B3640" s="4" t="s">
        <v>5</v>
      </c>
      <c r="C3640" s="4" t="s">
        <v>13</v>
      </c>
      <c r="D3640" s="4" t="s">
        <v>10</v>
      </c>
      <c r="E3640" s="4" t="s">
        <v>6</v>
      </c>
      <c r="F3640" s="4" t="s">
        <v>6</v>
      </c>
      <c r="G3640" s="4" t="s">
        <v>6</v>
      </c>
      <c r="H3640" s="4" t="s">
        <v>6</v>
      </c>
    </row>
    <row r="3641" spans="1:8">
      <c r="A3641" t="n">
        <v>30299</v>
      </c>
      <c r="B3641" s="43" t="n">
        <v>51</v>
      </c>
      <c r="C3641" s="7" t="n">
        <v>3</v>
      </c>
      <c r="D3641" s="7" t="n">
        <v>33</v>
      </c>
      <c r="E3641" s="7" t="s">
        <v>96</v>
      </c>
      <c r="F3641" s="7" t="s">
        <v>67</v>
      </c>
      <c r="G3641" s="7" t="s">
        <v>66</v>
      </c>
      <c r="H3641" s="7" t="s">
        <v>67</v>
      </c>
    </row>
    <row r="3642" spans="1:8">
      <c r="A3642" t="s">
        <v>4</v>
      </c>
      <c r="B3642" s="4" t="s">
        <v>5</v>
      </c>
      <c r="C3642" s="4" t="s">
        <v>13</v>
      </c>
      <c r="D3642" s="4" t="s">
        <v>10</v>
      </c>
      <c r="E3642" s="4" t="s">
        <v>6</v>
      </c>
      <c r="F3642" s="4" t="s">
        <v>6</v>
      </c>
      <c r="G3642" s="4" t="s">
        <v>6</v>
      </c>
      <c r="H3642" s="4" t="s">
        <v>6</v>
      </c>
    </row>
    <row r="3643" spans="1:8">
      <c r="A3643" t="n">
        <v>30312</v>
      </c>
      <c r="B3643" s="43" t="n">
        <v>51</v>
      </c>
      <c r="C3643" s="7" t="n">
        <v>3</v>
      </c>
      <c r="D3643" s="7" t="n">
        <v>3</v>
      </c>
      <c r="E3643" s="7" t="s">
        <v>64</v>
      </c>
      <c r="F3643" s="7" t="s">
        <v>65</v>
      </c>
      <c r="G3643" s="7" t="s">
        <v>66</v>
      </c>
      <c r="H3643" s="7" t="s">
        <v>67</v>
      </c>
    </row>
    <row r="3644" spans="1:8">
      <c r="A3644" t="s">
        <v>4</v>
      </c>
      <c r="B3644" s="4" t="s">
        <v>5</v>
      </c>
      <c r="C3644" s="4" t="s">
        <v>13</v>
      </c>
      <c r="D3644" s="4" t="s">
        <v>10</v>
      </c>
      <c r="E3644" s="4" t="s">
        <v>6</v>
      </c>
      <c r="F3644" s="4" t="s">
        <v>6</v>
      </c>
      <c r="G3644" s="4" t="s">
        <v>6</v>
      </c>
      <c r="H3644" s="4" t="s">
        <v>6</v>
      </c>
    </row>
    <row r="3645" spans="1:8">
      <c r="A3645" t="n">
        <v>30325</v>
      </c>
      <c r="B3645" s="43" t="n">
        <v>51</v>
      </c>
      <c r="C3645" s="7" t="n">
        <v>3</v>
      </c>
      <c r="D3645" s="7" t="n">
        <v>4</v>
      </c>
      <c r="E3645" s="7" t="s">
        <v>64</v>
      </c>
      <c r="F3645" s="7" t="s">
        <v>65</v>
      </c>
      <c r="G3645" s="7" t="s">
        <v>66</v>
      </c>
      <c r="H3645" s="7" t="s">
        <v>67</v>
      </c>
    </row>
    <row r="3646" spans="1:8">
      <c r="A3646" t="s">
        <v>4</v>
      </c>
      <c r="B3646" s="4" t="s">
        <v>5</v>
      </c>
      <c r="C3646" s="4" t="s">
        <v>13</v>
      </c>
    </row>
    <row r="3647" spans="1:8">
      <c r="A3647" t="n">
        <v>30338</v>
      </c>
      <c r="B3647" s="38" t="n">
        <v>45</v>
      </c>
      <c r="C3647" s="7" t="n">
        <v>0</v>
      </c>
    </row>
    <row r="3648" spans="1:8">
      <c r="A3648" t="s">
        <v>4</v>
      </c>
      <c r="B3648" s="4" t="s">
        <v>5</v>
      </c>
      <c r="C3648" s="4" t="s">
        <v>13</v>
      </c>
      <c r="D3648" s="4" t="s">
        <v>13</v>
      </c>
      <c r="E3648" s="4" t="s">
        <v>18</v>
      </c>
      <c r="F3648" s="4" t="s">
        <v>18</v>
      </c>
      <c r="G3648" s="4" t="s">
        <v>18</v>
      </c>
      <c r="H3648" s="4" t="s">
        <v>10</v>
      </c>
    </row>
    <row r="3649" spans="1:8">
      <c r="A3649" t="n">
        <v>30340</v>
      </c>
      <c r="B3649" s="38" t="n">
        <v>45</v>
      </c>
      <c r="C3649" s="7" t="n">
        <v>2</v>
      </c>
      <c r="D3649" s="7" t="n">
        <v>3</v>
      </c>
      <c r="E3649" s="7" t="n">
        <v>-8.52999973297119</v>
      </c>
      <c r="F3649" s="7" t="n">
        <v>0.219999998807907</v>
      </c>
      <c r="G3649" s="7" t="n">
        <v>67.8199996948242</v>
      </c>
      <c r="H3649" s="7" t="n">
        <v>0</v>
      </c>
    </row>
    <row r="3650" spans="1:8">
      <c r="A3650" t="s">
        <v>4</v>
      </c>
      <c r="B3650" s="4" t="s">
        <v>5</v>
      </c>
      <c r="C3650" s="4" t="s">
        <v>13</v>
      </c>
      <c r="D3650" s="4" t="s">
        <v>13</v>
      </c>
      <c r="E3650" s="4" t="s">
        <v>18</v>
      </c>
      <c r="F3650" s="4" t="s">
        <v>18</v>
      </c>
      <c r="G3650" s="4" t="s">
        <v>18</v>
      </c>
      <c r="H3650" s="4" t="s">
        <v>10</v>
      </c>
      <c r="I3650" s="4" t="s">
        <v>13</v>
      </c>
    </row>
    <row r="3651" spans="1:8">
      <c r="A3651" t="n">
        <v>30357</v>
      </c>
      <c r="B3651" s="38" t="n">
        <v>45</v>
      </c>
      <c r="C3651" s="7" t="n">
        <v>4</v>
      </c>
      <c r="D3651" s="7" t="n">
        <v>3</v>
      </c>
      <c r="E3651" s="7" t="n">
        <v>7.73999977111816</v>
      </c>
      <c r="F3651" s="7" t="n">
        <v>197.330001831055</v>
      </c>
      <c r="G3651" s="7" t="n">
        <v>8</v>
      </c>
      <c r="H3651" s="7" t="n">
        <v>0</v>
      </c>
      <c r="I3651" s="7" t="n">
        <v>0</v>
      </c>
    </row>
    <row r="3652" spans="1:8">
      <c r="A3652" t="s">
        <v>4</v>
      </c>
      <c r="B3652" s="4" t="s">
        <v>5</v>
      </c>
      <c r="C3652" s="4" t="s">
        <v>13</v>
      </c>
      <c r="D3652" s="4" t="s">
        <v>13</v>
      </c>
      <c r="E3652" s="4" t="s">
        <v>18</v>
      </c>
      <c r="F3652" s="4" t="s">
        <v>10</v>
      </c>
    </row>
    <row r="3653" spans="1:8">
      <c r="A3653" t="n">
        <v>30375</v>
      </c>
      <c r="B3653" s="38" t="n">
        <v>45</v>
      </c>
      <c r="C3653" s="7" t="n">
        <v>5</v>
      </c>
      <c r="D3653" s="7" t="n">
        <v>3</v>
      </c>
      <c r="E3653" s="7" t="n">
        <v>4.19999980926514</v>
      </c>
      <c r="F3653" s="7" t="n">
        <v>0</v>
      </c>
    </row>
    <row r="3654" spans="1:8">
      <c r="A3654" t="s">
        <v>4</v>
      </c>
      <c r="B3654" s="4" t="s">
        <v>5</v>
      </c>
      <c r="C3654" s="4" t="s">
        <v>13</v>
      </c>
      <c r="D3654" s="4" t="s">
        <v>13</v>
      </c>
      <c r="E3654" s="4" t="s">
        <v>18</v>
      </c>
      <c r="F3654" s="4" t="s">
        <v>10</v>
      </c>
    </row>
    <row r="3655" spans="1:8">
      <c r="A3655" t="n">
        <v>30384</v>
      </c>
      <c r="B3655" s="38" t="n">
        <v>45</v>
      </c>
      <c r="C3655" s="7" t="n">
        <v>11</v>
      </c>
      <c r="D3655" s="7" t="n">
        <v>3</v>
      </c>
      <c r="E3655" s="7" t="n">
        <v>30</v>
      </c>
      <c r="F3655" s="7" t="n">
        <v>0</v>
      </c>
    </row>
    <row r="3656" spans="1:8">
      <c r="A3656" t="s">
        <v>4</v>
      </c>
      <c r="B3656" s="4" t="s">
        <v>5</v>
      </c>
      <c r="C3656" s="4" t="s">
        <v>13</v>
      </c>
      <c r="D3656" s="4" t="s">
        <v>13</v>
      </c>
      <c r="E3656" s="4" t="s">
        <v>18</v>
      </c>
      <c r="F3656" s="4" t="s">
        <v>18</v>
      </c>
      <c r="G3656" s="4" t="s">
        <v>18</v>
      </c>
      <c r="H3656" s="4" t="s">
        <v>10</v>
      </c>
    </row>
    <row r="3657" spans="1:8">
      <c r="A3657" t="n">
        <v>30393</v>
      </c>
      <c r="B3657" s="38" t="n">
        <v>45</v>
      </c>
      <c r="C3657" s="7" t="n">
        <v>2</v>
      </c>
      <c r="D3657" s="7" t="n">
        <v>3</v>
      </c>
      <c r="E3657" s="7" t="n">
        <v>-8.6899995803833</v>
      </c>
      <c r="F3657" s="7" t="n">
        <v>0.660000026226044</v>
      </c>
      <c r="G3657" s="7" t="n">
        <v>67.3399963378906</v>
      </c>
      <c r="H3657" s="7" t="n">
        <v>0</v>
      </c>
    </row>
    <row r="3658" spans="1:8">
      <c r="A3658" t="s">
        <v>4</v>
      </c>
      <c r="B3658" s="4" t="s">
        <v>5</v>
      </c>
      <c r="C3658" s="4" t="s">
        <v>13</v>
      </c>
      <c r="D3658" s="4" t="s">
        <v>13</v>
      </c>
      <c r="E3658" s="4" t="s">
        <v>18</v>
      </c>
      <c r="F3658" s="4" t="s">
        <v>18</v>
      </c>
      <c r="G3658" s="4" t="s">
        <v>18</v>
      </c>
      <c r="H3658" s="4" t="s">
        <v>10</v>
      </c>
      <c r="I3658" s="4" t="s">
        <v>13</v>
      </c>
    </row>
    <row r="3659" spans="1:8">
      <c r="A3659" t="n">
        <v>30410</v>
      </c>
      <c r="B3659" s="38" t="n">
        <v>45</v>
      </c>
      <c r="C3659" s="7" t="n">
        <v>4</v>
      </c>
      <c r="D3659" s="7" t="n">
        <v>3</v>
      </c>
      <c r="E3659" s="7" t="n">
        <v>359.769989013672</v>
      </c>
      <c r="F3659" s="7" t="n">
        <v>199.029998779297</v>
      </c>
      <c r="G3659" s="7" t="n">
        <v>8</v>
      </c>
      <c r="H3659" s="7" t="n">
        <v>0</v>
      </c>
      <c r="I3659" s="7" t="n">
        <v>0</v>
      </c>
    </row>
    <row r="3660" spans="1:8">
      <c r="A3660" t="s">
        <v>4</v>
      </c>
      <c r="B3660" s="4" t="s">
        <v>5</v>
      </c>
      <c r="C3660" s="4" t="s">
        <v>13</v>
      </c>
      <c r="D3660" s="4" t="s">
        <v>13</v>
      </c>
      <c r="E3660" s="4" t="s">
        <v>18</v>
      </c>
      <c r="F3660" s="4" t="s">
        <v>10</v>
      </c>
    </row>
    <row r="3661" spans="1:8">
      <c r="A3661" t="n">
        <v>30428</v>
      </c>
      <c r="B3661" s="38" t="n">
        <v>45</v>
      </c>
      <c r="C3661" s="7" t="n">
        <v>5</v>
      </c>
      <c r="D3661" s="7" t="n">
        <v>3</v>
      </c>
      <c r="E3661" s="7" t="n">
        <v>3.70000004768372</v>
      </c>
      <c r="F3661" s="7" t="n">
        <v>0</v>
      </c>
    </row>
    <row r="3662" spans="1:8">
      <c r="A3662" t="s">
        <v>4</v>
      </c>
      <c r="B3662" s="4" t="s">
        <v>5</v>
      </c>
      <c r="C3662" s="4" t="s">
        <v>13</v>
      </c>
      <c r="D3662" s="4" t="s">
        <v>13</v>
      </c>
      <c r="E3662" s="4" t="s">
        <v>18</v>
      </c>
      <c r="F3662" s="4" t="s">
        <v>10</v>
      </c>
    </row>
    <row r="3663" spans="1:8">
      <c r="A3663" t="n">
        <v>30437</v>
      </c>
      <c r="B3663" s="38" t="n">
        <v>45</v>
      </c>
      <c r="C3663" s="7" t="n">
        <v>11</v>
      </c>
      <c r="D3663" s="7" t="n">
        <v>3</v>
      </c>
      <c r="E3663" s="7" t="n">
        <v>30</v>
      </c>
      <c r="F3663" s="7" t="n">
        <v>0</v>
      </c>
    </row>
    <row r="3664" spans="1:8">
      <c r="A3664" t="s">
        <v>4</v>
      </c>
      <c r="B3664" s="4" t="s">
        <v>5</v>
      </c>
      <c r="C3664" s="4" t="s">
        <v>13</v>
      </c>
      <c r="D3664" s="4" t="s">
        <v>13</v>
      </c>
      <c r="E3664" s="4" t="s">
        <v>18</v>
      </c>
      <c r="F3664" s="4" t="s">
        <v>18</v>
      </c>
      <c r="G3664" s="4" t="s">
        <v>18</v>
      </c>
      <c r="H3664" s="4" t="s">
        <v>10</v>
      </c>
    </row>
    <row r="3665" spans="1:9">
      <c r="A3665" t="n">
        <v>30446</v>
      </c>
      <c r="B3665" s="38" t="n">
        <v>45</v>
      </c>
      <c r="C3665" s="7" t="n">
        <v>2</v>
      </c>
      <c r="D3665" s="7" t="n">
        <v>3</v>
      </c>
      <c r="E3665" s="7" t="n">
        <v>-9.5600004196167</v>
      </c>
      <c r="F3665" s="7" t="n">
        <v>1.44000005722046</v>
      </c>
      <c r="G3665" s="7" t="n">
        <v>67.4499969482422</v>
      </c>
      <c r="H3665" s="7" t="n">
        <v>4500</v>
      </c>
    </row>
    <row r="3666" spans="1:9">
      <c r="A3666" t="s">
        <v>4</v>
      </c>
      <c r="B3666" s="4" t="s">
        <v>5</v>
      </c>
      <c r="C3666" s="4" t="s">
        <v>13</v>
      </c>
      <c r="D3666" s="4" t="s">
        <v>13</v>
      </c>
      <c r="E3666" s="4" t="s">
        <v>18</v>
      </c>
      <c r="F3666" s="4" t="s">
        <v>18</v>
      </c>
      <c r="G3666" s="4" t="s">
        <v>18</v>
      </c>
      <c r="H3666" s="4" t="s">
        <v>10</v>
      </c>
      <c r="I3666" s="4" t="s">
        <v>13</v>
      </c>
    </row>
    <row r="3667" spans="1:9">
      <c r="A3667" t="n">
        <v>30463</v>
      </c>
      <c r="B3667" s="38" t="n">
        <v>45</v>
      </c>
      <c r="C3667" s="7" t="n">
        <v>4</v>
      </c>
      <c r="D3667" s="7" t="n">
        <v>3</v>
      </c>
      <c r="E3667" s="7" t="n">
        <v>-0.230000004172325</v>
      </c>
      <c r="F3667" s="7" t="n">
        <v>170.080001831055</v>
      </c>
      <c r="G3667" s="7" t="n">
        <v>8</v>
      </c>
      <c r="H3667" s="7" t="n">
        <v>4500</v>
      </c>
      <c r="I3667" s="7" t="n">
        <v>1</v>
      </c>
    </row>
    <row r="3668" spans="1:9">
      <c r="A3668" t="s">
        <v>4</v>
      </c>
      <c r="B3668" s="4" t="s">
        <v>5</v>
      </c>
      <c r="C3668" s="4" t="s">
        <v>13</v>
      </c>
      <c r="D3668" s="4" t="s">
        <v>13</v>
      </c>
      <c r="E3668" s="4" t="s">
        <v>18</v>
      </c>
      <c r="F3668" s="4" t="s">
        <v>10</v>
      </c>
    </row>
    <row r="3669" spans="1:9">
      <c r="A3669" t="n">
        <v>30481</v>
      </c>
      <c r="B3669" s="38" t="n">
        <v>45</v>
      </c>
      <c r="C3669" s="7" t="n">
        <v>5</v>
      </c>
      <c r="D3669" s="7" t="n">
        <v>3</v>
      </c>
      <c r="E3669" s="7" t="n">
        <v>3.70000004768372</v>
      </c>
      <c r="F3669" s="7" t="n">
        <v>4500</v>
      </c>
    </row>
    <row r="3670" spans="1:9">
      <c r="A3670" t="s">
        <v>4</v>
      </c>
      <c r="B3670" s="4" t="s">
        <v>5</v>
      </c>
      <c r="C3670" s="4" t="s">
        <v>13</v>
      </c>
      <c r="D3670" s="4" t="s">
        <v>13</v>
      </c>
      <c r="E3670" s="4" t="s">
        <v>18</v>
      </c>
      <c r="F3670" s="4" t="s">
        <v>10</v>
      </c>
    </row>
    <row r="3671" spans="1:9">
      <c r="A3671" t="n">
        <v>30490</v>
      </c>
      <c r="B3671" s="38" t="n">
        <v>45</v>
      </c>
      <c r="C3671" s="7" t="n">
        <v>11</v>
      </c>
      <c r="D3671" s="7" t="n">
        <v>3</v>
      </c>
      <c r="E3671" s="7" t="n">
        <v>30</v>
      </c>
      <c r="F3671" s="7" t="n">
        <v>4500</v>
      </c>
    </row>
    <row r="3672" spans="1:9">
      <c r="A3672" t="s">
        <v>4</v>
      </c>
      <c r="B3672" s="4" t="s">
        <v>5</v>
      </c>
      <c r="C3672" s="4" t="s">
        <v>10</v>
      </c>
    </row>
    <row r="3673" spans="1:9">
      <c r="A3673" t="n">
        <v>30499</v>
      </c>
      <c r="B3673" s="30" t="n">
        <v>16</v>
      </c>
      <c r="C3673" s="7" t="n">
        <v>1000</v>
      </c>
    </row>
    <row r="3674" spans="1:9">
      <c r="A3674" t="s">
        <v>4</v>
      </c>
      <c r="B3674" s="4" t="s">
        <v>5</v>
      </c>
      <c r="C3674" s="4" t="s">
        <v>10</v>
      </c>
      <c r="D3674" s="4" t="s">
        <v>10</v>
      </c>
      <c r="E3674" s="4" t="s">
        <v>6</v>
      </c>
      <c r="F3674" s="4" t="s">
        <v>13</v>
      </c>
      <c r="G3674" s="4" t="s">
        <v>10</v>
      </c>
    </row>
    <row r="3675" spans="1:9">
      <c r="A3675" t="n">
        <v>30502</v>
      </c>
      <c r="B3675" s="69" t="n">
        <v>80</v>
      </c>
      <c r="C3675" s="7" t="n">
        <v>744</v>
      </c>
      <c r="D3675" s="7" t="n">
        <v>508</v>
      </c>
      <c r="E3675" s="7" t="s">
        <v>332</v>
      </c>
      <c r="F3675" s="7" t="n">
        <v>1</v>
      </c>
      <c r="G3675" s="7" t="n">
        <v>0</v>
      </c>
    </row>
    <row r="3676" spans="1:9">
      <c r="A3676" t="s">
        <v>4</v>
      </c>
      <c r="B3676" s="4" t="s">
        <v>5</v>
      </c>
      <c r="C3676" s="4" t="s">
        <v>10</v>
      </c>
    </row>
    <row r="3677" spans="1:9">
      <c r="A3677" t="n">
        <v>30520</v>
      </c>
      <c r="B3677" s="30" t="n">
        <v>16</v>
      </c>
      <c r="C3677" s="7" t="n">
        <v>3000</v>
      </c>
    </row>
    <row r="3678" spans="1:9">
      <c r="A3678" t="s">
        <v>4</v>
      </c>
      <c r="B3678" s="4" t="s">
        <v>5</v>
      </c>
      <c r="C3678" s="4" t="s">
        <v>13</v>
      </c>
      <c r="D3678" s="4" t="s">
        <v>10</v>
      </c>
      <c r="E3678" s="4" t="s">
        <v>6</v>
      </c>
    </row>
    <row r="3679" spans="1:9">
      <c r="A3679" t="n">
        <v>30523</v>
      </c>
      <c r="B3679" s="43" t="n">
        <v>51</v>
      </c>
      <c r="C3679" s="7" t="n">
        <v>4</v>
      </c>
      <c r="D3679" s="7" t="n">
        <v>33</v>
      </c>
      <c r="E3679" s="7" t="s">
        <v>292</v>
      </c>
    </row>
    <row r="3680" spans="1:9">
      <c r="A3680" t="s">
        <v>4</v>
      </c>
      <c r="B3680" s="4" t="s">
        <v>5</v>
      </c>
      <c r="C3680" s="4" t="s">
        <v>10</v>
      </c>
    </row>
    <row r="3681" spans="1:9">
      <c r="A3681" t="n">
        <v>30542</v>
      </c>
      <c r="B3681" s="30" t="n">
        <v>16</v>
      </c>
      <c r="C3681" s="7" t="n">
        <v>0</v>
      </c>
    </row>
    <row r="3682" spans="1:9">
      <c r="A3682" t="s">
        <v>4</v>
      </c>
      <c r="B3682" s="4" t="s">
        <v>5</v>
      </c>
      <c r="C3682" s="4" t="s">
        <v>10</v>
      </c>
      <c r="D3682" s="4" t="s">
        <v>13</v>
      </c>
      <c r="E3682" s="4" t="s">
        <v>9</v>
      </c>
      <c r="F3682" s="4" t="s">
        <v>62</v>
      </c>
      <c r="G3682" s="4" t="s">
        <v>13</v>
      </c>
      <c r="H3682" s="4" t="s">
        <v>13</v>
      </c>
    </row>
    <row r="3683" spans="1:9">
      <c r="A3683" t="n">
        <v>30545</v>
      </c>
      <c r="B3683" s="44" t="n">
        <v>26</v>
      </c>
      <c r="C3683" s="7" t="n">
        <v>33</v>
      </c>
      <c r="D3683" s="7" t="n">
        <v>17</v>
      </c>
      <c r="E3683" s="7" t="n">
        <v>22305</v>
      </c>
      <c r="F3683" s="7" t="s">
        <v>333</v>
      </c>
      <c r="G3683" s="7" t="n">
        <v>2</v>
      </c>
      <c r="H3683" s="7" t="n">
        <v>0</v>
      </c>
    </row>
    <row r="3684" spans="1:9">
      <c r="A3684" t="s">
        <v>4</v>
      </c>
      <c r="B3684" s="4" t="s">
        <v>5</v>
      </c>
    </row>
    <row r="3685" spans="1:9">
      <c r="A3685" t="n">
        <v>30659</v>
      </c>
      <c r="B3685" s="45" t="n">
        <v>28</v>
      </c>
    </row>
    <row r="3686" spans="1:9">
      <c r="A3686" t="s">
        <v>4</v>
      </c>
      <c r="B3686" s="4" t="s">
        <v>5</v>
      </c>
      <c r="C3686" s="4" t="s">
        <v>13</v>
      </c>
      <c r="D3686" s="4" t="s">
        <v>10</v>
      </c>
      <c r="E3686" s="4" t="s">
        <v>10</v>
      </c>
      <c r="F3686" s="4" t="s">
        <v>13</v>
      </c>
    </row>
    <row r="3687" spans="1:9">
      <c r="A3687" t="n">
        <v>30660</v>
      </c>
      <c r="B3687" s="51" t="n">
        <v>25</v>
      </c>
      <c r="C3687" s="7" t="n">
        <v>1</v>
      </c>
      <c r="D3687" s="7" t="n">
        <v>60</v>
      </c>
      <c r="E3687" s="7" t="n">
        <v>640</v>
      </c>
      <c r="F3687" s="7" t="n">
        <v>1</v>
      </c>
    </row>
    <row r="3688" spans="1:9">
      <c r="A3688" t="s">
        <v>4</v>
      </c>
      <c r="B3688" s="4" t="s">
        <v>5</v>
      </c>
      <c r="C3688" s="4" t="s">
        <v>13</v>
      </c>
      <c r="D3688" s="4" t="s">
        <v>10</v>
      </c>
      <c r="E3688" s="4" t="s">
        <v>6</v>
      </c>
    </row>
    <row r="3689" spans="1:9">
      <c r="A3689" t="n">
        <v>30667</v>
      </c>
      <c r="B3689" s="43" t="n">
        <v>51</v>
      </c>
      <c r="C3689" s="7" t="n">
        <v>4</v>
      </c>
      <c r="D3689" s="7" t="n">
        <v>18</v>
      </c>
      <c r="E3689" s="7" t="s">
        <v>334</v>
      </c>
    </row>
    <row r="3690" spans="1:9">
      <c r="A3690" t="s">
        <v>4</v>
      </c>
      <c r="B3690" s="4" t="s">
        <v>5</v>
      </c>
      <c r="C3690" s="4" t="s">
        <v>10</v>
      </c>
    </row>
    <row r="3691" spans="1:9">
      <c r="A3691" t="n">
        <v>30681</v>
      </c>
      <c r="B3691" s="30" t="n">
        <v>16</v>
      </c>
      <c r="C3691" s="7" t="n">
        <v>0</v>
      </c>
    </row>
    <row r="3692" spans="1:9">
      <c r="A3692" t="s">
        <v>4</v>
      </c>
      <c r="B3692" s="4" t="s">
        <v>5</v>
      </c>
      <c r="C3692" s="4" t="s">
        <v>10</v>
      </c>
      <c r="D3692" s="4" t="s">
        <v>13</v>
      </c>
      <c r="E3692" s="4" t="s">
        <v>9</v>
      </c>
      <c r="F3692" s="4" t="s">
        <v>62</v>
      </c>
      <c r="G3692" s="4" t="s">
        <v>13</v>
      </c>
      <c r="H3692" s="4" t="s">
        <v>13</v>
      </c>
    </row>
    <row r="3693" spans="1:9">
      <c r="A3693" t="n">
        <v>30684</v>
      </c>
      <c r="B3693" s="44" t="n">
        <v>26</v>
      </c>
      <c r="C3693" s="7" t="n">
        <v>18</v>
      </c>
      <c r="D3693" s="7" t="n">
        <v>17</v>
      </c>
      <c r="E3693" s="7" t="n">
        <v>17451</v>
      </c>
      <c r="F3693" s="7" t="s">
        <v>335</v>
      </c>
      <c r="G3693" s="7" t="n">
        <v>2</v>
      </c>
      <c r="H3693" s="7" t="n">
        <v>0</v>
      </c>
    </row>
    <row r="3694" spans="1:9">
      <c r="A3694" t="s">
        <v>4</v>
      </c>
      <c r="B3694" s="4" t="s">
        <v>5</v>
      </c>
      <c r="C3694" s="4" t="s">
        <v>10</v>
      </c>
    </row>
    <row r="3695" spans="1:9">
      <c r="A3695" t="n">
        <v>30743</v>
      </c>
      <c r="B3695" s="30" t="n">
        <v>16</v>
      </c>
      <c r="C3695" s="7" t="n">
        <v>2000</v>
      </c>
    </row>
    <row r="3696" spans="1:9">
      <c r="A3696" t="s">
        <v>4</v>
      </c>
      <c r="B3696" s="4" t="s">
        <v>5</v>
      </c>
      <c r="C3696" s="4" t="s">
        <v>13</v>
      </c>
      <c r="D3696" s="4" t="s">
        <v>10</v>
      </c>
      <c r="E3696" s="4" t="s">
        <v>6</v>
      </c>
      <c r="F3696" s="4" t="s">
        <v>6</v>
      </c>
      <c r="G3696" s="4" t="s">
        <v>6</v>
      </c>
      <c r="H3696" s="4" t="s">
        <v>6</v>
      </c>
    </row>
    <row r="3697" spans="1:8">
      <c r="A3697" t="n">
        <v>30746</v>
      </c>
      <c r="B3697" s="43" t="n">
        <v>51</v>
      </c>
      <c r="C3697" s="7" t="n">
        <v>3</v>
      </c>
      <c r="D3697" s="7" t="n">
        <v>18</v>
      </c>
      <c r="E3697" s="7" t="s">
        <v>336</v>
      </c>
      <c r="F3697" s="7" t="s">
        <v>12</v>
      </c>
      <c r="G3697" s="7" t="s">
        <v>66</v>
      </c>
      <c r="H3697" s="7" t="s">
        <v>67</v>
      </c>
    </row>
    <row r="3698" spans="1:8">
      <c r="A3698" t="s">
        <v>4</v>
      </c>
      <c r="B3698" s="4" t="s">
        <v>5</v>
      </c>
    </row>
    <row r="3699" spans="1:8">
      <c r="A3699" t="n">
        <v>30766</v>
      </c>
      <c r="B3699" s="45" t="n">
        <v>28</v>
      </c>
    </row>
    <row r="3700" spans="1:8">
      <c r="A3700" t="s">
        <v>4</v>
      </c>
      <c r="B3700" s="4" t="s">
        <v>5</v>
      </c>
      <c r="C3700" s="4" t="s">
        <v>13</v>
      </c>
      <c r="D3700" s="4" t="s">
        <v>10</v>
      </c>
      <c r="E3700" s="4" t="s">
        <v>10</v>
      </c>
      <c r="F3700" s="4" t="s">
        <v>13</v>
      </c>
    </row>
    <row r="3701" spans="1:8">
      <c r="A3701" t="n">
        <v>30767</v>
      </c>
      <c r="B3701" s="51" t="n">
        <v>25</v>
      </c>
      <c r="C3701" s="7" t="n">
        <v>1</v>
      </c>
      <c r="D3701" s="7" t="n">
        <v>65535</v>
      </c>
      <c r="E3701" s="7" t="n">
        <v>65535</v>
      </c>
      <c r="F3701" s="7" t="n">
        <v>0</v>
      </c>
    </row>
    <row r="3702" spans="1:8">
      <c r="A3702" t="s">
        <v>4</v>
      </c>
      <c r="B3702" s="4" t="s">
        <v>5</v>
      </c>
      <c r="C3702" s="4" t="s">
        <v>10</v>
      </c>
      <c r="D3702" s="4" t="s">
        <v>13</v>
      </c>
      <c r="E3702" s="4" t="s">
        <v>18</v>
      </c>
      <c r="F3702" s="4" t="s">
        <v>10</v>
      </c>
    </row>
    <row r="3703" spans="1:8">
      <c r="A3703" t="n">
        <v>30774</v>
      </c>
      <c r="B3703" s="47" t="n">
        <v>59</v>
      </c>
      <c r="C3703" s="7" t="n">
        <v>0</v>
      </c>
      <c r="D3703" s="7" t="n">
        <v>6</v>
      </c>
      <c r="E3703" s="7" t="n">
        <v>0</v>
      </c>
      <c r="F3703" s="7" t="n">
        <v>0</v>
      </c>
    </row>
    <row r="3704" spans="1:8">
      <c r="A3704" t="s">
        <v>4</v>
      </c>
      <c r="B3704" s="4" t="s">
        <v>5</v>
      </c>
      <c r="C3704" s="4" t="s">
        <v>10</v>
      </c>
      <c r="D3704" s="4" t="s">
        <v>13</v>
      </c>
      <c r="E3704" s="4" t="s">
        <v>18</v>
      </c>
      <c r="F3704" s="4" t="s">
        <v>10</v>
      </c>
    </row>
    <row r="3705" spans="1:8">
      <c r="A3705" t="n">
        <v>30784</v>
      </c>
      <c r="B3705" s="47" t="n">
        <v>59</v>
      </c>
      <c r="C3705" s="7" t="n">
        <v>1</v>
      </c>
      <c r="D3705" s="7" t="n">
        <v>6</v>
      </c>
      <c r="E3705" s="7" t="n">
        <v>0</v>
      </c>
      <c r="F3705" s="7" t="n">
        <v>0</v>
      </c>
    </row>
    <row r="3706" spans="1:8">
      <c r="A3706" t="s">
        <v>4</v>
      </c>
      <c r="B3706" s="4" t="s">
        <v>5</v>
      </c>
      <c r="C3706" s="4" t="s">
        <v>10</v>
      </c>
      <c r="D3706" s="4" t="s">
        <v>13</v>
      </c>
      <c r="E3706" s="4" t="s">
        <v>18</v>
      </c>
      <c r="F3706" s="4" t="s">
        <v>10</v>
      </c>
    </row>
    <row r="3707" spans="1:8">
      <c r="A3707" t="n">
        <v>30794</v>
      </c>
      <c r="B3707" s="47" t="n">
        <v>59</v>
      </c>
      <c r="C3707" s="7" t="n">
        <v>2</v>
      </c>
      <c r="D3707" s="7" t="n">
        <v>6</v>
      </c>
      <c r="E3707" s="7" t="n">
        <v>0</v>
      </c>
      <c r="F3707" s="7" t="n">
        <v>0</v>
      </c>
    </row>
    <row r="3708" spans="1:8">
      <c r="A3708" t="s">
        <v>4</v>
      </c>
      <c r="B3708" s="4" t="s">
        <v>5</v>
      </c>
      <c r="C3708" s="4" t="s">
        <v>10</v>
      </c>
    </row>
    <row r="3709" spans="1:8">
      <c r="A3709" t="n">
        <v>30804</v>
      </c>
      <c r="B3709" s="30" t="n">
        <v>16</v>
      </c>
      <c r="C3709" s="7" t="n">
        <v>50</v>
      </c>
    </row>
    <row r="3710" spans="1:8">
      <c r="A3710" t="s">
        <v>4</v>
      </c>
      <c r="B3710" s="4" t="s">
        <v>5</v>
      </c>
      <c r="C3710" s="4" t="s">
        <v>10</v>
      </c>
      <c r="D3710" s="4" t="s">
        <v>13</v>
      </c>
      <c r="E3710" s="4" t="s">
        <v>18</v>
      </c>
      <c r="F3710" s="4" t="s">
        <v>10</v>
      </c>
    </row>
    <row r="3711" spans="1:8">
      <c r="A3711" t="n">
        <v>30807</v>
      </c>
      <c r="B3711" s="47" t="n">
        <v>59</v>
      </c>
      <c r="C3711" s="7" t="n">
        <v>4</v>
      </c>
      <c r="D3711" s="7" t="n">
        <v>6</v>
      </c>
      <c r="E3711" s="7" t="n">
        <v>0</v>
      </c>
      <c r="F3711" s="7" t="n">
        <v>0</v>
      </c>
    </row>
    <row r="3712" spans="1:8">
      <c r="A3712" t="s">
        <v>4</v>
      </c>
      <c r="B3712" s="4" t="s">
        <v>5</v>
      </c>
      <c r="C3712" s="4" t="s">
        <v>10</v>
      </c>
      <c r="D3712" s="4" t="s">
        <v>13</v>
      </c>
      <c r="E3712" s="4" t="s">
        <v>18</v>
      </c>
      <c r="F3712" s="4" t="s">
        <v>10</v>
      </c>
    </row>
    <row r="3713" spans="1:8">
      <c r="A3713" t="n">
        <v>30817</v>
      </c>
      <c r="B3713" s="47" t="n">
        <v>59</v>
      </c>
      <c r="C3713" s="7" t="n">
        <v>3</v>
      </c>
      <c r="D3713" s="7" t="n">
        <v>6</v>
      </c>
      <c r="E3713" s="7" t="n">
        <v>0</v>
      </c>
      <c r="F3713" s="7" t="n">
        <v>0</v>
      </c>
    </row>
    <row r="3714" spans="1:8">
      <c r="A3714" t="s">
        <v>4</v>
      </c>
      <c r="B3714" s="4" t="s">
        <v>5</v>
      </c>
      <c r="C3714" s="4" t="s">
        <v>10</v>
      </c>
      <c r="D3714" s="4" t="s">
        <v>13</v>
      </c>
      <c r="E3714" s="4" t="s">
        <v>18</v>
      </c>
      <c r="F3714" s="4" t="s">
        <v>10</v>
      </c>
    </row>
    <row r="3715" spans="1:8">
      <c r="A3715" t="n">
        <v>30827</v>
      </c>
      <c r="B3715" s="47" t="n">
        <v>59</v>
      </c>
      <c r="C3715" s="7" t="n">
        <v>6</v>
      </c>
      <c r="D3715" s="7" t="n">
        <v>6</v>
      </c>
      <c r="E3715" s="7" t="n">
        <v>0</v>
      </c>
      <c r="F3715" s="7" t="n">
        <v>0</v>
      </c>
    </row>
    <row r="3716" spans="1:8">
      <c r="A3716" t="s">
        <v>4</v>
      </c>
      <c r="B3716" s="4" t="s">
        <v>5</v>
      </c>
      <c r="C3716" s="4" t="s">
        <v>10</v>
      </c>
    </row>
    <row r="3717" spans="1:8">
      <c r="A3717" t="n">
        <v>30837</v>
      </c>
      <c r="B3717" s="30" t="n">
        <v>16</v>
      </c>
      <c r="C3717" s="7" t="n">
        <v>50</v>
      </c>
    </row>
    <row r="3718" spans="1:8">
      <c r="A3718" t="s">
        <v>4</v>
      </c>
      <c r="B3718" s="4" t="s">
        <v>5</v>
      </c>
      <c r="C3718" s="4" t="s">
        <v>10</v>
      </c>
      <c r="D3718" s="4" t="s">
        <v>13</v>
      </c>
      <c r="E3718" s="4" t="s">
        <v>18</v>
      </c>
      <c r="F3718" s="4" t="s">
        <v>10</v>
      </c>
    </row>
    <row r="3719" spans="1:8">
      <c r="A3719" t="n">
        <v>30840</v>
      </c>
      <c r="B3719" s="47" t="n">
        <v>59</v>
      </c>
      <c r="C3719" s="7" t="n">
        <v>7</v>
      </c>
      <c r="D3719" s="7" t="n">
        <v>6</v>
      </c>
      <c r="E3719" s="7" t="n">
        <v>0</v>
      </c>
      <c r="F3719" s="7" t="n">
        <v>0</v>
      </c>
    </row>
    <row r="3720" spans="1:8">
      <c r="A3720" t="s">
        <v>4</v>
      </c>
      <c r="B3720" s="4" t="s">
        <v>5</v>
      </c>
      <c r="C3720" s="4" t="s">
        <v>10</v>
      </c>
      <c r="D3720" s="4" t="s">
        <v>13</v>
      </c>
      <c r="E3720" s="4" t="s">
        <v>18</v>
      </c>
      <c r="F3720" s="4" t="s">
        <v>10</v>
      </c>
    </row>
    <row r="3721" spans="1:8">
      <c r="A3721" t="n">
        <v>30850</v>
      </c>
      <c r="B3721" s="47" t="n">
        <v>59</v>
      </c>
      <c r="C3721" s="7" t="n">
        <v>8</v>
      </c>
      <c r="D3721" s="7" t="n">
        <v>6</v>
      </c>
      <c r="E3721" s="7" t="n">
        <v>0</v>
      </c>
      <c r="F3721" s="7" t="n">
        <v>0</v>
      </c>
    </row>
    <row r="3722" spans="1:8">
      <c r="A3722" t="s">
        <v>4</v>
      </c>
      <c r="B3722" s="4" t="s">
        <v>5</v>
      </c>
      <c r="C3722" s="4" t="s">
        <v>10</v>
      </c>
    </row>
    <row r="3723" spans="1:8">
      <c r="A3723" t="n">
        <v>30860</v>
      </c>
      <c r="B3723" s="30" t="n">
        <v>16</v>
      </c>
      <c r="C3723" s="7" t="n">
        <v>1000</v>
      </c>
    </row>
    <row r="3724" spans="1:8">
      <c r="A3724" t="s">
        <v>4</v>
      </c>
      <c r="B3724" s="4" t="s">
        <v>5</v>
      </c>
      <c r="C3724" s="4" t="s">
        <v>13</v>
      </c>
      <c r="D3724" s="4" t="s">
        <v>10</v>
      </c>
      <c r="E3724" s="4" t="s">
        <v>18</v>
      </c>
    </row>
    <row r="3725" spans="1:8">
      <c r="A3725" t="n">
        <v>30863</v>
      </c>
      <c r="B3725" s="23" t="n">
        <v>58</v>
      </c>
      <c r="C3725" s="7" t="n">
        <v>101</v>
      </c>
      <c r="D3725" s="7" t="n">
        <v>500</v>
      </c>
      <c r="E3725" s="7" t="n">
        <v>1</v>
      </c>
    </row>
    <row r="3726" spans="1:8">
      <c r="A3726" t="s">
        <v>4</v>
      </c>
      <c r="B3726" s="4" t="s">
        <v>5</v>
      </c>
      <c r="C3726" s="4" t="s">
        <v>13</v>
      </c>
      <c r="D3726" s="4" t="s">
        <v>10</v>
      </c>
    </row>
    <row r="3727" spans="1:8">
      <c r="A3727" t="n">
        <v>30871</v>
      </c>
      <c r="B3727" s="23" t="n">
        <v>58</v>
      </c>
      <c r="C3727" s="7" t="n">
        <v>254</v>
      </c>
      <c r="D3727" s="7" t="n">
        <v>0</v>
      </c>
    </row>
    <row r="3728" spans="1:8">
      <c r="A3728" t="s">
        <v>4</v>
      </c>
      <c r="B3728" s="4" t="s">
        <v>5</v>
      </c>
      <c r="C3728" s="4" t="s">
        <v>13</v>
      </c>
    </row>
    <row r="3729" spans="1:6">
      <c r="A3729" t="n">
        <v>30875</v>
      </c>
      <c r="B3729" s="38" t="n">
        <v>45</v>
      </c>
      <c r="C3729" s="7" t="n">
        <v>0</v>
      </c>
    </row>
    <row r="3730" spans="1:6">
      <c r="A3730" t="s">
        <v>4</v>
      </c>
      <c r="B3730" s="4" t="s">
        <v>5</v>
      </c>
      <c r="C3730" s="4" t="s">
        <v>13</v>
      </c>
      <c r="D3730" s="4" t="s">
        <v>13</v>
      </c>
      <c r="E3730" s="4" t="s">
        <v>18</v>
      </c>
      <c r="F3730" s="4" t="s">
        <v>18</v>
      </c>
      <c r="G3730" s="4" t="s">
        <v>18</v>
      </c>
      <c r="H3730" s="4" t="s">
        <v>10</v>
      </c>
    </row>
    <row r="3731" spans="1:6">
      <c r="A3731" t="n">
        <v>30877</v>
      </c>
      <c r="B3731" s="38" t="n">
        <v>45</v>
      </c>
      <c r="C3731" s="7" t="n">
        <v>2</v>
      </c>
      <c r="D3731" s="7" t="n">
        <v>3</v>
      </c>
      <c r="E3731" s="7" t="n">
        <v>-9.13000011444092</v>
      </c>
      <c r="F3731" s="7" t="n">
        <v>1.46000003814697</v>
      </c>
      <c r="G3731" s="7" t="n">
        <v>70.6900024414063</v>
      </c>
      <c r="H3731" s="7" t="n">
        <v>0</v>
      </c>
    </row>
    <row r="3732" spans="1:6">
      <c r="A3732" t="s">
        <v>4</v>
      </c>
      <c r="B3732" s="4" t="s">
        <v>5</v>
      </c>
      <c r="C3732" s="4" t="s">
        <v>13</v>
      </c>
      <c r="D3732" s="4" t="s">
        <v>13</v>
      </c>
      <c r="E3732" s="4" t="s">
        <v>18</v>
      </c>
      <c r="F3732" s="4" t="s">
        <v>18</v>
      </c>
      <c r="G3732" s="4" t="s">
        <v>18</v>
      </c>
      <c r="H3732" s="4" t="s">
        <v>10</v>
      </c>
      <c r="I3732" s="4" t="s">
        <v>13</v>
      </c>
    </row>
    <row r="3733" spans="1:6">
      <c r="A3733" t="n">
        <v>30894</v>
      </c>
      <c r="B3733" s="38" t="n">
        <v>45</v>
      </c>
      <c r="C3733" s="7" t="n">
        <v>4</v>
      </c>
      <c r="D3733" s="7" t="n">
        <v>3</v>
      </c>
      <c r="E3733" s="7" t="n">
        <v>356.489990234375</v>
      </c>
      <c r="F3733" s="7" t="n">
        <v>143.740005493164</v>
      </c>
      <c r="G3733" s="7" t="n">
        <v>0</v>
      </c>
      <c r="H3733" s="7" t="n">
        <v>0</v>
      </c>
      <c r="I3733" s="7" t="n">
        <v>0</v>
      </c>
    </row>
    <row r="3734" spans="1:6">
      <c r="A3734" t="s">
        <v>4</v>
      </c>
      <c r="B3734" s="4" t="s">
        <v>5</v>
      </c>
      <c r="C3734" s="4" t="s">
        <v>13</v>
      </c>
      <c r="D3734" s="4" t="s">
        <v>13</v>
      </c>
      <c r="E3734" s="4" t="s">
        <v>18</v>
      </c>
      <c r="F3734" s="4" t="s">
        <v>10</v>
      </c>
    </row>
    <row r="3735" spans="1:6">
      <c r="A3735" t="n">
        <v>30912</v>
      </c>
      <c r="B3735" s="38" t="n">
        <v>45</v>
      </c>
      <c r="C3735" s="7" t="n">
        <v>5</v>
      </c>
      <c r="D3735" s="7" t="n">
        <v>3</v>
      </c>
      <c r="E3735" s="7" t="n">
        <v>5</v>
      </c>
      <c r="F3735" s="7" t="n">
        <v>0</v>
      </c>
    </row>
    <row r="3736" spans="1:6">
      <c r="A3736" t="s">
        <v>4</v>
      </c>
      <c r="B3736" s="4" t="s">
        <v>5</v>
      </c>
      <c r="C3736" s="4" t="s">
        <v>13</v>
      </c>
      <c r="D3736" s="4" t="s">
        <v>13</v>
      </c>
      <c r="E3736" s="4" t="s">
        <v>18</v>
      </c>
      <c r="F3736" s="4" t="s">
        <v>10</v>
      </c>
    </row>
    <row r="3737" spans="1:6">
      <c r="A3737" t="n">
        <v>30921</v>
      </c>
      <c r="B3737" s="38" t="n">
        <v>45</v>
      </c>
      <c r="C3737" s="7" t="n">
        <v>11</v>
      </c>
      <c r="D3737" s="7" t="n">
        <v>3</v>
      </c>
      <c r="E3737" s="7" t="n">
        <v>34</v>
      </c>
      <c r="F3737" s="7" t="n">
        <v>0</v>
      </c>
    </row>
    <row r="3738" spans="1:6">
      <c r="A3738" t="s">
        <v>4</v>
      </c>
      <c r="B3738" s="4" t="s">
        <v>5</v>
      </c>
      <c r="C3738" s="4" t="s">
        <v>13</v>
      </c>
      <c r="D3738" s="4" t="s">
        <v>13</v>
      </c>
      <c r="E3738" s="4" t="s">
        <v>18</v>
      </c>
      <c r="F3738" s="4" t="s">
        <v>18</v>
      </c>
      <c r="G3738" s="4" t="s">
        <v>18</v>
      </c>
      <c r="H3738" s="4" t="s">
        <v>10</v>
      </c>
    </row>
    <row r="3739" spans="1:6">
      <c r="A3739" t="n">
        <v>30930</v>
      </c>
      <c r="B3739" s="38" t="n">
        <v>45</v>
      </c>
      <c r="C3739" s="7" t="n">
        <v>2</v>
      </c>
      <c r="D3739" s="7" t="n">
        <v>3</v>
      </c>
      <c r="E3739" s="7" t="n">
        <v>-9.22000026702881</v>
      </c>
      <c r="F3739" s="7" t="n">
        <v>1.46000003814697</v>
      </c>
      <c r="G3739" s="7" t="n">
        <v>70.620002746582</v>
      </c>
      <c r="H3739" s="7" t="n">
        <v>0</v>
      </c>
    </row>
    <row r="3740" spans="1:6">
      <c r="A3740" t="s">
        <v>4</v>
      </c>
      <c r="B3740" s="4" t="s">
        <v>5</v>
      </c>
      <c r="C3740" s="4" t="s">
        <v>13</v>
      </c>
      <c r="D3740" s="4" t="s">
        <v>13</v>
      </c>
      <c r="E3740" s="4" t="s">
        <v>18</v>
      </c>
      <c r="F3740" s="4" t="s">
        <v>18</v>
      </c>
      <c r="G3740" s="4" t="s">
        <v>18</v>
      </c>
      <c r="H3740" s="4" t="s">
        <v>10</v>
      </c>
      <c r="I3740" s="4" t="s">
        <v>13</v>
      </c>
    </row>
    <row r="3741" spans="1:6">
      <c r="A3741" t="n">
        <v>30947</v>
      </c>
      <c r="B3741" s="38" t="n">
        <v>45</v>
      </c>
      <c r="C3741" s="7" t="n">
        <v>4</v>
      </c>
      <c r="D3741" s="7" t="n">
        <v>3</v>
      </c>
      <c r="E3741" s="7" t="n">
        <v>356.489990234375</v>
      </c>
      <c r="F3741" s="7" t="n">
        <v>143.740005493164</v>
      </c>
      <c r="G3741" s="7" t="n">
        <v>0</v>
      </c>
      <c r="H3741" s="7" t="n">
        <v>0</v>
      </c>
      <c r="I3741" s="7" t="n">
        <v>0</v>
      </c>
    </row>
    <row r="3742" spans="1:6">
      <c r="A3742" t="s">
        <v>4</v>
      </c>
      <c r="B3742" s="4" t="s">
        <v>5</v>
      </c>
      <c r="C3742" s="4" t="s">
        <v>13</v>
      </c>
      <c r="D3742" s="4" t="s">
        <v>13</v>
      </c>
      <c r="E3742" s="4" t="s">
        <v>18</v>
      </c>
      <c r="F3742" s="4" t="s">
        <v>10</v>
      </c>
    </row>
    <row r="3743" spans="1:6">
      <c r="A3743" t="n">
        <v>30965</v>
      </c>
      <c r="B3743" s="38" t="n">
        <v>45</v>
      </c>
      <c r="C3743" s="7" t="n">
        <v>5</v>
      </c>
      <c r="D3743" s="7" t="n">
        <v>3</v>
      </c>
      <c r="E3743" s="7" t="n">
        <v>5</v>
      </c>
      <c r="F3743" s="7" t="n">
        <v>0</v>
      </c>
    </row>
    <row r="3744" spans="1:6">
      <c r="A3744" t="s">
        <v>4</v>
      </c>
      <c r="B3744" s="4" t="s">
        <v>5</v>
      </c>
      <c r="C3744" s="4" t="s">
        <v>13</v>
      </c>
      <c r="D3744" s="4" t="s">
        <v>13</v>
      </c>
      <c r="E3744" s="4" t="s">
        <v>18</v>
      </c>
      <c r="F3744" s="4" t="s">
        <v>10</v>
      </c>
    </row>
    <row r="3745" spans="1:9">
      <c r="A3745" t="n">
        <v>30974</v>
      </c>
      <c r="B3745" s="38" t="n">
        <v>45</v>
      </c>
      <c r="C3745" s="7" t="n">
        <v>11</v>
      </c>
      <c r="D3745" s="7" t="n">
        <v>3</v>
      </c>
      <c r="E3745" s="7" t="n">
        <v>34</v>
      </c>
      <c r="F3745" s="7" t="n">
        <v>0</v>
      </c>
    </row>
    <row r="3746" spans="1:9">
      <c r="A3746" t="s">
        <v>4</v>
      </c>
      <c r="B3746" s="4" t="s">
        <v>5</v>
      </c>
      <c r="C3746" s="4" t="s">
        <v>13</v>
      </c>
      <c r="D3746" s="4" t="s">
        <v>10</v>
      </c>
      <c r="E3746" s="4" t="s">
        <v>6</v>
      </c>
      <c r="F3746" s="4" t="s">
        <v>6</v>
      </c>
      <c r="G3746" s="4" t="s">
        <v>6</v>
      </c>
      <c r="H3746" s="4" t="s">
        <v>6</v>
      </c>
    </row>
    <row r="3747" spans="1:9">
      <c r="A3747" t="n">
        <v>30983</v>
      </c>
      <c r="B3747" s="43" t="n">
        <v>51</v>
      </c>
      <c r="C3747" s="7" t="n">
        <v>3</v>
      </c>
      <c r="D3747" s="7" t="n">
        <v>3</v>
      </c>
      <c r="E3747" s="7" t="s">
        <v>81</v>
      </c>
      <c r="F3747" s="7" t="s">
        <v>67</v>
      </c>
      <c r="G3747" s="7" t="s">
        <v>66</v>
      </c>
      <c r="H3747" s="7" t="s">
        <v>67</v>
      </c>
    </row>
    <row r="3748" spans="1:9">
      <c r="A3748" t="s">
        <v>4</v>
      </c>
      <c r="B3748" s="4" t="s">
        <v>5</v>
      </c>
      <c r="C3748" s="4" t="s">
        <v>13</v>
      </c>
      <c r="D3748" s="4" t="s">
        <v>10</v>
      </c>
      <c r="E3748" s="4" t="s">
        <v>6</v>
      </c>
      <c r="F3748" s="4" t="s">
        <v>6</v>
      </c>
      <c r="G3748" s="4" t="s">
        <v>6</v>
      </c>
      <c r="H3748" s="4" t="s">
        <v>6</v>
      </c>
    </row>
    <row r="3749" spans="1:9">
      <c r="A3749" t="n">
        <v>30996</v>
      </c>
      <c r="B3749" s="43" t="n">
        <v>51</v>
      </c>
      <c r="C3749" s="7" t="n">
        <v>3</v>
      </c>
      <c r="D3749" s="7" t="n">
        <v>4</v>
      </c>
      <c r="E3749" s="7" t="s">
        <v>241</v>
      </c>
      <c r="F3749" s="7" t="s">
        <v>101</v>
      </c>
      <c r="G3749" s="7" t="s">
        <v>66</v>
      </c>
      <c r="H3749" s="7" t="s">
        <v>67</v>
      </c>
    </row>
    <row r="3750" spans="1:9">
      <c r="A3750" t="s">
        <v>4</v>
      </c>
      <c r="B3750" s="4" t="s">
        <v>5</v>
      </c>
      <c r="C3750" s="4" t="s">
        <v>13</v>
      </c>
      <c r="D3750" s="4" t="s">
        <v>10</v>
      </c>
    </row>
    <row r="3751" spans="1:9">
      <c r="A3751" t="n">
        <v>31009</v>
      </c>
      <c r="B3751" s="23" t="n">
        <v>58</v>
      </c>
      <c r="C3751" s="7" t="n">
        <v>255</v>
      </c>
      <c r="D3751" s="7" t="n">
        <v>0</v>
      </c>
    </row>
    <row r="3752" spans="1:9">
      <c r="A3752" t="s">
        <v>4</v>
      </c>
      <c r="B3752" s="4" t="s">
        <v>5</v>
      </c>
      <c r="C3752" s="4" t="s">
        <v>10</v>
      </c>
    </row>
    <row r="3753" spans="1:9">
      <c r="A3753" t="n">
        <v>31013</v>
      </c>
      <c r="B3753" s="30" t="n">
        <v>16</v>
      </c>
      <c r="C3753" s="7" t="n">
        <v>300</v>
      </c>
    </row>
    <row r="3754" spans="1:9">
      <c r="A3754" t="s">
        <v>4</v>
      </c>
      <c r="B3754" s="4" t="s">
        <v>5</v>
      </c>
      <c r="C3754" s="4" t="s">
        <v>13</v>
      </c>
      <c r="D3754" s="4" t="s">
        <v>10</v>
      </c>
      <c r="E3754" s="4" t="s">
        <v>6</v>
      </c>
    </row>
    <row r="3755" spans="1:9">
      <c r="A3755" t="n">
        <v>31016</v>
      </c>
      <c r="B3755" s="43" t="n">
        <v>51</v>
      </c>
      <c r="C3755" s="7" t="n">
        <v>4</v>
      </c>
      <c r="D3755" s="7" t="n">
        <v>7</v>
      </c>
      <c r="E3755" s="7" t="s">
        <v>79</v>
      </c>
    </row>
    <row r="3756" spans="1:9">
      <c r="A3756" t="s">
        <v>4</v>
      </c>
      <c r="B3756" s="4" t="s">
        <v>5</v>
      </c>
      <c r="C3756" s="4" t="s">
        <v>10</v>
      </c>
    </row>
    <row r="3757" spans="1:9">
      <c r="A3757" t="n">
        <v>31030</v>
      </c>
      <c r="B3757" s="30" t="n">
        <v>16</v>
      </c>
      <c r="C3757" s="7" t="n">
        <v>0</v>
      </c>
    </row>
    <row r="3758" spans="1:9">
      <c r="A3758" t="s">
        <v>4</v>
      </c>
      <c r="B3758" s="4" t="s">
        <v>5</v>
      </c>
      <c r="C3758" s="4" t="s">
        <v>10</v>
      </c>
      <c r="D3758" s="4" t="s">
        <v>13</v>
      </c>
      <c r="E3758" s="4" t="s">
        <v>9</v>
      </c>
      <c r="F3758" s="4" t="s">
        <v>62</v>
      </c>
      <c r="G3758" s="4" t="s">
        <v>13</v>
      </c>
      <c r="H3758" s="4" t="s">
        <v>13</v>
      </c>
    </row>
    <row r="3759" spans="1:9">
      <c r="A3759" t="n">
        <v>31033</v>
      </c>
      <c r="B3759" s="44" t="n">
        <v>26</v>
      </c>
      <c r="C3759" s="7" t="n">
        <v>7</v>
      </c>
      <c r="D3759" s="7" t="n">
        <v>17</v>
      </c>
      <c r="E3759" s="7" t="n">
        <v>4388</v>
      </c>
      <c r="F3759" s="7" t="s">
        <v>337</v>
      </c>
      <c r="G3759" s="7" t="n">
        <v>2</v>
      </c>
      <c r="H3759" s="7" t="n">
        <v>0</v>
      </c>
    </row>
    <row r="3760" spans="1:9">
      <c r="A3760" t="s">
        <v>4</v>
      </c>
      <c r="B3760" s="4" t="s">
        <v>5</v>
      </c>
    </row>
    <row r="3761" spans="1:8">
      <c r="A3761" t="n">
        <v>31090</v>
      </c>
      <c r="B3761" s="45" t="n">
        <v>28</v>
      </c>
    </row>
    <row r="3762" spans="1:8">
      <c r="A3762" t="s">
        <v>4</v>
      </c>
      <c r="B3762" s="4" t="s">
        <v>5</v>
      </c>
      <c r="C3762" s="4" t="s">
        <v>10</v>
      </c>
      <c r="D3762" s="4" t="s">
        <v>10</v>
      </c>
      <c r="E3762" s="4" t="s">
        <v>10</v>
      </c>
    </row>
    <row r="3763" spans="1:8">
      <c r="A3763" t="n">
        <v>31091</v>
      </c>
      <c r="B3763" s="49" t="n">
        <v>61</v>
      </c>
      <c r="C3763" s="7" t="n">
        <v>3</v>
      </c>
      <c r="D3763" s="7" t="n">
        <v>0</v>
      </c>
      <c r="E3763" s="7" t="n">
        <v>1000</v>
      </c>
    </row>
    <row r="3764" spans="1:8">
      <c r="A3764" t="s">
        <v>4</v>
      </c>
      <c r="B3764" s="4" t="s">
        <v>5</v>
      </c>
      <c r="C3764" s="4" t="s">
        <v>13</v>
      </c>
      <c r="D3764" s="4" t="s">
        <v>10</v>
      </c>
      <c r="E3764" s="4" t="s">
        <v>6</v>
      </c>
    </row>
    <row r="3765" spans="1:8">
      <c r="A3765" t="n">
        <v>31098</v>
      </c>
      <c r="B3765" s="43" t="n">
        <v>51</v>
      </c>
      <c r="C3765" s="7" t="n">
        <v>4</v>
      </c>
      <c r="D3765" s="7" t="n">
        <v>3</v>
      </c>
      <c r="E3765" s="7" t="s">
        <v>324</v>
      </c>
    </row>
    <row r="3766" spans="1:8">
      <c r="A3766" t="s">
        <v>4</v>
      </c>
      <c r="B3766" s="4" t="s">
        <v>5</v>
      </c>
      <c r="C3766" s="4" t="s">
        <v>10</v>
      </c>
    </row>
    <row r="3767" spans="1:8">
      <c r="A3767" t="n">
        <v>31112</v>
      </c>
      <c r="B3767" s="30" t="n">
        <v>16</v>
      </c>
      <c r="C3767" s="7" t="n">
        <v>0</v>
      </c>
    </row>
    <row r="3768" spans="1:8">
      <c r="A3768" t="s">
        <v>4</v>
      </c>
      <c r="B3768" s="4" t="s">
        <v>5</v>
      </c>
      <c r="C3768" s="4" t="s">
        <v>10</v>
      </c>
      <c r="D3768" s="4" t="s">
        <v>13</v>
      </c>
      <c r="E3768" s="4" t="s">
        <v>9</v>
      </c>
      <c r="F3768" s="4" t="s">
        <v>62</v>
      </c>
      <c r="G3768" s="4" t="s">
        <v>13</v>
      </c>
      <c r="H3768" s="4" t="s">
        <v>13</v>
      </c>
    </row>
    <row r="3769" spans="1:8">
      <c r="A3769" t="n">
        <v>31115</v>
      </c>
      <c r="B3769" s="44" t="n">
        <v>26</v>
      </c>
      <c r="C3769" s="7" t="n">
        <v>3</v>
      </c>
      <c r="D3769" s="7" t="n">
        <v>17</v>
      </c>
      <c r="E3769" s="7" t="n">
        <v>2362</v>
      </c>
      <c r="F3769" s="7" t="s">
        <v>338</v>
      </c>
      <c r="G3769" s="7" t="n">
        <v>2</v>
      </c>
      <c r="H3769" s="7" t="n">
        <v>0</v>
      </c>
    </row>
    <row r="3770" spans="1:8">
      <c r="A3770" t="s">
        <v>4</v>
      </c>
      <c r="B3770" s="4" t="s">
        <v>5</v>
      </c>
    </row>
    <row r="3771" spans="1:8">
      <c r="A3771" t="n">
        <v>31158</v>
      </c>
      <c r="B3771" s="45" t="n">
        <v>28</v>
      </c>
    </row>
    <row r="3772" spans="1:8">
      <c r="A3772" t="s">
        <v>4</v>
      </c>
      <c r="B3772" s="4" t="s">
        <v>5</v>
      </c>
      <c r="C3772" s="4" t="s">
        <v>10</v>
      </c>
      <c r="D3772" s="4" t="s">
        <v>10</v>
      </c>
      <c r="E3772" s="4" t="s">
        <v>10</v>
      </c>
    </row>
    <row r="3773" spans="1:8">
      <c r="A3773" t="n">
        <v>31159</v>
      </c>
      <c r="B3773" s="49" t="n">
        <v>61</v>
      </c>
      <c r="C3773" s="7" t="n">
        <v>4</v>
      </c>
      <c r="D3773" s="7" t="n">
        <v>0</v>
      </c>
      <c r="E3773" s="7" t="n">
        <v>1000</v>
      </c>
    </row>
    <row r="3774" spans="1:8">
      <c r="A3774" t="s">
        <v>4</v>
      </c>
      <c r="B3774" s="4" t="s">
        <v>5</v>
      </c>
      <c r="C3774" s="4" t="s">
        <v>13</v>
      </c>
      <c r="D3774" s="4" t="s">
        <v>10</v>
      </c>
      <c r="E3774" s="4" t="s">
        <v>6</v>
      </c>
    </row>
    <row r="3775" spans="1:8">
      <c r="A3775" t="n">
        <v>31166</v>
      </c>
      <c r="B3775" s="43" t="n">
        <v>51</v>
      </c>
      <c r="C3775" s="7" t="n">
        <v>4</v>
      </c>
      <c r="D3775" s="7" t="n">
        <v>4</v>
      </c>
      <c r="E3775" s="7" t="s">
        <v>89</v>
      </c>
    </row>
    <row r="3776" spans="1:8">
      <c r="A3776" t="s">
        <v>4</v>
      </c>
      <c r="B3776" s="4" t="s">
        <v>5</v>
      </c>
      <c r="C3776" s="4" t="s">
        <v>10</v>
      </c>
    </row>
    <row r="3777" spans="1:8">
      <c r="A3777" t="n">
        <v>31180</v>
      </c>
      <c r="B3777" s="30" t="n">
        <v>16</v>
      </c>
      <c r="C3777" s="7" t="n">
        <v>0</v>
      </c>
    </row>
    <row r="3778" spans="1:8">
      <c r="A3778" t="s">
        <v>4</v>
      </c>
      <c r="B3778" s="4" t="s">
        <v>5</v>
      </c>
      <c r="C3778" s="4" t="s">
        <v>10</v>
      </c>
      <c r="D3778" s="4" t="s">
        <v>13</v>
      </c>
      <c r="E3778" s="4" t="s">
        <v>9</v>
      </c>
      <c r="F3778" s="4" t="s">
        <v>62</v>
      </c>
      <c r="G3778" s="4" t="s">
        <v>13</v>
      </c>
      <c r="H3778" s="4" t="s">
        <v>13</v>
      </c>
    </row>
    <row r="3779" spans="1:8">
      <c r="A3779" t="n">
        <v>31183</v>
      </c>
      <c r="B3779" s="44" t="n">
        <v>26</v>
      </c>
      <c r="C3779" s="7" t="n">
        <v>4</v>
      </c>
      <c r="D3779" s="7" t="n">
        <v>17</v>
      </c>
      <c r="E3779" s="7" t="n">
        <v>7391</v>
      </c>
      <c r="F3779" s="7" t="s">
        <v>339</v>
      </c>
      <c r="G3779" s="7" t="n">
        <v>2</v>
      </c>
      <c r="H3779" s="7" t="n">
        <v>0</v>
      </c>
    </row>
    <row r="3780" spans="1:8">
      <c r="A3780" t="s">
        <v>4</v>
      </c>
      <c r="B3780" s="4" t="s">
        <v>5</v>
      </c>
    </row>
    <row r="3781" spans="1:8">
      <c r="A3781" t="n">
        <v>31237</v>
      </c>
      <c r="B3781" s="45" t="n">
        <v>28</v>
      </c>
    </row>
    <row r="3782" spans="1:8">
      <c r="A3782" t="s">
        <v>4</v>
      </c>
      <c r="B3782" s="4" t="s">
        <v>5</v>
      </c>
      <c r="C3782" s="4" t="s">
        <v>13</v>
      </c>
      <c r="D3782" s="4" t="s">
        <v>10</v>
      </c>
      <c r="E3782" s="4" t="s">
        <v>10</v>
      </c>
      <c r="F3782" s="4" t="s">
        <v>13</v>
      </c>
    </row>
    <row r="3783" spans="1:8">
      <c r="A3783" t="n">
        <v>31238</v>
      </c>
      <c r="B3783" s="51" t="n">
        <v>25</v>
      </c>
      <c r="C3783" s="7" t="n">
        <v>1</v>
      </c>
      <c r="D3783" s="7" t="n">
        <v>260</v>
      </c>
      <c r="E3783" s="7" t="n">
        <v>640</v>
      </c>
      <c r="F3783" s="7" t="n">
        <v>2</v>
      </c>
    </row>
    <row r="3784" spans="1:8">
      <c r="A3784" t="s">
        <v>4</v>
      </c>
      <c r="B3784" s="4" t="s">
        <v>5</v>
      </c>
      <c r="C3784" s="4" t="s">
        <v>13</v>
      </c>
      <c r="D3784" s="4" t="s">
        <v>10</v>
      </c>
      <c r="E3784" s="4" t="s">
        <v>6</v>
      </c>
    </row>
    <row r="3785" spans="1:8">
      <c r="A3785" t="n">
        <v>31245</v>
      </c>
      <c r="B3785" s="43" t="n">
        <v>51</v>
      </c>
      <c r="C3785" s="7" t="n">
        <v>4</v>
      </c>
      <c r="D3785" s="7" t="n">
        <v>0</v>
      </c>
      <c r="E3785" s="7" t="s">
        <v>86</v>
      </c>
    </row>
    <row r="3786" spans="1:8">
      <c r="A3786" t="s">
        <v>4</v>
      </c>
      <c r="B3786" s="4" t="s">
        <v>5</v>
      </c>
      <c r="C3786" s="4" t="s">
        <v>10</v>
      </c>
    </row>
    <row r="3787" spans="1:8">
      <c r="A3787" t="n">
        <v>31259</v>
      </c>
      <c r="B3787" s="30" t="n">
        <v>16</v>
      </c>
      <c r="C3787" s="7" t="n">
        <v>0</v>
      </c>
    </row>
    <row r="3788" spans="1:8">
      <c r="A3788" t="s">
        <v>4</v>
      </c>
      <c r="B3788" s="4" t="s">
        <v>5</v>
      </c>
      <c r="C3788" s="4" t="s">
        <v>10</v>
      </c>
      <c r="D3788" s="4" t="s">
        <v>13</v>
      </c>
      <c r="E3788" s="4" t="s">
        <v>9</v>
      </c>
      <c r="F3788" s="4" t="s">
        <v>62</v>
      </c>
      <c r="G3788" s="4" t="s">
        <v>13</v>
      </c>
      <c r="H3788" s="4" t="s">
        <v>13</v>
      </c>
    </row>
    <row r="3789" spans="1:8">
      <c r="A3789" t="n">
        <v>31262</v>
      </c>
      <c r="B3789" s="44" t="n">
        <v>26</v>
      </c>
      <c r="C3789" s="7" t="n">
        <v>0</v>
      </c>
      <c r="D3789" s="7" t="n">
        <v>17</v>
      </c>
      <c r="E3789" s="7" t="n">
        <v>52797</v>
      </c>
      <c r="F3789" s="7" t="s">
        <v>340</v>
      </c>
      <c r="G3789" s="7" t="n">
        <v>2</v>
      </c>
      <c r="H3789" s="7" t="n">
        <v>0</v>
      </c>
    </row>
    <row r="3790" spans="1:8">
      <c r="A3790" t="s">
        <v>4</v>
      </c>
      <c r="B3790" s="4" t="s">
        <v>5</v>
      </c>
    </row>
    <row r="3791" spans="1:8">
      <c r="A3791" t="n">
        <v>31320</v>
      </c>
      <c r="B3791" s="45" t="n">
        <v>28</v>
      </c>
    </row>
    <row r="3792" spans="1:8">
      <c r="A3792" t="s">
        <v>4</v>
      </c>
      <c r="B3792" s="4" t="s">
        <v>5</v>
      </c>
      <c r="C3792" s="4" t="s">
        <v>13</v>
      </c>
      <c r="D3792" s="4" t="s">
        <v>10</v>
      </c>
      <c r="E3792" s="4" t="s">
        <v>10</v>
      </c>
      <c r="F3792" s="4" t="s">
        <v>13</v>
      </c>
    </row>
    <row r="3793" spans="1:8">
      <c r="A3793" t="n">
        <v>31321</v>
      </c>
      <c r="B3793" s="51" t="n">
        <v>25</v>
      </c>
      <c r="C3793" s="7" t="n">
        <v>1</v>
      </c>
      <c r="D3793" s="7" t="n">
        <v>65535</v>
      </c>
      <c r="E3793" s="7" t="n">
        <v>65535</v>
      </c>
      <c r="F3793" s="7" t="n">
        <v>0</v>
      </c>
    </row>
    <row r="3794" spans="1:8">
      <c r="A3794" t="s">
        <v>4</v>
      </c>
      <c r="B3794" s="4" t="s">
        <v>5</v>
      </c>
      <c r="C3794" s="4" t="s">
        <v>10</v>
      </c>
      <c r="D3794" s="4" t="s">
        <v>13</v>
      </c>
    </row>
    <row r="3795" spans="1:8">
      <c r="A3795" t="n">
        <v>31328</v>
      </c>
      <c r="B3795" s="48" t="n">
        <v>89</v>
      </c>
      <c r="C3795" s="7" t="n">
        <v>65533</v>
      </c>
      <c r="D3795" s="7" t="n">
        <v>1</v>
      </c>
    </row>
    <row r="3796" spans="1:8">
      <c r="A3796" t="s">
        <v>4</v>
      </c>
      <c r="B3796" s="4" t="s">
        <v>5</v>
      </c>
      <c r="C3796" s="4" t="s">
        <v>13</v>
      </c>
      <c r="D3796" s="4" t="s">
        <v>10</v>
      </c>
      <c r="E3796" s="4" t="s">
        <v>18</v>
      </c>
    </row>
    <row r="3797" spans="1:8">
      <c r="A3797" t="n">
        <v>31332</v>
      </c>
      <c r="B3797" s="23" t="n">
        <v>58</v>
      </c>
      <c r="C3797" s="7" t="n">
        <v>101</v>
      </c>
      <c r="D3797" s="7" t="n">
        <v>500</v>
      </c>
      <c r="E3797" s="7" t="n">
        <v>1</v>
      </c>
    </row>
    <row r="3798" spans="1:8">
      <c r="A3798" t="s">
        <v>4</v>
      </c>
      <c r="B3798" s="4" t="s">
        <v>5</v>
      </c>
      <c r="C3798" s="4" t="s">
        <v>13</v>
      </c>
      <c r="D3798" s="4" t="s">
        <v>10</v>
      </c>
    </row>
    <row r="3799" spans="1:8">
      <c r="A3799" t="n">
        <v>31340</v>
      </c>
      <c r="B3799" s="23" t="n">
        <v>58</v>
      </c>
      <c r="C3799" s="7" t="n">
        <v>254</v>
      </c>
      <c r="D3799" s="7" t="n">
        <v>0</v>
      </c>
    </row>
    <row r="3800" spans="1:8">
      <c r="A3800" t="s">
        <v>4</v>
      </c>
      <c r="B3800" s="4" t="s">
        <v>5</v>
      </c>
      <c r="C3800" s="4" t="s">
        <v>13</v>
      </c>
    </row>
    <row r="3801" spans="1:8">
      <c r="A3801" t="n">
        <v>31344</v>
      </c>
      <c r="B3801" s="38" t="n">
        <v>45</v>
      </c>
      <c r="C3801" s="7" t="n">
        <v>0</v>
      </c>
    </row>
    <row r="3802" spans="1:8">
      <c r="A3802" t="s">
        <v>4</v>
      </c>
      <c r="B3802" s="4" t="s">
        <v>5</v>
      </c>
      <c r="C3802" s="4" t="s">
        <v>13</v>
      </c>
      <c r="D3802" s="4" t="s">
        <v>13</v>
      </c>
      <c r="E3802" s="4" t="s">
        <v>18</v>
      </c>
      <c r="F3802" s="4" t="s">
        <v>18</v>
      </c>
      <c r="G3802" s="4" t="s">
        <v>18</v>
      </c>
      <c r="H3802" s="4" t="s">
        <v>10</v>
      </c>
    </row>
    <row r="3803" spans="1:8">
      <c r="A3803" t="n">
        <v>31346</v>
      </c>
      <c r="B3803" s="38" t="n">
        <v>45</v>
      </c>
      <c r="C3803" s="7" t="n">
        <v>2</v>
      </c>
      <c r="D3803" s="7" t="n">
        <v>3</v>
      </c>
      <c r="E3803" s="7" t="n">
        <v>-9.89000034332275</v>
      </c>
      <c r="F3803" s="7" t="n">
        <v>0.469999998807907</v>
      </c>
      <c r="G3803" s="7" t="n">
        <v>67.9400024414063</v>
      </c>
      <c r="H3803" s="7" t="n">
        <v>0</v>
      </c>
    </row>
    <row r="3804" spans="1:8">
      <c r="A3804" t="s">
        <v>4</v>
      </c>
      <c r="B3804" s="4" t="s">
        <v>5</v>
      </c>
      <c r="C3804" s="4" t="s">
        <v>13</v>
      </c>
      <c r="D3804" s="4" t="s">
        <v>13</v>
      </c>
      <c r="E3804" s="4" t="s">
        <v>18</v>
      </c>
      <c r="F3804" s="4" t="s">
        <v>18</v>
      </c>
      <c r="G3804" s="4" t="s">
        <v>18</v>
      </c>
      <c r="H3804" s="4" t="s">
        <v>10</v>
      </c>
      <c r="I3804" s="4" t="s">
        <v>13</v>
      </c>
    </row>
    <row r="3805" spans="1:8">
      <c r="A3805" t="n">
        <v>31363</v>
      </c>
      <c r="B3805" s="38" t="n">
        <v>45</v>
      </c>
      <c r="C3805" s="7" t="n">
        <v>4</v>
      </c>
      <c r="D3805" s="7" t="n">
        <v>3</v>
      </c>
      <c r="E3805" s="7" t="n">
        <v>14.8400001525879</v>
      </c>
      <c r="F3805" s="7" t="n">
        <v>130.440002441406</v>
      </c>
      <c r="G3805" s="7" t="n">
        <v>0</v>
      </c>
      <c r="H3805" s="7" t="n">
        <v>0</v>
      </c>
      <c r="I3805" s="7" t="n">
        <v>0</v>
      </c>
    </row>
    <row r="3806" spans="1:8">
      <c r="A3806" t="s">
        <v>4</v>
      </c>
      <c r="B3806" s="4" t="s">
        <v>5</v>
      </c>
      <c r="C3806" s="4" t="s">
        <v>13</v>
      </c>
      <c r="D3806" s="4" t="s">
        <v>13</v>
      </c>
      <c r="E3806" s="4" t="s">
        <v>18</v>
      </c>
      <c r="F3806" s="4" t="s">
        <v>10</v>
      </c>
    </row>
    <row r="3807" spans="1:8">
      <c r="A3807" t="n">
        <v>31381</v>
      </c>
      <c r="B3807" s="38" t="n">
        <v>45</v>
      </c>
      <c r="C3807" s="7" t="n">
        <v>5</v>
      </c>
      <c r="D3807" s="7" t="n">
        <v>3</v>
      </c>
      <c r="E3807" s="7" t="n">
        <v>7.40000009536743</v>
      </c>
      <c r="F3807" s="7" t="n">
        <v>0</v>
      </c>
    </row>
    <row r="3808" spans="1:8">
      <c r="A3808" t="s">
        <v>4</v>
      </c>
      <c r="B3808" s="4" t="s">
        <v>5</v>
      </c>
      <c r="C3808" s="4" t="s">
        <v>13</v>
      </c>
      <c r="D3808" s="4" t="s">
        <v>13</v>
      </c>
      <c r="E3808" s="4" t="s">
        <v>18</v>
      </c>
      <c r="F3808" s="4" t="s">
        <v>10</v>
      </c>
    </row>
    <row r="3809" spans="1:9">
      <c r="A3809" t="n">
        <v>31390</v>
      </c>
      <c r="B3809" s="38" t="n">
        <v>45</v>
      </c>
      <c r="C3809" s="7" t="n">
        <v>11</v>
      </c>
      <c r="D3809" s="7" t="n">
        <v>3</v>
      </c>
      <c r="E3809" s="7" t="n">
        <v>34.5999984741211</v>
      </c>
      <c r="F3809" s="7" t="n">
        <v>0</v>
      </c>
    </row>
    <row r="3810" spans="1:9">
      <c r="A3810" t="s">
        <v>4</v>
      </c>
      <c r="B3810" s="4" t="s">
        <v>5</v>
      </c>
      <c r="C3810" s="4" t="s">
        <v>13</v>
      </c>
      <c r="D3810" s="4" t="s">
        <v>13</v>
      </c>
      <c r="E3810" s="4" t="s">
        <v>18</v>
      </c>
      <c r="F3810" s="4" t="s">
        <v>18</v>
      </c>
      <c r="G3810" s="4" t="s">
        <v>18</v>
      </c>
      <c r="H3810" s="4" t="s">
        <v>10</v>
      </c>
    </row>
    <row r="3811" spans="1:9">
      <c r="A3811" t="n">
        <v>31399</v>
      </c>
      <c r="B3811" s="38" t="n">
        <v>45</v>
      </c>
      <c r="C3811" s="7" t="n">
        <v>2</v>
      </c>
      <c r="D3811" s="7" t="n">
        <v>3</v>
      </c>
      <c r="E3811" s="7" t="n">
        <v>-10.3800001144409</v>
      </c>
      <c r="F3811" s="7" t="n">
        <v>0.759999990463257</v>
      </c>
      <c r="G3811" s="7" t="n">
        <v>69.75</v>
      </c>
      <c r="H3811" s="7" t="n">
        <v>0</v>
      </c>
    </row>
    <row r="3812" spans="1:9">
      <c r="A3812" t="s">
        <v>4</v>
      </c>
      <c r="B3812" s="4" t="s">
        <v>5</v>
      </c>
      <c r="C3812" s="4" t="s">
        <v>13</v>
      </c>
      <c r="D3812" s="4" t="s">
        <v>13</v>
      </c>
      <c r="E3812" s="4" t="s">
        <v>18</v>
      </c>
      <c r="F3812" s="4" t="s">
        <v>18</v>
      </c>
      <c r="G3812" s="4" t="s">
        <v>18</v>
      </c>
      <c r="H3812" s="4" t="s">
        <v>10</v>
      </c>
      <c r="I3812" s="4" t="s">
        <v>13</v>
      </c>
    </row>
    <row r="3813" spans="1:9">
      <c r="A3813" t="n">
        <v>31416</v>
      </c>
      <c r="B3813" s="38" t="n">
        <v>45</v>
      </c>
      <c r="C3813" s="7" t="n">
        <v>4</v>
      </c>
      <c r="D3813" s="7" t="n">
        <v>3</v>
      </c>
      <c r="E3813" s="7" t="n">
        <v>356.489990234375</v>
      </c>
      <c r="F3813" s="7" t="n">
        <v>143.740005493164</v>
      </c>
      <c r="G3813" s="7" t="n">
        <v>0</v>
      </c>
      <c r="H3813" s="7" t="n">
        <v>0</v>
      </c>
      <c r="I3813" s="7" t="n">
        <v>0</v>
      </c>
    </row>
    <row r="3814" spans="1:9">
      <c r="A3814" t="s">
        <v>4</v>
      </c>
      <c r="B3814" s="4" t="s">
        <v>5</v>
      </c>
      <c r="C3814" s="4" t="s">
        <v>13</v>
      </c>
      <c r="D3814" s="4" t="s">
        <v>13</v>
      </c>
      <c r="E3814" s="4" t="s">
        <v>18</v>
      </c>
      <c r="F3814" s="4" t="s">
        <v>10</v>
      </c>
    </row>
    <row r="3815" spans="1:9">
      <c r="A3815" t="n">
        <v>31434</v>
      </c>
      <c r="B3815" s="38" t="n">
        <v>45</v>
      </c>
      <c r="C3815" s="7" t="n">
        <v>5</v>
      </c>
      <c r="D3815" s="7" t="n">
        <v>3</v>
      </c>
      <c r="E3815" s="7" t="n">
        <v>5</v>
      </c>
      <c r="F3815" s="7" t="n">
        <v>0</v>
      </c>
    </row>
    <row r="3816" spans="1:9">
      <c r="A3816" t="s">
        <v>4</v>
      </c>
      <c r="B3816" s="4" t="s">
        <v>5</v>
      </c>
      <c r="C3816" s="4" t="s">
        <v>13</v>
      </c>
      <c r="D3816" s="4" t="s">
        <v>13</v>
      </c>
      <c r="E3816" s="4" t="s">
        <v>18</v>
      </c>
      <c r="F3816" s="4" t="s">
        <v>10</v>
      </c>
    </row>
    <row r="3817" spans="1:9">
      <c r="A3817" t="n">
        <v>31443</v>
      </c>
      <c r="B3817" s="38" t="n">
        <v>45</v>
      </c>
      <c r="C3817" s="7" t="n">
        <v>11</v>
      </c>
      <c r="D3817" s="7" t="n">
        <v>3</v>
      </c>
      <c r="E3817" s="7" t="n">
        <v>34</v>
      </c>
      <c r="F3817" s="7" t="n">
        <v>0</v>
      </c>
    </row>
    <row r="3818" spans="1:9">
      <c r="A3818" t="s">
        <v>4</v>
      </c>
      <c r="B3818" s="4" t="s">
        <v>5</v>
      </c>
      <c r="C3818" s="4" t="s">
        <v>10</v>
      </c>
      <c r="D3818" s="4" t="s">
        <v>10</v>
      </c>
      <c r="E3818" s="4" t="s">
        <v>10</v>
      </c>
    </row>
    <row r="3819" spans="1:9">
      <c r="A3819" t="n">
        <v>31452</v>
      </c>
      <c r="B3819" s="49" t="n">
        <v>61</v>
      </c>
      <c r="C3819" s="7" t="n">
        <v>7032</v>
      </c>
      <c r="D3819" s="7" t="n">
        <v>0</v>
      </c>
      <c r="E3819" s="7" t="n">
        <v>1000</v>
      </c>
    </row>
    <row r="3820" spans="1:9">
      <c r="A3820" t="s">
        <v>4</v>
      </c>
      <c r="B3820" s="4" t="s">
        <v>5</v>
      </c>
      <c r="C3820" s="4" t="s">
        <v>13</v>
      </c>
      <c r="D3820" s="4" t="s">
        <v>10</v>
      </c>
    </row>
    <row r="3821" spans="1:9">
      <c r="A3821" t="n">
        <v>31459</v>
      </c>
      <c r="B3821" s="23" t="n">
        <v>58</v>
      </c>
      <c r="C3821" s="7" t="n">
        <v>255</v>
      </c>
      <c r="D3821" s="7" t="n">
        <v>0</v>
      </c>
    </row>
    <row r="3822" spans="1:9">
      <c r="A3822" t="s">
        <v>4</v>
      </c>
      <c r="B3822" s="4" t="s">
        <v>5</v>
      </c>
      <c r="C3822" s="4" t="s">
        <v>13</v>
      </c>
      <c r="D3822" s="4" t="s">
        <v>10</v>
      </c>
      <c r="E3822" s="4" t="s">
        <v>6</v>
      </c>
    </row>
    <row r="3823" spans="1:9">
      <c r="A3823" t="n">
        <v>31463</v>
      </c>
      <c r="B3823" s="43" t="n">
        <v>51</v>
      </c>
      <c r="C3823" s="7" t="n">
        <v>4</v>
      </c>
      <c r="D3823" s="7" t="n">
        <v>7032</v>
      </c>
      <c r="E3823" s="7" t="s">
        <v>341</v>
      </c>
    </row>
    <row r="3824" spans="1:9">
      <c r="A3824" t="s">
        <v>4</v>
      </c>
      <c r="B3824" s="4" t="s">
        <v>5</v>
      </c>
      <c r="C3824" s="4" t="s">
        <v>10</v>
      </c>
    </row>
    <row r="3825" spans="1:9">
      <c r="A3825" t="n">
        <v>31477</v>
      </c>
      <c r="B3825" s="30" t="n">
        <v>16</v>
      </c>
      <c r="C3825" s="7" t="n">
        <v>0</v>
      </c>
    </row>
    <row r="3826" spans="1:9">
      <c r="A3826" t="s">
        <v>4</v>
      </c>
      <c r="B3826" s="4" t="s">
        <v>5</v>
      </c>
      <c r="C3826" s="4" t="s">
        <v>10</v>
      </c>
      <c r="D3826" s="4" t="s">
        <v>13</v>
      </c>
      <c r="E3826" s="4" t="s">
        <v>9</v>
      </c>
      <c r="F3826" s="4" t="s">
        <v>62</v>
      </c>
      <c r="G3826" s="4" t="s">
        <v>13</v>
      </c>
      <c r="H3826" s="4" t="s">
        <v>13</v>
      </c>
    </row>
    <row r="3827" spans="1:9">
      <c r="A3827" t="n">
        <v>31480</v>
      </c>
      <c r="B3827" s="44" t="n">
        <v>26</v>
      </c>
      <c r="C3827" s="7" t="n">
        <v>7032</v>
      </c>
      <c r="D3827" s="7" t="n">
        <v>17</v>
      </c>
      <c r="E3827" s="7" t="n">
        <v>18470</v>
      </c>
      <c r="F3827" s="7" t="s">
        <v>342</v>
      </c>
      <c r="G3827" s="7" t="n">
        <v>2</v>
      </c>
      <c r="H3827" s="7" t="n">
        <v>0</v>
      </c>
    </row>
    <row r="3828" spans="1:9">
      <c r="A3828" t="s">
        <v>4</v>
      </c>
      <c r="B3828" s="4" t="s">
        <v>5</v>
      </c>
    </row>
    <row r="3829" spans="1:9">
      <c r="A3829" t="n">
        <v>31566</v>
      </c>
      <c r="B3829" s="45" t="n">
        <v>28</v>
      </c>
    </row>
    <row r="3830" spans="1:9">
      <c r="A3830" t="s">
        <v>4</v>
      </c>
      <c r="B3830" s="4" t="s">
        <v>5</v>
      </c>
      <c r="C3830" s="4" t="s">
        <v>13</v>
      </c>
      <c r="D3830" s="4" t="s">
        <v>10</v>
      </c>
      <c r="E3830" s="4" t="s">
        <v>10</v>
      </c>
      <c r="F3830" s="4" t="s">
        <v>13</v>
      </c>
    </row>
    <row r="3831" spans="1:9">
      <c r="A3831" t="n">
        <v>31567</v>
      </c>
      <c r="B3831" s="51" t="n">
        <v>25</v>
      </c>
      <c r="C3831" s="7" t="n">
        <v>1</v>
      </c>
      <c r="D3831" s="7" t="n">
        <v>60</v>
      </c>
      <c r="E3831" s="7" t="n">
        <v>640</v>
      </c>
      <c r="F3831" s="7" t="n">
        <v>1</v>
      </c>
    </row>
    <row r="3832" spans="1:9">
      <c r="A3832" t="s">
        <v>4</v>
      </c>
      <c r="B3832" s="4" t="s">
        <v>5</v>
      </c>
      <c r="C3832" s="4" t="s">
        <v>13</v>
      </c>
      <c r="D3832" s="4" t="s">
        <v>10</v>
      </c>
      <c r="E3832" s="4" t="s">
        <v>6</v>
      </c>
    </row>
    <row r="3833" spans="1:9">
      <c r="A3833" t="n">
        <v>31574</v>
      </c>
      <c r="B3833" s="43" t="n">
        <v>51</v>
      </c>
      <c r="C3833" s="7" t="n">
        <v>4</v>
      </c>
      <c r="D3833" s="7" t="n">
        <v>23</v>
      </c>
      <c r="E3833" s="7" t="s">
        <v>288</v>
      </c>
    </row>
    <row r="3834" spans="1:9">
      <c r="A3834" t="s">
        <v>4</v>
      </c>
      <c r="B3834" s="4" t="s">
        <v>5</v>
      </c>
      <c r="C3834" s="4" t="s">
        <v>10</v>
      </c>
    </row>
    <row r="3835" spans="1:9">
      <c r="A3835" t="n">
        <v>31587</v>
      </c>
      <c r="B3835" s="30" t="n">
        <v>16</v>
      </c>
      <c r="C3835" s="7" t="n">
        <v>0</v>
      </c>
    </row>
    <row r="3836" spans="1:9">
      <c r="A3836" t="s">
        <v>4</v>
      </c>
      <c r="B3836" s="4" t="s">
        <v>5</v>
      </c>
      <c r="C3836" s="4" t="s">
        <v>10</v>
      </c>
      <c r="D3836" s="4" t="s">
        <v>13</v>
      </c>
      <c r="E3836" s="4" t="s">
        <v>9</v>
      </c>
      <c r="F3836" s="4" t="s">
        <v>62</v>
      </c>
      <c r="G3836" s="4" t="s">
        <v>13</v>
      </c>
      <c r="H3836" s="4" t="s">
        <v>13</v>
      </c>
    </row>
    <row r="3837" spans="1:9">
      <c r="A3837" t="n">
        <v>31590</v>
      </c>
      <c r="B3837" s="44" t="n">
        <v>26</v>
      </c>
      <c r="C3837" s="7" t="n">
        <v>23</v>
      </c>
      <c r="D3837" s="7" t="n">
        <v>17</v>
      </c>
      <c r="E3837" s="7" t="n">
        <v>28471</v>
      </c>
      <c r="F3837" s="7" t="s">
        <v>343</v>
      </c>
      <c r="G3837" s="7" t="n">
        <v>2</v>
      </c>
      <c r="H3837" s="7" t="n">
        <v>0</v>
      </c>
    </row>
    <row r="3838" spans="1:9">
      <c r="A3838" t="s">
        <v>4</v>
      </c>
      <c r="B3838" s="4" t="s">
        <v>5</v>
      </c>
    </row>
    <row r="3839" spans="1:9">
      <c r="A3839" t="n">
        <v>31614</v>
      </c>
      <c r="B3839" s="45" t="n">
        <v>28</v>
      </c>
    </row>
    <row r="3840" spans="1:9">
      <c r="A3840" t="s">
        <v>4</v>
      </c>
      <c r="B3840" s="4" t="s">
        <v>5</v>
      </c>
      <c r="C3840" s="4" t="s">
        <v>13</v>
      </c>
      <c r="D3840" s="4" t="s">
        <v>10</v>
      </c>
      <c r="E3840" s="4" t="s">
        <v>10</v>
      </c>
      <c r="F3840" s="4" t="s">
        <v>13</v>
      </c>
    </row>
    <row r="3841" spans="1:8">
      <c r="A3841" t="n">
        <v>31615</v>
      </c>
      <c r="B3841" s="51" t="n">
        <v>25</v>
      </c>
      <c r="C3841" s="7" t="n">
        <v>1</v>
      </c>
      <c r="D3841" s="7" t="n">
        <v>65535</v>
      </c>
      <c r="E3841" s="7" t="n">
        <v>65535</v>
      </c>
      <c r="F3841" s="7" t="n">
        <v>0</v>
      </c>
    </row>
    <row r="3842" spans="1:8">
      <c r="A3842" t="s">
        <v>4</v>
      </c>
      <c r="B3842" s="4" t="s">
        <v>5</v>
      </c>
      <c r="C3842" s="4" t="s">
        <v>10</v>
      </c>
      <c r="D3842" s="4" t="s">
        <v>13</v>
      </c>
      <c r="E3842" s="4" t="s">
        <v>18</v>
      </c>
      <c r="F3842" s="4" t="s">
        <v>10</v>
      </c>
    </row>
    <row r="3843" spans="1:8">
      <c r="A3843" t="n">
        <v>31622</v>
      </c>
      <c r="B3843" s="47" t="n">
        <v>59</v>
      </c>
      <c r="C3843" s="7" t="n">
        <v>7032</v>
      </c>
      <c r="D3843" s="7" t="n">
        <v>13</v>
      </c>
      <c r="E3843" s="7" t="n">
        <v>0.150000005960464</v>
      </c>
      <c r="F3843" s="7" t="n">
        <v>0</v>
      </c>
    </row>
    <row r="3844" spans="1:8">
      <c r="A3844" t="s">
        <v>4</v>
      </c>
      <c r="B3844" s="4" t="s">
        <v>5</v>
      </c>
      <c r="C3844" s="4" t="s">
        <v>13</v>
      </c>
      <c r="D3844" s="4" t="s">
        <v>10</v>
      </c>
      <c r="E3844" s="4" t="s">
        <v>6</v>
      </c>
      <c r="F3844" s="4" t="s">
        <v>6</v>
      </c>
      <c r="G3844" s="4" t="s">
        <v>6</v>
      </c>
      <c r="H3844" s="4" t="s">
        <v>6</v>
      </c>
    </row>
    <row r="3845" spans="1:8">
      <c r="A3845" t="n">
        <v>31632</v>
      </c>
      <c r="B3845" s="43" t="n">
        <v>51</v>
      </c>
      <c r="C3845" s="7" t="n">
        <v>3</v>
      </c>
      <c r="D3845" s="7" t="n">
        <v>7032</v>
      </c>
      <c r="E3845" s="7" t="s">
        <v>241</v>
      </c>
      <c r="F3845" s="7" t="s">
        <v>101</v>
      </c>
      <c r="G3845" s="7" t="s">
        <v>66</v>
      </c>
      <c r="H3845" s="7" t="s">
        <v>67</v>
      </c>
    </row>
    <row r="3846" spans="1:8">
      <c r="A3846" t="s">
        <v>4</v>
      </c>
      <c r="B3846" s="4" t="s">
        <v>5</v>
      </c>
      <c r="C3846" s="4" t="s">
        <v>10</v>
      </c>
      <c r="D3846" s="4" t="s">
        <v>13</v>
      </c>
      <c r="E3846" s="4" t="s">
        <v>18</v>
      </c>
      <c r="F3846" s="4" t="s">
        <v>10</v>
      </c>
    </row>
    <row r="3847" spans="1:8">
      <c r="A3847" t="n">
        <v>31645</v>
      </c>
      <c r="B3847" s="47" t="n">
        <v>59</v>
      </c>
      <c r="C3847" s="7" t="n">
        <v>1</v>
      </c>
      <c r="D3847" s="7" t="n">
        <v>13</v>
      </c>
      <c r="E3847" s="7" t="n">
        <v>0.150000005960464</v>
      </c>
      <c r="F3847" s="7" t="n">
        <v>0</v>
      </c>
    </row>
    <row r="3848" spans="1:8">
      <c r="A3848" t="s">
        <v>4</v>
      </c>
      <c r="B3848" s="4" t="s">
        <v>5</v>
      </c>
      <c r="C3848" s="4" t="s">
        <v>13</v>
      </c>
      <c r="D3848" s="4" t="s">
        <v>10</v>
      </c>
      <c r="E3848" s="4" t="s">
        <v>6</v>
      </c>
      <c r="F3848" s="4" t="s">
        <v>6</v>
      </c>
      <c r="G3848" s="4" t="s">
        <v>6</v>
      </c>
      <c r="H3848" s="4" t="s">
        <v>6</v>
      </c>
    </row>
    <row r="3849" spans="1:8">
      <c r="A3849" t="n">
        <v>31655</v>
      </c>
      <c r="B3849" s="43" t="n">
        <v>51</v>
      </c>
      <c r="C3849" s="7" t="n">
        <v>3</v>
      </c>
      <c r="D3849" s="7" t="n">
        <v>1</v>
      </c>
      <c r="E3849" s="7" t="s">
        <v>241</v>
      </c>
      <c r="F3849" s="7" t="s">
        <v>101</v>
      </c>
      <c r="G3849" s="7" t="s">
        <v>66</v>
      </c>
      <c r="H3849" s="7" t="s">
        <v>67</v>
      </c>
    </row>
    <row r="3850" spans="1:8">
      <c r="A3850" t="s">
        <v>4</v>
      </c>
      <c r="B3850" s="4" t="s">
        <v>5</v>
      </c>
      <c r="C3850" s="4" t="s">
        <v>10</v>
      </c>
      <c r="D3850" s="4" t="s">
        <v>13</v>
      </c>
      <c r="E3850" s="4" t="s">
        <v>18</v>
      </c>
      <c r="F3850" s="4" t="s">
        <v>10</v>
      </c>
    </row>
    <row r="3851" spans="1:8">
      <c r="A3851" t="n">
        <v>31668</v>
      </c>
      <c r="B3851" s="47" t="n">
        <v>59</v>
      </c>
      <c r="C3851" s="7" t="n">
        <v>2</v>
      </c>
      <c r="D3851" s="7" t="n">
        <v>13</v>
      </c>
      <c r="E3851" s="7" t="n">
        <v>0.150000005960464</v>
      </c>
      <c r="F3851" s="7" t="n">
        <v>0</v>
      </c>
    </row>
    <row r="3852" spans="1:8">
      <c r="A3852" t="s">
        <v>4</v>
      </c>
      <c r="B3852" s="4" t="s">
        <v>5</v>
      </c>
      <c r="C3852" s="4" t="s">
        <v>13</v>
      </c>
      <c r="D3852" s="4" t="s">
        <v>10</v>
      </c>
      <c r="E3852" s="4" t="s">
        <v>6</v>
      </c>
      <c r="F3852" s="4" t="s">
        <v>6</v>
      </c>
      <c r="G3852" s="4" t="s">
        <v>6</v>
      </c>
      <c r="H3852" s="4" t="s">
        <v>6</v>
      </c>
    </row>
    <row r="3853" spans="1:8">
      <c r="A3853" t="n">
        <v>31678</v>
      </c>
      <c r="B3853" s="43" t="n">
        <v>51</v>
      </c>
      <c r="C3853" s="7" t="n">
        <v>3</v>
      </c>
      <c r="D3853" s="7" t="n">
        <v>2</v>
      </c>
      <c r="E3853" s="7" t="s">
        <v>241</v>
      </c>
      <c r="F3853" s="7" t="s">
        <v>101</v>
      </c>
      <c r="G3853" s="7" t="s">
        <v>66</v>
      </c>
      <c r="H3853" s="7" t="s">
        <v>67</v>
      </c>
    </row>
    <row r="3854" spans="1:8">
      <c r="A3854" t="s">
        <v>4</v>
      </c>
      <c r="B3854" s="4" t="s">
        <v>5</v>
      </c>
      <c r="C3854" s="4" t="s">
        <v>10</v>
      </c>
      <c r="D3854" s="4" t="s">
        <v>13</v>
      </c>
      <c r="E3854" s="4" t="s">
        <v>18</v>
      </c>
      <c r="F3854" s="4" t="s">
        <v>10</v>
      </c>
    </row>
    <row r="3855" spans="1:8">
      <c r="A3855" t="n">
        <v>31691</v>
      </c>
      <c r="B3855" s="47" t="n">
        <v>59</v>
      </c>
      <c r="C3855" s="7" t="n">
        <v>3</v>
      </c>
      <c r="D3855" s="7" t="n">
        <v>13</v>
      </c>
      <c r="E3855" s="7" t="n">
        <v>0.150000005960464</v>
      </c>
      <c r="F3855" s="7" t="n">
        <v>0</v>
      </c>
    </row>
    <row r="3856" spans="1:8">
      <c r="A3856" t="s">
        <v>4</v>
      </c>
      <c r="B3856" s="4" t="s">
        <v>5</v>
      </c>
      <c r="C3856" s="4" t="s">
        <v>13</v>
      </c>
      <c r="D3856" s="4" t="s">
        <v>10</v>
      </c>
      <c r="E3856" s="4" t="s">
        <v>6</v>
      </c>
      <c r="F3856" s="4" t="s">
        <v>6</v>
      </c>
      <c r="G3856" s="4" t="s">
        <v>6</v>
      </c>
      <c r="H3856" s="4" t="s">
        <v>6</v>
      </c>
    </row>
    <row r="3857" spans="1:8">
      <c r="A3857" t="n">
        <v>31701</v>
      </c>
      <c r="B3857" s="43" t="n">
        <v>51</v>
      </c>
      <c r="C3857" s="7" t="n">
        <v>3</v>
      </c>
      <c r="D3857" s="7" t="n">
        <v>3</v>
      </c>
      <c r="E3857" s="7" t="s">
        <v>241</v>
      </c>
      <c r="F3857" s="7" t="s">
        <v>67</v>
      </c>
      <c r="G3857" s="7" t="s">
        <v>66</v>
      </c>
      <c r="H3857" s="7" t="s">
        <v>67</v>
      </c>
    </row>
    <row r="3858" spans="1:8">
      <c r="A3858" t="s">
        <v>4</v>
      </c>
      <c r="B3858" s="4" t="s">
        <v>5</v>
      </c>
      <c r="C3858" s="4" t="s">
        <v>10</v>
      </c>
    </row>
    <row r="3859" spans="1:8">
      <c r="A3859" t="n">
        <v>31714</v>
      </c>
      <c r="B3859" s="30" t="n">
        <v>16</v>
      </c>
      <c r="C3859" s="7" t="n">
        <v>50</v>
      </c>
    </row>
    <row r="3860" spans="1:8">
      <c r="A3860" t="s">
        <v>4</v>
      </c>
      <c r="B3860" s="4" t="s">
        <v>5</v>
      </c>
      <c r="C3860" s="4" t="s">
        <v>10</v>
      </c>
      <c r="D3860" s="4" t="s">
        <v>13</v>
      </c>
      <c r="E3860" s="4" t="s">
        <v>18</v>
      </c>
      <c r="F3860" s="4" t="s">
        <v>10</v>
      </c>
    </row>
    <row r="3861" spans="1:8">
      <c r="A3861" t="n">
        <v>31717</v>
      </c>
      <c r="B3861" s="47" t="n">
        <v>59</v>
      </c>
      <c r="C3861" s="7" t="n">
        <v>4</v>
      </c>
      <c r="D3861" s="7" t="n">
        <v>13</v>
      </c>
      <c r="E3861" s="7" t="n">
        <v>0.150000005960464</v>
      </c>
      <c r="F3861" s="7" t="n">
        <v>0</v>
      </c>
    </row>
    <row r="3862" spans="1:8">
      <c r="A3862" t="s">
        <v>4</v>
      </c>
      <c r="B3862" s="4" t="s">
        <v>5</v>
      </c>
      <c r="C3862" s="4" t="s">
        <v>13</v>
      </c>
      <c r="D3862" s="4" t="s">
        <v>10</v>
      </c>
      <c r="E3862" s="4" t="s">
        <v>6</v>
      </c>
      <c r="F3862" s="4" t="s">
        <v>6</v>
      </c>
      <c r="G3862" s="4" t="s">
        <v>6</v>
      </c>
      <c r="H3862" s="4" t="s">
        <v>6</v>
      </c>
    </row>
    <row r="3863" spans="1:8">
      <c r="A3863" t="n">
        <v>31727</v>
      </c>
      <c r="B3863" s="43" t="n">
        <v>51</v>
      </c>
      <c r="C3863" s="7" t="n">
        <v>3</v>
      </c>
      <c r="D3863" s="7" t="n">
        <v>4</v>
      </c>
      <c r="E3863" s="7" t="s">
        <v>241</v>
      </c>
      <c r="F3863" s="7" t="s">
        <v>101</v>
      </c>
      <c r="G3863" s="7" t="s">
        <v>66</v>
      </c>
      <c r="H3863" s="7" t="s">
        <v>67</v>
      </c>
    </row>
    <row r="3864" spans="1:8">
      <c r="A3864" t="s">
        <v>4</v>
      </c>
      <c r="B3864" s="4" t="s">
        <v>5</v>
      </c>
      <c r="C3864" s="4" t="s">
        <v>10</v>
      </c>
      <c r="D3864" s="4" t="s">
        <v>13</v>
      </c>
      <c r="E3864" s="4" t="s">
        <v>18</v>
      </c>
      <c r="F3864" s="4" t="s">
        <v>10</v>
      </c>
    </row>
    <row r="3865" spans="1:8">
      <c r="A3865" t="n">
        <v>31740</v>
      </c>
      <c r="B3865" s="47" t="n">
        <v>59</v>
      </c>
      <c r="C3865" s="7" t="n">
        <v>5</v>
      </c>
      <c r="D3865" s="7" t="n">
        <v>13</v>
      </c>
      <c r="E3865" s="7" t="n">
        <v>0.150000005960464</v>
      </c>
      <c r="F3865" s="7" t="n">
        <v>0</v>
      </c>
    </row>
    <row r="3866" spans="1:8">
      <c r="A3866" t="s">
        <v>4</v>
      </c>
      <c r="B3866" s="4" t="s">
        <v>5</v>
      </c>
      <c r="C3866" s="4" t="s">
        <v>13</v>
      </c>
      <c r="D3866" s="4" t="s">
        <v>10</v>
      </c>
      <c r="E3866" s="4" t="s">
        <v>6</v>
      </c>
      <c r="F3866" s="4" t="s">
        <v>6</v>
      </c>
      <c r="G3866" s="4" t="s">
        <v>6</v>
      </c>
      <c r="H3866" s="4" t="s">
        <v>6</v>
      </c>
    </row>
    <row r="3867" spans="1:8">
      <c r="A3867" t="n">
        <v>31750</v>
      </c>
      <c r="B3867" s="43" t="n">
        <v>51</v>
      </c>
      <c r="C3867" s="7" t="n">
        <v>3</v>
      </c>
      <c r="D3867" s="7" t="n">
        <v>5</v>
      </c>
      <c r="E3867" s="7" t="s">
        <v>241</v>
      </c>
      <c r="F3867" s="7" t="s">
        <v>101</v>
      </c>
      <c r="G3867" s="7" t="s">
        <v>66</v>
      </c>
      <c r="H3867" s="7" t="s">
        <v>67</v>
      </c>
    </row>
    <row r="3868" spans="1:8">
      <c r="A3868" t="s">
        <v>4</v>
      </c>
      <c r="B3868" s="4" t="s">
        <v>5</v>
      </c>
      <c r="C3868" s="4" t="s">
        <v>10</v>
      </c>
      <c r="D3868" s="4" t="s">
        <v>13</v>
      </c>
      <c r="E3868" s="4" t="s">
        <v>18</v>
      </c>
      <c r="F3868" s="4" t="s">
        <v>10</v>
      </c>
    </row>
    <row r="3869" spans="1:8">
      <c r="A3869" t="n">
        <v>31763</v>
      </c>
      <c r="B3869" s="47" t="n">
        <v>59</v>
      </c>
      <c r="C3869" s="7" t="n">
        <v>6</v>
      </c>
      <c r="D3869" s="7" t="n">
        <v>13</v>
      </c>
      <c r="E3869" s="7" t="n">
        <v>0.150000005960464</v>
      </c>
      <c r="F3869" s="7" t="n">
        <v>0</v>
      </c>
    </row>
    <row r="3870" spans="1:8">
      <c r="A3870" t="s">
        <v>4</v>
      </c>
      <c r="B3870" s="4" t="s">
        <v>5</v>
      </c>
      <c r="C3870" s="4" t="s">
        <v>13</v>
      </c>
      <c r="D3870" s="4" t="s">
        <v>10</v>
      </c>
      <c r="E3870" s="4" t="s">
        <v>6</v>
      </c>
      <c r="F3870" s="4" t="s">
        <v>6</v>
      </c>
      <c r="G3870" s="4" t="s">
        <v>6</v>
      </c>
      <c r="H3870" s="4" t="s">
        <v>6</v>
      </c>
    </row>
    <row r="3871" spans="1:8">
      <c r="A3871" t="n">
        <v>31773</v>
      </c>
      <c r="B3871" s="43" t="n">
        <v>51</v>
      </c>
      <c r="C3871" s="7" t="n">
        <v>3</v>
      </c>
      <c r="D3871" s="7" t="n">
        <v>6</v>
      </c>
      <c r="E3871" s="7" t="s">
        <v>241</v>
      </c>
      <c r="F3871" s="7" t="s">
        <v>67</v>
      </c>
      <c r="G3871" s="7" t="s">
        <v>66</v>
      </c>
      <c r="H3871" s="7" t="s">
        <v>67</v>
      </c>
    </row>
    <row r="3872" spans="1:8">
      <c r="A3872" t="s">
        <v>4</v>
      </c>
      <c r="B3872" s="4" t="s">
        <v>5</v>
      </c>
      <c r="C3872" s="4" t="s">
        <v>10</v>
      </c>
    </row>
    <row r="3873" spans="1:8">
      <c r="A3873" t="n">
        <v>31786</v>
      </c>
      <c r="B3873" s="30" t="n">
        <v>16</v>
      </c>
      <c r="C3873" s="7" t="n">
        <v>50</v>
      </c>
    </row>
    <row r="3874" spans="1:8">
      <c r="A3874" t="s">
        <v>4</v>
      </c>
      <c r="B3874" s="4" t="s">
        <v>5</v>
      </c>
      <c r="C3874" s="4" t="s">
        <v>10</v>
      </c>
      <c r="D3874" s="4" t="s">
        <v>13</v>
      </c>
      <c r="E3874" s="4" t="s">
        <v>18</v>
      </c>
      <c r="F3874" s="4" t="s">
        <v>10</v>
      </c>
    </row>
    <row r="3875" spans="1:8">
      <c r="A3875" t="n">
        <v>31789</v>
      </c>
      <c r="B3875" s="47" t="n">
        <v>59</v>
      </c>
      <c r="C3875" s="7" t="n">
        <v>7</v>
      </c>
      <c r="D3875" s="7" t="n">
        <v>13</v>
      </c>
      <c r="E3875" s="7" t="n">
        <v>0.150000005960464</v>
      </c>
      <c r="F3875" s="7" t="n">
        <v>0</v>
      </c>
    </row>
    <row r="3876" spans="1:8">
      <c r="A3876" t="s">
        <v>4</v>
      </c>
      <c r="B3876" s="4" t="s">
        <v>5</v>
      </c>
      <c r="C3876" s="4" t="s">
        <v>13</v>
      </c>
      <c r="D3876" s="4" t="s">
        <v>10</v>
      </c>
      <c r="E3876" s="4" t="s">
        <v>6</v>
      </c>
      <c r="F3876" s="4" t="s">
        <v>6</v>
      </c>
      <c r="G3876" s="4" t="s">
        <v>6</v>
      </c>
      <c r="H3876" s="4" t="s">
        <v>6</v>
      </c>
    </row>
    <row r="3877" spans="1:8">
      <c r="A3877" t="n">
        <v>31799</v>
      </c>
      <c r="B3877" s="43" t="n">
        <v>51</v>
      </c>
      <c r="C3877" s="7" t="n">
        <v>3</v>
      </c>
      <c r="D3877" s="7" t="n">
        <v>7</v>
      </c>
      <c r="E3877" s="7" t="s">
        <v>241</v>
      </c>
      <c r="F3877" s="7" t="s">
        <v>101</v>
      </c>
      <c r="G3877" s="7" t="s">
        <v>66</v>
      </c>
      <c r="H3877" s="7" t="s">
        <v>67</v>
      </c>
    </row>
    <row r="3878" spans="1:8">
      <c r="A3878" t="s">
        <v>4</v>
      </c>
      <c r="B3878" s="4" t="s">
        <v>5</v>
      </c>
      <c r="C3878" s="4" t="s">
        <v>10</v>
      </c>
      <c r="D3878" s="4" t="s">
        <v>13</v>
      </c>
      <c r="E3878" s="4" t="s">
        <v>18</v>
      </c>
      <c r="F3878" s="4" t="s">
        <v>10</v>
      </c>
    </row>
    <row r="3879" spans="1:8">
      <c r="A3879" t="n">
        <v>31812</v>
      </c>
      <c r="B3879" s="47" t="n">
        <v>59</v>
      </c>
      <c r="C3879" s="7" t="n">
        <v>8</v>
      </c>
      <c r="D3879" s="7" t="n">
        <v>13</v>
      </c>
      <c r="E3879" s="7" t="n">
        <v>0.150000005960464</v>
      </c>
      <c r="F3879" s="7" t="n">
        <v>0</v>
      </c>
    </row>
    <row r="3880" spans="1:8">
      <c r="A3880" t="s">
        <v>4</v>
      </c>
      <c r="B3880" s="4" t="s">
        <v>5</v>
      </c>
      <c r="C3880" s="4" t="s">
        <v>13</v>
      </c>
      <c r="D3880" s="4" t="s">
        <v>10</v>
      </c>
      <c r="E3880" s="4" t="s">
        <v>6</v>
      </c>
      <c r="F3880" s="4" t="s">
        <v>6</v>
      </c>
      <c r="G3880" s="4" t="s">
        <v>6</v>
      </c>
      <c r="H3880" s="4" t="s">
        <v>6</v>
      </c>
    </row>
    <row r="3881" spans="1:8">
      <c r="A3881" t="n">
        <v>31822</v>
      </c>
      <c r="B3881" s="43" t="n">
        <v>51</v>
      </c>
      <c r="C3881" s="7" t="n">
        <v>3</v>
      </c>
      <c r="D3881" s="7" t="n">
        <v>8</v>
      </c>
      <c r="E3881" s="7" t="s">
        <v>241</v>
      </c>
      <c r="F3881" s="7" t="s">
        <v>67</v>
      </c>
      <c r="G3881" s="7" t="s">
        <v>66</v>
      </c>
      <c r="H3881" s="7" t="s">
        <v>67</v>
      </c>
    </row>
    <row r="3882" spans="1:8">
      <c r="A3882" t="s">
        <v>4</v>
      </c>
      <c r="B3882" s="4" t="s">
        <v>5</v>
      </c>
      <c r="C3882" s="4" t="s">
        <v>10</v>
      </c>
      <c r="D3882" s="4" t="s">
        <v>13</v>
      </c>
      <c r="E3882" s="4" t="s">
        <v>18</v>
      </c>
      <c r="F3882" s="4" t="s">
        <v>10</v>
      </c>
    </row>
    <row r="3883" spans="1:8">
      <c r="A3883" t="n">
        <v>31835</v>
      </c>
      <c r="B3883" s="47" t="n">
        <v>59</v>
      </c>
      <c r="C3883" s="7" t="n">
        <v>9</v>
      </c>
      <c r="D3883" s="7" t="n">
        <v>13</v>
      </c>
      <c r="E3883" s="7" t="n">
        <v>0.150000005960464</v>
      </c>
      <c r="F3883" s="7" t="n">
        <v>0</v>
      </c>
    </row>
    <row r="3884" spans="1:8">
      <c r="A3884" t="s">
        <v>4</v>
      </c>
      <c r="B3884" s="4" t="s">
        <v>5</v>
      </c>
      <c r="C3884" s="4" t="s">
        <v>13</v>
      </c>
      <c r="D3884" s="4" t="s">
        <v>10</v>
      </c>
      <c r="E3884" s="4" t="s">
        <v>6</v>
      </c>
      <c r="F3884" s="4" t="s">
        <v>6</v>
      </c>
      <c r="G3884" s="4" t="s">
        <v>6</v>
      </c>
      <c r="H3884" s="4" t="s">
        <v>6</v>
      </c>
    </row>
    <row r="3885" spans="1:8">
      <c r="A3885" t="n">
        <v>31845</v>
      </c>
      <c r="B3885" s="43" t="n">
        <v>51</v>
      </c>
      <c r="C3885" s="7" t="n">
        <v>3</v>
      </c>
      <c r="D3885" s="7" t="n">
        <v>9</v>
      </c>
      <c r="E3885" s="7" t="s">
        <v>241</v>
      </c>
      <c r="F3885" s="7" t="s">
        <v>101</v>
      </c>
      <c r="G3885" s="7" t="s">
        <v>66</v>
      </c>
      <c r="H3885" s="7" t="s">
        <v>67</v>
      </c>
    </row>
    <row r="3886" spans="1:8">
      <c r="A3886" t="s">
        <v>4</v>
      </c>
      <c r="B3886" s="4" t="s">
        <v>5</v>
      </c>
      <c r="C3886" s="4" t="s">
        <v>10</v>
      </c>
    </row>
    <row r="3887" spans="1:8">
      <c r="A3887" t="n">
        <v>31858</v>
      </c>
      <c r="B3887" s="30" t="n">
        <v>16</v>
      </c>
      <c r="C3887" s="7" t="n">
        <v>1000</v>
      </c>
    </row>
    <row r="3888" spans="1:8">
      <c r="A3888" t="s">
        <v>4</v>
      </c>
      <c r="B3888" s="4" t="s">
        <v>5</v>
      </c>
      <c r="C3888" s="4" t="s">
        <v>13</v>
      </c>
      <c r="D3888" s="4" t="s">
        <v>10</v>
      </c>
      <c r="E3888" s="4" t="s">
        <v>18</v>
      </c>
    </row>
    <row r="3889" spans="1:8">
      <c r="A3889" t="n">
        <v>31861</v>
      </c>
      <c r="B3889" s="23" t="n">
        <v>58</v>
      </c>
      <c r="C3889" s="7" t="n">
        <v>101</v>
      </c>
      <c r="D3889" s="7" t="n">
        <v>500</v>
      </c>
      <c r="E3889" s="7" t="n">
        <v>1</v>
      </c>
    </row>
    <row r="3890" spans="1:8">
      <c r="A3890" t="s">
        <v>4</v>
      </c>
      <c r="B3890" s="4" t="s">
        <v>5</v>
      </c>
      <c r="C3890" s="4" t="s">
        <v>13</v>
      </c>
      <c r="D3890" s="4" t="s">
        <v>10</v>
      </c>
    </row>
    <row r="3891" spans="1:8">
      <c r="A3891" t="n">
        <v>31869</v>
      </c>
      <c r="B3891" s="23" t="n">
        <v>58</v>
      </c>
      <c r="C3891" s="7" t="n">
        <v>254</v>
      </c>
      <c r="D3891" s="7" t="n">
        <v>0</v>
      </c>
    </row>
    <row r="3892" spans="1:8">
      <c r="A3892" t="s">
        <v>4</v>
      </c>
      <c r="B3892" s="4" t="s">
        <v>5</v>
      </c>
      <c r="C3892" s="4" t="s">
        <v>13</v>
      </c>
    </row>
    <row r="3893" spans="1:8">
      <c r="A3893" t="n">
        <v>31873</v>
      </c>
      <c r="B3893" s="38" t="n">
        <v>45</v>
      </c>
      <c r="C3893" s="7" t="n">
        <v>0</v>
      </c>
    </row>
    <row r="3894" spans="1:8">
      <c r="A3894" t="s">
        <v>4</v>
      </c>
      <c r="B3894" s="4" t="s">
        <v>5</v>
      </c>
      <c r="C3894" s="4" t="s">
        <v>13</v>
      </c>
      <c r="D3894" s="4" t="s">
        <v>13</v>
      </c>
      <c r="E3894" s="4" t="s">
        <v>18</v>
      </c>
      <c r="F3894" s="4" t="s">
        <v>18</v>
      </c>
      <c r="G3894" s="4" t="s">
        <v>18</v>
      </c>
      <c r="H3894" s="4" t="s">
        <v>10</v>
      </c>
    </row>
    <row r="3895" spans="1:8">
      <c r="A3895" t="n">
        <v>31875</v>
      </c>
      <c r="B3895" s="38" t="n">
        <v>45</v>
      </c>
      <c r="C3895" s="7" t="n">
        <v>2</v>
      </c>
      <c r="D3895" s="7" t="n">
        <v>3</v>
      </c>
      <c r="E3895" s="7" t="n">
        <v>-1.8400000333786</v>
      </c>
      <c r="F3895" s="7" t="n">
        <v>1.44000005722046</v>
      </c>
      <c r="G3895" s="7" t="n">
        <v>59.8600006103516</v>
      </c>
      <c r="H3895" s="7" t="n">
        <v>0</v>
      </c>
    </row>
    <row r="3896" spans="1:8">
      <c r="A3896" t="s">
        <v>4</v>
      </c>
      <c r="B3896" s="4" t="s">
        <v>5</v>
      </c>
      <c r="C3896" s="4" t="s">
        <v>13</v>
      </c>
      <c r="D3896" s="4" t="s">
        <v>13</v>
      </c>
      <c r="E3896" s="4" t="s">
        <v>18</v>
      </c>
      <c r="F3896" s="4" t="s">
        <v>18</v>
      </c>
      <c r="G3896" s="4" t="s">
        <v>18</v>
      </c>
      <c r="H3896" s="4" t="s">
        <v>10</v>
      </c>
      <c r="I3896" s="4" t="s">
        <v>13</v>
      </c>
    </row>
    <row r="3897" spans="1:8">
      <c r="A3897" t="n">
        <v>31892</v>
      </c>
      <c r="B3897" s="38" t="n">
        <v>45</v>
      </c>
      <c r="C3897" s="7" t="n">
        <v>4</v>
      </c>
      <c r="D3897" s="7" t="n">
        <v>3</v>
      </c>
      <c r="E3897" s="7" t="n">
        <v>355.700012207031</v>
      </c>
      <c r="F3897" s="7" t="n">
        <v>317.209991455078</v>
      </c>
      <c r="G3897" s="7" t="n">
        <v>0</v>
      </c>
      <c r="H3897" s="7" t="n">
        <v>0</v>
      </c>
      <c r="I3897" s="7" t="n">
        <v>0</v>
      </c>
    </row>
    <row r="3898" spans="1:8">
      <c r="A3898" t="s">
        <v>4</v>
      </c>
      <c r="B3898" s="4" t="s">
        <v>5</v>
      </c>
      <c r="C3898" s="4" t="s">
        <v>13</v>
      </c>
      <c r="D3898" s="4" t="s">
        <v>13</v>
      </c>
      <c r="E3898" s="4" t="s">
        <v>18</v>
      </c>
      <c r="F3898" s="4" t="s">
        <v>10</v>
      </c>
    </row>
    <row r="3899" spans="1:8">
      <c r="A3899" t="n">
        <v>31910</v>
      </c>
      <c r="B3899" s="38" t="n">
        <v>45</v>
      </c>
      <c r="C3899" s="7" t="n">
        <v>5</v>
      </c>
      <c r="D3899" s="7" t="n">
        <v>3</v>
      </c>
      <c r="E3899" s="7" t="n">
        <v>1.5</v>
      </c>
      <c r="F3899" s="7" t="n">
        <v>0</v>
      </c>
    </row>
    <row r="3900" spans="1:8">
      <c r="A3900" t="s">
        <v>4</v>
      </c>
      <c r="B3900" s="4" t="s">
        <v>5</v>
      </c>
      <c r="C3900" s="4" t="s">
        <v>13</v>
      </c>
      <c r="D3900" s="4" t="s">
        <v>13</v>
      </c>
      <c r="E3900" s="4" t="s">
        <v>18</v>
      </c>
      <c r="F3900" s="4" t="s">
        <v>10</v>
      </c>
    </row>
    <row r="3901" spans="1:8">
      <c r="A3901" t="n">
        <v>31919</v>
      </c>
      <c r="B3901" s="38" t="n">
        <v>45</v>
      </c>
      <c r="C3901" s="7" t="n">
        <v>11</v>
      </c>
      <c r="D3901" s="7" t="n">
        <v>3</v>
      </c>
      <c r="E3901" s="7" t="n">
        <v>34.5999984741211</v>
      </c>
      <c r="F3901" s="7" t="n">
        <v>0</v>
      </c>
    </row>
    <row r="3902" spans="1:8">
      <c r="A3902" t="s">
        <v>4</v>
      </c>
      <c r="B3902" s="4" t="s">
        <v>5</v>
      </c>
      <c r="C3902" s="4" t="s">
        <v>13</v>
      </c>
      <c r="D3902" s="4" t="s">
        <v>13</v>
      </c>
      <c r="E3902" s="4" t="s">
        <v>18</v>
      </c>
      <c r="F3902" s="4" t="s">
        <v>18</v>
      </c>
      <c r="G3902" s="4" t="s">
        <v>18</v>
      </c>
      <c r="H3902" s="4" t="s">
        <v>10</v>
      </c>
    </row>
    <row r="3903" spans="1:8">
      <c r="A3903" t="n">
        <v>31928</v>
      </c>
      <c r="B3903" s="38" t="n">
        <v>45</v>
      </c>
      <c r="C3903" s="7" t="n">
        <v>2</v>
      </c>
      <c r="D3903" s="7" t="n">
        <v>3</v>
      </c>
      <c r="E3903" s="7" t="n">
        <v>-1.8400000333786</v>
      </c>
      <c r="F3903" s="7" t="n">
        <v>1.44000005722046</v>
      </c>
      <c r="G3903" s="7" t="n">
        <v>59.8400001525879</v>
      </c>
      <c r="H3903" s="7" t="n">
        <v>20000</v>
      </c>
    </row>
    <row r="3904" spans="1:8">
      <c r="A3904" t="s">
        <v>4</v>
      </c>
      <c r="B3904" s="4" t="s">
        <v>5</v>
      </c>
      <c r="C3904" s="4" t="s">
        <v>13</v>
      </c>
      <c r="D3904" s="4" t="s">
        <v>13</v>
      </c>
      <c r="E3904" s="4" t="s">
        <v>18</v>
      </c>
      <c r="F3904" s="4" t="s">
        <v>18</v>
      </c>
      <c r="G3904" s="4" t="s">
        <v>18</v>
      </c>
      <c r="H3904" s="4" t="s">
        <v>10</v>
      </c>
      <c r="I3904" s="4" t="s">
        <v>13</v>
      </c>
    </row>
    <row r="3905" spans="1:9">
      <c r="A3905" t="n">
        <v>31945</v>
      </c>
      <c r="B3905" s="38" t="n">
        <v>45</v>
      </c>
      <c r="C3905" s="7" t="n">
        <v>4</v>
      </c>
      <c r="D3905" s="7" t="n">
        <v>3</v>
      </c>
      <c r="E3905" s="7" t="n">
        <v>1.99000000953674</v>
      </c>
      <c r="F3905" s="7" t="n">
        <v>291.980010986328</v>
      </c>
      <c r="G3905" s="7" t="n">
        <v>0</v>
      </c>
      <c r="H3905" s="7" t="n">
        <v>20000</v>
      </c>
      <c r="I3905" s="7" t="n">
        <v>1</v>
      </c>
    </row>
    <row r="3906" spans="1:9">
      <c r="A3906" t="s">
        <v>4</v>
      </c>
      <c r="B3906" s="4" t="s">
        <v>5</v>
      </c>
      <c r="C3906" s="4" t="s">
        <v>13</v>
      </c>
      <c r="D3906" s="4" t="s">
        <v>13</v>
      </c>
      <c r="E3906" s="4" t="s">
        <v>18</v>
      </c>
      <c r="F3906" s="4" t="s">
        <v>10</v>
      </c>
    </row>
    <row r="3907" spans="1:9">
      <c r="A3907" t="n">
        <v>31963</v>
      </c>
      <c r="B3907" s="38" t="n">
        <v>45</v>
      </c>
      <c r="C3907" s="7" t="n">
        <v>5</v>
      </c>
      <c r="D3907" s="7" t="n">
        <v>3</v>
      </c>
      <c r="E3907" s="7" t="n">
        <v>1.5</v>
      </c>
      <c r="F3907" s="7" t="n">
        <v>20000</v>
      </c>
    </row>
    <row r="3908" spans="1:9">
      <c r="A3908" t="s">
        <v>4</v>
      </c>
      <c r="B3908" s="4" t="s">
        <v>5</v>
      </c>
      <c r="C3908" s="4" t="s">
        <v>13</v>
      </c>
      <c r="D3908" s="4" t="s">
        <v>13</v>
      </c>
      <c r="E3908" s="4" t="s">
        <v>18</v>
      </c>
      <c r="F3908" s="4" t="s">
        <v>10</v>
      </c>
    </row>
    <row r="3909" spans="1:9">
      <c r="A3909" t="n">
        <v>31972</v>
      </c>
      <c r="B3909" s="38" t="n">
        <v>45</v>
      </c>
      <c r="C3909" s="7" t="n">
        <v>11</v>
      </c>
      <c r="D3909" s="7" t="n">
        <v>3</v>
      </c>
      <c r="E3909" s="7" t="n">
        <v>34.5999984741211</v>
      </c>
      <c r="F3909" s="7" t="n">
        <v>20000</v>
      </c>
    </row>
    <row r="3910" spans="1:9">
      <c r="A3910" t="s">
        <v>4</v>
      </c>
      <c r="B3910" s="4" t="s">
        <v>5</v>
      </c>
      <c r="C3910" s="4" t="s">
        <v>10</v>
      </c>
      <c r="D3910" s="4" t="s">
        <v>13</v>
      </c>
      <c r="E3910" s="4" t="s">
        <v>6</v>
      </c>
      <c r="F3910" s="4" t="s">
        <v>18</v>
      </c>
      <c r="G3910" s="4" t="s">
        <v>18</v>
      </c>
      <c r="H3910" s="4" t="s">
        <v>18</v>
      </c>
    </row>
    <row r="3911" spans="1:9">
      <c r="A3911" t="n">
        <v>31981</v>
      </c>
      <c r="B3911" s="36" t="n">
        <v>48</v>
      </c>
      <c r="C3911" s="7" t="n">
        <v>23</v>
      </c>
      <c r="D3911" s="7" t="n">
        <v>0</v>
      </c>
      <c r="E3911" s="7" t="s">
        <v>52</v>
      </c>
      <c r="F3911" s="7" t="n">
        <v>-1</v>
      </c>
      <c r="G3911" s="7" t="n">
        <v>1</v>
      </c>
      <c r="H3911" s="7" t="n">
        <v>1.40129846432482e-45</v>
      </c>
    </row>
    <row r="3912" spans="1:9">
      <c r="A3912" t="s">
        <v>4</v>
      </c>
      <c r="B3912" s="4" t="s">
        <v>5</v>
      </c>
      <c r="C3912" s="4" t="s">
        <v>10</v>
      </c>
      <c r="D3912" s="4" t="s">
        <v>18</v>
      </c>
      <c r="E3912" s="4" t="s">
        <v>18</v>
      </c>
      <c r="F3912" s="4" t="s">
        <v>18</v>
      </c>
      <c r="G3912" s="4" t="s">
        <v>18</v>
      </c>
    </row>
    <row r="3913" spans="1:9">
      <c r="A3913" t="n">
        <v>32009</v>
      </c>
      <c r="B3913" s="34" t="n">
        <v>46</v>
      </c>
      <c r="C3913" s="7" t="n">
        <v>23</v>
      </c>
      <c r="D3913" s="7" t="n">
        <v>-1.87000000476837</v>
      </c>
      <c r="E3913" s="7" t="n">
        <v>0</v>
      </c>
      <c r="F3913" s="7" t="n">
        <v>59.8300018310547</v>
      </c>
      <c r="G3913" s="7" t="n">
        <v>320</v>
      </c>
    </row>
    <row r="3914" spans="1:9">
      <c r="A3914" t="s">
        <v>4</v>
      </c>
      <c r="B3914" s="4" t="s">
        <v>5</v>
      </c>
      <c r="C3914" s="4" t="s">
        <v>10</v>
      </c>
    </row>
    <row r="3915" spans="1:9">
      <c r="A3915" t="n">
        <v>32028</v>
      </c>
      <c r="B3915" s="30" t="n">
        <v>16</v>
      </c>
      <c r="C3915" s="7" t="n">
        <v>0</v>
      </c>
    </row>
    <row r="3916" spans="1:9">
      <c r="A3916" t="s">
        <v>4</v>
      </c>
      <c r="B3916" s="4" t="s">
        <v>5</v>
      </c>
      <c r="C3916" s="4" t="s">
        <v>10</v>
      </c>
      <c r="D3916" s="4" t="s">
        <v>10</v>
      </c>
      <c r="E3916" s="4" t="s">
        <v>10</v>
      </c>
    </row>
    <row r="3917" spans="1:9">
      <c r="A3917" t="n">
        <v>32031</v>
      </c>
      <c r="B3917" s="49" t="n">
        <v>61</v>
      </c>
      <c r="C3917" s="7" t="n">
        <v>23</v>
      </c>
      <c r="D3917" s="7" t="n">
        <v>3</v>
      </c>
      <c r="E3917" s="7" t="n">
        <v>0</v>
      </c>
    </row>
    <row r="3918" spans="1:9">
      <c r="A3918" t="s">
        <v>4</v>
      </c>
      <c r="B3918" s="4" t="s">
        <v>5</v>
      </c>
      <c r="C3918" s="4" t="s">
        <v>13</v>
      </c>
      <c r="D3918" s="4" t="s">
        <v>10</v>
      </c>
    </row>
    <row r="3919" spans="1:9">
      <c r="A3919" t="n">
        <v>32038</v>
      </c>
      <c r="B3919" s="23" t="n">
        <v>58</v>
      </c>
      <c r="C3919" s="7" t="n">
        <v>255</v>
      </c>
      <c r="D3919" s="7" t="n">
        <v>0</v>
      </c>
    </row>
    <row r="3920" spans="1:9">
      <c r="A3920" t="s">
        <v>4</v>
      </c>
      <c r="B3920" s="4" t="s">
        <v>5</v>
      </c>
      <c r="C3920" s="4" t="s">
        <v>10</v>
      </c>
    </row>
    <row r="3921" spans="1:9">
      <c r="A3921" t="n">
        <v>32042</v>
      </c>
      <c r="B3921" s="30" t="n">
        <v>16</v>
      </c>
      <c r="C3921" s="7" t="n">
        <v>500</v>
      </c>
    </row>
    <row r="3922" spans="1:9">
      <c r="A3922" t="s">
        <v>4</v>
      </c>
      <c r="B3922" s="4" t="s">
        <v>5</v>
      </c>
      <c r="C3922" s="4" t="s">
        <v>13</v>
      </c>
      <c r="D3922" s="4" t="s">
        <v>10</v>
      </c>
      <c r="E3922" s="4" t="s">
        <v>10</v>
      </c>
      <c r="F3922" s="4" t="s">
        <v>13</v>
      </c>
    </row>
    <row r="3923" spans="1:9">
      <c r="A3923" t="n">
        <v>32045</v>
      </c>
      <c r="B3923" s="51" t="n">
        <v>25</v>
      </c>
      <c r="C3923" s="7" t="n">
        <v>1</v>
      </c>
      <c r="D3923" s="7" t="n">
        <v>60</v>
      </c>
      <c r="E3923" s="7" t="n">
        <v>640</v>
      </c>
      <c r="F3923" s="7" t="n">
        <v>1</v>
      </c>
    </row>
    <row r="3924" spans="1:9">
      <c r="A3924" t="s">
        <v>4</v>
      </c>
      <c r="B3924" s="4" t="s">
        <v>5</v>
      </c>
      <c r="C3924" s="4" t="s">
        <v>13</v>
      </c>
      <c r="D3924" s="4" t="s">
        <v>10</v>
      </c>
      <c r="E3924" s="4" t="s">
        <v>6</v>
      </c>
    </row>
    <row r="3925" spans="1:9">
      <c r="A3925" t="n">
        <v>32052</v>
      </c>
      <c r="B3925" s="43" t="n">
        <v>51</v>
      </c>
      <c r="C3925" s="7" t="n">
        <v>4</v>
      </c>
      <c r="D3925" s="7" t="n">
        <v>5</v>
      </c>
      <c r="E3925" s="7" t="s">
        <v>290</v>
      </c>
    </row>
    <row r="3926" spans="1:9">
      <c r="A3926" t="s">
        <v>4</v>
      </c>
      <c r="B3926" s="4" t="s">
        <v>5</v>
      </c>
      <c r="C3926" s="4" t="s">
        <v>10</v>
      </c>
    </row>
    <row r="3927" spans="1:9">
      <c r="A3927" t="n">
        <v>32065</v>
      </c>
      <c r="B3927" s="30" t="n">
        <v>16</v>
      </c>
      <c r="C3927" s="7" t="n">
        <v>0</v>
      </c>
    </row>
    <row r="3928" spans="1:9">
      <c r="A3928" t="s">
        <v>4</v>
      </c>
      <c r="B3928" s="4" t="s">
        <v>5</v>
      </c>
      <c r="C3928" s="4" t="s">
        <v>10</v>
      </c>
      <c r="D3928" s="4" t="s">
        <v>13</v>
      </c>
      <c r="E3928" s="4" t="s">
        <v>9</v>
      </c>
      <c r="F3928" s="4" t="s">
        <v>62</v>
      </c>
      <c r="G3928" s="4" t="s">
        <v>13</v>
      </c>
      <c r="H3928" s="4" t="s">
        <v>13</v>
      </c>
    </row>
    <row r="3929" spans="1:9">
      <c r="A3929" t="n">
        <v>32068</v>
      </c>
      <c r="B3929" s="44" t="n">
        <v>26</v>
      </c>
      <c r="C3929" s="7" t="n">
        <v>5</v>
      </c>
      <c r="D3929" s="7" t="n">
        <v>17</v>
      </c>
      <c r="E3929" s="7" t="n">
        <v>3376</v>
      </c>
      <c r="F3929" s="7" t="s">
        <v>344</v>
      </c>
      <c r="G3929" s="7" t="n">
        <v>2</v>
      </c>
      <c r="H3929" s="7" t="n">
        <v>0</v>
      </c>
    </row>
    <row r="3930" spans="1:9">
      <c r="A3930" t="s">
        <v>4</v>
      </c>
      <c r="B3930" s="4" t="s">
        <v>5</v>
      </c>
    </row>
    <row r="3931" spans="1:9">
      <c r="A3931" t="n">
        <v>32104</v>
      </c>
      <c r="B3931" s="45" t="n">
        <v>28</v>
      </c>
    </row>
    <row r="3932" spans="1:9">
      <c r="A3932" t="s">
        <v>4</v>
      </c>
      <c r="B3932" s="4" t="s">
        <v>5</v>
      </c>
      <c r="C3932" s="4" t="s">
        <v>13</v>
      </c>
      <c r="D3932" s="4" t="s">
        <v>10</v>
      </c>
      <c r="E3932" s="4" t="s">
        <v>10</v>
      </c>
      <c r="F3932" s="4" t="s">
        <v>13</v>
      </c>
    </row>
    <row r="3933" spans="1:9">
      <c r="A3933" t="n">
        <v>32105</v>
      </c>
      <c r="B3933" s="51" t="n">
        <v>25</v>
      </c>
      <c r="C3933" s="7" t="n">
        <v>1</v>
      </c>
      <c r="D3933" s="7" t="n">
        <v>65535</v>
      </c>
      <c r="E3933" s="7" t="n">
        <v>65535</v>
      </c>
      <c r="F3933" s="7" t="n">
        <v>0</v>
      </c>
    </row>
    <row r="3934" spans="1:9">
      <c r="A3934" t="s">
        <v>4</v>
      </c>
      <c r="B3934" s="4" t="s">
        <v>5</v>
      </c>
      <c r="C3934" s="4" t="s">
        <v>13</v>
      </c>
      <c r="D3934" s="4" t="s">
        <v>10</v>
      </c>
      <c r="E3934" s="4" t="s">
        <v>10</v>
      </c>
      <c r="F3934" s="4" t="s">
        <v>13</v>
      </c>
    </row>
    <row r="3935" spans="1:9">
      <c r="A3935" t="n">
        <v>32112</v>
      </c>
      <c r="B3935" s="51" t="n">
        <v>25</v>
      </c>
      <c r="C3935" s="7" t="n">
        <v>1</v>
      </c>
      <c r="D3935" s="7" t="n">
        <v>260</v>
      </c>
      <c r="E3935" s="7" t="n">
        <v>640</v>
      </c>
      <c r="F3935" s="7" t="n">
        <v>2</v>
      </c>
    </row>
    <row r="3936" spans="1:9">
      <c r="A3936" t="s">
        <v>4</v>
      </c>
      <c r="B3936" s="4" t="s">
        <v>5</v>
      </c>
      <c r="C3936" s="4" t="s">
        <v>13</v>
      </c>
      <c r="D3936" s="4" t="s">
        <v>10</v>
      </c>
      <c r="E3936" s="4" t="s">
        <v>6</v>
      </c>
    </row>
    <row r="3937" spans="1:8">
      <c r="A3937" t="n">
        <v>32119</v>
      </c>
      <c r="B3937" s="43" t="n">
        <v>51</v>
      </c>
      <c r="C3937" s="7" t="n">
        <v>4</v>
      </c>
      <c r="D3937" s="7" t="n">
        <v>6</v>
      </c>
      <c r="E3937" s="7" t="s">
        <v>304</v>
      </c>
    </row>
    <row r="3938" spans="1:8">
      <c r="A3938" t="s">
        <v>4</v>
      </c>
      <c r="B3938" s="4" t="s">
        <v>5</v>
      </c>
      <c r="C3938" s="4" t="s">
        <v>10</v>
      </c>
    </row>
    <row r="3939" spans="1:8">
      <c r="A3939" t="n">
        <v>32132</v>
      </c>
      <c r="B3939" s="30" t="n">
        <v>16</v>
      </c>
      <c r="C3939" s="7" t="n">
        <v>0</v>
      </c>
    </row>
    <row r="3940" spans="1:8">
      <c r="A3940" t="s">
        <v>4</v>
      </c>
      <c r="B3940" s="4" t="s">
        <v>5</v>
      </c>
      <c r="C3940" s="4" t="s">
        <v>10</v>
      </c>
      <c r="D3940" s="4" t="s">
        <v>13</v>
      </c>
      <c r="E3940" s="4" t="s">
        <v>9</v>
      </c>
      <c r="F3940" s="4" t="s">
        <v>62</v>
      </c>
      <c r="G3940" s="4" t="s">
        <v>13</v>
      </c>
      <c r="H3940" s="4" t="s">
        <v>13</v>
      </c>
    </row>
    <row r="3941" spans="1:8">
      <c r="A3941" t="n">
        <v>32135</v>
      </c>
      <c r="B3941" s="44" t="n">
        <v>26</v>
      </c>
      <c r="C3941" s="7" t="n">
        <v>6</v>
      </c>
      <c r="D3941" s="7" t="n">
        <v>17</v>
      </c>
      <c r="E3941" s="7" t="n">
        <v>8399</v>
      </c>
      <c r="F3941" s="7" t="s">
        <v>345</v>
      </c>
      <c r="G3941" s="7" t="n">
        <v>2</v>
      </c>
      <c r="H3941" s="7" t="n">
        <v>0</v>
      </c>
    </row>
    <row r="3942" spans="1:8">
      <c r="A3942" t="s">
        <v>4</v>
      </c>
      <c r="B3942" s="4" t="s">
        <v>5</v>
      </c>
    </row>
    <row r="3943" spans="1:8">
      <c r="A3943" t="n">
        <v>32203</v>
      </c>
      <c r="B3943" s="45" t="n">
        <v>28</v>
      </c>
    </row>
    <row r="3944" spans="1:8">
      <c r="A3944" t="s">
        <v>4</v>
      </c>
      <c r="B3944" s="4" t="s">
        <v>5</v>
      </c>
      <c r="C3944" s="4" t="s">
        <v>13</v>
      </c>
      <c r="D3944" s="4" t="s">
        <v>10</v>
      </c>
      <c r="E3944" s="4" t="s">
        <v>10</v>
      </c>
      <c r="F3944" s="4" t="s">
        <v>13</v>
      </c>
    </row>
    <row r="3945" spans="1:8">
      <c r="A3945" t="n">
        <v>32204</v>
      </c>
      <c r="B3945" s="51" t="n">
        <v>25</v>
      </c>
      <c r="C3945" s="7" t="n">
        <v>1</v>
      </c>
      <c r="D3945" s="7" t="n">
        <v>65535</v>
      </c>
      <c r="E3945" s="7" t="n">
        <v>65535</v>
      </c>
      <c r="F3945" s="7" t="n">
        <v>0</v>
      </c>
    </row>
    <row r="3946" spans="1:8">
      <c r="A3946" t="s">
        <v>4</v>
      </c>
      <c r="B3946" s="4" t="s">
        <v>5</v>
      </c>
      <c r="C3946" s="4" t="s">
        <v>13</v>
      </c>
      <c r="D3946" s="4" t="s">
        <v>10</v>
      </c>
      <c r="E3946" s="4" t="s">
        <v>10</v>
      </c>
      <c r="F3946" s="4" t="s">
        <v>13</v>
      </c>
    </row>
    <row r="3947" spans="1:8">
      <c r="A3947" t="n">
        <v>32211</v>
      </c>
      <c r="B3947" s="51" t="n">
        <v>25</v>
      </c>
      <c r="C3947" s="7" t="n">
        <v>1</v>
      </c>
      <c r="D3947" s="7" t="n">
        <v>60</v>
      </c>
      <c r="E3947" s="7" t="n">
        <v>640</v>
      </c>
      <c r="F3947" s="7" t="n">
        <v>2</v>
      </c>
    </row>
    <row r="3948" spans="1:8">
      <c r="A3948" t="s">
        <v>4</v>
      </c>
      <c r="B3948" s="4" t="s">
        <v>5</v>
      </c>
      <c r="C3948" s="4" t="s">
        <v>13</v>
      </c>
      <c r="D3948" s="4" t="s">
        <v>10</v>
      </c>
      <c r="E3948" s="4" t="s">
        <v>6</v>
      </c>
    </row>
    <row r="3949" spans="1:8">
      <c r="A3949" t="n">
        <v>32218</v>
      </c>
      <c r="B3949" s="43" t="n">
        <v>51</v>
      </c>
      <c r="C3949" s="7" t="n">
        <v>4</v>
      </c>
      <c r="D3949" s="7" t="n">
        <v>9</v>
      </c>
      <c r="E3949" s="7" t="s">
        <v>288</v>
      </c>
    </row>
    <row r="3950" spans="1:8">
      <c r="A3950" t="s">
        <v>4</v>
      </c>
      <c r="B3950" s="4" t="s">
        <v>5</v>
      </c>
      <c r="C3950" s="4" t="s">
        <v>10</v>
      </c>
    </row>
    <row r="3951" spans="1:8">
      <c r="A3951" t="n">
        <v>32231</v>
      </c>
      <c r="B3951" s="30" t="n">
        <v>16</v>
      </c>
      <c r="C3951" s="7" t="n">
        <v>0</v>
      </c>
    </row>
    <row r="3952" spans="1:8">
      <c r="A3952" t="s">
        <v>4</v>
      </c>
      <c r="B3952" s="4" t="s">
        <v>5</v>
      </c>
      <c r="C3952" s="4" t="s">
        <v>10</v>
      </c>
      <c r="D3952" s="4" t="s">
        <v>13</v>
      </c>
      <c r="E3952" s="4" t="s">
        <v>9</v>
      </c>
      <c r="F3952" s="4" t="s">
        <v>62</v>
      </c>
      <c r="G3952" s="4" t="s">
        <v>13</v>
      </c>
      <c r="H3952" s="4" t="s">
        <v>13</v>
      </c>
    </row>
    <row r="3953" spans="1:8">
      <c r="A3953" t="n">
        <v>32234</v>
      </c>
      <c r="B3953" s="44" t="n">
        <v>26</v>
      </c>
      <c r="C3953" s="7" t="n">
        <v>9</v>
      </c>
      <c r="D3953" s="7" t="n">
        <v>17</v>
      </c>
      <c r="E3953" s="7" t="n">
        <v>5355</v>
      </c>
      <c r="F3953" s="7" t="s">
        <v>346</v>
      </c>
      <c r="G3953" s="7" t="n">
        <v>2</v>
      </c>
      <c r="H3953" s="7" t="n">
        <v>0</v>
      </c>
    </row>
    <row r="3954" spans="1:8">
      <c r="A3954" t="s">
        <v>4</v>
      </c>
      <c r="B3954" s="4" t="s">
        <v>5</v>
      </c>
    </row>
    <row r="3955" spans="1:8">
      <c r="A3955" t="n">
        <v>32277</v>
      </c>
      <c r="B3955" s="45" t="n">
        <v>28</v>
      </c>
    </row>
    <row r="3956" spans="1:8">
      <c r="A3956" t="s">
        <v>4</v>
      </c>
      <c r="B3956" s="4" t="s">
        <v>5</v>
      </c>
      <c r="C3956" s="4" t="s">
        <v>13</v>
      </c>
      <c r="D3956" s="4" t="s">
        <v>10</v>
      </c>
      <c r="E3956" s="4" t="s">
        <v>10</v>
      </c>
      <c r="F3956" s="4" t="s">
        <v>13</v>
      </c>
    </row>
    <row r="3957" spans="1:8">
      <c r="A3957" t="n">
        <v>32278</v>
      </c>
      <c r="B3957" s="51" t="n">
        <v>25</v>
      </c>
      <c r="C3957" s="7" t="n">
        <v>1</v>
      </c>
      <c r="D3957" s="7" t="n">
        <v>65535</v>
      </c>
      <c r="E3957" s="7" t="n">
        <v>65535</v>
      </c>
      <c r="F3957" s="7" t="n">
        <v>0</v>
      </c>
    </row>
    <row r="3958" spans="1:8">
      <c r="A3958" t="s">
        <v>4</v>
      </c>
      <c r="B3958" s="4" t="s">
        <v>5</v>
      </c>
      <c r="C3958" s="4" t="s">
        <v>10</v>
      </c>
      <c r="D3958" s="4" t="s">
        <v>13</v>
      </c>
      <c r="E3958" s="4" t="s">
        <v>6</v>
      </c>
      <c r="F3958" s="4" t="s">
        <v>18</v>
      </c>
      <c r="G3958" s="4" t="s">
        <v>18</v>
      </c>
      <c r="H3958" s="4" t="s">
        <v>18</v>
      </c>
    </row>
    <row r="3959" spans="1:8">
      <c r="A3959" t="n">
        <v>32285</v>
      </c>
      <c r="B3959" s="36" t="n">
        <v>48</v>
      </c>
      <c r="C3959" s="7" t="n">
        <v>23</v>
      </c>
      <c r="D3959" s="7" t="n">
        <v>0</v>
      </c>
      <c r="E3959" s="7" t="s">
        <v>202</v>
      </c>
      <c r="F3959" s="7" t="n">
        <v>-1</v>
      </c>
      <c r="G3959" s="7" t="n">
        <v>1</v>
      </c>
      <c r="H3959" s="7" t="n">
        <v>0</v>
      </c>
    </row>
    <row r="3960" spans="1:8">
      <c r="A3960" t="s">
        <v>4</v>
      </c>
      <c r="B3960" s="4" t="s">
        <v>5</v>
      </c>
      <c r="C3960" s="4" t="s">
        <v>10</v>
      </c>
    </row>
    <row r="3961" spans="1:8">
      <c r="A3961" t="n">
        <v>32319</v>
      </c>
      <c r="B3961" s="30" t="n">
        <v>16</v>
      </c>
      <c r="C3961" s="7" t="n">
        <v>500</v>
      </c>
    </row>
    <row r="3962" spans="1:8">
      <c r="A3962" t="s">
        <v>4</v>
      </c>
      <c r="B3962" s="4" t="s">
        <v>5</v>
      </c>
      <c r="C3962" s="4" t="s">
        <v>13</v>
      </c>
      <c r="D3962" s="4" t="s">
        <v>10</v>
      </c>
      <c r="E3962" s="4" t="s">
        <v>6</v>
      </c>
    </row>
    <row r="3963" spans="1:8">
      <c r="A3963" t="n">
        <v>32322</v>
      </c>
      <c r="B3963" s="43" t="n">
        <v>51</v>
      </c>
      <c r="C3963" s="7" t="n">
        <v>4</v>
      </c>
      <c r="D3963" s="7" t="n">
        <v>23</v>
      </c>
      <c r="E3963" s="7" t="s">
        <v>89</v>
      </c>
    </row>
    <row r="3964" spans="1:8">
      <c r="A3964" t="s">
        <v>4</v>
      </c>
      <c r="B3964" s="4" t="s">
        <v>5</v>
      </c>
      <c r="C3964" s="4" t="s">
        <v>10</v>
      </c>
    </row>
    <row r="3965" spans="1:8">
      <c r="A3965" t="n">
        <v>32336</v>
      </c>
      <c r="B3965" s="30" t="n">
        <v>16</v>
      </c>
      <c r="C3965" s="7" t="n">
        <v>0</v>
      </c>
    </row>
    <row r="3966" spans="1:8">
      <c r="A3966" t="s">
        <v>4</v>
      </c>
      <c r="B3966" s="4" t="s">
        <v>5</v>
      </c>
      <c r="C3966" s="4" t="s">
        <v>10</v>
      </c>
      <c r="D3966" s="4" t="s">
        <v>13</v>
      </c>
      <c r="E3966" s="4" t="s">
        <v>9</v>
      </c>
      <c r="F3966" s="4" t="s">
        <v>62</v>
      </c>
      <c r="G3966" s="4" t="s">
        <v>13</v>
      </c>
      <c r="H3966" s="4" t="s">
        <v>13</v>
      </c>
      <c r="I3966" s="4" t="s">
        <v>13</v>
      </c>
      <c r="J3966" s="4" t="s">
        <v>9</v>
      </c>
      <c r="K3966" s="4" t="s">
        <v>62</v>
      </c>
      <c r="L3966" s="4" t="s">
        <v>13</v>
      </c>
      <c r="M3966" s="4" t="s">
        <v>13</v>
      </c>
    </row>
    <row r="3967" spans="1:8">
      <c r="A3967" t="n">
        <v>32339</v>
      </c>
      <c r="B3967" s="44" t="n">
        <v>26</v>
      </c>
      <c r="C3967" s="7" t="n">
        <v>23</v>
      </c>
      <c r="D3967" s="7" t="n">
        <v>17</v>
      </c>
      <c r="E3967" s="7" t="n">
        <v>28472</v>
      </c>
      <c r="F3967" s="7" t="s">
        <v>347</v>
      </c>
      <c r="G3967" s="7" t="n">
        <v>2</v>
      </c>
      <c r="H3967" s="7" t="n">
        <v>3</v>
      </c>
      <c r="I3967" s="7" t="n">
        <v>17</v>
      </c>
      <c r="J3967" s="7" t="n">
        <v>28473</v>
      </c>
      <c r="K3967" s="7" t="s">
        <v>348</v>
      </c>
      <c r="L3967" s="7" t="n">
        <v>2</v>
      </c>
      <c r="M3967" s="7" t="n">
        <v>0</v>
      </c>
    </row>
    <row r="3968" spans="1:8">
      <c r="A3968" t="s">
        <v>4</v>
      </c>
      <c r="B3968" s="4" t="s">
        <v>5</v>
      </c>
    </row>
    <row r="3969" spans="1:13">
      <c r="A3969" t="n">
        <v>32473</v>
      </c>
      <c r="B3969" s="45" t="n">
        <v>28</v>
      </c>
    </row>
    <row r="3970" spans="1:13">
      <c r="A3970" t="s">
        <v>4</v>
      </c>
      <c r="B3970" s="4" t="s">
        <v>5</v>
      </c>
      <c r="C3970" s="4" t="s">
        <v>10</v>
      </c>
      <c r="D3970" s="4" t="s">
        <v>13</v>
      </c>
    </row>
    <row r="3971" spans="1:13">
      <c r="A3971" t="n">
        <v>32474</v>
      </c>
      <c r="B3971" s="48" t="n">
        <v>89</v>
      </c>
      <c r="C3971" s="7" t="n">
        <v>65533</v>
      </c>
      <c r="D3971" s="7" t="n">
        <v>1</v>
      </c>
    </row>
    <row r="3972" spans="1:13">
      <c r="A3972" t="s">
        <v>4</v>
      </c>
      <c r="B3972" s="4" t="s">
        <v>5</v>
      </c>
      <c r="C3972" s="4" t="s">
        <v>13</v>
      </c>
      <c r="D3972" s="4" t="s">
        <v>10</v>
      </c>
      <c r="E3972" s="4" t="s">
        <v>18</v>
      </c>
    </row>
    <row r="3973" spans="1:13">
      <c r="A3973" t="n">
        <v>32478</v>
      </c>
      <c r="B3973" s="23" t="n">
        <v>58</v>
      </c>
      <c r="C3973" s="7" t="n">
        <v>101</v>
      </c>
      <c r="D3973" s="7" t="n">
        <v>500</v>
      </c>
      <c r="E3973" s="7" t="n">
        <v>1</v>
      </c>
    </row>
    <row r="3974" spans="1:13">
      <c r="A3974" t="s">
        <v>4</v>
      </c>
      <c r="B3974" s="4" t="s">
        <v>5</v>
      </c>
      <c r="C3974" s="4" t="s">
        <v>13</v>
      </c>
      <c r="D3974" s="4" t="s">
        <v>10</v>
      </c>
    </row>
    <row r="3975" spans="1:13">
      <c r="A3975" t="n">
        <v>32486</v>
      </c>
      <c r="B3975" s="23" t="n">
        <v>58</v>
      </c>
      <c r="C3975" s="7" t="n">
        <v>254</v>
      </c>
      <c r="D3975" s="7" t="n">
        <v>0</v>
      </c>
    </row>
    <row r="3976" spans="1:13">
      <c r="A3976" t="s">
        <v>4</v>
      </c>
      <c r="B3976" s="4" t="s">
        <v>5</v>
      </c>
      <c r="C3976" s="4" t="s">
        <v>13</v>
      </c>
    </row>
    <row r="3977" spans="1:13">
      <c r="A3977" t="n">
        <v>32490</v>
      </c>
      <c r="B3977" s="38" t="n">
        <v>45</v>
      </c>
      <c r="C3977" s="7" t="n">
        <v>0</v>
      </c>
    </row>
    <row r="3978" spans="1:13">
      <c r="A3978" t="s">
        <v>4</v>
      </c>
      <c r="B3978" s="4" t="s">
        <v>5</v>
      </c>
      <c r="C3978" s="4" t="s">
        <v>13</v>
      </c>
      <c r="D3978" s="4" t="s">
        <v>13</v>
      </c>
      <c r="E3978" s="4" t="s">
        <v>18</v>
      </c>
      <c r="F3978" s="4" t="s">
        <v>18</v>
      </c>
      <c r="G3978" s="4" t="s">
        <v>18</v>
      </c>
      <c r="H3978" s="4" t="s">
        <v>10</v>
      </c>
    </row>
    <row r="3979" spans="1:13">
      <c r="A3979" t="n">
        <v>32492</v>
      </c>
      <c r="B3979" s="38" t="n">
        <v>45</v>
      </c>
      <c r="C3979" s="7" t="n">
        <v>2</v>
      </c>
      <c r="D3979" s="7" t="n">
        <v>3</v>
      </c>
      <c r="E3979" s="7" t="n">
        <v>-5.57000017166138</v>
      </c>
      <c r="F3979" s="7" t="n">
        <v>1.23000001907349</v>
      </c>
      <c r="G3979" s="7" t="n">
        <v>56.8699989318848</v>
      </c>
      <c r="H3979" s="7" t="n">
        <v>0</v>
      </c>
    </row>
    <row r="3980" spans="1:13">
      <c r="A3980" t="s">
        <v>4</v>
      </c>
      <c r="B3980" s="4" t="s">
        <v>5</v>
      </c>
      <c r="C3980" s="4" t="s">
        <v>13</v>
      </c>
      <c r="D3980" s="4" t="s">
        <v>13</v>
      </c>
      <c r="E3980" s="4" t="s">
        <v>18</v>
      </c>
      <c r="F3980" s="4" t="s">
        <v>18</v>
      </c>
      <c r="G3980" s="4" t="s">
        <v>18</v>
      </c>
      <c r="H3980" s="4" t="s">
        <v>10</v>
      </c>
      <c r="I3980" s="4" t="s">
        <v>13</v>
      </c>
    </row>
    <row r="3981" spans="1:13">
      <c r="A3981" t="n">
        <v>32509</v>
      </c>
      <c r="B3981" s="38" t="n">
        <v>45</v>
      </c>
      <c r="C3981" s="7" t="n">
        <v>4</v>
      </c>
      <c r="D3981" s="7" t="n">
        <v>3</v>
      </c>
      <c r="E3981" s="7" t="n">
        <v>357.660003662109</v>
      </c>
      <c r="F3981" s="7" t="n">
        <v>166.770004272461</v>
      </c>
      <c r="G3981" s="7" t="n">
        <v>0</v>
      </c>
      <c r="H3981" s="7" t="n">
        <v>0</v>
      </c>
      <c r="I3981" s="7" t="n">
        <v>0</v>
      </c>
    </row>
    <row r="3982" spans="1:13">
      <c r="A3982" t="s">
        <v>4</v>
      </c>
      <c r="B3982" s="4" t="s">
        <v>5</v>
      </c>
      <c r="C3982" s="4" t="s">
        <v>13</v>
      </c>
      <c r="D3982" s="4" t="s">
        <v>13</v>
      </c>
      <c r="E3982" s="4" t="s">
        <v>18</v>
      </c>
      <c r="F3982" s="4" t="s">
        <v>10</v>
      </c>
    </row>
    <row r="3983" spans="1:13">
      <c r="A3983" t="n">
        <v>32527</v>
      </c>
      <c r="B3983" s="38" t="n">
        <v>45</v>
      </c>
      <c r="C3983" s="7" t="n">
        <v>5</v>
      </c>
      <c r="D3983" s="7" t="n">
        <v>3</v>
      </c>
      <c r="E3983" s="7" t="n">
        <v>4</v>
      </c>
      <c r="F3983" s="7" t="n">
        <v>0</v>
      </c>
    </row>
    <row r="3984" spans="1:13">
      <c r="A3984" t="s">
        <v>4</v>
      </c>
      <c r="B3984" s="4" t="s">
        <v>5</v>
      </c>
      <c r="C3984" s="4" t="s">
        <v>13</v>
      </c>
      <c r="D3984" s="4" t="s">
        <v>13</v>
      </c>
      <c r="E3984" s="4" t="s">
        <v>18</v>
      </c>
      <c r="F3984" s="4" t="s">
        <v>10</v>
      </c>
    </row>
    <row r="3985" spans="1:9">
      <c r="A3985" t="n">
        <v>32536</v>
      </c>
      <c r="B3985" s="38" t="n">
        <v>45</v>
      </c>
      <c r="C3985" s="7" t="n">
        <v>11</v>
      </c>
      <c r="D3985" s="7" t="n">
        <v>3</v>
      </c>
      <c r="E3985" s="7" t="n">
        <v>33.4000015258789</v>
      </c>
      <c r="F3985" s="7" t="n">
        <v>0</v>
      </c>
    </row>
    <row r="3986" spans="1:9">
      <c r="A3986" t="s">
        <v>4</v>
      </c>
      <c r="B3986" s="4" t="s">
        <v>5</v>
      </c>
      <c r="C3986" s="4" t="s">
        <v>13</v>
      </c>
      <c r="D3986" s="4" t="s">
        <v>13</v>
      </c>
      <c r="E3986" s="4" t="s">
        <v>18</v>
      </c>
      <c r="F3986" s="4" t="s">
        <v>18</v>
      </c>
      <c r="G3986" s="4" t="s">
        <v>18</v>
      </c>
      <c r="H3986" s="4" t="s">
        <v>10</v>
      </c>
    </row>
    <row r="3987" spans="1:9">
      <c r="A3987" t="n">
        <v>32545</v>
      </c>
      <c r="B3987" s="38" t="n">
        <v>45</v>
      </c>
      <c r="C3987" s="7" t="n">
        <v>2</v>
      </c>
      <c r="D3987" s="7" t="n">
        <v>3</v>
      </c>
      <c r="E3987" s="7" t="n">
        <v>-5.69999980926514</v>
      </c>
      <c r="F3987" s="7" t="n">
        <v>1.23000001907349</v>
      </c>
      <c r="G3987" s="7" t="n">
        <v>56.8400001525879</v>
      </c>
      <c r="H3987" s="7" t="n">
        <v>0</v>
      </c>
    </row>
    <row r="3988" spans="1:9">
      <c r="A3988" t="s">
        <v>4</v>
      </c>
      <c r="B3988" s="4" t="s">
        <v>5</v>
      </c>
      <c r="C3988" s="4" t="s">
        <v>13</v>
      </c>
      <c r="D3988" s="4" t="s">
        <v>13</v>
      </c>
      <c r="E3988" s="4" t="s">
        <v>18</v>
      </c>
      <c r="F3988" s="4" t="s">
        <v>18</v>
      </c>
      <c r="G3988" s="4" t="s">
        <v>18</v>
      </c>
      <c r="H3988" s="4" t="s">
        <v>10</v>
      </c>
      <c r="I3988" s="4" t="s">
        <v>13</v>
      </c>
    </row>
    <row r="3989" spans="1:9">
      <c r="A3989" t="n">
        <v>32562</v>
      </c>
      <c r="B3989" s="38" t="n">
        <v>45</v>
      </c>
      <c r="C3989" s="7" t="n">
        <v>4</v>
      </c>
      <c r="D3989" s="7" t="n">
        <v>3</v>
      </c>
      <c r="E3989" s="7" t="n">
        <v>357.660003662109</v>
      </c>
      <c r="F3989" s="7" t="n">
        <v>166.770004272461</v>
      </c>
      <c r="G3989" s="7" t="n">
        <v>0</v>
      </c>
      <c r="H3989" s="7" t="n">
        <v>0</v>
      </c>
      <c r="I3989" s="7" t="n">
        <v>0</v>
      </c>
    </row>
    <row r="3990" spans="1:9">
      <c r="A3990" t="s">
        <v>4</v>
      </c>
      <c r="B3990" s="4" t="s">
        <v>5</v>
      </c>
      <c r="C3990" s="4" t="s">
        <v>13</v>
      </c>
      <c r="D3990" s="4" t="s">
        <v>13</v>
      </c>
      <c r="E3990" s="4" t="s">
        <v>18</v>
      </c>
      <c r="F3990" s="4" t="s">
        <v>10</v>
      </c>
    </row>
    <row r="3991" spans="1:9">
      <c r="A3991" t="n">
        <v>32580</v>
      </c>
      <c r="B3991" s="38" t="n">
        <v>45</v>
      </c>
      <c r="C3991" s="7" t="n">
        <v>5</v>
      </c>
      <c r="D3991" s="7" t="n">
        <v>3</v>
      </c>
      <c r="E3991" s="7" t="n">
        <v>4</v>
      </c>
      <c r="F3991" s="7" t="n">
        <v>0</v>
      </c>
    </row>
    <row r="3992" spans="1:9">
      <c r="A3992" t="s">
        <v>4</v>
      </c>
      <c r="B3992" s="4" t="s">
        <v>5</v>
      </c>
      <c r="C3992" s="4" t="s">
        <v>13</v>
      </c>
      <c r="D3992" s="4" t="s">
        <v>13</v>
      </c>
      <c r="E3992" s="4" t="s">
        <v>18</v>
      </c>
      <c r="F3992" s="4" t="s">
        <v>10</v>
      </c>
    </row>
    <row r="3993" spans="1:9">
      <c r="A3993" t="n">
        <v>32589</v>
      </c>
      <c r="B3993" s="38" t="n">
        <v>45</v>
      </c>
      <c r="C3993" s="7" t="n">
        <v>11</v>
      </c>
      <c r="D3993" s="7" t="n">
        <v>3</v>
      </c>
      <c r="E3993" s="7" t="n">
        <v>33.4000015258789</v>
      </c>
      <c r="F3993" s="7" t="n">
        <v>0</v>
      </c>
    </row>
    <row r="3994" spans="1:9">
      <c r="A3994" t="s">
        <v>4</v>
      </c>
      <c r="B3994" s="4" t="s">
        <v>5</v>
      </c>
      <c r="C3994" s="4" t="s">
        <v>13</v>
      </c>
      <c r="D3994" s="4" t="s">
        <v>13</v>
      </c>
      <c r="E3994" s="4" t="s">
        <v>18</v>
      </c>
      <c r="F3994" s="4" t="s">
        <v>18</v>
      </c>
      <c r="G3994" s="4" t="s">
        <v>18</v>
      </c>
      <c r="H3994" s="4" t="s">
        <v>10</v>
      </c>
    </row>
    <row r="3995" spans="1:9">
      <c r="A3995" t="n">
        <v>32598</v>
      </c>
      <c r="B3995" s="38" t="n">
        <v>45</v>
      </c>
      <c r="C3995" s="7" t="n">
        <v>2</v>
      </c>
      <c r="D3995" s="7" t="n">
        <v>3</v>
      </c>
      <c r="E3995" s="7" t="n">
        <v>-5.78999996185303</v>
      </c>
      <c r="F3995" s="7" t="n">
        <v>1.23000001907349</v>
      </c>
      <c r="G3995" s="7" t="n">
        <v>56.7200012207031</v>
      </c>
      <c r="H3995" s="7" t="n">
        <v>0</v>
      </c>
    </row>
    <row r="3996" spans="1:9">
      <c r="A3996" t="s">
        <v>4</v>
      </c>
      <c r="B3996" s="4" t="s">
        <v>5</v>
      </c>
      <c r="C3996" s="4" t="s">
        <v>13</v>
      </c>
      <c r="D3996" s="4" t="s">
        <v>13</v>
      </c>
      <c r="E3996" s="4" t="s">
        <v>18</v>
      </c>
      <c r="F3996" s="4" t="s">
        <v>18</v>
      </c>
      <c r="G3996" s="4" t="s">
        <v>18</v>
      </c>
      <c r="H3996" s="4" t="s">
        <v>10</v>
      </c>
      <c r="I3996" s="4" t="s">
        <v>13</v>
      </c>
    </row>
    <row r="3997" spans="1:9">
      <c r="A3997" t="n">
        <v>32615</v>
      </c>
      <c r="B3997" s="38" t="n">
        <v>45</v>
      </c>
      <c r="C3997" s="7" t="n">
        <v>4</v>
      </c>
      <c r="D3997" s="7" t="n">
        <v>3</v>
      </c>
      <c r="E3997" s="7" t="n">
        <v>357.660003662109</v>
      </c>
      <c r="F3997" s="7" t="n">
        <v>180.839996337891</v>
      </c>
      <c r="G3997" s="7" t="n">
        <v>0</v>
      </c>
      <c r="H3997" s="7" t="n">
        <v>0</v>
      </c>
      <c r="I3997" s="7" t="n">
        <v>0</v>
      </c>
    </row>
    <row r="3998" spans="1:9">
      <c r="A3998" t="s">
        <v>4</v>
      </c>
      <c r="B3998" s="4" t="s">
        <v>5</v>
      </c>
      <c r="C3998" s="4" t="s">
        <v>13</v>
      </c>
      <c r="D3998" s="4" t="s">
        <v>13</v>
      </c>
      <c r="E3998" s="4" t="s">
        <v>18</v>
      </c>
      <c r="F3998" s="4" t="s">
        <v>10</v>
      </c>
    </row>
    <row r="3999" spans="1:9">
      <c r="A3999" t="n">
        <v>32633</v>
      </c>
      <c r="B3999" s="38" t="n">
        <v>45</v>
      </c>
      <c r="C3999" s="7" t="n">
        <v>5</v>
      </c>
      <c r="D3999" s="7" t="n">
        <v>3</v>
      </c>
      <c r="E3999" s="7" t="n">
        <v>4</v>
      </c>
      <c r="F3999" s="7" t="n">
        <v>0</v>
      </c>
    </row>
    <row r="4000" spans="1:9">
      <c r="A4000" t="s">
        <v>4</v>
      </c>
      <c r="B4000" s="4" t="s">
        <v>5</v>
      </c>
      <c r="C4000" s="4" t="s">
        <v>13</v>
      </c>
      <c r="D4000" s="4" t="s">
        <v>13</v>
      </c>
      <c r="E4000" s="4" t="s">
        <v>18</v>
      </c>
      <c r="F4000" s="4" t="s">
        <v>10</v>
      </c>
    </row>
    <row r="4001" spans="1:9">
      <c r="A4001" t="n">
        <v>32642</v>
      </c>
      <c r="B4001" s="38" t="n">
        <v>45</v>
      </c>
      <c r="C4001" s="7" t="n">
        <v>11</v>
      </c>
      <c r="D4001" s="7" t="n">
        <v>3</v>
      </c>
      <c r="E4001" s="7" t="n">
        <v>33.4000015258789</v>
      </c>
      <c r="F4001" s="7" t="n">
        <v>0</v>
      </c>
    </row>
    <row r="4002" spans="1:9">
      <c r="A4002" t="s">
        <v>4</v>
      </c>
      <c r="B4002" s="4" t="s">
        <v>5</v>
      </c>
      <c r="C4002" s="4" t="s">
        <v>13</v>
      </c>
      <c r="D4002" s="4" t="s">
        <v>13</v>
      </c>
      <c r="E4002" s="4" t="s">
        <v>18</v>
      </c>
      <c r="F4002" s="4" t="s">
        <v>18</v>
      </c>
      <c r="G4002" s="4" t="s">
        <v>18</v>
      </c>
      <c r="H4002" s="4" t="s">
        <v>10</v>
      </c>
      <c r="I4002" s="4" t="s">
        <v>13</v>
      </c>
    </row>
    <row r="4003" spans="1:9">
      <c r="A4003" t="n">
        <v>32651</v>
      </c>
      <c r="B4003" s="38" t="n">
        <v>45</v>
      </c>
      <c r="C4003" s="7" t="n">
        <v>4</v>
      </c>
      <c r="D4003" s="7" t="n">
        <v>3</v>
      </c>
      <c r="E4003" s="7" t="n">
        <v>357.660003662109</v>
      </c>
      <c r="F4003" s="7" t="n">
        <v>170.259994506836</v>
      </c>
      <c r="G4003" s="7" t="n">
        <v>0</v>
      </c>
      <c r="H4003" s="7" t="n">
        <v>30000</v>
      </c>
      <c r="I4003" s="7" t="n">
        <v>0</v>
      </c>
    </row>
    <row r="4004" spans="1:9">
      <c r="A4004" t="s">
        <v>4</v>
      </c>
      <c r="B4004" s="4" t="s">
        <v>5</v>
      </c>
      <c r="C4004" s="4" t="s">
        <v>13</v>
      </c>
      <c r="D4004" s="4" t="s">
        <v>10</v>
      </c>
      <c r="E4004" s="4" t="s">
        <v>10</v>
      </c>
      <c r="F4004" s="4" t="s">
        <v>9</v>
      </c>
    </row>
    <row r="4005" spans="1:9">
      <c r="A4005" t="n">
        <v>32669</v>
      </c>
      <c r="B4005" s="39" t="n">
        <v>84</v>
      </c>
      <c r="C4005" s="7" t="n">
        <v>1</v>
      </c>
      <c r="D4005" s="7" t="n">
        <v>0</v>
      </c>
      <c r="E4005" s="7" t="n">
        <v>0</v>
      </c>
      <c r="F4005" s="7" t="n">
        <v>0</v>
      </c>
    </row>
    <row r="4006" spans="1:9">
      <c r="A4006" t="s">
        <v>4</v>
      </c>
      <c r="B4006" s="4" t="s">
        <v>5</v>
      </c>
      <c r="C4006" s="4" t="s">
        <v>13</v>
      </c>
    </row>
    <row r="4007" spans="1:9">
      <c r="A4007" t="n">
        <v>32679</v>
      </c>
      <c r="B4007" s="71" t="n">
        <v>116</v>
      </c>
      <c r="C4007" s="7" t="n">
        <v>0</v>
      </c>
    </row>
    <row r="4008" spans="1:9">
      <c r="A4008" t="s">
        <v>4</v>
      </c>
      <c r="B4008" s="4" t="s">
        <v>5</v>
      </c>
      <c r="C4008" s="4" t="s">
        <v>13</v>
      </c>
      <c r="D4008" s="4" t="s">
        <v>10</v>
      </c>
    </row>
    <row r="4009" spans="1:9">
      <c r="A4009" t="n">
        <v>32681</v>
      </c>
      <c r="B4009" s="71" t="n">
        <v>116</v>
      </c>
      <c r="C4009" s="7" t="n">
        <v>2</v>
      </c>
      <c r="D4009" s="7" t="n">
        <v>1</v>
      </c>
    </row>
    <row r="4010" spans="1:9">
      <c r="A4010" t="s">
        <v>4</v>
      </c>
      <c r="B4010" s="4" t="s">
        <v>5</v>
      </c>
      <c r="C4010" s="4" t="s">
        <v>13</v>
      </c>
      <c r="D4010" s="4" t="s">
        <v>9</v>
      </c>
    </row>
    <row r="4011" spans="1:9">
      <c r="A4011" t="n">
        <v>32685</v>
      </c>
      <c r="B4011" s="71" t="n">
        <v>116</v>
      </c>
      <c r="C4011" s="7" t="n">
        <v>5</v>
      </c>
      <c r="D4011" s="7" t="n">
        <v>1090519040</v>
      </c>
    </row>
    <row r="4012" spans="1:9">
      <c r="A4012" t="s">
        <v>4</v>
      </c>
      <c r="B4012" s="4" t="s">
        <v>5</v>
      </c>
      <c r="C4012" s="4" t="s">
        <v>13</v>
      </c>
      <c r="D4012" s="4" t="s">
        <v>10</v>
      </c>
    </row>
    <row r="4013" spans="1:9">
      <c r="A4013" t="n">
        <v>32691</v>
      </c>
      <c r="B4013" s="71" t="n">
        <v>116</v>
      </c>
      <c r="C4013" s="7" t="n">
        <v>6</v>
      </c>
      <c r="D4013" s="7" t="n">
        <v>1</v>
      </c>
    </row>
    <row r="4014" spans="1:9">
      <c r="A4014" t="s">
        <v>4</v>
      </c>
      <c r="B4014" s="4" t="s">
        <v>5</v>
      </c>
      <c r="C4014" s="4" t="s">
        <v>10</v>
      </c>
      <c r="D4014" s="4" t="s">
        <v>18</v>
      </c>
      <c r="E4014" s="4" t="s">
        <v>18</v>
      </c>
      <c r="F4014" s="4" t="s">
        <v>18</v>
      </c>
      <c r="G4014" s="4" t="s">
        <v>10</v>
      </c>
      <c r="H4014" s="4" t="s">
        <v>10</v>
      </c>
    </row>
    <row r="4015" spans="1:9">
      <c r="A4015" t="n">
        <v>32695</v>
      </c>
      <c r="B4015" s="41" t="n">
        <v>60</v>
      </c>
      <c r="C4015" s="7" t="n">
        <v>11</v>
      </c>
      <c r="D4015" s="7" t="n">
        <v>0</v>
      </c>
      <c r="E4015" s="7" t="n">
        <v>0</v>
      </c>
      <c r="F4015" s="7" t="n">
        <v>0</v>
      </c>
      <c r="G4015" s="7" t="n">
        <v>0</v>
      </c>
      <c r="H4015" s="7" t="n">
        <v>1</v>
      </c>
    </row>
    <row r="4016" spans="1:9">
      <c r="A4016" t="s">
        <v>4</v>
      </c>
      <c r="B4016" s="4" t="s">
        <v>5</v>
      </c>
      <c r="C4016" s="4" t="s">
        <v>10</v>
      </c>
      <c r="D4016" s="4" t="s">
        <v>18</v>
      </c>
      <c r="E4016" s="4" t="s">
        <v>18</v>
      </c>
      <c r="F4016" s="4" t="s">
        <v>18</v>
      </c>
      <c r="G4016" s="4" t="s">
        <v>10</v>
      </c>
      <c r="H4016" s="4" t="s">
        <v>10</v>
      </c>
    </row>
    <row r="4017" spans="1:9">
      <c r="A4017" t="n">
        <v>32714</v>
      </c>
      <c r="B4017" s="41" t="n">
        <v>60</v>
      </c>
      <c r="C4017" s="7" t="n">
        <v>11</v>
      </c>
      <c r="D4017" s="7" t="n">
        <v>0</v>
      </c>
      <c r="E4017" s="7" t="n">
        <v>0</v>
      </c>
      <c r="F4017" s="7" t="n">
        <v>0</v>
      </c>
      <c r="G4017" s="7" t="n">
        <v>0</v>
      </c>
      <c r="H4017" s="7" t="n">
        <v>0</v>
      </c>
    </row>
    <row r="4018" spans="1:9">
      <c r="A4018" t="s">
        <v>4</v>
      </c>
      <c r="B4018" s="4" t="s">
        <v>5</v>
      </c>
      <c r="C4018" s="4" t="s">
        <v>10</v>
      </c>
      <c r="D4018" s="4" t="s">
        <v>10</v>
      </c>
      <c r="E4018" s="4" t="s">
        <v>10</v>
      </c>
    </row>
    <row r="4019" spans="1:9">
      <c r="A4019" t="n">
        <v>32733</v>
      </c>
      <c r="B4019" s="49" t="n">
        <v>61</v>
      </c>
      <c r="C4019" s="7" t="n">
        <v>11</v>
      </c>
      <c r="D4019" s="7" t="n">
        <v>65533</v>
      </c>
      <c r="E4019" s="7" t="n">
        <v>0</v>
      </c>
    </row>
    <row r="4020" spans="1:9">
      <c r="A4020" t="s">
        <v>4</v>
      </c>
      <c r="B4020" s="4" t="s">
        <v>5</v>
      </c>
      <c r="C4020" s="4" t="s">
        <v>13</v>
      </c>
      <c r="D4020" s="4" t="s">
        <v>10</v>
      </c>
      <c r="E4020" s="4" t="s">
        <v>13</v>
      </c>
      <c r="F4020" s="4" t="s">
        <v>13</v>
      </c>
      <c r="G4020" s="4" t="s">
        <v>13</v>
      </c>
      <c r="H4020" s="4" t="s">
        <v>13</v>
      </c>
    </row>
    <row r="4021" spans="1:9">
      <c r="A4021" t="n">
        <v>32740</v>
      </c>
      <c r="B4021" s="43" t="n">
        <v>51</v>
      </c>
      <c r="C4021" s="7" t="n">
        <v>2</v>
      </c>
      <c r="D4021" s="7" t="n">
        <v>11</v>
      </c>
      <c r="E4021" s="7" t="n">
        <v>0</v>
      </c>
      <c r="F4021" s="7" t="n">
        <v>0</v>
      </c>
      <c r="G4021" s="7" t="n">
        <v>127</v>
      </c>
      <c r="H4021" s="7" t="n">
        <v>0</v>
      </c>
    </row>
    <row r="4022" spans="1:9">
      <c r="A4022" t="s">
        <v>4</v>
      </c>
      <c r="B4022" s="4" t="s">
        <v>5</v>
      </c>
      <c r="C4022" s="4" t="s">
        <v>13</v>
      </c>
      <c r="D4022" s="4" t="s">
        <v>10</v>
      </c>
      <c r="E4022" s="4" t="s">
        <v>6</v>
      </c>
      <c r="F4022" s="4" t="s">
        <v>6</v>
      </c>
      <c r="G4022" s="4" t="s">
        <v>6</v>
      </c>
      <c r="H4022" s="4" t="s">
        <v>6</v>
      </c>
    </row>
    <row r="4023" spans="1:9">
      <c r="A4023" t="n">
        <v>32748</v>
      </c>
      <c r="B4023" s="43" t="n">
        <v>51</v>
      </c>
      <c r="C4023" s="7" t="n">
        <v>3</v>
      </c>
      <c r="D4023" s="7" t="n">
        <v>11</v>
      </c>
      <c r="E4023" s="7" t="s">
        <v>64</v>
      </c>
      <c r="F4023" s="7" t="s">
        <v>65</v>
      </c>
      <c r="G4023" s="7" t="s">
        <v>66</v>
      </c>
      <c r="H4023" s="7" t="s">
        <v>67</v>
      </c>
    </row>
    <row r="4024" spans="1:9">
      <c r="A4024" t="s">
        <v>4</v>
      </c>
      <c r="B4024" s="4" t="s">
        <v>5</v>
      </c>
      <c r="C4024" s="4" t="s">
        <v>13</v>
      </c>
      <c r="D4024" s="4" t="s">
        <v>10</v>
      </c>
      <c r="E4024" s="4" t="s">
        <v>6</v>
      </c>
      <c r="F4024" s="4" t="s">
        <v>6</v>
      </c>
      <c r="G4024" s="4" t="s">
        <v>6</v>
      </c>
      <c r="H4024" s="4" t="s">
        <v>6</v>
      </c>
    </row>
    <row r="4025" spans="1:9">
      <c r="A4025" t="n">
        <v>32761</v>
      </c>
      <c r="B4025" s="43" t="n">
        <v>51</v>
      </c>
      <c r="C4025" s="7" t="n">
        <v>3</v>
      </c>
      <c r="D4025" s="7" t="n">
        <v>15</v>
      </c>
      <c r="E4025" s="7" t="s">
        <v>64</v>
      </c>
      <c r="F4025" s="7" t="s">
        <v>67</v>
      </c>
      <c r="G4025" s="7" t="s">
        <v>66</v>
      </c>
      <c r="H4025" s="7" t="s">
        <v>67</v>
      </c>
    </row>
    <row r="4026" spans="1:9">
      <c r="A4026" t="s">
        <v>4</v>
      </c>
      <c r="B4026" s="4" t="s">
        <v>5</v>
      </c>
      <c r="C4026" s="4" t="s">
        <v>13</v>
      </c>
      <c r="D4026" s="4" t="s">
        <v>10</v>
      </c>
      <c r="E4026" s="4" t="s">
        <v>6</v>
      </c>
      <c r="F4026" s="4" t="s">
        <v>6</v>
      </c>
      <c r="G4026" s="4" t="s">
        <v>6</v>
      </c>
      <c r="H4026" s="4" t="s">
        <v>6</v>
      </c>
    </row>
    <row r="4027" spans="1:9">
      <c r="A4027" t="n">
        <v>32774</v>
      </c>
      <c r="B4027" s="43" t="n">
        <v>51</v>
      </c>
      <c r="C4027" s="7" t="n">
        <v>3</v>
      </c>
      <c r="D4027" s="7" t="n">
        <v>16</v>
      </c>
      <c r="E4027" s="7" t="s">
        <v>64</v>
      </c>
      <c r="F4027" s="7" t="s">
        <v>65</v>
      </c>
      <c r="G4027" s="7" t="s">
        <v>66</v>
      </c>
      <c r="H4027" s="7" t="s">
        <v>67</v>
      </c>
    </row>
    <row r="4028" spans="1:9">
      <c r="A4028" t="s">
        <v>4</v>
      </c>
      <c r="B4028" s="4" t="s">
        <v>5</v>
      </c>
      <c r="C4028" s="4" t="s">
        <v>13</v>
      </c>
      <c r="D4028" s="4" t="s">
        <v>10</v>
      </c>
      <c r="E4028" s="4" t="s">
        <v>6</v>
      </c>
      <c r="F4028" s="4" t="s">
        <v>6</v>
      </c>
      <c r="G4028" s="4" t="s">
        <v>6</v>
      </c>
      <c r="H4028" s="4" t="s">
        <v>6</v>
      </c>
    </row>
    <row r="4029" spans="1:9">
      <c r="A4029" t="n">
        <v>32787</v>
      </c>
      <c r="B4029" s="43" t="n">
        <v>51</v>
      </c>
      <c r="C4029" s="7" t="n">
        <v>3</v>
      </c>
      <c r="D4029" s="7" t="n">
        <v>14</v>
      </c>
      <c r="E4029" s="7" t="s">
        <v>64</v>
      </c>
      <c r="F4029" s="7" t="s">
        <v>65</v>
      </c>
      <c r="G4029" s="7" t="s">
        <v>66</v>
      </c>
      <c r="H4029" s="7" t="s">
        <v>67</v>
      </c>
    </row>
    <row r="4030" spans="1:9">
      <c r="A4030" t="s">
        <v>4</v>
      </c>
      <c r="B4030" s="4" t="s">
        <v>5</v>
      </c>
      <c r="C4030" s="4" t="s">
        <v>13</v>
      </c>
      <c r="D4030" s="4" t="s">
        <v>10</v>
      </c>
    </row>
    <row r="4031" spans="1:9">
      <c r="A4031" t="n">
        <v>32800</v>
      </c>
      <c r="B4031" s="23" t="n">
        <v>58</v>
      </c>
      <c r="C4031" s="7" t="n">
        <v>255</v>
      </c>
      <c r="D4031" s="7" t="n">
        <v>0</v>
      </c>
    </row>
    <row r="4032" spans="1:9">
      <c r="A4032" t="s">
        <v>4</v>
      </c>
      <c r="B4032" s="4" t="s">
        <v>5</v>
      </c>
      <c r="C4032" s="4" t="s">
        <v>13</v>
      </c>
      <c r="D4032" s="4" t="s">
        <v>10</v>
      </c>
      <c r="E4032" s="4" t="s">
        <v>6</v>
      </c>
    </row>
    <row r="4033" spans="1:8">
      <c r="A4033" t="n">
        <v>32804</v>
      </c>
      <c r="B4033" s="43" t="n">
        <v>51</v>
      </c>
      <c r="C4033" s="7" t="n">
        <v>4</v>
      </c>
      <c r="D4033" s="7" t="n">
        <v>11</v>
      </c>
      <c r="E4033" s="7" t="s">
        <v>99</v>
      </c>
    </row>
    <row r="4034" spans="1:8">
      <c r="A4034" t="s">
        <v>4</v>
      </c>
      <c r="B4034" s="4" t="s">
        <v>5</v>
      </c>
      <c r="C4034" s="4" t="s">
        <v>10</v>
      </c>
    </row>
    <row r="4035" spans="1:8">
      <c r="A4035" t="n">
        <v>32818</v>
      </c>
      <c r="B4035" s="30" t="n">
        <v>16</v>
      </c>
      <c r="C4035" s="7" t="n">
        <v>0</v>
      </c>
    </row>
    <row r="4036" spans="1:8">
      <c r="A4036" t="s">
        <v>4</v>
      </c>
      <c r="B4036" s="4" t="s">
        <v>5</v>
      </c>
      <c r="C4036" s="4" t="s">
        <v>10</v>
      </c>
      <c r="D4036" s="4" t="s">
        <v>13</v>
      </c>
      <c r="E4036" s="4" t="s">
        <v>9</v>
      </c>
      <c r="F4036" s="4" t="s">
        <v>62</v>
      </c>
      <c r="G4036" s="4" t="s">
        <v>13</v>
      </c>
      <c r="H4036" s="4" t="s">
        <v>13</v>
      </c>
    </row>
    <row r="4037" spans="1:8">
      <c r="A4037" t="n">
        <v>32821</v>
      </c>
      <c r="B4037" s="44" t="n">
        <v>26</v>
      </c>
      <c r="C4037" s="7" t="n">
        <v>11</v>
      </c>
      <c r="D4037" s="7" t="n">
        <v>17</v>
      </c>
      <c r="E4037" s="7" t="n">
        <v>10327</v>
      </c>
      <c r="F4037" s="7" t="s">
        <v>349</v>
      </c>
      <c r="G4037" s="7" t="n">
        <v>2</v>
      </c>
      <c r="H4037" s="7" t="n">
        <v>0</v>
      </c>
    </row>
    <row r="4038" spans="1:8">
      <c r="A4038" t="s">
        <v>4</v>
      </c>
      <c r="B4038" s="4" t="s">
        <v>5</v>
      </c>
    </row>
    <row r="4039" spans="1:8">
      <c r="A4039" t="n">
        <v>32867</v>
      </c>
      <c r="B4039" s="45" t="n">
        <v>28</v>
      </c>
    </row>
    <row r="4040" spans="1:8">
      <c r="A4040" t="s">
        <v>4</v>
      </c>
      <c r="B4040" s="4" t="s">
        <v>5</v>
      </c>
      <c r="C4040" s="4" t="s">
        <v>10</v>
      </c>
      <c r="D4040" s="4" t="s">
        <v>13</v>
      </c>
    </row>
    <row r="4041" spans="1:8">
      <c r="A4041" t="n">
        <v>32868</v>
      </c>
      <c r="B4041" s="48" t="n">
        <v>89</v>
      </c>
      <c r="C4041" s="7" t="n">
        <v>65533</v>
      </c>
      <c r="D4041" s="7" t="n">
        <v>1</v>
      </c>
    </row>
    <row r="4042" spans="1:8">
      <c r="A4042" t="s">
        <v>4</v>
      </c>
      <c r="B4042" s="4" t="s">
        <v>5</v>
      </c>
      <c r="C4042" s="4" t="s">
        <v>13</v>
      </c>
      <c r="D4042" s="4" t="s">
        <v>10</v>
      </c>
      <c r="E4042" s="4" t="s">
        <v>6</v>
      </c>
    </row>
    <row r="4043" spans="1:8">
      <c r="A4043" t="n">
        <v>32872</v>
      </c>
      <c r="B4043" s="43" t="n">
        <v>51</v>
      </c>
      <c r="C4043" s="7" t="n">
        <v>4</v>
      </c>
      <c r="D4043" s="7" t="n">
        <v>15</v>
      </c>
      <c r="E4043" s="7" t="s">
        <v>112</v>
      </c>
    </row>
    <row r="4044" spans="1:8">
      <c r="A4044" t="s">
        <v>4</v>
      </c>
      <c r="B4044" s="4" t="s">
        <v>5</v>
      </c>
      <c r="C4044" s="4" t="s">
        <v>10</v>
      </c>
    </row>
    <row r="4045" spans="1:8">
      <c r="A4045" t="n">
        <v>32886</v>
      </c>
      <c r="B4045" s="30" t="n">
        <v>16</v>
      </c>
      <c r="C4045" s="7" t="n">
        <v>0</v>
      </c>
    </row>
    <row r="4046" spans="1:8">
      <c r="A4046" t="s">
        <v>4</v>
      </c>
      <c r="B4046" s="4" t="s">
        <v>5</v>
      </c>
      <c r="C4046" s="4" t="s">
        <v>10</v>
      </c>
      <c r="D4046" s="4" t="s">
        <v>13</v>
      </c>
      <c r="E4046" s="4" t="s">
        <v>9</v>
      </c>
      <c r="F4046" s="4" t="s">
        <v>62</v>
      </c>
      <c r="G4046" s="4" t="s">
        <v>13</v>
      </c>
      <c r="H4046" s="4" t="s">
        <v>13</v>
      </c>
    </row>
    <row r="4047" spans="1:8">
      <c r="A4047" t="n">
        <v>32889</v>
      </c>
      <c r="B4047" s="44" t="n">
        <v>26</v>
      </c>
      <c r="C4047" s="7" t="n">
        <v>15</v>
      </c>
      <c r="D4047" s="7" t="n">
        <v>17</v>
      </c>
      <c r="E4047" s="7" t="n">
        <v>15364</v>
      </c>
      <c r="F4047" s="7" t="s">
        <v>350</v>
      </c>
      <c r="G4047" s="7" t="n">
        <v>2</v>
      </c>
      <c r="H4047" s="7" t="n">
        <v>0</v>
      </c>
    </row>
    <row r="4048" spans="1:8">
      <c r="A4048" t="s">
        <v>4</v>
      </c>
      <c r="B4048" s="4" t="s">
        <v>5</v>
      </c>
    </row>
    <row r="4049" spans="1:8">
      <c r="A4049" t="n">
        <v>32962</v>
      </c>
      <c r="B4049" s="45" t="n">
        <v>28</v>
      </c>
    </row>
    <row r="4050" spans="1:8">
      <c r="A4050" t="s">
        <v>4</v>
      </c>
      <c r="B4050" s="4" t="s">
        <v>5</v>
      </c>
      <c r="C4050" s="4" t="s">
        <v>10</v>
      </c>
      <c r="D4050" s="4" t="s">
        <v>13</v>
      </c>
    </row>
    <row r="4051" spans="1:8">
      <c r="A4051" t="n">
        <v>32963</v>
      </c>
      <c r="B4051" s="48" t="n">
        <v>89</v>
      </c>
      <c r="C4051" s="7" t="n">
        <v>65533</v>
      </c>
      <c r="D4051" s="7" t="n">
        <v>1</v>
      </c>
    </row>
    <row r="4052" spans="1:8">
      <c r="A4052" t="s">
        <v>4</v>
      </c>
      <c r="B4052" s="4" t="s">
        <v>5</v>
      </c>
      <c r="C4052" s="4" t="s">
        <v>13</v>
      </c>
      <c r="D4052" s="4" t="s">
        <v>10</v>
      </c>
      <c r="E4052" s="4" t="s">
        <v>6</v>
      </c>
    </row>
    <row r="4053" spans="1:8">
      <c r="A4053" t="n">
        <v>32967</v>
      </c>
      <c r="B4053" s="43" t="n">
        <v>51</v>
      </c>
      <c r="C4053" s="7" t="n">
        <v>4</v>
      </c>
      <c r="D4053" s="7" t="n">
        <v>16</v>
      </c>
      <c r="E4053" s="7" t="s">
        <v>70</v>
      </c>
    </row>
    <row r="4054" spans="1:8">
      <c r="A4054" t="s">
        <v>4</v>
      </c>
      <c r="B4054" s="4" t="s">
        <v>5</v>
      </c>
      <c r="C4054" s="4" t="s">
        <v>10</v>
      </c>
    </row>
    <row r="4055" spans="1:8">
      <c r="A4055" t="n">
        <v>32980</v>
      </c>
      <c r="B4055" s="30" t="n">
        <v>16</v>
      </c>
      <c r="C4055" s="7" t="n">
        <v>0</v>
      </c>
    </row>
    <row r="4056" spans="1:8">
      <c r="A4056" t="s">
        <v>4</v>
      </c>
      <c r="B4056" s="4" t="s">
        <v>5</v>
      </c>
      <c r="C4056" s="4" t="s">
        <v>10</v>
      </c>
      <c r="D4056" s="4" t="s">
        <v>13</v>
      </c>
      <c r="E4056" s="4" t="s">
        <v>9</v>
      </c>
      <c r="F4056" s="4" t="s">
        <v>62</v>
      </c>
      <c r="G4056" s="4" t="s">
        <v>13</v>
      </c>
      <c r="H4056" s="4" t="s">
        <v>13</v>
      </c>
    </row>
    <row r="4057" spans="1:8">
      <c r="A4057" t="n">
        <v>32983</v>
      </c>
      <c r="B4057" s="44" t="n">
        <v>26</v>
      </c>
      <c r="C4057" s="7" t="n">
        <v>16</v>
      </c>
      <c r="D4057" s="7" t="n">
        <v>17</v>
      </c>
      <c r="E4057" s="7" t="n">
        <v>14397</v>
      </c>
      <c r="F4057" s="7" t="s">
        <v>351</v>
      </c>
      <c r="G4057" s="7" t="n">
        <v>2</v>
      </c>
      <c r="H4057" s="7" t="n">
        <v>0</v>
      </c>
    </row>
    <row r="4058" spans="1:8">
      <c r="A4058" t="s">
        <v>4</v>
      </c>
      <c r="B4058" s="4" t="s">
        <v>5</v>
      </c>
    </row>
    <row r="4059" spans="1:8">
      <c r="A4059" t="n">
        <v>33051</v>
      </c>
      <c r="B4059" s="45" t="n">
        <v>28</v>
      </c>
    </row>
    <row r="4060" spans="1:8">
      <c r="A4060" t="s">
        <v>4</v>
      </c>
      <c r="B4060" s="4" t="s">
        <v>5</v>
      </c>
      <c r="C4060" s="4" t="s">
        <v>10</v>
      </c>
      <c r="D4060" s="4" t="s">
        <v>13</v>
      </c>
    </row>
    <row r="4061" spans="1:8">
      <c r="A4061" t="n">
        <v>33052</v>
      </c>
      <c r="B4061" s="48" t="n">
        <v>89</v>
      </c>
      <c r="C4061" s="7" t="n">
        <v>65533</v>
      </c>
      <c r="D4061" s="7" t="n">
        <v>1</v>
      </c>
    </row>
    <row r="4062" spans="1:8">
      <c r="A4062" t="s">
        <v>4</v>
      </c>
      <c r="B4062" s="4" t="s">
        <v>5</v>
      </c>
      <c r="C4062" s="4" t="s">
        <v>13</v>
      </c>
      <c r="D4062" s="4" t="s">
        <v>10</v>
      </c>
      <c r="E4062" s="4" t="s">
        <v>10</v>
      </c>
      <c r="F4062" s="4" t="s">
        <v>13</v>
      </c>
    </row>
    <row r="4063" spans="1:8">
      <c r="A4063" t="n">
        <v>33056</v>
      </c>
      <c r="B4063" s="51" t="n">
        <v>25</v>
      </c>
      <c r="C4063" s="7" t="n">
        <v>1</v>
      </c>
      <c r="D4063" s="7" t="n">
        <v>260</v>
      </c>
      <c r="E4063" s="7" t="n">
        <v>280</v>
      </c>
      <c r="F4063" s="7" t="n">
        <v>2</v>
      </c>
    </row>
    <row r="4064" spans="1:8">
      <c r="A4064" t="s">
        <v>4</v>
      </c>
      <c r="B4064" s="4" t="s">
        <v>5</v>
      </c>
      <c r="C4064" s="4" t="s">
        <v>13</v>
      </c>
      <c r="D4064" s="4" t="s">
        <v>10</v>
      </c>
      <c r="E4064" s="4" t="s">
        <v>6</v>
      </c>
    </row>
    <row r="4065" spans="1:8">
      <c r="A4065" t="n">
        <v>33063</v>
      </c>
      <c r="B4065" s="43" t="n">
        <v>51</v>
      </c>
      <c r="C4065" s="7" t="n">
        <v>4</v>
      </c>
      <c r="D4065" s="7" t="n">
        <v>33</v>
      </c>
      <c r="E4065" s="7" t="s">
        <v>292</v>
      </c>
    </row>
    <row r="4066" spans="1:8">
      <c r="A4066" t="s">
        <v>4</v>
      </c>
      <c r="B4066" s="4" t="s">
        <v>5</v>
      </c>
      <c r="C4066" s="4" t="s">
        <v>10</v>
      </c>
    </row>
    <row r="4067" spans="1:8">
      <c r="A4067" t="n">
        <v>33082</v>
      </c>
      <c r="B4067" s="30" t="n">
        <v>16</v>
      </c>
      <c r="C4067" s="7" t="n">
        <v>0</v>
      </c>
    </row>
    <row r="4068" spans="1:8">
      <c r="A4068" t="s">
        <v>4</v>
      </c>
      <c r="B4068" s="4" t="s">
        <v>5</v>
      </c>
      <c r="C4068" s="4" t="s">
        <v>10</v>
      </c>
      <c r="D4068" s="4" t="s">
        <v>13</v>
      </c>
      <c r="E4068" s="4" t="s">
        <v>9</v>
      </c>
      <c r="F4068" s="4" t="s">
        <v>62</v>
      </c>
      <c r="G4068" s="4" t="s">
        <v>13</v>
      </c>
      <c r="H4068" s="4" t="s">
        <v>13</v>
      </c>
    </row>
    <row r="4069" spans="1:8">
      <c r="A4069" t="n">
        <v>33085</v>
      </c>
      <c r="B4069" s="44" t="n">
        <v>26</v>
      </c>
      <c r="C4069" s="7" t="n">
        <v>33</v>
      </c>
      <c r="D4069" s="7" t="n">
        <v>17</v>
      </c>
      <c r="E4069" s="7" t="n">
        <v>22306</v>
      </c>
      <c r="F4069" s="7" t="s">
        <v>352</v>
      </c>
      <c r="G4069" s="7" t="n">
        <v>2</v>
      </c>
      <c r="H4069" s="7" t="n">
        <v>0</v>
      </c>
    </row>
    <row r="4070" spans="1:8">
      <c r="A4070" t="s">
        <v>4</v>
      </c>
      <c r="B4070" s="4" t="s">
        <v>5</v>
      </c>
    </row>
    <row r="4071" spans="1:8">
      <c r="A4071" t="n">
        <v>33220</v>
      </c>
      <c r="B4071" s="45" t="n">
        <v>28</v>
      </c>
    </row>
    <row r="4072" spans="1:8">
      <c r="A4072" t="s">
        <v>4</v>
      </c>
      <c r="B4072" s="4" t="s">
        <v>5</v>
      </c>
      <c r="C4072" s="4" t="s">
        <v>13</v>
      </c>
      <c r="D4072" s="4" t="s">
        <v>10</v>
      </c>
      <c r="E4072" s="4" t="s">
        <v>10</v>
      </c>
      <c r="F4072" s="4" t="s">
        <v>13</v>
      </c>
    </row>
    <row r="4073" spans="1:8">
      <c r="A4073" t="n">
        <v>33221</v>
      </c>
      <c r="B4073" s="51" t="n">
        <v>25</v>
      </c>
      <c r="C4073" s="7" t="n">
        <v>1</v>
      </c>
      <c r="D4073" s="7" t="n">
        <v>65535</v>
      </c>
      <c r="E4073" s="7" t="n">
        <v>65535</v>
      </c>
      <c r="F4073" s="7" t="n">
        <v>0</v>
      </c>
    </row>
    <row r="4074" spans="1:8">
      <c r="A4074" t="s">
        <v>4</v>
      </c>
      <c r="B4074" s="4" t="s">
        <v>5</v>
      </c>
      <c r="C4074" s="4" t="s">
        <v>10</v>
      </c>
      <c r="D4074" s="4" t="s">
        <v>13</v>
      </c>
    </row>
    <row r="4075" spans="1:8">
      <c r="A4075" t="n">
        <v>33228</v>
      </c>
      <c r="B4075" s="48" t="n">
        <v>89</v>
      </c>
      <c r="C4075" s="7" t="n">
        <v>65533</v>
      </c>
      <c r="D4075" s="7" t="n">
        <v>1</v>
      </c>
    </row>
    <row r="4076" spans="1:8">
      <c r="A4076" t="s">
        <v>4</v>
      </c>
      <c r="B4076" s="4" t="s">
        <v>5</v>
      </c>
      <c r="C4076" s="4" t="s">
        <v>13</v>
      </c>
      <c r="D4076" s="4" t="s">
        <v>10</v>
      </c>
      <c r="E4076" s="4" t="s">
        <v>18</v>
      </c>
    </row>
    <row r="4077" spans="1:8">
      <c r="A4077" t="n">
        <v>33232</v>
      </c>
      <c r="B4077" s="23" t="n">
        <v>58</v>
      </c>
      <c r="C4077" s="7" t="n">
        <v>101</v>
      </c>
      <c r="D4077" s="7" t="n">
        <v>500</v>
      </c>
      <c r="E4077" s="7" t="n">
        <v>1</v>
      </c>
    </row>
    <row r="4078" spans="1:8">
      <c r="A4078" t="s">
        <v>4</v>
      </c>
      <c r="B4078" s="4" t="s">
        <v>5</v>
      </c>
      <c r="C4078" s="4" t="s">
        <v>13</v>
      </c>
      <c r="D4078" s="4" t="s">
        <v>10</v>
      </c>
    </row>
    <row r="4079" spans="1:8">
      <c r="A4079" t="n">
        <v>33240</v>
      </c>
      <c r="B4079" s="23" t="n">
        <v>58</v>
      </c>
      <c r="C4079" s="7" t="n">
        <v>254</v>
      </c>
      <c r="D4079" s="7" t="n">
        <v>0</v>
      </c>
    </row>
    <row r="4080" spans="1:8">
      <c r="A4080" t="s">
        <v>4</v>
      </c>
      <c r="B4080" s="4" t="s">
        <v>5</v>
      </c>
      <c r="C4080" s="4" t="s">
        <v>13</v>
      </c>
    </row>
    <row r="4081" spans="1:8">
      <c r="A4081" t="n">
        <v>33244</v>
      </c>
      <c r="B4081" s="38" t="n">
        <v>45</v>
      </c>
      <c r="C4081" s="7" t="n">
        <v>0</v>
      </c>
    </row>
    <row r="4082" spans="1:8">
      <c r="A4082" t="s">
        <v>4</v>
      </c>
      <c r="B4082" s="4" t="s">
        <v>5</v>
      </c>
      <c r="C4082" s="4" t="s">
        <v>13</v>
      </c>
      <c r="D4082" s="4" t="s">
        <v>13</v>
      </c>
      <c r="E4082" s="4" t="s">
        <v>18</v>
      </c>
      <c r="F4082" s="4" t="s">
        <v>18</v>
      </c>
      <c r="G4082" s="4" t="s">
        <v>18</v>
      </c>
      <c r="H4082" s="4" t="s">
        <v>10</v>
      </c>
    </row>
    <row r="4083" spans="1:8">
      <c r="A4083" t="n">
        <v>33246</v>
      </c>
      <c r="B4083" s="38" t="n">
        <v>45</v>
      </c>
      <c r="C4083" s="7" t="n">
        <v>2</v>
      </c>
      <c r="D4083" s="7" t="n">
        <v>3</v>
      </c>
      <c r="E4083" s="7" t="n">
        <v>-7.71000003814697</v>
      </c>
      <c r="F4083" s="7" t="n">
        <v>1.60000002384186</v>
      </c>
      <c r="G4083" s="7" t="n">
        <v>50.4000015258789</v>
      </c>
      <c r="H4083" s="7" t="n">
        <v>0</v>
      </c>
    </row>
    <row r="4084" spans="1:8">
      <c r="A4084" t="s">
        <v>4</v>
      </c>
      <c r="B4084" s="4" t="s">
        <v>5</v>
      </c>
      <c r="C4084" s="4" t="s">
        <v>13</v>
      </c>
      <c r="D4084" s="4" t="s">
        <v>13</v>
      </c>
      <c r="E4084" s="4" t="s">
        <v>18</v>
      </c>
      <c r="F4084" s="4" t="s">
        <v>18</v>
      </c>
      <c r="G4084" s="4" t="s">
        <v>18</v>
      </c>
      <c r="H4084" s="4" t="s">
        <v>10</v>
      </c>
      <c r="I4084" s="4" t="s">
        <v>13</v>
      </c>
    </row>
    <row r="4085" spans="1:8">
      <c r="A4085" t="n">
        <v>33263</v>
      </c>
      <c r="B4085" s="38" t="n">
        <v>45</v>
      </c>
      <c r="C4085" s="7" t="n">
        <v>4</v>
      </c>
      <c r="D4085" s="7" t="n">
        <v>3</v>
      </c>
      <c r="E4085" s="7" t="n">
        <v>353.970001220703</v>
      </c>
      <c r="F4085" s="7" t="n">
        <v>47.7299995422363</v>
      </c>
      <c r="G4085" s="7" t="n">
        <v>0</v>
      </c>
      <c r="H4085" s="7" t="n">
        <v>0</v>
      </c>
      <c r="I4085" s="7" t="n">
        <v>0</v>
      </c>
    </row>
    <row r="4086" spans="1:8">
      <c r="A4086" t="s">
        <v>4</v>
      </c>
      <c r="B4086" s="4" t="s">
        <v>5</v>
      </c>
      <c r="C4086" s="4" t="s">
        <v>13</v>
      </c>
      <c r="D4086" s="4" t="s">
        <v>13</v>
      </c>
      <c r="E4086" s="4" t="s">
        <v>18</v>
      </c>
      <c r="F4086" s="4" t="s">
        <v>10</v>
      </c>
    </row>
    <row r="4087" spans="1:8">
      <c r="A4087" t="n">
        <v>33281</v>
      </c>
      <c r="B4087" s="38" t="n">
        <v>45</v>
      </c>
      <c r="C4087" s="7" t="n">
        <v>5</v>
      </c>
      <c r="D4087" s="7" t="n">
        <v>3</v>
      </c>
      <c r="E4087" s="7" t="n">
        <v>3.79999995231628</v>
      </c>
      <c r="F4087" s="7" t="n">
        <v>0</v>
      </c>
    </row>
    <row r="4088" spans="1:8">
      <c r="A4088" t="s">
        <v>4</v>
      </c>
      <c r="B4088" s="4" t="s">
        <v>5</v>
      </c>
      <c r="C4088" s="4" t="s">
        <v>13</v>
      </c>
      <c r="D4088" s="4" t="s">
        <v>13</v>
      </c>
      <c r="E4088" s="4" t="s">
        <v>18</v>
      </c>
      <c r="F4088" s="4" t="s">
        <v>10</v>
      </c>
    </row>
    <row r="4089" spans="1:8">
      <c r="A4089" t="n">
        <v>33290</v>
      </c>
      <c r="B4089" s="38" t="n">
        <v>45</v>
      </c>
      <c r="C4089" s="7" t="n">
        <v>5</v>
      </c>
      <c r="D4089" s="7" t="n">
        <v>3</v>
      </c>
      <c r="E4089" s="7" t="n">
        <v>4</v>
      </c>
      <c r="F4089" s="7" t="n">
        <v>20000</v>
      </c>
    </row>
    <row r="4090" spans="1:8">
      <c r="A4090" t="s">
        <v>4</v>
      </c>
      <c r="B4090" s="4" t="s">
        <v>5</v>
      </c>
      <c r="C4090" s="4" t="s">
        <v>13</v>
      </c>
      <c r="D4090" s="4" t="s">
        <v>13</v>
      </c>
      <c r="E4090" s="4" t="s">
        <v>18</v>
      </c>
      <c r="F4090" s="4" t="s">
        <v>10</v>
      </c>
    </row>
    <row r="4091" spans="1:8">
      <c r="A4091" t="n">
        <v>33299</v>
      </c>
      <c r="B4091" s="38" t="n">
        <v>45</v>
      </c>
      <c r="C4091" s="7" t="n">
        <v>11</v>
      </c>
      <c r="D4091" s="7" t="n">
        <v>3</v>
      </c>
      <c r="E4091" s="7" t="n">
        <v>33.4000015258789</v>
      </c>
      <c r="F4091" s="7" t="n">
        <v>0</v>
      </c>
    </row>
    <row r="4092" spans="1:8">
      <c r="A4092" t="s">
        <v>4</v>
      </c>
      <c r="B4092" s="4" t="s">
        <v>5</v>
      </c>
      <c r="C4092" s="4" t="s">
        <v>13</v>
      </c>
      <c r="D4092" s="4" t="s">
        <v>10</v>
      </c>
      <c r="E4092" s="4" t="s">
        <v>13</v>
      </c>
      <c r="F4092" s="4" t="s">
        <v>13</v>
      </c>
      <c r="G4092" s="4" t="s">
        <v>13</v>
      </c>
      <c r="H4092" s="4" t="s">
        <v>13</v>
      </c>
    </row>
    <row r="4093" spans="1:8">
      <c r="A4093" t="n">
        <v>33308</v>
      </c>
      <c r="B4093" s="43" t="n">
        <v>51</v>
      </c>
      <c r="C4093" s="7" t="n">
        <v>2</v>
      </c>
      <c r="D4093" s="7" t="n">
        <v>33</v>
      </c>
      <c r="E4093" s="7" t="n">
        <v>1</v>
      </c>
      <c r="F4093" s="7" t="n">
        <v>4</v>
      </c>
      <c r="G4093" s="7" t="n">
        <v>127</v>
      </c>
      <c r="H4093" s="7" t="n">
        <v>0</v>
      </c>
    </row>
    <row r="4094" spans="1:8">
      <c r="A4094" t="s">
        <v>4</v>
      </c>
      <c r="B4094" s="4" t="s">
        <v>5</v>
      </c>
      <c r="C4094" s="4" t="s">
        <v>10</v>
      </c>
      <c r="D4094" s="4" t="s">
        <v>18</v>
      </c>
      <c r="E4094" s="4" t="s">
        <v>18</v>
      </c>
      <c r="F4094" s="4" t="s">
        <v>18</v>
      </c>
      <c r="G4094" s="4" t="s">
        <v>10</v>
      </c>
      <c r="H4094" s="4" t="s">
        <v>10</v>
      </c>
    </row>
    <row r="4095" spans="1:8">
      <c r="A4095" t="n">
        <v>33316</v>
      </c>
      <c r="B4095" s="41" t="n">
        <v>60</v>
      </c>
      <c r="C4095" s="7" t="n">
        <v>11</v>
      </c>
      <c r="D4095" s="7" t="n">
        <v>0</v>
      </c>
      <c r="E4095" s="7" t="n">
        <v>0</v>
      </c>
      <c r="F4095" s="7" t="n">
        <v>0</v>
      </c>
      <c r="G4095" s="7" t="n">
        <v>0</v>
      </c>
      <c r="H4095" s="7" t="n">
        <v>0</v>
      </c>
    </row>
    <row r="4096" spans="1:8">
      <c r="A4096" t="s">
        <v>4</v>
      </c>
      <c r="B4096" s="4" t="s">
        <v>5</v>
      </c>
      <c r="C4096" s="4" t="s">
        <v>13</v>
      </c>
      <c r="D4096" s="4" t="s">
        <v>10</v>
      </c>
      <c r="E4096" s="4" t="s">
        <v>6</v>
      </c>
      <c r="F4096" s="4" t="s">
        <v>6</v>
      </c>
      <c r="G4096" s="4" t="s">
        <v>6</v>
      </c>
      <c r="H4096" s="4" t="s">
        <v>6</v>
      </c>
    </row>
    <row r="4097" spans="1:9">
      <c r="A4097" t="n">
        <v>33335</v>
      </c>
      <c r="B4097" s="43" t="n">
        <v>51</v>
      </c>
      <c r="C4097" s="7" t="n">
        <v>3</v>
      </c>
      <c r="D4097" s="7" t="n">
        <v>22</v>
      </c>
      <c r="E4097" s="7" t="s">
        <v>67</v>
      </c>
      <c r="F4097" s="7" t="s">
        <v>67</v>
      </c>
      <c r="G4097" s="7" t="s">
        <v>66</v>
      </c>
      <c r="H4097" s="7" t="s">
        <v>67</v>
      </c>
    </row>
    <row r="4098" spans="1:9">
      <c r="A4098" t="s">
        <v>4</v>
      </c>
      <c r="B4098" s="4" t="s">
        <v>5</v>
      </c>
      <c r="C4098" s="4" t="s">
        <v>13</v>
      </c>
    </row>
    <row r="4099" spans="1:9">
      <c r="A4099" t="n">
        <v>33348</v>
      </c>
      <c r="B4099" s="71" t="n">
        <v>116</v>
      </c>
      <c r="C4099" s="7" t="n">
        <v>1</v>
      </c>
    </row>
    <row r="4100" spans="1:9">
      <c r="A4100" t="s">
        <v>4</v>
      </c>
      <c r="B4100" s="4" t="s">
        <v>5</v>
      </c>
      <c r="C4100" s="4" t="s">
        <v>13</v>
      </c>
      <c r="D4100" s="4" t="s">
        <v>10</v>
      </c>
      <c r="E4100" s="4" t="s">
        <v>10</v>
      </c>
      <c r="F4100" s="4" t="s">
        <v>9</v>
      </c>
    </row>
    <row r="4101" spans="1:9">
      <c r="A4101" t="n">
        <v>33350</v>
      </c>
      <c r="B4101" s="39" t="n">
        <v>84</v>
      </c>
      <c r="C4101" s="7" t="n">
        <v>0</v>
      </c>
      <c r="D4101" s="7" t="n">
        <v>0</v>
      </c>
      <c r="E4101" s="7" t="n">
        <v>0</v>
      </c>
      <c r="F4101" s="7" t="n">
        <v>1036831949</v>
      </c>
    </row>
    <row r="4102" spans="1:9">
      <c r="A4102" t="s">
        <v>4</v>
      </c>
      <c r="B4102" s="4" t="s">
        <v>5</v>
      </c>
      <c r="C4102" s="4" t="s">
        <v>13</v>
      </c>
      <c r="D4102" s="4" t="s">
        <v>10</v>
      </c>
    </row>
    <row r="4103" spans="1:9">
      <c r="A4103" t="n">
        <v>33360</v>
      </c>
      <c r="B4103" s="23" t="n">
        <v>58</v>
      </c>
      <c r="C4103" s="7" t="n">
        <v>255</v>
      </c>
      <c r="D4103" s="7" t="n">
        <v>0</v>
      </c>
    </row>
    <row r="4104" spans="1:9">
      <c r="A4104" t="s">
        <v>4</v>
      </c>
      <c r="B4104" s="4" t="s">
        <v>5</v>
      </c>
      <c r="C4104" s="4" t="s">
        <v>13</v>
      </c>
      <c r="D4104" s="4" t="s">
        <v>10</v>
      </c>
      <c r="E4104" s="4" t="s">
        <v>6</v>
      </c>
    </row>
    <row r="4105" spans="1:9">
      <c r="A4105" t="n">
        <v>33364</v>
      </c>
      <c r="B4105" s="43" t="n">
        <v>51</v>
      </c>
      <c r="C4105" s="7" t="n">
        <v>4</v>
      </c>
      <c r="D4105" s="7" t="n">
        <v>28</v>
      </c>
      <c r="E4105" s="7" t="s">
        <v>299</v>
      </c>
    </row>
    <row r="4106" spans="1:9">
      <c r="A4106" t="s">
        <v>4</v>
      </c>
      <c r="B4106" s="4" t="s">
        <v>5</v>
      </c>
      <c r="C4106" s="4" t="s">
        <v>10</v>
      </c>
    </row>
    <row r="4107" spans="1:9">
      <c r="A4107" t="n">
        <v>33377</v>
      </c>
      <c r="B4107" s="30" t="n">
        <v>16</v>
      </c>
      <c r="C4107" s="7" t="n">
        <v>0</v>
      </c>
    </row>
    <row r="4108" spans="1:9">
      <c r="A4108" t="s">
        <v>4</v>
      </c>
      <c r="B4108" s="4" t="s">
        <v>5</v>
      </c>
      <c r="C4108" s="4" t="s">
        <v>10</v>
      </c>
      <c r="D4108" s="4" t="s">
        <v>13</v>
      </c>
      <c r="E4108" s="4" t="s">
        <v>9</v>
      </c>
      <c r="F4108" s="4" t="s">
        <v>62</v>
      </c>
      <c r="G4108" s="4" t="s">
        <v>13</v>
      </c>
      <c r="H4108" s="4" t="s">
        <v>13</v>
      </c>
    </row>
    <row r="4109" spans="1:9">
      <c r="A4109" t="n">
        <v>33380</v>
      </c>
      <c r="B4109" s="44" t="n">
        <v>26</v>
      </c>
      <c r="C4109" s="7" t="n">
        <v>28</v>
      </c>
      <c r="D4109" s="7" t="n">
        <v>17</v>
      </c>
      <c r="E4109" s="7" t="n">
        <v>33414</v>
      </c>
      <c r="F4109" s="7" t="s">
        <v>353</v>
      </c>
      <c r="G4109" s="7" t="n">
        <v>2</v>
      </c>
      <c r="H4109" s="7" t="n">
        <v>0</v>
      </c>
    </row>
    <row r="4110" spans="1:9">
      <c r="A4110" t="s">
        <v>4</v>
      </c>
      <c r="B4110" s="4" t="s">
        <v>5</v>
      </c>
    </row>
    <row r="4111" spans="1:9">
      <c r="A4111" t="n">
        <v>33433</v>
      </c>
      <c r="B4111" s="45" t="n">
        <v>28</v>
      </c>
    </row>
    <row r="4112" spans="1:9">
      <c r="A4112" t="s">
        <v>4</v>
      </c>
      <c r="B4112" s="4" t="s">
        <v>5</v>
      </c>
      <c r="C4112" s="4" t="s">
        <v>10</v>
      </c>
      <c r="D4112" s="4" t="s">
        <v>13</v>
      </c>
    </row>
    <row r="4113" spans="1:8">
      <c r="A4113" t="n">
        <v>33434</v>
      </c>
      <c r="B4113" s="48" t="n">
        <v>89</v>
      </c>
      <c r="C4113" s="7" t="n">
        <v>65533</v>
      </c>
      <c r="D4113" s="7" t="n">
        <v>1</v>
      </c>
    </row>
    <row r="4114" spans="1:8">
      <c r="A4114" t="s">
        <v>4</v>
      </c>
      <c r="B4114" s="4" t="s">
        <v>5</v>
      </c>
      <c r="C4114" s="4" t="s">
        <v>13</v>
      </c>
      <c r="D4114" s="4" t="s">
        <v>10</v>
      </c>
      <c r="E4114" s="4" t="s">
        <v>10</v>
      </c>
      <c r="F4114" s="4" t="s">
        <v>13</v>
      </c>
    </row>
    <row r="4115" spans="1:8">
      <c r="A4115" t="n">
        <v>33438</v>
      </c>
      <c r="B4115" s="51" t="n">
        <v>25</v>
      </c>
      <c r="C4115" s="7" t="n">
        <v>1</v>
      </c>
      <c r="D4115" s="7" t="n">
        <v>60</v>
      </c>
      <c r="E4115" s="7" t="n">
        <v>420</v>
      </c>
      <c r="F4115" s="7" t="n">
        <v>1</v>
      </c>
    </row>
    <row r="4116" spans="1:8">
      <c r="A4116" t="s">
        <v>4</v>
      </c>
      <c r="B4116" s="4" t="s">
        <v>5</v>
      </c>
      <c r="C4116" s="4" t="s">
        <v>13</v>
      </c>
      <c r="D4116" s="4" t="s">
        <v>10</v>
      </c>
      <c r="E4116" s="4" t="s">
        <v>6</v>
      </c>
    </row>
    <row r="4117" spans="1:8">
      <c r="A4117" t="n">
        <v>33445</v>
      </c>
      <c r="B4117" s="43" t="n">
        <v>51</v>
      </c>
      <c r="C4117" s="7" t="n">
        <v>4</v>
      </c>
      <c r="D4117" s="7" t="n">
        <v>14</v>
      </c>
      <c r="E4117" s="7" t="s">
        <v>354</v>
      </c>
    </row>
    <row r="4118" spans="1:8">
      <c r="A4118" t="s">
        <v>4</v>
      </c>
      <c r="B4118" s="4" t="s">
        <v>5</v>
      </c>
      <c r="C4118" s="4" t="s">
        <v>10</v>
      </c>
    </row>
    <row r="4119" spans="1:8">
      <c r="A4119" t="n">
        <v>33459</v>
      </c>
      <c r="B4119" s="30" t="n">
        <v>16</v>
      </c>
      <c r="C4119" s="7" t="n">
        <v>0</v>
      </c>
    </row>
    <row r="4120" spans="1:8">
      <c r="A4120" t="s">
        <v>4</v>
      </c>
      <c r="B4120" s="4" t="s">
        <v>5</v>
      </c>
      <c r="C4120" s="4" t="s">
        <v>10</v>
      </c>
      <c r="D4120" s="4" t="s">
        <v>13</v>
      </c>
      <c r="E4120" s="4" t="s">
        <v>9</v>
      </c>
      <c r="F4120" s="4" t="s">
        <v>62</v>
      </c>
      <c r="G4120" s="4" t="s">
        <v>13</v>
      </c>
      <c r="H4120" s="4" t="s">
        <v>13</v>
      </c>
    </row>
    <row r="4121" spans="1:8">
      <c r="A4121" t="n">
        <v>33462</v>
      </c>
      <c r="B4121" s="44" t="n">
        <v>26</v>
      </c>
      <c r="C4121" s="7" t="n">
        <v>14</v>
      </c>
      <c r="D4121" s="7" t="n">
        <v>17</v>
      </c>
      <c r="E4121" s="7" t="n">
        <v>13348</v>
      </c>
      <c r="F4121" s="7" t="s">
        <v>355</v>
      </c>
      <c r="G4121" s="7" t="n">
        <v>2</v>
      </c>
      <c r="H4121" s="7" t="n">
        <v>0</v>
      </c>
    </row>
    <row r="4122" spans="1:8">
      <c r="A4122" t="s">
        <v>4</v>
      </c>
      <c r="B4122" s="4" t="s">
        <v>5</v>
      </c>
    </row>
    <row r="4123" spans="1:8">
      <c r="A4123" t="n">
        <v>33516</v>
      </c>
      <c r="B4123" s="45" t="n">
        <v>28</v>
      </c>
    </row>
    <row r="4124" spans="1:8">
      <c r="A4124" t="s">
        <v>4</v>
      </c>
      <c r="B4124" s="4" t="s">
        <v>5</v>
      </c>
      <c r="C4124" s="4" t="s">
        <v>13</v>
      </c>
      <c r="D4124" s="4" t="s">
        <v>10</v>
      </c>
      <c r="E4124" s="4" t="s">
        <v>10</v>
      </c>
      <c r="F4124" s="4" t="s">
        <v>13</v>
      </c>
    </row>
    <row r="4125" spans="1:8">
      <c r="A4125" t="n">
        <v>33517</v>
      </c>
      <c r="B4125" s="51" t="n">
        <v>25</v>
      </c>
      <c r="C4125" s="7" t="n">
        <v>1</v>
      </c>
      <c r="D4125" s="7" t="n">
        <v>65535</v>
      </c>
      <c r="E4125" s="7" t="n">
        <v>65535</v>
      </c>
      <c r="F4125" s="7" t="n">
        <v>0</v>
      </c>
    </row>
    <row r="4126" spans="1:8">
      <c r="A4126" t="s">
        <v>4</v>
      </c>
      <c r="B4126" s="4" t="s">
        <v>5</v>
      </c>
      <c r="C4126" s="4" t="s">
        <v>10</v>
      </c>
      <c r="D4126" s="4" t="s">
        <v>13</v>
      </c>
    </row>
    <row r="4127" spans="1:8">
      <c r="A4127" t="n">
        <v>33524</v>
      </c>
      <c r="B4127" s="48" t="n">
        <v>89</v>
      </c>
      <c r="C4127" s="7" t="n">
        <v>65533</v>
      </c>
      <c r="D4127" s="7" t="n">
        <v>1</v>
      </c>
    </row>
    <row r="4128" spans="1:8">
      <c r="A4128" t="s">
        <v>4</v>
      </c>
      <c r="B4128" s="4" t="s">
        <v>5</v>
      </c>
      <c r="C4128" s="4" t="s">
        <v>13</v>
      </c>
      <c r="D4128" s="4" t="s">
        <v>10</v>
      </c>
      <c r="E4128" s="4" t="s">
        <v>6</v>
      </c>
    </row>
    <row r="4129" spans="1:8">
      <c r="A4129" t="n">
        <v>33528</v>
      </c>
      <c r="B4129" s="43" t="n">
        <v>51</v>
      </c>
      <c r="C4129" s="7" t="n">
        <v>4</v>
      </c>
      <c r="D4129" s="7" t="n">
        <v>24</v>
      </c>
      <c r="E4129" s="7" t="s">
        <v>356</v>
      </c>
    </row>
    <row r="4130" spans="1:8">
      <c r="A4130" t="s">
        <v>4</v>
      </c>
      <c r="B4130" s="4" t="s">
        <v>5</v>
      </c>
      <c r="C4130" s="4" t="s">
        <v>10</v>
      </c>
    </row>
    <row r="4131" spans="1:8">
      <c r="A4131" t="n">
        <v>33541</v>
      </c>
      <c r="B4131" s="30" t="n">
        <v>16</v>
      </c>
      <c r="C4131" s="7" t="n">
        <v>0</v>
      </c>
    </row>
    <row r="4132" spans="1:8">
      <c r="A4132" t="s">
        <v>4</v>
      </c>
      <c r="B4132" s="4" t="s">
        <v>5</v>
      </c>
      <c r="C4132" s="4" t="s">
        <v>10</v>
      </c>
      <c r="D4132" s="4" t="s">
        <v>13</v>
      </c>
      <c r="E4132" s="4" t="s">
        <v>9</v>
      </c>
      <c r="F4132" s="4" t="s">
        <v>62</v>
      </c>
      <c r="G4132" s="4" t="s">
        <v>13</v>
      </c>
      <c r="H4132" s="4" t="s">
        <v>13</v>
      </c>
    </row>
    <row r="4133" spans="1:8">
      <c r="A4133" t="n">
        <v>33544</v>
      </c>
      <c r="B4133" s="44" t="n">
        <v>26</v>
      </c>
      <c r="C4133" s="7" t="n">
        <v>24</v>
      </c>
      <c r="D4133" s="7" t="n">
        <v>17</v>
      </c>
      <c r="E4133" s="7" t="n">
        <v>27351</v>
      </c>
      <c r="F4133" s="7" t="s">
        <v>357</v>
      </c>
      <c r="G4133" s="7" t="n">
        <v>2</v>
      </c>
      <c r="H4133" s="7" t="n">
        <v>0</v>
      </c>
    </row>
    <row r="4134" spans="1:8">
      <c r="A4134" t="s">
        <v>4</v>
      </c>
      <c r="B4134" s="4" t="s">
        <v>5</v>
      </c>
    </row>
    <row r="4135" spans="1:8">
      <c r="A4135" t="n">
        <v>33578</v>
      </c>
      <c r="B4135" s="45" t="n">
        <v>28</v>
      </c>
    </row>
    <row r="4136" spans="1:8">
      <c r="A4136" t="s">
        <v>4</v>
      </c>
      <c r="B4136" s="4" t="s">
        <v>5</v>
      </c>
      <c r="C4136" s="4" t="s">
        <v>10</v>
      </c>
      <c r="D4136" s="4" t="s">
        <v>13</v>
      </c>
    </row>
    <row r="4137" spans="1:8">
      <c r="A4137" t="n">
        <v>33579</v>
      </c>
      <c r="B4137" s="48" t="n">
        <v>89</v>
      </c>
      <c r="C4137" s="7" t="n">
        <v>65533</v>
      </c>
      <c r="D4137" s="7" t="n">
        <v>1</v>
      </c>
    </row>
    <row r="4138" spans="1:8">
      <c r="A4138" t="s">
        <v>4</v>
      </c>
      <c r="B4138" s="4" t="s">
        <v>5</v>
      </c>
      <c r="C4138" s="4" t="s">
        <v>13</v>
      </c>
      <c r="D4138" s="4" t="s">
        <v>10</v>
      </c>
      <c r="E4138" s="4" t="s">
        <v>6</v>
      </c>
    </row>
    <row r="4139" spans="1:8">
      <c r="A4139" t="n">
        <v>33583</v>
      </c>
      <c r="B4139" s="43" t="n">
        <v>51</v>
      </c>
      <c r="C4139" s="7" t="n">
        <v>4</v>
      </c>
      <c r="D4139" s="7" t="n">
        <v>29</v>
      </c>
      <c r="E4139" s="7" t="s">
        <v>358</v>
      </c>
    </row>
    <row r="4140" spans="1:8">
      <c r="A4140" t="s">
        <v>4</v>
      </c>
      <c r="B4140" s="4" t="s">
        <v>5</v>
      </c>
      <c r="C4140" s="4" t="s">
        <v>10</v>
      </c>
    </row>
    <row r="4141" spans="1:8">
      <c r="A4141" t="n">
        <v>33597</v>
      </c>
      <c r="B4141" s="30" t="n">
        <v>16</v>
      </c>
      <c r="C4141" s="7" t="n">
        <v>0</v>
      </c>
    </row>
    <row r="4142" spans="1:8">
      <c r="A4142" t="s">
        <v>4</v>
      </c>
      <c r="B4142" s="4" t="s">
        <v>5</v>
      </c>
      <c r="C4142" s="4" t="s">
        <v>10</v>
      </c>
      <c r="D4142" s="4" t="s">
        <v>13</v>
      </c>
      <c r="E4142" s="4" t="s">
        <v>9</v>
      </c>
      <c r="F4142" s="4" t="s">
        <v>62</v>
      </c>
      <c r="G4142" s="4" t="s">
        <v>13</v>
      </c>
      <c r="H4142" s="4" t="s">
        <v>13</v>
      </c>
    </row>
    <row r="4143" spans="1:8">
      <c r="A4143" t="n">
        <v>33600</v>
      </c>
      <c r="B4143" s="44" t="n">
        <v>26</v>
      </c>
      <c r="C4143" s="7" t="n">
        <v>29</v>
      </c>
      <c r="D4143" s="7" t="n">
        <v>17</v>
      </c>
      <c r="E4143" s="7" t="n">
        <v>39397</v>
      </c>
      <c r="F4143" s="7" t="s">
        <v>359</v>
      </c>
      <c r="G4143" s="7" t="n">
        <v>2</v>
      </c>
      <c r="H4143" s="7" t="n">
        <v>0</v>
      </c>
    </row>
    <row r="4144" spans="1:8">
      <c r="A4144" t="s">
        <v>4</v>
      </c>
      <c r="B4144" s="4" t="s">
        <v>5</v>
      </c>
    </row>
    <row r="4145" spans="1:8">
      <c r="A4145" t="n">
        <v>33677</v>
      </c>
      <c r="B4145" s="45" t="n">
        <v>28</v>
      </c>
    </row>
    <row r="4146" spans="1:8">
      <c r="A4146" t="s">
        <v>4</v>
      </c>
      <c r="B4146" s="4" t="s">
        <v>5</v>
      </c>
      <c r="C4146" s="4" t="s">
        <v>10</v>
      </c>
      <c r="D4146" s="4" t="s">
        <v>13</v>
      </c>
    </row>
    <row r="4147" spans="1:8">
      <c r="A4147" t="n">
        <v>33678</v>
      </c>
      <c r="B4147" s="48" t="n">
        <v>89</v>
      </c>
      <c r="C4147" s="7" t="n">
        <v>65533</v>
      </c>
      <c r="D4147" s="7" t="n">
        <v>1</v>
      </c>
    </row>
    <row r="4148" spans="1:8">
      <c r="A4148" t="s">
        <v>4</v>
      </c>
      <c r="B4148" s="4" t="s">
        <v>5</v>
      </c>
      <c r="C4148" s="4" t="s">
        <v>13</v>
      </c>
      <c r="D4148" s="4" t="s">
        <v>10</v>
      </c>
      <c r="E4148" s="4" t="s">
        <v>6</v>
      </c>
    </row>
    <row r="4149" spans="1:8">
      <c r="A4149" t="n">
        <v>33682</v>
      </c>
      <c r="B4149" s="43" t="n">
        <v>51</v>
      </c>
      <c r="C4149" s="7" t="n">
        <v>4</v>
      </c>
      <c r="D4149" s="7" t="n">
        <v>22</v>
      </c>
      <c r="E4149" s="7" t="s">
        <v>297</v>
      </c>
    </row>
    <row r="4150" spans="1:8">
      <c r="A4150" t="s">
        <v>4</v>
      </c>
      <c r="B4150" s="4" t="s">
        <v>5</v>
      </c>
      <c r="C4150" s="4" t="s">
        <v>10</v>
      </c>
    </row>
    <row r="4151" spans="1:8">
      <c r="A4151" t="n">
        <v>33696</v>
      </c>
      <c r="B4151" s="30" t="n">
        <v>16</v>
      </c>
      <c r="C4151" s="7" t="n">
        <v>0</v>
      </c>
    </row>
    <row r="4152" spans="1:8">
      <c r="A4152" t="s">
        <v>4</v>
      </c>
      <c r="B4152" s="4" t="s">
        <v>5</v>
      </c>
      <c r="C4152" s="4" t="s">
        <v>10</v>
      </c>
      <c r="D4152" s="4" t="s">
        <v>13</v>
      </c>
      <c r="E4152" s="4" t="s">
        <v>9</v>
      </c>
      <c r="F4152" s="4" t="s">
        <v>62</v>
      </c>
      <c r="G4152" s="4" t="s">
        <v>13</v>
      </c>
      <c r="H4152" s="4" t="s">
        <v>13</v>
      </c>
    </row>
    <row r="4153" spans="1:8">
      <c r="A4153" t="n">
        <v>33699</v>
      </c>
      <c r="B4153" s="44" t="n">
        <v>26</v>
      </c>
      <c r="C4153" s="7" t="n">
        <v>22</v>
      </c>
      <c r="D4153" s="7" t="n">
        <v>17</v>
      </c>
      <c r="E4153" s="7" t="n">
        <v>30378</v>
      </c>
      <c r="F4153" s="7" t="s">
        <v>360</v>
      </c>
      <c r="G4153" s="7" t="n">
        <v>2</v>
      </c>
      <c r="H4153" s="7" t="n">
        <v>0</v>
      </c>
    </row>
    <row r="4154" spans="1:8">
      <c r="A4154" t="s">
        <v>4</v>
      </c>
      <c r="B4154" s="4" t="s">
        <v>5</v>
      </c>
    </row>
    <row r="4155" spans="1:8">
      <c r="A4155" t="n">
        <v>33739</v>
      </c>
      <c r="B4155" s="45" t="n">
        <v>28</v>
      </c>
    </row>
    <row r="4156" spans="1:8">
      <c r="A4156" t="s">
        <v>4</v>
      </c>
      <c r="B4156" s="4" t="s">
        <v>5</v>
      </c>
      <c r="C4156" s="4" t="s">
        <v>10</v>
      </c>
      <c r="D4156" s="4" t="s">
        <v>13</v>
      </c>
    </row>
    <row r="4157" spans="1:8">
      <c r="A4157" t="n">
        <v>33740</v>
      </c>
      <c r="B4157" s="48" t="n">
        <v>89</v>
      </c>
      <c r="C4157" s="7" t="n">
        <v>65533</v>
      </c>
      <c r="D4157" s="7" t="n">
        <v>1</v>
      </c>
    </row>
    <row r="4158" spans="1:8">
      <c r="A4158" t="s">
        <v>4</v>
      </c>
      <c r="B4158" s="4" t="s">
        <v>5</v>
      </c>
      <c r="C4158" s="4" t="s">
        <v>13</v>
      </c>
      <c r="D4158" s="4" t="s">
        <v>10</v>
      </c>
      <c r="E4158" s="4" t="s">
        <v>13</v>
      </c>
    </row>
    <row r="4159" spans="1:8">
      <c r="A4159" t="n">
        <v>33744</v>
      </c>
      <c r="B4159" s="20" t="n">
        <v>49</v>
      </c>
      <c r="C4159" s="7" t="n">
        <v>1</v>
      </c>
      <c r="D4159" s="7" t="n">
        <v>4000</v>
      </c>
      <c r="E4159" s="7" t="n">
        <v>0</v>
      </c>
    </row>
    <row r="4160" spans="1:8">
      <c r="A4160" t="s">
        <v>4</v>
      </c>
      <c r="B4160" s="4" t="s">
        <v>5</v>
      </c>
      <c r="C4160" s="4" t="s">
        <v>13</v>
      </c>
      <c r="D4160" s="4" t="s">
        <v>10</v>
      </c>
      <c r="E4160" s="4" t="s">
        <v>18</v>
      </c>
    </row>
    <row r="4161" spans="1:8">
      <c r="A4161" t="n">
        <v>33749</v>
      </c>
      <c r="B4161" s="23" t="n">
        <v>58</v>
      </c>
      <c r="C4161" s="7" t="n">
        <v>101</v>
      </c>
      <c r="D4161" s="7" t="n">
        <v>500</v>
      </c>
      <c r="E4161" s="7" t="n">
        <v>1</v>
      </c>
    </row>
    <row r="4162" spans="1:8">
      <c r="A4162" t="s">
        <v>4</v>
      </c>
      <c r="B4162" s="4" t="s">
        <v>5</v>
      </c>
      <c r="C4162" s="4" t="s">
        <v>13</v>
      </c>
      <c r="D4162" s="4" t="s">
        <v>10</v>
      </c>
    </row>
    <row r="4163" spans="1:8">
      <c r="A4163" t="n">
        <v>33757</v>
      </c>
      <c r="B4163" s="23" t="n">
        <v>58</v>
      </c>
      <c r="C4163" s="7" t="n">
        <v>254</v>
      </c>
      <c r="D4163" s="7" t="n">
        <v>0</v>
      </c>
    </row>
    <row r="4164" spans="1:8">
      <c r="A4164" t="s">
        <v>4</v>
      </c>
      <c r="B4164" s="4" t="s">
        <v>5</v>
      </c>
      <c r="C4164" s="4" t="s">
        <v>13</v>
      </c>
    </row>
    <row r="4165" spans="1:8">
      <c r="A4165" t="n">
        <v>33761</v>
      </c>
      <c r="B4165" s="38" t="n">
        <v>45</v>
      </c>
      <c r="C4165" s="7" t="n">
        <v>0</v>
      </c>
    </row>
    <row r="4166" spans="1:8">
      <c r="A4166" t="s">
        <v>4</v>
      </c>
      <c r="B4166" s="4" t="s">
        <v>5</v>
      </c>
      <c r="C4166" s="4" t="s">
        <v>13</v>
      </c>
      <c r="D4166" s="4" t="s">
        <v>13</v>
      </c>
      <c r="E4166" s="4" t="s">
        <v>18</v>
      </c>
      <c r="F4166" s="4" t="s">
        <v>18</v>
      </c>
      <c r="G4166" s="4" t="s">
        <v>18</v>
      </c>
      <c r="H4166" s="4" t="s">
        <v>10</v>
      </c>
    </row>
    <row r="4167" spans="1:8">
      <c r="A4167" t="n">
        <v>33763</v>
      </c>
      <c r="B4167" s="38" t="n">
        <v>45</v>
      </c>
      <c r="C4167" s="7" t="n">
        <v>2</v>
      </c>
      <c r="D4167" s="7" t="n">
        <v>3</v>
      </c>
      <c r="E4167" s="7" t="n">
        <v>-12.0500001907349</v>
      </c>
      <c r="F4167" s="7" t="n">
        <v>2.59999990463257</v>
      </c>
      <c r="G4167" s="7" t="n">
        <v>50.7999992370605</v>
      </c>
      <c r="H4167" s="7" t="n">
        <v>0</v>
      </c>
    </row>
    <row r="4168" spans="1:8">
      <c r="A4168" t="s">
        <v>4</v>
      </c>
      <c r="B4168" s="4" t="s">
        <v>5</v>
      </c>
      <c r="C4168" s="4" t="s">
        <v>13</v>
      </c>
      <c r="D4168" s="4" t="s">
        <v>13</v>
      </c>
      <c r="E4168" s="4" t="s">
        <v>18</v>
      </c>
      <c r="F4168" s="4" t="s">
        <v>18</v>
      </c>
      <c r="G4168" s="4" t="s">
        <v>18</v>
      </c>
      <c r="H4168" s="4" t="s">
        <v>10</v>
      </c>
      <c r="I4168" s="4" t="s">
        <v>13</v>
      </c>
    </row>
    <row r="4169" spans="1:8">
      <c r="A4169" t="n">
        <v>33780</v>
      </c>
      <c r="B4169" s="38" t="n">
        <v>45</v>
      </c>
      <c r="C4169" s="7" t="n">
        <v>4</v>
      </c>
      <c r="D4169" s="7" t="n">
        <v>3</v>
      </c>
      <c r="E4169" s="7" t="n">
        <v>16.5599994659424</v>
      </c>
      <c r="F4169" s="7" t="n">
        <v>213.710006713867</v>
      </c>
      <c r="G4169" s="7" t="n">
        <v>0</v>
      </c>
      <c r="H4169" s="7" t="n">
        <v>0</v>
      </c>
      <c r="I4169" s="7" t="n">
        <v>0</v>
      </c>
    </row>
    <row r="4170" spans="1:8">
      <c r="A4170" t="s">
        <v>4</v>
      </c>
      <c r="B4170" s="4" t="s">
        <v>5</v>
      </c>
      <c r="C4170" s="4" t="s">
        <v>13</v>
      </c>
      <c r="D4170" s="4" t="s">
        <v>13</v>
      </c>
      <c r="E4170" s="4" t="s">
        <v>18</v>
      </c>
      <c r="F4170" s="4" t="s">
        <v>10</v>
      </c>
    </row>
    <row r="4171" spans="1:8">
      <c r="A4171" t="n">
        <v>33798</v>
      </c>
      <c r="B4171" s="38" t="n">
        <v>45</v>
      </c>
      <c r="C4171" s="7" t="n">
        <v>5</v>
      </c>
      <c r="D4171" s="7" t="n">
        <v>3</v>
      </c>
      <c r="E4171" s="7" t="n">
        <v>6.09999990463257</v>
      </c>
      <c r="F4171" s="7" t="n">
        <v>0</v>
      </c>
    </row>
    <row r="4172" spans="1:8">
      <c r="A4172" t="s">
        <v>4</v>
      </c>
      <c r="B4172" s="4" t="s">
        <v>5</v>
      </c>
      <c r="C4172" s="4" t="s">
        <v>13</v>
      </c>
      <c r="D4172" s="4" t="s">
        <v>13</v>
      </c>
      <c r="E4172" s="4" t="s">
        <v>18</v>
      </c>
      <c r="F4172" s="4" t="s">
        <v>10</v>
      </c>
    </row>
    <row r="4173" spans="1:8">
      <c r="A4173" t="n">
        <v>33807</v>
      </c>
      <c r="B4173" s="38" t="n">
        <v>45</v>
      </c>
      <c r="C4173" s="7" t="n">
        <v>11</v>
      </c>
      <c r="D4173" s="7" t="n">
        <v>3</v>
      </c>
      <c r="E4173" s="7" t="n">
        <v>34</v>
      </c>
      <c r="F4173" s="7" t="n">
        <v>0</v>
      </c>
    </row>
    <row r="4174" spans="1:8">
      <c r="A4174" t="s">
        <v>4</v>
      </c>
      <c r="B4174" s="4" t="s">
        <v>5</v>
      </c>
      <c r="C4174" s="4" t="s">
        <v>10</v>
      </c>
      <c r="D4174" s="4" t="s">
        <v>18</v>
      </c>
      <c r="E4174" s="4" t="s">
        <v>18</v>
      </c>
      <c r="F4174" s="4" t="s">
        <v>18</v>
      </c>
      <c r="G4174" s="4" t="s">
        <v>10</v>
      </c>
      <c r="H4174" s="4" t="s">
        <v>10</v>
      </c>
    </row>
    <row r="4175" spans="1:8">
      <c r="A4175" t="n">
        <v>33816</v>
      </c>
      <c r="B4175" s="41" t="n">
        <v>60</v>
      </c>
      <c r="C4175" s="7" t="n">
        <v>0</v>
      </c>
      <c r="D4175" s="7" t="n">
        <v>0</v>
      </c>
      <c r="E4175" s="7" t="n">
        <v>0</v>
      </c>
      <c r="F4175" s="7" t="n">
        <v>0</v>
      </c>
      <c r="G4175" s="7" t="n">
        <v>0</v>
      </c>
      <c r="H4175" s="7" t="n">
        <v>0</v>
      </c>
    </row>
    <row r="4176" spans="1:8">
      <c r="A4176" t="s">
        <v>4</v>
      </c>
      <c r="B4176" s="4" t="s">
        <v>5</v>
      </c>
      <c r="C4176" s="4" t="s">
        <v>10</v>
      </c>
      <c r="D4176" s="4" t="s">
        <v>9</v>
      </c>
    </row>
    <row r="4177" spans="1:9">
      <c r="A4177" t="n">
        <v>33835</v>
      </c>
      <c r="B4177" s="46" t="n">
        <v>44</v>
      </c>
      <c r="C4177" s="7" t="n">
        <v>0</v>
      </c>
      <c r="D4177" s="7" t="n">
        <v>128</v>
      </c>
    </row>
    <row r="4178" spans="1:9">
      <c r="A4178" t="s">
        <v>4</v>
      </c>
      <c r="B4178" s="4" t="s">
        <v>5</v>
      </c>
      <c r="C4178" s="4" t="s">
        <v>10</v>
      </c>
      <c r="D4178" s="4" t="s">
        <v>9</v>
      </c>
    </row>
    <row r="4179" spans="1:9">
      <c r="A4179" t="n">
        <v>33842</v>
      </c>
      <c r="B4179" s="46" t="n">
        <v>44</v>
      </c>
      <c r="C4179" s="7" t="n">
        <v>0</v>
      </c>
      <c r="D4179" s="7" t="n">
        <v>32</v>
      </c>
    </row>
    <row r="4180" spans="1:9">
      <c r="A4180" t="s">
        <v>4</v>
      </c>
      <c r="B4180" s="4" t="s">
        <v>5</v>
      </c>
      <c r="C4180" s="4" t="s">
        <v>10</v>
      </c>
      <c r="D4180" s="4" t="s">
        <v>9</v>
      </c>
    </row>
    <row r="4181" spans="1:9">
      <c r="A4181" t="n">
        <v>33849</v>
      </c>
      <c r="B4181" s="46" t="n">
        <v>44</v>
      </c>
      <c r="C4181" s="7" t="n">
        <v>18</v>
      </c>
      <c r="D4181" s="7" t="n">
        <v>128</v>
      </c>
    </row>
    <row r="4182" spans="1:9">
      <c r="A4182" t="s">
        <v>4</v>
      </c>
      <c r="B4182" s="4" t="s">
        <v>5</v>
      </c>
      <c r="C4182" s="4" t="s">
        <v>10</v>
      </c>
      <c r="D4182" s="4" t="s">
        <v>9</v>
      </c>
    </row>
    <row r="4183" spans="1:9">
      <c r="A4183" t="n">
        <v>33856</v>
      </c>
      <c r="B4183" s="46" t="n">
        <v>44</v>
      </c>
      <c r="C4183" s="7" t="n">
        <v>18</v>
      </c>
      <c r="D4183" s="7" t="n">
        <v>32</v>
      </c>
    </row>
    <row r="4184" spans="1:9">
      <c r="A4184" t="s">
        <v>4</v>
      </c>
      <c r="B4184" s="4" t="s">
        <v>5</v>
      </c>
      <c r="C4184" s="4" t="s">
        <v>10</v>
      </c>
      <c r="D4184" s="4" t="s">
        <v>9</v>
      </c>
    </row>
    <row r="4185" spans="1:9">
      <c r="A4185" t="n">
        <v>33863</v>
      </c>
      <c r="B4185" s="46" t="n">
        <v>44</v>
      </c>
      <c r="C4185" s="7" t="n">
        <v>7024</v>
      </c>
      <c r="D4185" s="7" t="n">
        <v>128</v>
      </c>
    </row>
    <row r="4186" spans="1:9">
      <c r="A4186" t="s">
        <v>4</v>
      </c>
      <c r="B4186" s="4" t="s">
        <v>5</v>
      </c>
      <c r="C4186" s="4" t="s">
        <v>10</v>
      </c>
    </row>
    <row r="4187" spans="1:9">
      <c r="A4187" t="n">
        <v>33870</v>
      </c>
      <c r="B4187" s="30" t="n">
        <v>16</v>
      </c>
      <c r="C4187" s="7" t="n">
        <v>500</v>
      </c>
    </row>
    <row r="4188" spans="1:9">
      <c r="A4188" t="s">
        <v>4</v>
      </c>
      <c r="B4188" s="4" t="s">
        <v>5</v>
      </c>
      <c r="C4188" s="4" t="s">
        <v>13</v>
      </c>
      <c r="D4188" s="4" t="s">
        <v>10</v>
      </c>
      <c r="E4188" s="4" t="s">
        <v>18</v>
      </c>
      <c r="F4188" s="4" t="s">
        <v>10</v>
      </c>
      <c r="G4188" s="4" t="s">
        <v>9</v>
      </c>
      <c r="H4188" s="4" t="s">
        <v>9</v>
      </c>
      <c r="I4188" s="4" t="s">
        <v>10</v>
      </c>
      <c r="J4188" s="4" t="s">
        <v>10</v>
      </c>
      <c r="K4188" s="4" t="s">
        <v>9</v>
      </c>
      <c r="L4188" s="4" t="s">
        <v>9</v>
      </c>
      <c r="M4188" s="4" t="s">
        <v>9</v>
      </c>
      <c r="N4188" s="4" t="s">
        <v>9</v>
      </c>
      <c r="O4188" s="4" t="s">
        <v>6</v>
      </c>
    </row>
    <row r="4189" spans="1:9">
      <c r="A4189" t="n">
        <v>33873</v>
      </c>
      <c r="B4189" s="14" t="n">
        <v>50</v>
      </c>
      <c r="C4189" s="7" t="n">
        <v>0</v>
      </c>
      <c r="D4189" s="7" t="n">
        <v>2125</v>
      </c>
      <c r="E4189" s="7" t="n">
        <v>1</v>
      </c>
      <c r="F4189" s="7" t="n">
        <v>0</v>
      </c>
      <c r="G4189" s="7" t="n">
        <v>0</v>
      </c>
      <c r="H4189" s="7" t="n">
        <v>0</v>
      </c>
      <c r="I4189" s="7" t="n">
        <v>0</v>
      </c>
      <c r="J4189" s="7" t="n">
        <v>65533</v>
      </c>
      <c r="K4189" s="7" t="n">
        <v>0</v>
      </c>
      <c r="L4189" s="7" t="n">
        <v>0</v>
      </c>
      <c r="M4189" s="7" t="n">
        <v>0</v>
      </c>
      <c r="N4189" s="7" t="n">
        <v>0</v>
      </c>
      <c r="O4189" s="7" t="s">
        <v>12</v>
      </c>
    </row>
    <row r="4190" spans="1:9">
      <c r="A4190" t="s">
        <v>4</v>
      </c>
      <c r="B4190" s="4" t="s">
        <v>5</v>
      </c>
      <c r="C4190" s="4" t="s">
        <v>10</v>
      </c>
    </row>
    <row r="4191" spans="1:9">
      <c r="A4191" t="n">
        <v>33912</v>
      </c>
      <c r="B4191" s="30" t="n">
        <v>16</v>
      </c>
      <c r="C4191" s="7" t="n">
        <v>1000</v>
      </c>
    </row>
    <row r="4192" spans="1:9">
      <c r="A4192" t="s">
        <v>4</v>
      </c>
      <c r="B4192" s="4" t="s">
        <v>5</v>
      </c>
      <c r="C4192" s="4" t="s">
        <v>13</v>
      </c>
      <c r="D4192" s="4" t="s">
        <v>10</v>
      </c>
      <c r="E4192" s="4" t="s">
        <v>6</v>
      </c>
      <c r="F4192" s="4" t="s">
        <v>6</v>
      </c>
      <c r="G4192" s="4" t="s">
        <v>6</v>
      </c>
      <c r="H4192" s="4" t="s">
        <v>6</v>
      </c>
    </row>
    <row r="4193" spans="1:15">
      <c r="A4193" t="n">
        <v>33915</v>
      </c>
      <c r="B4193" s="43" t="n">
        <v>51</v>
      </c>
      <c r="C4193" s="7" t="n">
        <v>3</v>
      </c>
      <c r="D4193" s="7" t="n">
        <v>11</v>
      </c>
      <c r="E4193" s="7" t="s">
        <v>64</v>
      </c>
      <c r="F4193" s="7" t="s">
        <v>65</v>
      </c>
      <c r="G4193" s="7" t="s">
        <v>66</v>
      </c>
      <c r="H4193" s="7" t="s">
        <v>67</v>
      </c>
    </row>
    <row r="4194" spans="1:15">
      <c r="A4194" t="s">
        <v>4</v>
      </c>
      <c r="B4194" s="4" t="s">
        <v>5</v>
      </c>
      <c r="C4194" s="4" t="s">
        <v>13</v>
      </c>
      <c r="D4194" s="4" t="s">
        <v>10</v>
      </c>
      <c r="E4194" s="4" t="s">
        <v>6</v>
      </c>
      <c r="F4194" s="4" t="s">
        <v>6</v>
      </c>
      <c r="G4194" s="4" t="s">
        <v>6</v>
      </c>
      <c r="H4194" s="4" t="s">
        <v>6</v>
      </c>
    </row>
    <row r="4195" spans="1:15">
      <c r="A4195" t="n">
        <v>33928</v>
      </c>
      <c r="B4195" s="43" t="n">
        <v>51</v>
      </c>
      <c r="C4195" s="7" t="n">
        <v>3</v>
      </c>
      <c r="D4195" s="7" t="n">
        <v>15</v>
      </c>
      <c r="E4195" s="7" t="s">
        <v>64</v>
      </c>
      <c r="F4195" s="7" t="s">
        <v>67</v>
      </c>
      <c r="G4195" s="7" t="s">
        <v>66</v>
      </c>
      <c r="H4195" s="7" t="s">
        <v>67</v>
      </c>
    </row>
    <row r="4196" spans="1:15">
      <c r="A4196" t="s">
        <v>4</v>
      </c>
      <c r="B4196" s="4" t="s">
        <v>5</v>
      </c>
      <c r="C4196" s="4" t="s">
        <v>13</v>
      </c>
      <c r="D4196" s="4" t="s">
        <v>10</v>
      </c>
      <c r="E4196" s="4" t="s">
        <v>6</v>
      </c>
      <c r="F4196" s="4" t="s">
        <v>6</v>
      </c>
      <c r="G4196" s="4" t="s">
        <v>6</v>
      </c>
      <c r="H4196" s="4" t="s">
        <v>6</v>
      </c>
    </row>
    <row r="4197" spans="1:15">
      <c r="A4197" t="n">
        <v>33941</v>
      </c>
      <c r="B4197" s="43" t="n">
        <v>51</v>
      </c>
      <c r="C4197" s="7" t="n">
        <v>3</v>
      </c>
      <c r="D4197" s="7" t="n">
        <v>16</v>
      </c>
      <c r="E4197" s="7" t="s">
        <v>64</v>
      </c>
      <c r="F4197" s="7" t="s">
        <v>65</v>
      </c>
      <c r="G4197" s="7" t="s">
        <v>66</v>
      </c>
      <c r="H4197" s="7" t="s">
        <v>67</v>
      </c>
    </row>
    <row r="4198" spans="1:15">
      <c r="A4198" t="s">
        <v>4</v>
      </c>
      <c r="B4198" s="4" t="s">
        <v>5</v>
      </c>
      <c r="C4198" s="4" t="s">
        <v>13</v>
      </c>
      <c r="D4198" s="4" t="s">
        <v>10</v>
      </c>
      <c r="E4198" s="4" t="s">
        <v>6</v>
      </c>
      <c r="F4198" s="4" t="s">
        <v>6</v>
      </c>
      <c r="G4198" s="4" t="s">
        <v>6</v>
      </c>
      <c r="H4198" s="4" t="s">
        <v>6</v>
      </c>
    </row>
    <row r="4199" spans="1:15">
      <c r="A4199" t="n">
        <v>33954</v>
      </c>
      <c r="B4199" s="43" t="n">
        <v>51</v>
      </c>
      <c r="C4199" s="7" t="n">
        <v>3</v>
      </c>
      <c r="D4199" s="7" t="n">
        <v>14</v>
      </c>
      <c r="E4199" s="7" t="s">
        <v>64</v>
      </c>
      <c r="F4199" s="7" t="s">
        <v>65</v>
      </c>
      <c r="G4199" s="7" t="s">
        <v>66</v>
      </c>
      <c r="H4199" s="7" t="s">
        <v>67</v>
      </c>
    </row>
    <row r="4200" spans="1:15">
      <c r="A4200" t="s">
        <v>4</v>
      </c>
      <c r="B4200" s="4" t="s">
        <v>5</v>
      </c>
      <c r="C4200" s="4" t="s">
        <v>10</v>
      </c>
      <c r="D4200" s="4" t="s">
        <v>13</v>
      </c>
      <c r="E4200" s="4" t="s">
        <v>18</v>
      </c>
      <c r="F4200" s="4" t="s">
        <v>10</v>
      </c>
    </row>
    <row r="4201" spans="1:15">
      <c r="A4201" t="n">
        <v>33967</v>
      </c>
      <c r="B4201" s="47" t="n">
        <v>59</v>
      </c>
      <c r="C4201" s="7" t="n">
        <v>11</v>
      </c>
      <c r="D4201" s="7" t="n">
        <v>16</v>
      </c>
      <c r="E4201" s="7" t="n">
        <v>0.150000005960464</v>
      </c>
      <c r="F4201" s="7" t="n">
        <v>0</v>
      </c>
    </row>
    <row r="4202" spans="1:15">
      <c r="A4202" t="s">
        <v>4</v>
      </c>
      <c r="B4202" s="4" t="s">
        <v>5</v>
      </c>
      <c r="C4202" s="4" t="s">
        <v>10</v>
      </c>
      <c r="D4202" s="4" t="s">
        <v>13</v>
      </c>
      <c r="E4202" s="4" t="s">
        <v>18</v>
      </c>
      <c r="F4202" s="4" t="s">
        <v>10</v>
      </c>
    </row>
    <row r="4203" spans="1:15">
      <c r="A4203" t="n">
        <v>33977</v>
      </c>
      <c r="B4203" s="47" t="n">
        <v>59</v>
      </c>
      <c r="C4203" s="7" t="n">
        <v>14</v>
      </c>
      <c r="D4203" s="7" t="n">
        <v>16</v>
      </c>
      <c r="E4203" s="7" t="n">
        <v>0.150000005960464</v>
      </c>
      <c r="F4203" s="7" t="n">
        <v>0</v>
      </c>
    </row>
    <row r="4204" spans="1:15">
      <c r="A4204" t="s">
        <v>4</v>
      </c>
      <c r="B4204" s="4" t="s">
        <v>5</v>
      </c>
      <c r="C4204" s="4" t="s">
        <v>10</v>
      </c>
      <c r="D4204" s="4" t="s">
        <v>13</v>
      </c>
      <c r="E4204" s="4" t="s">
        <v>18</v>
      </c>
      <c r="F4204" s="4" t="s">
        <v>10</v>
      </c>
    </row>
    <row r="4205" spans="1:15">
      <c r="A4205" t="n">
        <v>33987</v>
      </c>
      <c r="B4205" s="47" t="n">
        <v>59</v>
      </c>
      <c r="C4205" s="7" t="n">
        <v>1</v>
      </c>
      <c r="D4205" s="7" t="n">
        <v>16</v>
      </c>
      <c r="E4205" s="7" t="n">
        <v>0.150000005960464</v>
      </c>
      <c r="F4205" s="7" t="n">
        <v>0</v>
      </c>
    </row>
    <row r="4206" spans="1:15">
      <c r="A4206" t="s">
        <v>4</v>
      </c>
      <c r="B4206" s="4" t="s">
        <v>5</v>
      </c>
      <c r="C4206" s="4" t="s">
        <v>10</v>
      </c>
      <c r="D4206" s="4" t="s">
        <v>13</v>
      </c>
      <c r="E4206" s="4" t="s">
        <v>18</v>
      </c>
      <c r="F4206" s="4" t="s">
        <v>10</v>
      </c>
    </row>
    <row r="4207" spans="1:15">
      <c r="A4207" t="n">
        <v>33997</v>
      </c>
      <c r="B4207" s="47" t="n">
        <v>59</v>
      </c>
      <c r="C4207" s="7" t="n">
        <v>2</v>
      </c>
      <c r="D4207" s="7" t="n">
        <v>16</v>
      </c>
      <c r="E4207" s="7" t="n">
        <v>0.150000005960464</v>
      </c>
      <c r="F4207" s="7" t="n">
        <v>0</v>
      </c>
    </row>
    <row r="4208" spans="1:15">
      <c r="A4208" t="s">
        <v>4</v>
      </c>
      <c r="B4208" s="4" t="s">
        <v>5</v>
      </c>
      <c r="C4208" s="4" t="s">
        <v>10</v>
      </c>
      <c r="D4208" s="4" t="s">
        <v>13</v>
      </c>
      <c r="E4208" s="4" t="s">
        <v>18</v>
      </c>
      <c r="F4208" s="4" t="s">
        <v>10</v>
      </c>
    </row>
    <row r="4209" spans="1:8">
      <c r="A4209" t="n">
        <v>34007</v>
      </c>
      <c r="B4209" s="47" t="n">
        <v>59</v>
      </c>
      <c r="C4209" s="7" t="n">
        <v>3</v>
      </c>
      <c r="D4209" s="7" t="n">
        <v>16</v>
      </c>
      <c r="E4209" s="7" t="n">
        <v>0.150000005960464</v>
      </c>
      <c r="F4209" s="7" t="n">
        <v>0</v>
      </c>
    </row>
    <row r="4210" spans="1:8">
      <c r="A4210" t="s">
        <v>4</v>
      </c>
      <c r="B4210" s="4" t="s">
        <v>5</v>
      </c>
      <c r="C4210" s="4" t="s">
        <v>10</v>
      </c>
      <c r="D4210" s="4" t="s">
        <v>13</v>
      </c>
      <c r="E4210" s="4" t="s">
        <v>18</v>
      </c>
      <c r="F4210" s="4" t="s">
        <v>10</v>
      </c>
    </row>
    <row r="4211" spans="1:8">
      <c r="A4211" t="n">
        <v>34017</v>
      </c>
      <c r="B4211" s="47" t="n">
        <v>59</v>
      </c>
      <c r="C4211" s="7" t="n">
        <v>4</v>
      </c>
      <c r="D4211" s="7" t="n">
        <v>16</v>
      </c>
      <c r="E4211" s="7" t="n">
        <v>0.150000005960464</v>
      </c>
      <c r="F4211" s="7" t="n">
        <v>0</v>
      </c>
    </row>
    <row r="4212" spans="1:8">
      <c r="A4212" t="s">
        <v>4</v>
      </c>
      <c r="B4212" s="4" t="s">
        <v>5</v>
      </c>
      <c r="C4212" s="4" t="s">
        <v>10</v>
      </c>
      <c r="D4212" s="4" t="s">
        <v>13</v>
      </c>
      <c r="E4212" s="4" t="s">
        <v>18</v>
      </c>
      <c r="F4212" s="4" t="s">
        <v>10</v>
      </c>
    </row>
    <row r="4213" spans="1:8">
      <c r="A4213" t="n">
        <v>34027</v>
      </c>
      <c r="B4213" s="47" t="n">
        <v>59</v>
      </c>
      <c r="C4213" s="7" t="n">
        <v>31</v>
      </c>
      <c r="D4213" s="7" t="n">
        <v>16</v>
      </c>
      <c r="E4213" s="7" t="n">
        <v>0.150000005960464</v>
      </c>
      <c r="F4213" s="7" t="n">
        <v>0</v>
      </c>
    </row>
    <row r="4214" spans="1:8">
      <c r="A4214" t="s">
        <v>4</v>
      </c>
      <c r="B4214" s="4" t="s">
        <v>5</v>
      </c>
      <c r="C4214" s="4" t="s">
        <v>10</v>
      </c>
      <c r="D4214" s="4" t="s">
        <v>13</v>
      </c>
      <c r="E4214" s="4" t="s">
        <v>18</v>
      </c>
      <c r="F4214" s="4" t="s">
        <v>10</v>
      </c>
    </row>
    <row r="4215" spans="1:8">
      <c r="A4215" t="n">
        <v>34037</v>
      </c>
      <c r="B4215" s="47" t="n">
        <v>59</v>
      </c>
      <c r="C4215" s="7" t="n">
        <v>5</v>
      </c>
      <c r="D4215" s="7" t="n">
        <v>16</v>
      </c>
      <c r="E4215" s="7" t="n">
        <v>0.150000005960464</v>
      </c>
      <c r="F4215" s="7" t="n">
        <v>0</v>
      </c>
    </row>
    <row r="4216" spans="1:8">
      <c r="A4216" t="s">
        <v>4</v>
      </c>
      <c r="B4216" s="4" t="s">
        <v>5</v>
      </c>
      <c r="C4216" s="4" t="s">
        <v>10</v>
      </c>
      <c r="D4216" s="4" t="s">
        <v>13</v>
      </c>
      <c r="E4216" s="4" t="s">
        <v>18</v>
      </c>
      <c r="F4216" s="4" t="s">
        <v>10</v>
      </c>
    </row>
    <row r="4217" spans="1:8">
      <c r="A4217" t="n">
        <v>34047</v>
      </c>
      <c r="B4217" s="47" t="n">
        <v>59</v>
      </c>
      <c r="C4217" s="7" t="n">
        <v>6</v>
      </c>
      <c r="D4217" s="7" t="n">
        <v>16</v>
      </c>
      <c r="E4217" s="7" t="n">
        <v>0.150000005960464</v>
      </c>
      <c r="F4217" s="7" t="n">
        <v>0</v>
      </c>
    </row>
    <row r="4218" spans="1:8">
      <c r="A4218" t="s">
        <v>4</v>
      </c>
      <c r="B4218" s="4" t="s">
        <v>5</v>
      </c>
      <c r="C4218" s="4" t="s">
        <v>10</v>
      </c>
      <c r="D4218" s="4" t="s">
        <v>13</v>
      </c>
      <c r="E4218" s="4" t="s">
        <v>18</v>
      </c>
      <c r="F4218" s="4" t="s">
        <v>10</v>
      </c>
    </row>
    <row r="4219" spans="1:8">
      <c r="A4219" t="n">
        <v>34057</v>
      </c>
      <c r="B4219" s="47" t="n">
        <v>59</v>
      </c>
      <c r="C4219" s="7" t="n">
        <v>15</v>
      </c>
      <c r="D4219" s="7" t="n">
        <v>16</v>
      </c>
      <c r="E4219" s="7" t="n">
        <v>0.150000005960464</v>
      </c>
      <c r="F4219" s="7" t="n">
        <v>0</v>
      </c>
    </row>
    <row r="4220" spans="1:8">
      <c r="A4220" t="s">
        <v>4</v>
      </c>
      <c r="B4220" s="4" t="s">
        <v>5</v>
      </c>
      <c r="C4220" s="4" t="s">
        <v>10</v>
      </c>
      <c r="D4220" s="4" t="s">
        <v>13</v>
      </c>
      <c r="E4220" s="4" t="s">
        <v>18</v>
      </c>
      <c r="F4220" s="4" t="s">
        <v>10</v>
      </c>
    </row>
    <row r="4221" spans="1:8">
      <c r="A4221" t="n">
        <v>34067</v>
      </c>
      <c r="B4221" s="47" t="n">
        <v>59</v>
      </c>
      <c r="C4221" s="7" t="n">
        <v>16</v>
      </c>
      <c r="D4221" s="7" t="n">
        <v>16</v>
      </c>
      <c r="E4221" s="7" t="n">
        <v>0.150000005960464</v>
      </c>
      <c r="F4221" s="7" t="n">
        <v>0</v>
      </c>
    </row>
    <row r="4222" spans="1:8">
      <c r="A4222" t="s">
        <v>4</v>
      </c>
      <c r="B4222" s="4" t="s">
        <v>5</v>
      </c>
      <c r="C4222" s="4" t="s">
        <v>10</v>
      </c>
      <c r="D4222" s="4" t="s">
        <v>13</v>
      </c>
      <c r="E4222" s="4" t="s">
        <v>18</v>
      </c>
      <c r="F4222" s="4" t="s">
        <v>10</v>
      </c>
    </row>
    <row r="4223" spans="1:8">
      <c r="A4223" t="n">
        <v>34077</v>
      </c>
      <c r="B4223" s="47" t="n">
        <v>59</v>
      </c>
      <c r="C4223" s="7" t="n">
        <v>7</v>
      </c>
      <c r="D4223" s="7" t="n">
        <v>16</v>
      </c>
      <c r="E4223" s="7" t="n">
        <v>0.150000005960464</v>
      </c>
      <c r="F4223" s="7" t="n">
        <v>0</v>
      </c>
    </row>
    <row r="4224" spans="1:8">
      <c r="A4224" t="s">
        <v>4</v>
      </c>
      <c r="B4224" s="4" t="s">
        <v>5</v>
      </c>
      <c r="C4224" s="4" t="s">
        <v>10</v>
      </c>
      <c r="D4224" s="4" t="s">
        <v>13</v>
      </c>
      <c r="E4224" s="4" t="s">
        <v>18</v>
      </c>
      <c r="F4224" s="4" t="s">
        <v>10</v>
      </c>
    </row>
    <row r="4225" spans="1:6">
      <c r="A4225" t="n">
        <v>34087</v>
      </c>
      <c r="B4225" s="47" t="n">
        <v>59</v>
      </c>
      <c r="C4225" s="7" t="n">
        <v>8</v>
      </c>
      <c r="D4225" s="7" t="n">
        <v>16</v>
      </c>
      <c r="E4225" s="7" t="n">
        <v>0.150000005960464</v>
      </c>
      <c r="F4225" s="7" t="n">
        <v>0</v>
      </c>
    </row>
    <row r="4226" spans="1:6">
      <c r="A4226" t="s">
        <v>4</v>
      </c>
      <c r="B4226" s="4" t="s">
        <v>5</v>
      </c>
      <c r="C4226" s="4" t="s">
        <v>10</v>
      </c>
      <c r="D4226" s="4" t="s">
        <v>13</v>
      </c>
      <c r="E4226" s="4" t="s">
        <v>18</v>
      </c>
      <c r="F4226" s="4" t="s">
        <v>10</v>
      </c>
    </row>
    <row r="4227" spans="1:6">
      <c r="A4227" t="n">
        <v>34097</v>
      </c>
      <c r="B4227" s="47" t="n">
        <v>59</v>
      </c>
      <c r="C4227" s="7" t="n">
        <v>9</v>
      </c>
      <c r="D4227" s="7" t="n">
        <v>16</v>
      </c>
      <c r="E4227" s="7" t="n">
        <v>0.150000005960464</v>
      </c>
      <c r="F4227" s="7" t="n">
        <v>0</v>
      </c>
    </row>
    <row r="4228" spans="1:6">
      <c r="A4228" t="s">
        <v>4</v>
      </c>
      <c r="B4228" s="4" t="s">
        <v>5</v>
      </c>
      <c r="C4228" s="4" t="s">
        <v>10</v>
      </c>
    </row>
    <row r="4229" spans="1:6">
      <c r="A4229" t="n">
        <v>34107</v>
      </c>
      <c r="B4229" s="30" t="n">
        <v>16</v>
      </c>
      <c r="C4229" s="7" t="n">
        <v>1000</v>
      </c>
    </row>
    <row r="4230" spans="1:6">
      <c r="A4230" t="s">
        <v>4</v>
      </c>
      <c r="B4230" s="4" t="s">
        <v>5</v>
      </c>
      <c r="C4230" s="4" t="s">
        <v>13</v>
      </c>
      <c r="D4230" s="4" t="s">
        <v>13</v>
      </c>
      <c r="E4230" s="4" t="s">
        <v>18</v>
      </c>
      <c r="F4230" s="4" t="s">
        <v>18</v>
      </c>
      <c r="G4230" s="4" t="s">
        <v>18</v>
      </c>
      <c r="H4230" s="4" t="s">
        <v>10</v>
      </c>
    </row>
    <row r="4231" spans="1:6">
      <c r="A4231" t="n">
        <v>34110</v>
      </c>
      <c r="B4231" s="38" t="n">
        <v>45</v>
      </c>
      <c r="C4231" s="7" t="n">
        <v>2</v>
      </c>
      <c r="D4231" s="7" t="n">
        <v>3</v>
      </c>
      <c r="E4231" s="7" t="n">
        <v>-14.5799999237061</v>
      </c>
      <c r="F4231" s="7" t="n">
        <v>5.78000020980835</v>
      </c>
      <c r="G4231" s="7" t="n">
        <v>55.8899993896484</v>
      </c>
      <c r="H4231" s="7" t="n">
        <v>5000</v>
      </c>
    </row>
    <row r="4232" spans="1:6">
      <c r="A4232" t="s">
        <v>4</v>
      </c>
      <c r="B4232" s="4" t="s">
        <v>5</v>
      </c>
      <c r="C4232" s="4" t="s">
        <v>13</v>
      </c>
      <c r="D4232" s="4" t="s">
        <v>13</v>
      </c>
      <c r="E4232" s="4" t="s">
        <v>18</v>
      </c>
      <c r="F4232" s="4" t="s">
        <v>18</v>
      </c>
      <c r="G4232" s="4" t="s">
        <v>18</v>
      </c>
      <c r="H4232" s="4" t="s">
        <v>10</v>
      </c>
      <c r="I4232" s="4" t="s">
        <v>13</v>
      </c>
    </row>
    <row r="4233" spans="1:6">
      <c r="A4233" t="n">
        <v>34127</v>
      </c>
      <c r="B4233" s="38" t="n">
        <v>45</v>
      </c>
      <c r="C4233" s="7" t="n">
        <v>4</v>
      </c>
      <c r="D4233" s="7" t="n">
        <v>3</v>
      </c>
      <c r="E4233" s="7" t="n">
        <v>353.279998779297</v>
      </c>
      <c r="F4233" s="7" t="n">
        <v>21.9300003051758</v>
      </c>
      <c r="G4233" s="7" t="n">
        <v>0</v>
      </c>
      <c r="H4233" s="7" t="n">
        <v>5000</v>
      </c>
      <c r="I4233" s="7" t="n">
        <v>1</v>
      </c>
    </row>
    <row r="4234" spans="1:6">
      <c r="A4234" t="s">
        <v>4</v>
      </c>
      <c r="B4234" s="4" t="s">
        <v>5</v>
      </c>
      <c r="C4234" s="4" t="s">
        <v>13</v>
      </c>
      <c r="D4234" s="4" t="s">
        <v>13</v>
      </c>
      <c r="E4234" s="4" t="s">
        <v>18</v>
      </c>
      <c r="F4234" s="4" t="s">
        <v>10</v>
      </c>
    </row>
    <row r="4235" spans="1:6">
      <c r="A4235" t="n">
        <v>34145</v>
      </c>
      <c r="B4235" s="38" t="n">
        <v>45</v>
      </c>
      <c r="C4235" s="7" t="n">
        <v>5</v>
      </c>
      <c r="D4235" s="7" t="n">
        <v>3</v>
      </c>
      <c r="E4235" s="7" t="n">
        <v>2.5</v>
      </c>
      <c r="F4235" s="7" t="n">
        <v>5000</v>
      </c>
    </row>
    <row r="4236" spans="1:6">
      <c r="A4236" t="s">
        <v>4</v>
      </c>
      <c r="B4236" s="4" t="s">
        <v>5</v>
      </c>
      <c r="C4236" s="4" t="s">
        <v>13</v>
      </c>
      <c r="D4236" s="4" t="s">
        <v>13</v>
      </c>
      <c r="E4236" s="4" t="s">
        <v>18</v>
      </c>
      <c r="F4236" s="4" t="s">
        <v>10</v>
      </c>
    </row>
    <row r="4237" spans="1:6">
      <c r="A4237" t="n">
        <v>34154</v>
      </c>
      <c r="B4237" s="38" t="n">
        <v>45</v>
      </c>
      <c r="C4237" s="7" t="n">
        <v>11</v>
      </c>
      <c r="D4237" s="7" t="n">
        <v>3</v>
      </c>
      <c r="E4237" s="7" t="n">
        <v>34</v>
      </c>
      <c r="F4237" s="7" t="n">
        <v>5000</v>
      </c>
    </row>
    <row r="4238" spans="1:6">
      <c r="A4238" t="s">
        <v>4</v>
      </c>
      <c r="B4238" s="4" t="s">
        <v>5</v>
      </c>
      <c r="C4238" s="4" t="s">
        <v>10</v>
      </c>
    </row>
    <row r="4239" spans="1:6">
      <c r="A4239" t="n">
        <v>34163</v>
      </c>
      <c r="B4239" s="30" t="n">
        <v>16</v>
      </c>
      <c r="C4239" s="7" t="n">
        <v>1000</v>
      </c>
    </row>
    <row r="4240" spans="1:6">
      <c r="A4240" t="s">
        <v>4</v>
      </c>
      <c r="B4240" s="4" t="s">
        <v>5</v>
      </c>
      <c r="C4240" s="4" t="s">
        <v>13</v>
      </c>
      <c r="D4240" s="4" t="s">
        <v>10</v>
      </c>
      <c r="E4240" s="4" t="s">
        <v>10</v>
      </c>
      <c r="F4240" s="4" t="s">
        <v>10</v>
      </c>
      <c r="G4240" s="4" t="s">
        <v>10</v>
      </c>
      <c r="H4240" s="4" t="s">
        <v>10</v>
      </c>
      <c r="I4240" s="4" t="s">
        <v>6</v>
      </c>
      <c r="J4240" s="4" t="s">
        <v>18</v>
      </c>
      <c r="K4240" s="4" t="s">
        <v>18</v>
      </c>
      <c r="L4240" s="4" t="s">
        <v>18</v>
      </c>
      <c r="M4240" s="4" t="s">
        <v>9</v>
      </c>
      <c r="N4240" s="4" t="s">
        <v>9</v>
      </c>
      <c r="O4240" s="4" t="s">
        <v>18</v>
      </c>
      <c r="P4240" s="4" t="s">
        <v>18</v>
      </c>
      <c r="Q4240" s="4" t="s">
        <v>18</v>
      </c>
      <c r="R4240" s="4" t="s">
        <v>18</v>
      </c>
      <c r="S4240" s="4" t="s">
        <v>13</v>
      </c>
    </row>
    <row r="4241" spans="1:19">
      <c r="A4241" t="n">
        <v>34166</v>
      </c>
      <c r="B4241" s="31" t="n">
        <v>39</v>
      </c>
      <c r="C4241" s="7" t="n">
        <v>12</v>
      </c>
      <c r="D4241" s="7" t="n">
        <v>65533</v>
      </c>
      <c r="E4241" s="7" t="n">
        <v>201</v>
      </c>
      <c r="F4241" s="7" t="n">
        <v>0</v>
      </c>
      <c r="G4241" s="7" t="n">
        <v>7024</v>
      </c>
      <c r="H4241" s="7" t="n">
        <v>3</v>
      </c>
      <c r="I4241" s="7" t="s">
        <v>12</v>
      </c>
      <c r="J4241" s="7" t="n">
        <v>0</v>
      </c>
      <c r="K4241" s="7" t="n">
        <v>0.5</v>
      </c>
      <c r="L4241" s="7" t="n">
        <v>0</v>
      </c>
      <c r="M4241" s="7" t="n">
        <v>0</v>
      </c>
      <c r="N4241" s="7" t="n">
        <v>0</v>
      </c>
      <c r="O4241" s="7" t="n">
        <v>0</v>
      </c>
      <c r="P4241" s="7" t="n">
        <v>1</v>
      </c>
      <c r="Q4241" s="7" t="n">
        <v>1</v>
      </c>
      <c r="R4241" s="7" t="n">
        <v>1</v>
      </c>
      <c r="S4241" s="7" t="n">
        <v>105</v>
      </c>
    </row>
    <row r="4242" spans="1:19">
      <c r="A4242" t="s">
        <v>4</v>
      </c>
      <c r="B4242" s="4" t="s">
        <v>5</v>
      </c>
      <c r="C4242" s="4" t="s">
        <v>10</v>
      </c>
      <c r="D4242" s="4" t="s">
        <v>18</v>
      </c>
      <c r="E4242" s="4" t="s">
        <v>18</v>
      </c>
      <c r="F4242" s="4" t="s">
        <v>18</v>
      </c>
      <c r="G4242" s="4" t="s">
        <v>18</v>
      </c>
    </row>
    <row r="4243" spans="1:19">
      <c r="A4243" t="n">
        <v>34216</v>
      </c>
      <c r="B4243" s="34" t="n">
        <v>46</v>
      </c>
      <c r="C4243" s="7" t="n">
        <v>19</v>
      </c>
      <c r="D4243" s="7" t="n">
        <v>-15.0200004577637</v>
      </c>
      <c r="E4243" s="7" t="n">
        <v>5.88000011444092</v>
      </c>
      <c r="F4243" s="7" t="n">
        <v>55.5200004577637</v>
      </c>
      <c r="G4243" s="7" t="n">
        <v>51.9000015258789</v>
      </c>
    </row>
    <row r="4244" spans="1:19">
      <c r="A4244" t="s">
        <v>4</v>
      </c>
      <c r="B4244" s="4" t="s">
        <v>5</v>
      </c>
      <c r="C4244" s="4" t="s">
        <v>10</v>
      </c>
      <c r="D4244" s="4" t="s">
        <v>9</v>
      </c>
      <c r="E4244" s="4" t="s">
        <v>9</v>
      </c>
      <c r="F4244" s="4" t="s">
        <v>9</v>
      </c>
      <c r="G4244" s="4" t="s">
        <v>9</v>
      </c>
      <c r="H4244" s="4" t="s">
        <v>10</v>
      </c>
      <c r="I4244" s="4" t="s">
        <v>13</v>
      </c>
    </row>
    <row r="4245" spans="1:19">
      <c r="A4245" t="n">
        <v>34235</v>
      </c>
      <c r="B4245" s="70" t="n">
        <v>66</v>
      </c>
      <c r="C4245" s="7" t="n">
        <v>19</v>
      </c>
      <c r="D4245" s="7" t="n">
        <v>1065353216</v>
      </c>
      <c r="E4245" s="7" t="n">
        <v>1065353216</v>
      </c>
      <c r="F4245" s="7" t="n">
        <v>1065353216</v>
      </c>
      <c r="G4245" s="7" t="n">
        <v>0</v>
      </c>
      <c r="H4245" s="7" t="n">
        <v>0</v>
      </c>
      <c r="I4245" s="7" t="n">
        <v>3</v>
      </c>
    </row>
    <row r="4246" spans="1:19">
      <c r="A4246" t="s">
        <v>4</v>
      </c>
      <c r="B4246" s="4" t="s">
        <v>5</v>
      </c>
      <c r="C4246" s="4" t="s">
        <v>10</v>
      </c>
      <c r="D4246" s="4" t="s">
        <v>18</v>
      </c>
      <c r="E4246" s="4" t="s">
        <v>18</v>
      </c>
      <c r="F4246" s="4" t="s">
        <v>18</v>
      </c>
      <c r="G4246" s="4" t="s">
        <v>18</v>
      </c>
    </row>
    <row r="4247" spans="1:19">
      <c r="A4247" t="n">
        <v>34257</v>
      </c>
      <c r="B4247" s="34" t="n">
        <v>46</v>
      </c>
      <c r="C4247" s="7" t="n">
        <v>7024</v>
      </c>
      <c r="D4247" s="7" t="n">
        <v>-19.5699996948242</v>
      </c>
      <c r="E4247" s="7" t="n">
        <v>6.55999994277954</v>
      </c>
      <c r="F4247" s="7" t="n">
        <v>52.7599983215332</v>
      </c>
      <c r="G4247" s="7" t="n">
        <v>58</v>
      </c>
    </row>
    <row r="4248" spans="1:19">
      <c r="A4248" t="s">
        <v>4</v>
      </c>
      <c r="B4248" s="4" t="s">
        <v>5</v>
      </c>
      <c r="C4248" s="4" t="s">
        <v>13</v>
      </c>
      <c r="D4248" s="4" t="s">
        <v>13</v>
      </c>
      <c r="E4248" s="4" t="s">
        <v>13</v>
      </c>
      <c r="F4248" s="4" t="s">
        <v>13</v>
      </c>
    </row>
    <row r="4249" spans="1:19">
      <c r="A4249" t="n">
        <v>34276</v>
      </c>
      <c r="B4249" s="12" t="n">
        <v>14</v>
      </c>
      <c r="C4249" s="7" t="n">
        <v>0</v>
      </c>
      <c r="D4249" s="7" t="n">
        <v>4</v>
      </c>
      <c r="E4249" s="7" t="n">
        <v>0</v>
      </c>
      <c r="F4249" s="7" t="n">
        <v>0</v>
      </c>
    </row>
    <row r="4250" spans="1:19">
      <c r="A4250" t="s">
        <v>4</v>
      </c>
      <c r="B4250" s="4" t="s">
        <v>5</v>
      </c>
      <c r="C4250" s="4" t="s">
        <v>10</v>
      </c>
      <c r="D4250" s="4" t="s">
        <v>13</v>
      </c>
      <c r="E4250" s="4" t="s">
        <v>13</v>
      </c>
      <c r="F4250" s="4" t="s">
        <v>6</v>
      </c>
    </row>
    <row r="4251" spans="1:19">
      <c r="A4251" t="n">
        <v>34281</v>
      </c>
      <c r="B4251" s="21" t="n">
        <v>20</v>
      </c>
      <c r="C4251" s="7" t="n">
        <v>7024</v>
      </c>
      <c r="D4251" s="7" t="n">
        <v>2</v>
      </c>
      <c r="E4251" s="7" t="n">
        <v>11</v>
      </c>
      <c r="F4251" s="7" t="s">
        <v>361</v>
      </c>
    </row>
    <row r="4252" spans="1:19">
      <c r="A4252" t="s">
        <v>4</v>
      </c>
      <c r="B4252" s="4" t="s">
        <v>5</v>
      </c>
      <c r="C4252" s="4" t="s">
        <v>10</v>
      </c>
      <c r="D4252" s="4" t="s">
        <v>10</v>
      </c>
      <c r="E4252" s="4" t="s">
        <v>18</v>
      </c>
      <c r="F4252" s="4" t="s">
        <v>18</v>
      </c>
      <c r="G4252" s="4" t="s">
        <v>18</v>
      </c>
      <c r="H4252" s="4" t="s">
        <v>18</v>
      </c>
      <c r="I4252" s="4" t="s">
        <v>13</v>
      </c>
      <c r="J4252" s="4" t="s">
        <v>10</v>
      </c>
    </row>
    <row r="4253" spans="1:19">
      <c r="A4253" t="n">
        <v>34305</v>
      </c>
      <c r="B4253" s="40" t="n">
        <v>55</v>
      </c>
      <c r="C4253" s="7" t="n">
        <v>7024</v>
      </c>
      <c r="D4253" s="7" t="n">
        <v>65533</v>
      </c>
      <c r="E4253" s="7" t="n">
        <v>-14.6099996566772</v>
      </c>
      <c r="F4253" s="7" t="n">
        <v>5.76000022888184</v>
      </c>
      <c r="G4253" s="7" t="n">
        <v>55.8600006103516</v>
      </c>
      <c r="H4253" s="7" t="n">
        <v>1.5</v>
      </c>
      <c r="I4253" s="7" t="n">
        <v>1</v>
      </c>
      <c r="J4253" s="7" t="n">
        <v>0</v>
      </c>
    </row>
    <row r="4254" spans="1:19">
      <c r="A4254" t="s">
        <v>4</v>
      </c>
      <c r="B4254" s="4" t="s">
        <v>5</v>
      </c>
      <c r="C4254" s="4" t="s">
        <v>10</v>
      </c>
      <c r="D4254" s="4" t="s">
        <v>13</v>
      </c>
    </row>
    <row r="4255" spans="1:19">
      <c r="A4255" t="n">
        <v>34329</v>
      </c>
      <c r="B4255" s="42" t="n">
        <v>56</v>
      </c>
      <c r="C4255" s="7" t="n">
        <v>7024</v>
      </c>
      <c r="D4255" s="7" t="n">
        <v>0</v>
      </c>
    </row>
    <row r="4256" spans="1:19">
      <c r="A4256" t="s">
        <v>4</v>
      </c>
      <c r="B4256" s="4" t="s">
        <v>5</v>
      </c>
      <c r="C4256" s="4" t="s">
        <v>10</v>
      </c>
      <c r="D4256" s="4" t="s">
        <v>13</v>
      </c>
    </row>
    <row r="4257" spans="1:19">
      <c r="A4257" t="n">
        <v>34333</v>
      </c>
      <c r="B4257" s="67" t="n">
        <v>21</v>
      </c>
      <c r="C4257" s="7" t="n">
        <v>7024</v>
      </c>
      <c r="D4257" s="7" t="n">
        <v>2</v>
      </c>
    </row>
    <row r="4258" spans="1:19">
      <c r="A4258" t="s">
        <v>4</v>
      </c>
      <c r="B4258" s="4" t="s">
        <v>5</v>
      </c>
      <c r="C4258" s="4" t="s">
        <v>9</v>
      </c>
    </row>
    <row r="4259" spans="1:19">
      <c r="A4259" t="n">
        <v>34337</v>
      </c>
      <c r="B4259" s="59" t="n">
        <v>15</v>
      </c>
      <c r="C4259" s="7" t="n">
        <v>1024</v>
      </c>
    </row>
    <row r="4260" spans="1:19">
      <c r="A4260" t="s">
        <v>4</v>
      </c>
      <c r="B4260" s="4" t="s">
        <v>5</v>
      </c>
      <c r="C4260" s="4" t="s">
        <v>10</v>
      </c>
      <c r="D4260" s="4" t="s">
        <v>13</v>
      </c>
      <c r="E4260" s="4" t="s">
        <v>6</v>
      </c>
      <c r="F4260" s="4" t="s">
        <v>18</v>
      </c>
      <c r="G4260" s="4" t="s">
        <v>18</v>
      </c>
      <c r="H4260" s="4" t="s">
        <v>18</v>
      </c>
    </row>
    <row r="4261" spans="1:19">
      <c r="A4261" t="n">
        <v>34342</v>
      </c>
      <c r="B4261" s="36" t="n">
        <v>48</v>
      </c>
      <c r="C4261" s="7" t="n">
        <v>7024</v>
      </c>
      <c r="D4261" s="7" t="n">
        <v>0</v>
      </c>
      <c r="E4261" s="7" t="s">
        <v>222</v>
      </c>
      <c r="F4261" s="7" t="n">
        <v>-1</v>
      </c>
      <c r="G4261" s="7" t="n">
        <v>1</v>
      </c>
      <c r="H4261" s="7" t="n">
        <v>0</v>
      </c>
    </row>
    <row r="4262" spans="1:19">
      <c r="A4262" t="s">
        <v>4</v>
      </c>
      <c r="B4262" s="4" t="s">
        <v>5</v>
      </c>
      <c r="C4262" s="4" t="s">
        <v>13</v>
      </c>
      <c r="D4262" s="4" t="s">
        <v>10</v>
      </c>
      <c r="E4262" s="4" t="s">
        <v>18</v>
      </c>
      <c r="F4262" s="4" t="s">
        <v>10</v>
      </c>
      <c r="G4262" s="4" t="s">
        <v>9</v>
      </c>
      <c r="H4262" s="4" t="s">
        <v>9</v>
      </c>
      <c r="I4262" s="4" t="s">
        <v>10</v>
      </c>
      <c r="J4262" s="4" t="s">
        <v>10</v>
      </c>
      <c r="K4262" s="4" t="s">
        <v>9</v>
      </c>
      <c r="L4262" s="4" t="s">
        <v>9</v>
      </c>
      <c r="M4262" s="4" t="s">
        <v>9</v>
      </c>
      <c r="N4262" s="4" t="s">
        <v>9</v>
      </c>
      <c r="O4262" s="4" t="s">
        <v>6</v>
      </c>
    </row>
    <row r="4263" spans="1:19">
      <c r="A4263" t="n">
        <v>34368</v>
      </c>
      <c r="B4263" s="14" t="n">
        <v>50</v>
      </c>
      <c r="C4263" s="7" t="n">
        <v>0</v>
      </c>
      <c r="D4263" s="7" t="n">
        <v>2208</v>
      </c>
      <c r="E4263" s="7" t="n">
        <v>0.699999988079071</v>
      </c>
      <c r="F4263" s="7" t="n">
        <v>100</v>
      </c>
      <c r="G4263" s="7" t="n">
        <v>0</v>
      </c>
      <c r="H4263" s="7" t="n">
        <v>0</v>
      </c>
      <c r="I4263" s="7" t="n">
        <v>0</v>
      </c>
      <c r="J4263" s="7" t="n">
        <v>65533</v>
      </c>
      <c r="K4263" s="7" t="n">
        <v>0</v>
      </c>
      <c r="L4263" s="7" t="n">
        <v>0</v>
      </c>
      <c r="M4263" s="7" t="n">
        <v>0</v>
      </c>
      <c r="N4263" s="7" t="n">
        <v>0</v>
      </c>
      <c r="O4263" s="7" t="s">
        <v>12</v>
      </c>
    </row>
    <row r="4264" spans="1:19">
      <c r="A4264" t="s">
        <v>4</v>
      </c>
      <c r="B4264" s="4" t="s">
        <v>5</v>
      </c>
      <c r="C4264" s="4" t="s">
        <v>10</v>
      </c>
    </row>
    <row r="4265" spans="1:19">
      <c r="A4265" t="n">
        <v>34407</v>
      </c>
      <c r="B4265" s="30" t="n">
        <v>16</v>
      </c>
      <c r="C4265" s="7" t="n">
        <v>1200</v>
      </c>
    </row>
    <row r="4266" spans="1:19">
      <c r="A4266" t="s">
        <v>4</v>
      </c>
      <c r="B4266" s="4" t="s">
        <v>5</v>
      </c>
      <c r="C4266" s="4" t="s">
        <v>13</v>
      </c>
      <c r="D4266" s="4" t="s">
        <v>10</v>
      </c>
      <c r="E4266" s="4" t="s">
        <v>13</v>
      </c>
    </row>
    <row r="4267" spans="1:19">
      <c r="A4267" t="n">
        <v>34410</v>
      </c>
      <c r="B4267" s="31" t="n">
        <v>39</v>
      </c>
      <c r="C4267" s="7" t="n">
        <v>14</v>
      </c>
      <c r="D4267" s="7" t="n">
        <v>65533</v>
      </c>
      <c r="E4267" s="7" t="n">
        <v>105</v>
      </c>
    </row>
    <row r="4268" spans="1:19">
      <c r="A4268" t="s">
        <v>4</v>
      </c>
      <c r="B4268" s="4" t="s">
        <v>5</v>
      </c>
      <c r="C4268" s="4" t="s">
        <v>13</v>
      </c>
      <c r="D4268" s="4" t="s">
        <v>10</v>
      </c>
      <c r="E4268" s="4" t="s">
        <v>10</v>
      </c>
      <c r="F4268" s="4" t="s">
        <v>13</v>
      </c>
    </row>
    <row r="4269" spans="1:19">
      <c r="A4269" t="n">
        <v>34415</v>
      </c>
      <c r="B4269" s="51" t="n">
        <v>25</v>
      </c>
      <c r="C4269" s="7" t="n">
        <v>1</v>
      </c>
      <c r="D4269" s="7" t="n">
        <v>60</v>
      </c>
      <c r="E4269" s="7" t="n">
        <v>640</v>
      </c>
      <c r="F4269" s="7" t="n">
        <v>2</v>
      </c>
    </row>
    <row r="4270" spans="1:19">
      <c r="A4270" t="s">
        <v>4</v>
      </c>
      <c r="B4270" s="4" t="s">
        <v>5</v>
      </c>
      <c r="C4270" s="4" t="s">
        <v>13</v>
      </c>
      <c r="D4270" s="4" t="s">
        <v>10</v>
      </c>
      <c r="E4270" s="4" t="s">
        <v>6</v>
      </c>
    </row>
    <row r="4271" spans="1:19">
      <c r="A4271" t="n">
        <v>34422</v>
      </c>
      <c r="B4271" s="43" t="n">
        <v>51</v>
      </c>
      <c r="C4271" s="7" t="n">
        <v>4</v>
      </c>
      <c r="D4271" s="7" t="n">
        <v>0</v>
      </c>
      <c r="E4271" s="7" t="s">
        <v>324</v>
      </c>
    </row>
    <row r="4272" spans="1:19">
      <c r="A4272" t="s">
        <v>4</v>
      </c>
      <c r="B4272" s="4" t="s">
        <v>5</v>
      </c>
      <c r="C4272" s="4" t="s">
        <v>10</v>
      </c>
    </row>
    <row r="4273" spans="1:15">
      <c r="A4273" t="n">
        <v>34436</v>
      </c>
      <c r="B4273" s="30" t="n">
        <v>16</v>
      </c>
      <c r="C4273" s="7" t="n">
        <v>0</v>
      </c>
    </row>
    <row r="4274" spans="1:15">
      <c r="A4274" t="s">
        <v>4</v>
      </c>
      <c r="B4274" s="4" t="s">
        <v>5</v>
      </c>
      <c r="C4274" s="4" t="s">
        <v>10</v>
      </c>
      <c r="D4274" s="4" t="s">
        <v>13</v>
      </c>
      <c r="E4274" s="4" t="s">
        <v>9</v>
      </c>
      <c r="F4274" s="4" t="s">
        <v>62</v>
      </c>
      <c r="G4274" s="4" t="s">
        <v>13</v>
      </c>
      <c r="H4274" s="4" t="s">
        <v>13</v>
      </c>
    </row>
    <row r="4275" spans="1:15">
      <c r="A4275" t="n">
        <v>34439</v>
      </c>
      <c r="B4275" s="44" t="n">
        <v>26</v>
      </c>
      <c r="C4275" s="7" t="n">
        <v>0</v>
      </c>
      <c r="D4275" s="7" t="n">
        <v>17</v>
      </c>
      <c r="E4275" s="7" t="n">
        <v>52798</v>
      </c>
      <c r="F4275" s="7" t="s">
        <v>362</v>
      </c>
      <c r="G4275" s="7" t="n">
        <v>2</v>
      </c>
      <c r="H4275" s="7" t="n">
        <v>0</v>
      </c>
    </row>
    <row r="4276" spans="1:15">
      <c r="A4276" t="s">
        <v>4</v>
      </c>
      <c r="B4276" s="4" t="s">
        <v>5</v>
      </c>
    </row>
    <row r="4277" spans="1:15">
      <c r="A4277" t="n">
        <v>34458</v>
      </c>
      <c r="B4277" s="45" t="n">
        <v>28</v>
      </c>
    </row>
    <row r="4278" spans="1:15">
      <c r="A4278" t="s">
        <v>4</v>
      </c>
      <c r="B4278" s="4" t="s">
        <v>5</v>
      </c>
      <c r="C4278" s="4" t="s">
        <v>13</v>
      </c>
      <c r="D4278" s="4" t="s">
        <v>10</v>
      </c>
      <c r="E4278" s="4" t="s">
        <v>10</v>
      </c>
      <c r="F4278" s="4" t="s">
        <v>13</v>
      </c>
    </row>
    <row r="4279" spans="1:15">
      <c r="A4279" t="n">
        <v>34459</v>
      </c>
      <c r="B4279" s="51" t="n">
        <v>25</v>
      </c>
      <c r="C4279" s="7" t="n">
        <v>1</v>
      </c>
      <c r="D4279" s="7" t="n">
        <v>65535</v>
      </c>
      <c r="E4279" s="7" t="n">
        <v>65535</v>
      </c>
      <c r="F4279" s="7" t="n">
        <v>0</v>
      </c>
    </row>
    <row r="4280" spans="1:15">
      <c r="A4280" t="s">
        <v>4</v>
      </c>
      <c r="B4280" s="4" t="s">
        <v>5</v>
      </c>
      <c r="C4280" s="4" t="s">
        <v>10</v>
      </c>
      <c r="D4280" s="4" t="s">
        <v>13</v>
      </c>
    </row>
    <row r="4281" spans="1:15">
      <c r="A4281" t="n">
        <v>34466</v>
      </c>
      <c r="B4281" s="48" t="n">
        <v>89</v>
      </c>
      <c r="C4281" s="7" t="n">
        <v>65533</v>
      </c>
      <c r="D4281" s="7" t="n">
        <v>1</v>
      </c>
    </row>
    <row r="4282" spans="1:15">
      <c r="A4282" t="s">
        <v>4</v>
      </c>
      <c r="B4282" s="4" t="s">
        <v>5</v>
      </c>
      <c r="C4282" s="4" t="s">
        <v>13</v>
      </c>
      <c r="D4282" s="4" t="s">
        <v>10</v>
      </c>
      <c r="E4282" s="4" t="s">
        <v>10</v>
      </c>
      <c r="F4282" s="4" t="s">
        <v>13</v>
      </c>
    </row>
    <row r="4283" spans="1:15">
      <c r="A4283" t="n">
        <v>34470</v>
      </c>
      <c r="B4283" s="51" t="n">
        <v>25</v>
      </c>
      <c r="C4283" s="7" t="n">
        <v>1</v>
      </c>
      <c r="D4283" s="7" t="n">
        <v>260</v>
      </c>
      <c r="E4283" s="7" t="n">
        <v>640</v>
      </c>
      <c r="F4283" s="7" t="n">
        <v>1</v>
      </c>
    </row>
    <row r="4284" spans="1:15">
      <c r="A4284" t="s">
        <v>4</v>
      </c>
      <c r="B4284" s="4" t="s">
        <v>5</v>
      </c>
      <c r="C4284" s="4" t="s">
        <v>13</v>
      </c>
      <c r="D4284" s="4" t="s">
        <v>10</v>
      </c>
      <c r="E4284" s="4" t="s">
        <v>6</v>
      </c>
    </row>
    <row r="4285" spans="1:15">
      <c r="A4285" t="n">
        <v>34477</v>
      </c>
      <c r="B4285" s="43" t="n">
        <v>51</v>
      </c>
      <c r="C4285" s="7" t="n">
        <v>4</v>
      </c>
      <c r="D4285" s="7" t="n">
        <v>7032</v>
      </c>
      <c r="E4285" s="7" t="s">
        <v>282</v>
      </c>
    </row>
    <row r="4286" spans="1:15">
      <c r="A4286" t="s">
        <v>4</v>
      </c>
      <c r="B4286" s="4" t="s">
        <v>5</v>
      </c>
      <c r="C4286" s="4" t="s">
        <v>10</v>
      </c>
    </row>
    <row r="4287" spans="1:15">
      <c r="A4287" t="n">
        <v>34490</v>
      </c>
      <c r="B4287" s="30" t="n">
        <v>16</v>
      </c>
      <c r="C4287" s="7" t="n">
        <v>0</v>
      </c>
    </row>
    <row r="4288" spans="1:15">
      <c r="A4288" t="s">
        <v>4</v>
      </c>
      <c r="B4288" s="4" t="s">
        <v>5</v>
      </c>
      <c r="C4288" s="4" t="s">
        <v>10</v>
      </c>
      <c r="D4288" s="4" t="s">
        <v>13</v>
      </c>
      <c r="E4288" s="4" t="s">
        <v>9</v>
      </c>
      <c r="F4288" s="4" t="s">
        <v>62</v>
      </c>
      <c r="G4288" s="4" t="s">
        <v>13</v>
      </c>
      <c r="H4288" s="4" t="s">
        <v>13</v>
      </c>
    </row>
    <row r="4289" spans="1:8">
      <c r="A4289" t="n">
        <v>34493</v>
      </c>
      <c r="B4289" s="44" t="n">
        <v>26</v>
      </c>
      <c r="C4289" s="7" t="n">
        <v>7032</v>
      </c>
      <c r="D4289" s="7" t="n">
        <v>17</v>
      </c>
      <c r="E4289" s="7" t="n">
        <v>18471</v>
      </c>
      <c r="F4289" s="7" t="s">
        <v>363</v>
      </c>
      <c r="G4289" s="7" t="n">
        <v>2</v>
      </c>
      <c r="H4289" s="7" t="n">
        <v>0</v>
      </c>
    </row>
    <row r="4290" spans="1:8">
      <c r="A4290" t="s">
        <v>4</v>
      </c>
      <c r="B4290" s="4" t="s">
        <v>5</v>
      </c>
    </row>
    <row r="4291" spans="1:8">
      <c r="A4291" t="n">
        <v>34538</v>
      </c>
      <c r="B4291" s="45" t="n">
        <v>28</v>
      </c>
    </row>
    <row r="4292" spans="1:8">
      <c r="A4292" t="s">
        <v>4</v>
      </c>
      <c r="B4292" s="4" t="s">
        <v>5</v>
      </c>
      <c r="C4292" s="4" t="s">
        <v>13</v>
      </c>
      <c r="D4292" s="4" t="s">
        <v>10</v>
      </c>
      <c r="E4292" s="4" t="s">
        <v>10</v>
      </c>
      <c r="F4292" s="4" t="s">
        <v>13</v>
      </c>
    </row>
    <row r="4293" spans="1:8">
      <c r="A4293" t="n">
        <v>34539</v>
      </c>
      <c r="B4293" s="51" t="n">
        <v>25</v>
      </c>
      <c r="C4293" s="7" t="n">
        <v>1</v>
      </c>
      <c r="D4293" s="7" t="n">
        <v>65535</v>
      </c>
      <c r="E4293" s="7" t="n">
        <v>65535</v>
      </c>
      <c r="F4293" s="7" t="n">
        <v>0</v>
      </c>
    </row>
    <row r="4294" spans="1:8">
      <c r="A4294" t="s">
        <v>4</v>
      </c>
      <c r="B4294" s="4" t="s">
        <v>5</v>
      </c>
      <c r="C4294" s="4" t="s">
        <v>10</v>
      </c>
      <c r="D4294" s="4" t="s">
        <v>13</v>
      </c>
    </row>
    <row r="4295" spans="1:8">
      <c r="A4295" t="n">
        <v>34546</v>
      </c>
      <c r="B4295" s="48" t="n">
        <v>89</v>
      </c>
      <c r="C4295" s="7" t="n">
        <v>65533</v>
      </c>
      <c r="D4295" s="7" t="n">
        <v>1</v>
      </c>
    </row>
    <row r="4296" spans="1:8">
      <c r="A4296" t="s">
        <v>4</v>
      </c>
      <c r="B4296" s="4" t="s">
        <v>5</v>
      </c>
      <c r="C4296" s="4" t="s">
        <v>13</v>
      </c>
      <c r="D4296" s="4" t="s">
        <v>10</v>
      </c>
      <c r="E4296" s="4" t="s">
        <v>10</v>
      </c>
      <c r="F4296" s="4" t="s">
        <v>13</v>
      </c>
    </row>
    <row r="4297" spans="1:8">
      <c r="A4297" t="n">
        <v>34550</v>
      </c>
      <c r="B4297" s="51" t="n">
        <v>25</v>
      </c>
      <c r="C4297" s="7" t="n">
        <v>1</v>
      </c>
      <c r="D4297" s="7" t="n">
        <v>260</v>
      </c>
      <c r="E4297" s="7" t="n">
        <v>640</v>
      </c>
      <c r="F4297" s="7" t="n">
        <v>2</v>
      </c>
    </row>
    <row r="4298" spans="1:8">
      <c r="A4298" t="s">
        <v>4</v>
      </c>
      <c r="B4298" s="4" t="s">
        <v>5</v>
      </c>
      <c r="C4298" s="4" t="s">
        <v>13</v>
      </c>
      <c r="D4298" s="4" t="s">
        <v>10</v>
      </c>
      <c r="E4298" s="4" t="s">
        <v>6</v>
      </c>
    </row>
    <row r="4299" spans="1:8">
      <c r="A4299" t="n">
        <v>34557</v>
      </c>
      <c r="B4299" s="43" t="n">
        <v>51</v>
      </c>
      <c r="C4299" s="7" t="n">
        <v>4</v>
      </c>
      <c r="D4299" s="7" t="n">
        <v>5</v>
      </c>
      <c r="E4299" s="7" t="s">
        <v>70</v>
      </c>
    </row>
    <row r="4300" spans="1:8">
      <c r="A4300" t="s">
        <v>4</v>
      </c>
      <c r="B4300" s="4" t="s">
        <v>5</v>
      </c>
      <c r="C4300" s="4" t="s">
        <v>10</v>
      </c>
    </row>
    <row r="4301" spans="1:8">
      <c r="A4301" t="n">
        <v>34570</v>
      </c>
      <c r="B4301" s="30" t="n">
        <v>16</v>
      </c>
      <c r="C4301" s="7" t="n">
        <v>0</v>
      </c>
    </row>
    <row r="4302" spans="1:8">
      <c r="A4302" t="s">
        <v>4</v>
      </c>
      <c r="B4302" s="4" t="s">
        <v>5</v>
      </c>
      <c r="C4302" s="4" t="s">
        <v>10</v>
      </c>
      <c r="D4302" s="4" t="s">
        <v>13</v>
      </c>
      <c r="E4302" s="4" t="s">
        <v>9</v>
      </c>
      <c r="F4302" s="4" t="s">
        <v>62</v>
      </c>
      <c r="G4302" s="4" t="s">
        <v>13</v>
      </c>
      <c r="H4302" s="4" t="s">
        <v>13</v>
      </c>
    </row>
    <row r="4303" spans="1:8">
      <c r="A4303" t="n">
        <v>34573</v>
      </c>
      <c r="B4303" s="44" t="n">
        <v>26</v>
      </c>
      <c r="C4303" s="7" t="n">
        <v>5</v>
      </c>
      <c r="D4303" s="7" t="n">
        <v>17</v>
      </c>
      <c r="E4303" s="7" t="n">
        <v>3377</v>
      </c>
      <c r="F4303" s="7" t="s">
        <v>364</v>
      </c>
      <c r="G4303" s="7" t="n">
        <v>2</v>
      </c>
      <c r="H4303" s="7" t="n">
        <v>0</v>
      </c>
    </row>
    <row r="4304" spans="1:8">
      <c r="A4304" t="s">
        <v>4</v>
      </c>
      <c r="B4304" s="4" t="s">
        <v>5</v>
      </c>
    </row>
    <row r="4305" spans="1:8">
      <c r="A4305" t="n">
        <v>34607</v>
      </c>
      <c r="B4305" s="45" t="n">
        <v>28</v>
      </c>
    </row>
    <row r="4306" spans="1:8">
      <c r="A4306" t="s">
        <v>4</v>
      </c>
      <c r="B4306" s="4" t="s">
        <v>5</v>
      </c>
      <c r="C4306" s="4" t="s">
        <v>13</v>
      </c>
      <c r="D4306" s="4" t="s">
        <v>10</v>
      </c>
      <c r="E4306" s="4" t="s">
        <v>10</v>
      </c>
      <c r="F4306" s="4" t="s">
        <v>13</v>
      </c>
    </row>
    <row r="4307" spans="1:8">
      <c r="A4307" t="n">
        <v>34608</v>
      </c>
      <c r="B4307" s="51" t="n">
        <v>25</v>
      </c>
      <c r="C4307" s="7" t="n">
        <v>1</v>
      </c>
      <c r="D4307" s="7" t="n">
        <v>65535</v>
      </c>
      <c r="E4307" s="7" t="n">
        <v>65535</v>
      </c>
      <c r="F4307" s="7" t="n">
        <v>0</v>
      </c>
    </row>
    <row r="4308" spans="1:8">
      <c r="A4308" t="s">
        <v>4</v>
      </c>
      <c r="B4308" s="4" t="s">
        <v>5</v>
      </c>
      <c r="C4308" s="4" t="s">
        <v>13</v>
      </c>
      <c r="D4308" s="4" t="s">
        <v>13</v>
      </c>
    </row>
    <row r="4309" spans="1:8">
      <c r="A4309" t="n">
        <v>34615</v>
      </c>
      <c r="B4309" s="20" t="n">
        <v>49</v>
      </c>
      <c r="C4309" s="7" t="n">
        <v>2</v>
      </c>
      <c r="D4309" s="7" t="n">
        <v>0</v>
      </c>
    </row>
    <row r="4310" spans="1:8">
      <c r="A4310" t="s">
        <v>4</v>
      </c>
      <c r="B4310" s="4" t="s">
        <v>5</v>
      </c>
      <c r="C4310" s="4" t="s">
        <v>13</v>
      </c>
      <c r="D4310" s="4" t="s">
        <v>10</v>
      </c>
      <c r="E4310" s="4" t="s">
        <v>9</v>
      </c>
      <c r="F4310" s="4" t="s">
        <v>10</v>
      </c>
      <c r="G4310" s="4" t="s">
        <v>9</v>
      </c>
      <c r="H4310" s="4" t="s">
        <v>13</v>
      </c>
    </row>
    <row r="4311" spans="1:8">
      <c r="A4311" t="n">
        <v>34618</v>
      </c>
      <c r="B4311" s="20" t="n">
        <v>49</v>
      </c>
      <c r="C4311" s="7" t="n">
        <v>0</v>
      </c>
      <c r="D4311" s="7" t="n">
        <v>315</v>
      </c>
      <c r="E4311" s="7" t="n">
        <v>1065353216</v>
      </c>
      <c r="F4311" s="7" t="n">
        <v>0</v>
      </c>
      <c r="G4311" s="7" t="n">
        <v>0</v>
      </c>
      <c r="H4311" s="7" t="n">
        <v>0</v>
      </c>
    </row>
    <row r="4312" spans="1:8">
      <c r="A4312" t="s">
        <v>4</v>
      </c>
      <c r="B4312" s="4" t="s">
        <v>5</v>
      </c>
      <c r="C4312" s="4" t="s">
        <v>13</v>
      </c>
      <c r="D4312" s="4" t="s">
        <v>13</v>
      </c>
      <c r="E4312" s="4" t="s">
        <v>18</v>
      </c>
      <c r="F4312" s="4" t="s">
        <v>18</v>
      </c>
      <c r="G4312" s="4" t="s">
        <v>18</v>
      </c>
      <c r="H4312" s="4" t="s">
        <v>10</v>
      </c>
    </row>
    <row r="4313" spans="1:8">
      <c r="A4313" t="n">
        <v>34633</v>
      </c>
      <c r="B4313" s="38" t="n">
        <v>45</v>
      </c>
      <c r="C4313" s="7" t="n">
        <v>2</v>
      </c>
      <c r="D4313" s="7" t="n">
        <v>3</v>
      </c>
      <c r="E4313" s="7" t="n">
        <v>-15.1199998855591</v>
      </c>
      <c r="F4313" s="7" t="n">
        <v>7.44000005722046</v>
      </c>
      <c r="G4313" s="7" t="n">
        <v>55.3400001525879</v>
      </c>
      <c r="H4313" s="7" t="n">
        <v>5000</v>
      </c>
    </row>
    <row r="4314" spans="1:8">
      <c r="A4314" t="s">
        <v>4</v>
      </c>
      <c r="B4314" s="4" t="s">
        <v>5</v>
      </c>
      <c r="C4314" s="4" t="s">
        <v>13</v>
      </c>
      <c r="D4314" s="4" t="s">
        <v>13</v>
      </c>
      <c r="E4314" s="4" t="s">
        <v>18</v>
      </c>
      <c r="F4314" s="4" t="s">
        <v>18</v>
      </c>
      <c r="G4314" s="4" t="s">
        <v>18</v>
      </c>
      <c r="H4314" s="4" t="s">
        <v>10</v>
      </c>
      <c r="I4314" s="4" t="s">
        <v>13</v>
      </c>
    </row>
    <row r="4315" spans="1:8">
      <c r="A4315" t="n">
        <v>34650</v>
      </c>
      <c r="B4315" s="38" t="n">
        <v>45</v>
      </c>
      <c r="C4315" s="7" t="n">
        <v>4</v>
      </c>
      <c r="D4315" s="7" t="n">
        <v>3</v>
      </c>
      <c r="E4315" s="7" t="n">
        <v>-10.4700002670288</v>
      </c>
      <c r="F4315" s="7" t="n">
        <v>393.029998779297</v>
      </c>
      <c r="G4315" s="7" t="n">
        <v>-5.80000019073486</v>
      </c>
      <c r="H4315" s="7" t="n">
        <v>5000</v>
      </c>
      <c r="I4315" s="7" t="n">
        <v>0</v>
      </c>
    </row>
    <row r="4316" spans="1:8">
      <c r="A4316" t="s">
        <v>4</v>
      </c>
      <c r="B4316" s="4" t="s">
        <v>5</v>
      </c>
      <c r="C4316" s="4" t="s">
        <v>13</v>
      </c>
      <c r="D4316" s="4" t="s">
        <v>13</v>
      </c>
      <c r="E4316" s="4" t="s">
        <v>18</v>
      </c>
      <c r="F4316" s="4" t="s">
        <v>10</v>
      </c>
    </row>
    <row r="4317" spans="1:8">
      <c r="A4317" t="n">
        <v>34668</v>
      </c>
      <c r="B4317" s="38" t="n">
        <v>45</v>
      </c>
      <c r="C4317" s="7" t="n">
        <v>5</v>
      </c>
      <c r="D4317" s="7" t="n">
        <v>3</v>
      </c>
      <c r="E4317" s="7" t="n">
        <v>1.70000004768372</v>
      </c>
      <c r="F4317" s="7" t="n">
        <v>5000</v>
      </c>
    </row>
    <row r="4318" spans="1:8">
      <c r="A4318" t="s">
        <v>4</v>
      </c>
      <c r="B4318" s="4" t="s">
        <v>5</v>
      </c>
      <c r="C4318" s="4" t="s">
        <v>13</v>
      </c>
      <c r="D4318" s="4" t="s">
        <v>13</v>
      </c>
      <c r="E4318" s="4" t="s">
        <v>18</v>
      </c>
      <c r="F4318" s="4" t="s">
        <v>10</v>
      </c>
    </row>
    <row r="4319" spans="1:8">
      <c r="A4319" t="n">
        <v>34677</v>
      </c>
      <c r="B4319" s="38" t="n">
        <v>45</v>
      </c>
      <c r="C4319" s="7" t="n">
        <v>11</v>
      </c>
      <c r="D4319" s="7" t="n">
        <v>3</v>
      </c>
      <c r="E4319" s="7" t="n">
        <v>34</v>
      </c>
      <c r="F4319" s="7" t="n">
        <v>5000</v>
      </c>
    </row>
    <row r="4320" spans="1:8">
      <c r="A4320" t="s">
        <v>4</v>
      </c>
      <c r="B4320" s="4" t="s">
        <v>5</v>
      </c>
      <c r="C4320" s="4" t="s">
        <v>13</v>
      </c>
      <c r="D4320" s="4" t="s">
        <v>13</v>
      </c>
      <c r="E4320" s="4" t="s">
        <v>18</v>
      </c>
      <c r="F4320" s="4" t="s">
        <v>18</v>
      </c>
      <c r="G4320" s="4" t="s">
        <v>18</v>
      </c>
      <c r="H4320" s="4" t="s">
        <v>10</v>
      </c>
    </row>
    <row r="4321" spans="1:9">
      <c r="A4321" t="n">
        <v>34686</v>
      </c>
      <c r="B4321" s="38" t="n">
        <v>45</v>
      </c>
      <c r="C4321" s="7" t="n">
        <v>2</v>
      </c>
      <c r="D4321" s="7" t="n">
        <v>3</v>
      </c>
      <c r="E4321" s="7" t="n">
        <v>-15.1199998855591</v>
      </c>
      <c r="F4321" s="7" t="n">
        <v>7.26999998092651</v>
      </c>
      <c r="G4321" s="7" t="n">
        <v>55.310001373291</v>
      </c>
      <c r="H4321" s="7" t="n">
        <v>5000</v>
      </c>
    </row>
    <row r="4322" spans="1:9">
      <c r="A4322" t="s">
        <v>4</v>
      </c>
      <c r="B4322" s="4" t="s">
        <v>5</v>
      </c>
      <c r="C4322" s="4" t="s">
        <v>13</v>
      </c>
      <c r="D4322" s="4" t="s">
        <v>13</v>
      </c>
      <c r="E4322" s="4" t="s">
        <v>18</v>
      </c>
      <c r="F4322" s="4" t="s">
        <v>18</v>
      </c>
      <c r="G4322" s="4" t="s">
        <v>18</v>
      </c>
      <c r="H4322" s="4" t="s">
        <v>10</v>
      </c>
      <c r="I4322" s="4" t="s">
        <v>13</v>
      </c>
    </row>
    <row r="4323" spans="1:9">
      <c r="A4323" t="n">
        <v>34703</v>
      </c>
      <c r="B4323" s="38" t="n">
        <v>45</v>
      </c>
      <c r="C4323" s="7" t="n">
        <v>4</v>
      </c>
      <c r="D4323" s="7" t="n">
        <v>3</v>
      </c>
      <c r="E4323" s="7" t="n">
        <v>-10.4700002670288</v>
      </c>
      <c r="F4323" s="7" t="n">
        <v>393.029998779297</v>
      </c>
      <c r="G4323" s="7" t="n">
        <v>-6</v>
      </c>
      <c r="H4323" s="7" t="n">
        <v>5000</v>
      </c>
      <c r="I4323" s="7" t="n">
        <v>1</v>
      </c>
    </row>
    <row r="4324" spans="1:9">
      <c r="A4324" t="s">
        <v>4</v>
      </c>
      <c r="B4324" s="4" t="s">
        <v>5</v>
      </c>
      <c r="C4324" s="4" t="s">
        <v>13</v>
      </c>
      <c r="D4324" s="4" t="s">
        <v>13</v>
      </c>
      <c r="E4324" s="4" t="s">
        <v>18</v>
      </c>
      <c r="F4324" s="4" t="s">
        <v>10</v>
      </c>
    </row>
    <row r="4325" spans="1:9">
      <c r="A4325" t="n">
        <v>34721</v>
      </c>
      <c r="B4325" s="38" t="n">
        <v>45</v>
      </c>
      <c r="C4325" s="7" t="n">
        <v>5</v>
      </c>
      <c r="D4325" s="7" t="n">
        <v>3</v>
      </c>
      <c r="E4325" s="7" t="n">
        <v>1.70000004768372</v>
      </c>
      <c r="F4325" s="7" t="n">
        <v>5000</v>
      </c>
    </row>
    <row r="4326" spans="1:9">
      <c r="A4326" t="s">
        <v>4</v>
      </c>
      <c r="B4326" s="4" t="s">
        <v>5</v>
      </c>
      <c r="C4326" s="4" t="s">
        <v>13</v>
      </c>
      <c r="D4326" s="4" t="s">
        <v>13</v>
      </c>
      <c r="E4326" s="4" t="s">
        <v>18</v>
      </c>
      <c r="F4326" s="4" t="s">
        <v>10</v>
      </c>
    </row>
    <row r="4327" spans="1:9">
      <c r="A4327" t="n">
        <v>34730</v>
      </c>
      <c r="B4327" s="38" t="n">
        <v>45</v>
      </c>
      <c r="C4327" s="7" t="n">
        <v>11</v>
      </c>
      <c r="D4327" s="7" t="n">
        <v>3</v>
      </c>
      <c r="E4327" s="7" t="n">
        <v>34</v>
      </c>
      <c r="F4327" s="7" t="n">
        <v>5000</v>
      </c>
    </row>
    <row r="4328" spans="1:9">
      <c r="A4328" t="s">
        <v>4</v>
      </c>
      <c r="B4328" s="4" t="s">
        <v>5</v>
      </c>
      <c r="C4328" s="4" t="s">
        <v>10</v>
      </c>
      <c r="D4328" s="4" t="s">
        <v>9</v>
      </c>
    </row>
    <row r="4329" spans="1:9">
      <c r="A4329" t="n">
        <v>34739</v>
      </c>
      <c r="B4329" s="46" t="n">
        <v>44</v>
      </c>
      <c r="C4329" s="7" t="n">
        <v>19</v>
      </c>
      <c r="D4329" s="7" t="n">
        <v>128</v>
      </c>
    </row>
    <row r="4330" spans="1:9">
      <c r="A4330" t="s">
        <v>4</v>
      </c>
      <c r="B4330" s="4" t="s">
        <v>5</v>
      </c>
      <c r="C4330" s="4" t="s">
        <v>13</v>
      </c>
      <c r="D4330" s="4" t="s">
        <v>10</v>
      </c>
      <c r="E4330" s="4" t="s">
        <v>10</v>
      </c>
      <c r="F4330" s="4" t="s">
        <v>10</v>
      </c>
      <c r="G4330" s="4" t="s">
        <v>10</v>
      </c>
      <c r="H4330" s="4" t="s">
        <v>10</v>
      </c>
      <c r="I4330" s="4" t="s">
        <v>6</v>
      </c>
      <c r="J4330" s="4" t="s">
        <v>18</v>
      </c>
      <c r="K4330" s="4" t="s">
        <v>18</v>
      </c>
      <c r="L4330" s="4" t="s">
        <v>18</v>
      </c>
      <c r="M4330" s="4" t="s">
        <v>9</v>
      </c>
      <c r="N4330" s="4" t="s">
        <v>9</v>
      </c>
      <c r="O4330" s="4" t="s">
        <v>18</v>
      </c>
      <c r="P4330" s="4" t="s">
        <v>18</v>
      </c>
      <c r="Q4330" s="4" t="s">
        <v>18</v>
      </c>
      <c r="R4330" s="4" t="s">
        <v>18</v>
      </c>
      <c r="S4330" s="4" t="s">
        <v>13</v>
      </c>
    </row>
    <row r="4331" spans="1:9">
      <c r="A4331" t="n">
        <v>34746</v>
      </c>
      <c r="B4331" s="31" t="n">
        <v>39</v>
      </c>
      <c r="C4331" s="7" t="n">
        <v>12</v>
      </c>
      <c r="D4331" s="7" t="n">
        <v>65533</v>
      </c>
      <c r="E4331" s="7" t="n">
        <v>202</v>
      </c>
      <c r="F4331" s="7" t="n">
        <v>0</v>
      </c>
      <c r="G4331" s="7" t="n">
        <v>19</v>
      </c>
      <c r="H4331" s="7" t="n">
        <v>259</v>
      </c>
      <c r="I4331" s="7" t="s">
        <v>12</v>
      </c>
      <c r="J4331" s="7" t="n">
        <v>0</v>
      </c>
      <c r="K4331" s="7" t="n">
        <v>0</v>
      </c>
      <c r="L4331" s="7" t="n">
        <v>0</v>
      </c>
      <c r="M4331" s="7" t="n">
        <v>0</v>
      </c>
      <c r="N4331" s="7" t="n">
        <v>0</v>
      </c>
      <c r="O4331" s="7" t="n">
        <v>0</v>
      </c>
      <c r="P4331" s="7" t="n">
        <v>1</v>
      </c>
      <c r="Q4331" s="7" t="n">
        <v>1</v>
      </c>
      <c r="R4331" s="7" t="n">
        <v>1</v>
      </c>
      <c r="S4331" s="7" t="n">
        <v>102</v>
      </c>
    </row>
    <row r="4332" spans="1:9">
      <c r="A4332" t="s">
        <v>4</v>
      </c>
      <c r="B4332" s="4" t="s">
        <v>5</v>
      </c>
      <c r="C4332" s="4" t="s">
        <v>10</v>
      </c>
      <c r="D4332" s="4" t="s">
        <v>13</v>
      </c>
      <c r="E4332" s="4" t="s">
        <v>6</v>
      </c>
      <c r="F4332" s="4" t="s">
        <v>18</v>
      </c>
      <c r="G4332" s="4" t="s">
        <v>18</v>
      </c>
      <c r="H4332" s="4" t="s">
        <v>18</v>
      </c>
    </row>
    <row r="4333" spans="1:9">
      <c r="A4333" t="n">
        <v>34796</v>
      </c>
      <c r="B4333" s="36" t="n">
        <v>48</v>
      </c>
      <c r="C4333" s="7" t="n">
        <v>19</v>
      </c>
      <c r="D4333" s="7" t="n">
        <v>0</v>
      </c>
      <c r="E4333" s="7" t="s">
        <v>223</v>
      </c>
      <c r="F4333" s="7" t="n">
        <v>-1</v>
      </c>
      <c r="G4333" s="7" t="n">
        <v>1</v>
      </c>
      <c r="H4333" s="7" t="n">
        <v>0</v>
      </c>
    </row>
    <row r="4334" spans="1:9">
      <c r="A4334" t="s">
        <v>4</v>
      </c>
      <c r="B4334" s="4" t="s">
        <v>5</v>
      </c>
      <c r="C4334" s="4" t="s">
        <v>13</v>
      </c>
      <c r="D4334" s="4" t="s">
        <v>10</v>
      </c>
      <c r="E4334" s="4" t="s">
        <v>6</v>
      </c>
      <c r="F4334" s="4" t="s">
        <v>6</v>
      </c>
      <c r="G4334" s="4" t="s">
        <v>6</v>
      </c>
      <c r="H4334" s="4" t="s">
        <v>6</v>
      </c>
    </row>
    <row r="4335" spans="1:9">
      <c r="A4335" t="n">
        <v>34822</v>
      </c>
      <c r="B4335" s="43" t="n">
        <v>51</v>
      </c>
      <c r="C4335" s="7" t="n">
        <v>3</v>
      </c>
      <c r="D4335" s="7" t="n">
        <v>19</v>
      </c>
      <c r="E4335" s="7" t="s">
        <v>75</v>
      </c>
      <c r="F4335" s="7" t="s">
        <v>67</v>
      </c>
      <c r="G4335" s="7" t="s">
        <v>66</v>
      </c>
      <c r="H4335" s="7" t="s">
        <v>67</v>
      </c>
    </row>
    <row r="4336" spans="1:9">
      <c r="A4336" t="s">
        <v>4</v>
      </c>
      <c r="B4336" s="4" t="s">
        <v>5</v>
      </c>
      <c r="C4336" s="4" t="s">
        <v>10</v>
      </c>
    </row>
    <row r="4337" spans="1:19">
      <c r="A4337" t="n">
        <v>34835</v>
      </c>
      <c r="B4337" s="30" t="n">
        <v>16</v>
      </c>
      <c r="C4337" s="7" t="n">
        <v>1000</v>
      </c>
    </row>
    <row r="4338" spans="1:19">
      <c r="A4338" t="s">
        <v>4</v>
      </c>
      <c r="B4338" s="4" t="s">
        <v>5</v>
      </c>
      <c r="C4338" s="4" t="s">
        <v>13</v>
      </c>
      <c r="D4338" s="4" t="s">
        <v>10</v>
      </c>
      <c r="E4338" s="4" t="s">
        <v>18</v>
      </c>
      <c r="F4338" s="4" t="s">
        <v>10</v>
      </c>
      <c r="G4338" s="4" t="s">
        <v>9</v>
      </c>
      <c r="H4338" s="4" t="s">
        <v>9</v>
      </c>
      <c r="I4338" s="4" t="s">
        <v>10</v>
      </c>
      <c r="J4338" s="4" t="s">
        <v>10</v>
      </c>
      <c r="K4338" s="4" t="s">
        <v>9</v>
      </c>
      <c r="L4338" s="4" t="s">
        <v>9</v>
      </c>
      <c r="M4338" s="4" t="s">
        <v>9</v>
      </c>
      <c r="N4338" s="4" t="s">
        <v>9</v>
      </c>
      <c r="O4338" s="4" t="s">
        <v>6</v>
      </c>
    </row>
    <row r="4339" spans="1:19">
      <c r="A4339" t="n">
        <v>34838</v>
      </c>
      <c r="B4339" s="14" t="n">
        <v>50</v>
      </c>
      <c r="C4339" s="7" t="n">
        <v>0</v>
      </c>
      <c r="D4339" s="7" t="n">
        <v>2118</v>
      </c>
      <c r="E4339" s="7" t="n">
        <v>1</v>
      </c>
      <c r="F4339" s="7" t="n">
        <v>0</v>
      </c>
      <c r="G4339" s="7" t="n">
        <v>0</v>
      </c>
      <c r="H4339" s="7" t="n">
        <v>-1073741824</v>
      </c>
      <c r="I4339" s="7" t="n">
        <v>0</v>
      </c>
      <c r="J4339" s="7" t="n">
        <v>65533</v>
      </c>
      <c r="K4339" s="7" t="n">
        <v>0</v>
      </c>
      <c r="L4339" s="7" t="n">
        <v>0</v>
      </c>
      <c r="M4339" s="7" t="n">
        <v>0</v>
      </c>
      <c r="N4339" s="7" t="n">
        <v>0</v>
      </c>
      <c r="O4339" s="7" t="s">
        <v>12</v>
      </c>
    </row>
    <row r="4340" spans="1:19">
      <c r="A4340" t="s">
        <v>4</v>
      </c>
      <c r="B4340" s="4" t="s">
        <v>5</v>
      </c>
      <c r="C4340" s="4" t="s">
        <v>10</v>
      </c>
      <c r="D4340" s="4" t="s">
        <v>9</v>
      </c>
      <c r="E4340" s="4" t="s">
        <v>9</v>
      </c>
      <c r="F4340" s="4" t="s">
        <v>9</v>
      </c>
      <c r="G4340" s="4" t="s">
        <v>9</v>
      </c>
      <c r="H4340" s="4" t="s">
        <v>10</v>
      </c>
      <c r="I4340" s="4" t="s">
        <v>13</v>
      </c>
    </row>
    <row r="4341" spans="1:19">
      <c r="A4341" t="n">
        <v>34877</v>
      </c>
      <c r="B4341" s="70" t="n">
        <v>66</v>
      </c>
      <c r="C4341" s="7" t="n">
        <v>19</v>
      </c>
      <c r="D4341" s="7" t="n">
        <v>1065353216</v>
      </c>
      <c r="E4341" s="7" t="n">
        <v>1065353216</v>
      </c>
      <c r="F4341" s="7" t="n">
        <v>1065353216</v>
      </c>
      <c r="G4341" s="7" t="n">
        <v>1065353216</v>
      </c>
      <c r="H4341" s="7" t="n">
        <v>1000</v>
      </c>
      <c r="I4341" s="7" t="n">
        <v>3</v>
      </c>
    </row>
    <row r="4342" spans="1:19">
      <c r="A4342" t="s">
        <v>4</v>
      </c>
      <c r="B4342" s="4" t="s">
        <v>5</v>
      </c>
      <c r="C4342" s="4" t="s">
        <v>10</v>
      </c>
    </row>
    <row r="4343" spans="1:19">
      <c r="A4343" t="n">
        <v>34899</v>
      </c>
      <c r="B4343" s="30" t="n">
        <v>16</v>
      </c>
      <c r="C4343" s="7" t="n">
        <v>2000</v>
      </c>
    </row>
    <row r="4344" spans="1:19">
      <c r="A4344" t="s">
        <v>4</v>
      </c>
      <c r="B4344" s="4" t="s">
        <v>5</v>
      </c>
      <c r="C4344" s="4" t="s">
        <v>10</v>
      </c>
      <c r="D4344" s="4" t="s">
        <v>13</v>
      </c>
      <c r="E4344" s="4" t="s">
        <v>6</v>
      </c>
      <c r="F4344" s="4" t="s">
        <v>18</v>
      </c>
      <c r="G4344" s="4" t="s">
        <v>18</v>
      </c>
      <c r="H4344" s="4" t="s">
        <v>18</v>
      </c>
    </row>
    <row r="4345" spans="1:19">
      <c r="A4345" t="n">
        <v>34902</v>
      </c>
      <c r="B4345" s="36" t="n">
        <v>48</v>
      </c>
      <c r="C4345" s="7" t="n">
        <v>19</v>
      </c>
      <c r="D4345" s="7" t="n">
        <v>0</v>
      </c>
      <c r="E4345" s="7" t="s">
        <v>224</v>
      </c>
      <c r="F4345" s="7" t="n">
        <v>-1</v>
      </c>
      <c r="G4345" s="7" t="n">
        <v>1</v>
      </c>
      <c r="H4345" s="7" t="n">
        <v>0</v>
      </c>
    </row>
    <row r="4346" spans="1:19">
      <c r="A4346" t="s">
        <v>4</v>
      </c>
      <c r="B4346" s="4" t="s">
        <v>5</v>
      </c>
      <c r="C4346" s="4" t="s">
        <v>13</v>
      </c>
      <c r="D4346" s="4" t="s">
        <v>10</v>
      </c>
    </row>
    <row r="4347" spans="1:19">
      <c r="A4347" t="n">
        <v>34928</v>
      </c>
      <c r="B4347" s="38" t="n">
        <v>45</v>
      </c>
      <c r="C4347" s="7" t="n">
        <v>7</v>
      </c>
      <c r="D4347" s="7" t="n">
        <v>255</v>
      </c>
    </row>
    <row r="4348" spans="1:19">
      <c r="A4348" t="s">
        <v>4</v>
      </c>
      <c r="B4348" s="4" t="s">
        <v>5</v>
      </c>
      <c r="C4348" s="4" t="s">
        <v>13</v>
      </c>
      <c r="D4348" s="4" t="s">
        <v>10</v>
      </c>
      <c r="E4348" s="4" t="s">
        <v>6</v>
      </c>
    </row>
    <row r="4349" spans="1:19">
      <c r="A4349" t="n">
        <v>34932</v>
      </c>
      <c r="B4349" s="43" t="n">
        <v>51</v>
      </c>
      <c r="C4349" s="7" t="n">
        <v>4</v>
      </c>
      <c r="D4349" s="7" t="n">
        <v>19</v>
      </c>
      <c r="E4349" s="7" t="s">
        <v>82</v>
      </c>
    </row>
    <row r="4350" spans="1:19">
      <c r="A4350" t="s">
        <v>4</v>
      </c>
      <c r="B4350" s="4" t="s">
        <v>5</v>
      </c>
      <c r="C4350" s="4" t="s">
        <v>10</v>
      </c>
    </row>
    <row r="4351" spans="1:19">
      <c r="A4351" t="n">
        <v>34945</v>
      </c>
      <c r="B4351" s="30" t="n">
        <v>16</v>
      </c>
      <c r="C4351" s="7" t="n">
        <v>0</v>
      </c>
    </row>
    <row r="4352" spans="1:19">
      <c r="A4352" t="s">
        <v>4</v>
      </c>
      <c r="B4352" s="4" t="s">
        <v>5</v>
      </c>
      <c r="C4352" s="4" t="s">
        <v>10</v>
      </c>
      <c r="D4352" s="4" t="s">
        <v>13</v>
      </c>
      <c r="E4352" s="4" t="s">
        <v>9</v>
      </c>
      <c r="F4352" s="4" t="s">
        <v>62</v>
      </c>
      <c r="G4352" s="4" t="s">
        <v>13</v>
      </c>
      <c r="H4352" s="4" t="s">
        <v>13</v>
      </c>
      <c r="I4352" s="4" t="s">
        <v>13</v>
      </c>
      <c r="J4352" s="4" t="s">
        <v>9</v>
      </c>
      <c r="K4352" s="4" t="s">
        <v>62</v>
      </c>
      <c r="L4352" s="4" t="s">
        <v>13</v>
      </c>
      <c r="M4352" s="4" t="s">
        <v>13</v>
      </c>
    </row>
    <row r="4353" spans="1:15">
      <c r="A4353" t="n">
        <v>34948</v>
      </c>
      <c r="B4353" s="44" t="n">
        <v>26</v>
      </c>
      <c r="C4353" s="7" t="n">
        <v>19</v>
      </c>
      <c r="D4353" s="7" t="n">
        <v>17</v>
      </c>
      <c r="E4353" s="7" t="n">
        <v>29371</v>
      </c>
      <c r="F4353" s="7" t="s">
        <v>365</v>
      </c>
      <c r="G4353" s="7" t="n">
        <v>2</v>
      </c>
      <c r="H4353" s="7" t="n">
        <v>3</v>
      </c>
      <c r="I4353" s="7" t="n">
        <v>17</v>
      </c>
      <c r="J4353" s="7" t="n">
        <v>29372</v>
      </c>
      <c r="K4353" s="7" t="s">
        <v>366</v>
      </c>
      <c r="L4353" s="7" t="n">
        <v>2</v>
      </c>
      <c r="M4353" s="7" t="n">
        <v>0</v>
      </c>
    </row>
    <row r="4354" spans="1:15">
      <c r="A4354" t="s">
        <v>4</v>
      </c>
      <c r="B4354" s="4" t="s">
        <v>5</v>
      </c>
    </row>
    <row r="4355" spans="1:15">
      <c r="A4355" t="n">
        <v>35127</v>
      </c>
      <c r="B4355" s="45" t="n">
        <v>28</v>
      </c>
    </row>
    <row r="4356" spans="1:15">
      <c r="A4356" t="s">
        <v>4</v>
      </c>
      <c r="B4356" s="4" t="s">
        <v>5</v>
      </c>
      <c r="C4356" s="4" t="s">
        <v>10</v>
      </c>
      <c r="D4356" s="4" t="s">
        <v>13</v>
      </c>
    </row>
    <row r="4357" spans="1:15">
      <c r="A4357" t="n">
        <v>35128</v>
      </c>
      <c r="B4357" s="48" t="n">
        <v>89</v>
      </c>
      <c r="C4357" s="7" t="n">
        <v>65533</v>
      </c>
      <c r="D4357" s="7" t="n">
        <v>1</v>
      </c>
    </row>
    <row r="4358" spans="1:15">
      <c r="A4358" t="s">
        <v>4</v>
      </c>
      <c r="B4358" s="4" t="s">
        <v>5</v>
      </c>
      <c r="C4358" s="4" t="s">
        <v>13</v>
      </c>
      <c r="D4358" s="4" t="s">
        <v>10</v>
      </c>
      <c r="E4358" s="4" t="s">
        <v>18</v>
      </c>
    </row>
    <row r="4359" spans="1:15">
      <c r="A4359" t="n">
        <v>35132</v>
      </c>
      <c r="B4359" s="23" t="n">
        <v>58</v>
      </c>
      <c r="C4359" s="7" t="n">
        <v>101</v>
      </c>
      <c r="D4359" s="7" t="n">
        <v>500</v>
      </c>
      <c r="E4359" s="7" t="n">
        <v>1</v>
      </c>
    </row>
    <row r="4360" spans="1:15">
      <c r="A4360" t="s">
        <v>4</v>
      </c>
      <c r="B4360" s="4" t="s">
        <v>5</v>
      </c>
      <c r="C4360" s="4" t="s">
        <v>13</v>
      </c>
      <c r="D4360" s="4" t="s">
        <v>10</v>
      </c>
    </row>
    <row r="4361" spans="1:15">
      <c r="A4361" t="n">
        <v>35140</v>
      </c>
      <c r="B4361" s="23" t="n">
        <v>58</v>
      </c>
      <c r="C4361" s="7" t="n">
        <v>254</v>
      </c>
      <c r="D4361" s="7" t="n">
        <v>0</v>
      </c>
    </row>
    <row r="4362" spans="1:15">
      <c r="A4362" t="s">
        <v>4</v>
      </c>
      <c r="B4362" s="4" t="s">
        <v>5</v>
      </c>
      <c r="C4362" s="4" t="s">
        <v>13</v>
      </c>
    </row>
    <row r="4363" spans="1:15">
      <c r="A4363" t="n">
        <v>35144</v>
      </c>
      <c r="B4363" s="38" t="n">
        <v>45</v>
      </c>
      <c r="C4363" s="7" t="n">
        <v>0</v>
      </c>
    </row>
    <row r="4364" spans="1:15">
      <c r="A4364" t="s">
        <v>4</v>
      </c>
      <c r="B4364" s="4" t="s">
        <v>5</v>
      </c>
      <c r="C4364" s="4" t="s">
        <v>13</v>
      </c>
      <c r="D4364" s="4" t="s">
        <v>13</v>
      </c>
      <c r="E4364" s="4" t="s">
        <v>18</v>
      </c>
      <c r="F4364" s="4" t="s">
        <v>18</v>
      </c>
      <c r="G4364" s="4" t="s">
        <v>18</v>
      </c>
      <c r="H4364" s="4" t="s">
        <v>10</v>
      </c>
    </row>
    <row r="4365" spans="1:15">
      <c r="A4365" t="n">
        <v>35146</v>
      </c>
      <c r="B4365" s="38" t="n">
        <v>45</v>
      </c>
      <c r="C4365" s="7" t="n">
        <v>2</v>
      </c>
      <c r="D4365" s="7" t="n">
        <v>3</v>
      </c>
      <c r="E4365" s="7" t="n">
        <v>-14.8000001907349</v>
      </c>
      <c r="F4365" s="7" t="n">
        <v>7.07999992370605</v>
      </c>
      <c r="G4365" s="7" t="n">
        <v>55.9700012207031</v>
      </c>
      <c r="H4365" s="7" t="n">
        <v>0</v>
      </c>
    </row>
    <row r="4366" spans="1:15">
      <c r="A4366" t="s">
        <v>4</v>
      </c>
      <c r="B4366" s="4" t="s">
        <v>5</v>
      </c>
      <c r="C4366" s="4" t="s">
        <v>13</v>
      </c>
      <c r="D4366" s="4" t="s">
        <v>13</v>
      </c>
      <c r="E4366" s="4" t="s">
        <v>18</v>
      </c>
      <c r="F4366" s="4" t="s">
        <v>18</v>
      </c>
      <c r="G4366" s="4" t="s">
        <v>18</v>
      </c>
      <c r="H4366" s="4" t="s">
        <v>10</v>
      </c>
      <c r="I4366" s="4" t="s">
        <v>13</v>
      </c>
    </row>
    <row r="4367" spans="1:15">
      <c r="A4367" t="n">
        <v>35163</v>
      </c>
      <c r="B4367" s="38" t="n">
        <v>45</v>
      </c>
      <c r="C4367" s="7" t="n">
        <v>4</v>
      </c>
      <c r="D4367" s="7" t="n">
        <v>3</v>
      </c>
      <c r="E4367" s="7" t="n">
        <v>30.2299995422363</v>
      </c>
      <c r="F4367" s="7" t="n">
        <v>244.059997558594</v>
      </c>
      <c r="G4367" s="7" t="n">
        <v>0</v>
      </c>
      <c r="H4367" s="7" t="n">
        <v>0</v>
      </c>
      <c r="I4367" s="7" t="n">
        <v>0</v>
      </c>
    </row>
    <row r="4368" spans="1:15">
      <c r="A4368" t="s">
        <v>4</v>
      </c>
      <c r="B4368" s="4" t="s">
        <v>5</v>
      </c>
      <c r="C4368" s="4" t="s">
        <v>13</v>
      </c>
      <c r="D4368" s="4" t="s">
        <v>13</v>
      </c>
      <c r="E4368" s="4" t="s">
        <v>18</v>
      </c>
      <c r="F4368" s="4" t="s">
        <v>10</v>
      </c>
    </row>
    <row r="4369" spans="1:13">
      <c r="A4369" t="n">
        <v>35181</v>
      </c>
      <c r="B4369" s="38" t="n">
        <v>45</v>
      </c>
      <c r="C4369" s="7" t="n">
        <v>5</v>
      </c>
      <c r="D4369" s="7" t="n">
        <v>3</v>
      </c>
      <c r="E4369" s="7" t="n">
        <v>2.79999995231628</v>
      </c>
      <c r="F4369" s="7" t="n">
        <v>0</v>
      </c>
    </row>
    <row r="4370" spans="1:13">
      <c r="A4370" t="s">
        <v>4</v>
      </c>
      <c r="B4370" s="4" t="s">
        <v>5</v>
      </c>
      <c r="C4370" s="4" t="s">
        <v>13</v>
      </c>
      <c r="D4370" s="4" t="s">
        <v>13</v>
      </c>
      <c r="E4370" s="4" t="s">
        <v>18</v>
      </c>
      <c r="F4370" s="4" t="s">
        <v>10</v>
      </c>
    </row>
    <row r="4371" spans="1:13">
      <c r="A4371" t="n">
        <v>35190</v>
      </c>
      <c r="B4371" s="38" t="n">
        <v>45</v>
      </c>
      <c r="C4371" s="7" t="n">
        <v>11</v>
      </c>
      <c r="D4371" s="7" t="n">
        <v>3</v>
      </c>
      <c r="E4371" s="7" t="n">
        <v>34</v>
      </c>
      <c r="F4371" s="7" t="n">
        <v>0</v>
      </c>
    </row>
    <row r="4372" spans="1:13">
      <c r="A4372" t="s">
        <v>4</v>
      </c>
      <c r="B4372" s="4" t="s">
        <v>5</v>
      </c>
      <c r="C4372" s="4" t="s">
        <v>13</v>
      </c>
      <c r="D4372" s="4" t="s">
        <v>13</v>
      </c>
      <c r="E4372" s="4" t="s">
        <v>18</v>
      </c>
      <c r="F4372" s="4" t="s">
        <v>18</v>
      </c>
      <c r="G4372" s="4" t="s">
        <v>18</v>
      </c>
      <c r="H4372" s="4" t="s">
        <v>10</v>
      </c>
    </row>
    <row r="4373" spans="1:13">
      <c r="A4373" t="n">
        <v>35199</v>
      </c>
      <c r="B4373" s="38" t="n">
        <v>45</v>
      </c>
      <c r="C4373" s="7" t="n">
        <v>2</v>
      </c>
      <c r="D4373" s="7" t="n">
        <v>3</v>
      </c>
      <c r="E4373" s="7" t="n">
        <v>-14.8400001525879</v>
      </c>
      <c r="F4373" s="7" t="n">
        <v>7.07999992370605</v>
      </c>
      <c r="G4373" s="7" t="n">
        <v>55.8199996948242</v>
      </c>
      <c r="H4373" s="7" t="n">
        <v>30000</v>
      </c>
    </row>
    <row r="4374" spans="1:13">
      <c r="A4374" t="s">
        <v>4</v>
      </c>
      <c r="B4374" s="4" t="s">
        <v>5</v>
      </c>
      <c r="C4374" s="4" t="s">
        <v>13</v>
      </c>
      <c r="D4374" s="4" t="s">
        <v>13</v>
      </c>
      <c r="E4374" s="4" t="s">
        <v>18</v>
      </c>
      <c r="F4374" s="4" t="s">
        <v>18</v>
      </c>
      <c r="G4374" s="4" t="s">
        <v>18</v>
      </c>
      <c r="H4374" s="4" t="s">
        <v>10</v>
      </c>
      <c r="I4374" s="4" t="s">
        <v>13</v>
      </c>
    </row>
    <row r="4375" spans="1:13">
      <c r="A4375" t="n">
        <v>35216</v>
      </c>
      <c r="B4375" s="38" t="n">
        <v>45</v>
      </c>
      <c r="C4375" s="7" t="n">
        <v>4</v>
      </c>
      <c r="D4375" s="7" t="n">
        <v>3</v>
      </c>
      <c r="E4375" s="7" t="n">
        <v>39.4300003051758</v>
      </c>
      <c r="F4375" s="7" t="n">
        <v>287.010009765625</v>
      </c>
      <c r="G4375" s="7" t="n">
        <v>0</v>
      </c>
      <c r="H4375" s="7" t="n">
        <v>30000</v>
      </c>
      <c r="I4375" s="7" t="n">
        <v>0</v>
      </c>
    </row>
    <row r="4376" spans="1:13">
      <c r="A4376" t="s">
        <v>4</v>
      </c>
      <c r="B4376" s="4" t="s">
        <v>5</v>
      </c>
      <c r="C4376" s="4" t="s">
        <v>13</v>
      </c>
      <c r="D4376" s="4" t="s">
        <v>13</v>
      </c>
      <c r="E4376" s="4" t="s">
        <v>18</v>
      </c>
      <c r="F4376" s="4" t="s">
        <v>10</v>
      </c>
    </row>
    <row r="4377" spans="1:13">
      <c r="A4377" t="n">
        <v>35234</v>
      </c>
      <c r="B4377" s="38" t="n">
        <v>45</v>
      </c>
      <c r="C4377" s="7" t="n">
        <v>5</v>
      </c>
      <c r="D4377" s="7" t="n">
        <v>3</v>
      </c>
      <c r="E4377" s="7" t="n">
        <v>2.79999995231628</v>
      </c>
      <c r="F4377" s="7" t="n">
        <v>30000</v>
      </c>
    </row>
    <row r="4378" spans="1:13">
      <c r="A4378" t="s">
        <v>4</v>
      </c>
      <c r="B4378" s="4" t="s">
        <v>5</v>
      </c>
      <c r="C4378" s="4" t="s">
        <v>13</v>
      </c>
      <c r="D4378" s="4" t="s">
        <v>13</v>
      </c>
      <c r="E4378" s="4" t="s">
        <v>13</v>
      </c>
      <c r="F4378" s="4" t="s">
        <v>13</v>
      </c>
    </row>
    <row r="4379" spans="1:13">
      <c r="A4379" t="n">
        <v>35243</v>
      </c>
      <c r="B4379" s="12" t="n">
        <v>14</v>
      </c>
      <c r="C4379" s="7" t="n">
        <v>0</v>
      </c>
      <c r="D4379" s="7" t="n">
        <v>1</v>
      </c>
      <c r="E4379" s="7" t="n">
        <v>0</v>
      </c>
      <c r="F4379" s="7" t="n">
        <v>0</v>
      </c>
    </row>
    <row r="4380" spans="1:13">
      <c r="A4380" t="s">
        <v>4</v>
      </c>
      <c r="B4380" s="4" t="s">
        <v>5</v>
      </c>
      <c r="C4380" s="4" t="s">
        <v>10</v>
      </c>
      <c r="D4380" s="4" t="s">
        <v>18</v>
      </c>
      <c r="E4380" s="4" t="s">
        <v>18</v>
      </c>
      <c r="F4380" s="4" t="s">
        <v>18</v>
      </c>
      <c r="G4380" s="4" t="s">
        <v>18</v>
      </c>
    </row>
    <row r="4381" spans="1:13">
      <c r="A4381" t="n">
        <v>35248</v>
      </c>
      <c r="B4381" s="34" t="n">
        <v>46</v>
      </c>
      <c r="C4381" s="7" t="n">
        <v>19</v>
      </c>
      <c r="D4381" s="7" t="n">
        <v>-15.1400003433228</v>
      </c>
      <c r="E4381" s="7" t="n">
        <v>5.67999982833862</v>
      </c>
      <c r="F4381" s="7" t="n">
        <v>55.7000007629395</v>
      </c>
      <c r="G4381" s="7" t="n">
        <v>80.5</v>
      </c>
    </row>
    <row r="4382" spans="1:13">
      <c r="A4382" t="s">
        <v>4</v>
      </c>
      <c r="B4382" s="4" t="s">
        <v>5</v>
      </c>
      <c r="C4382" s="4" t="s">
        <v>10</v>
      </c>
      <c r="D4382" s="4" t="s">
        <v>18</v>
      </c>
      <c r="E4382" s="4" t="s">
        <v>18</v>
      </c>
      <c r="F4382" s="4" t="s">
        <v>18</v>
      </c>
      <c r="G4382" s="4" t="s">
        <v>18</v>
      </c>
    </row>
    <row r="4383" spans="1:13">
      <c r="A4383" t="n">
        <v>35267</v>
      </c>
      <c r="B4383" s="34" t="n">
        <v>46</v>
      </c>
      <c r="C4383" s="7" t="n">
        <v>7024</v>
      </c>
      <c r="D4383" s="7" t="n">
        <v>-14.6099996566772</v>
      </c>
      <c r="E4383" s="7" t="n">
        <v>5.76000022888184</v>
      </c>
      <c r="F4383" s="7" t="n">
        <v>55.8600006103516</v>
      </c>
      <c r="G4383" s="7" t="n">
        <v>75.1999969482422</v>
      </c>
    </row>
    <row r="4384" spans="1:13">
      <c r="A4384" t="s">
        <v>4</v>
      </c>
      <c r="B4384" s="4" t="s">
        <v>5</v>
      </c>
      <c r="C4384" s="4" t="s">
        <v>10</v>
      </c>
    </row>
    <row r="4385" spans="1:9">
      <c r="A4385" t="n">
        <v>35286</v>
      </c>
      <c r="B4385" s="30" t="n">
        <v>16</v>
      </c>
      <c r="C4385" s="7" t="n">
        <v>0</v>
      </c>
    </row>
    <row r="4386" spans="1:9">
      <c r="A4386" t="s">
        <v>4</v>
      </c>
      <c r="B4386" s="4" t="s">
        <v>5</v>
      </c>
      <c r="C4386" s="4" t="s">
        <v>10</v>
      </c>
      <c r="D4386" s="4" t="s">
        <v>10</v>
      </c>
      <c r="E4386" s="4" t="s">
        <v>10</v>
      </c>
    </row>
    <row r="4387" spans="1:9">
      <c r="A4387" t="n">
        <v>35289</v>
      </c>
      <c r="B4387" s="49" t="n">
        <v>61</v>
      </c>
      <c r="C4387" s="7" t="n">
        <v>23</v>
      </c>
      <c r="D4387" s="7" t="n">
        <v>19</v>
      </c>
      <c r="E4387" s="7" t="n">
        <v>0</v>
      </c>
    </row>
    <row r="4388" spans="1:9">
      <c r="A4388" t="s">
        <v>4</v>
      </c>
      <c r="B4388" s="4" t="s">
        <v>5</v>
      </c>
      <c r="C4388" s="4" t="s">
        <v>10</v>
      </c>
      <c r="D4388" s="4" t="s">
        <v>10</v>
      </c>
      <c r="E4388" s="4" t="s">
        <v>10</v>
      </c>
    </row>
    <row r="4389" spans="1:9">
      <c r="A4389" t="n">
        <v>35296</v>
      </c>
      <c r="B4389" s="49" t="n">
        <v>61</v>
      </c>
      <c r="C4389" s="7" t="n">
        <v>18</v>
      </c>
      <c r="D4389" s="7" t="n">
        <v>19</v>
      </c>
      <c r="E4389" s="7" t="n">
        <v>0</v>
      </c>
    </row>
    <row r="4390" spans="1:9">
      <c r="A4390" t="s">
        <v>4</v>
      </c>
      <c r="B4390" s="4" t="s">
        <v>5</v>
      </c>
      <c r="C4390" s="4" t="s">
        <v>10</v>
      </c>
      <c r="D4390" s="4" t="s">
        <v>10</v>
      </c>
      <c r="E4390" s="4" t="s">
        <v>10</v>
      </c>
    </row>
    <row r="4391" spans="1:9">
      <c r="A4391" t="n">
        <v>35303</v>
      </c>
      <c r="B4391" s="49" t="n">
        <v>61</v>
      </c>
      <c r="C4391" s="7" t="n">
        <v>0</v>
      </c>
      <c r="D4391" s="7" t="n">
        <v>19</v>
      </c>
      <c r="E4391" s="7" t="n">
        <v>0</v>
      </c>
    </row>
    <row r="4392" spans="1:9">
      <c r="A4392" t="s">
        <v>4</v>
      </c>
      <c r="B4392" s="4" t="s">
        <v>5</v>
      </c>
      <c r="C4392" s="4" t="s">
        <v>10</v>
      </c>
      <c r="D4392" s="4" t="s">
        <v>10</v>
      </c>
      <c r="E4392" s="4" t="s">
        <v>10</v>
      </c>
    </row>
    <row r="4393" spans="1:9">
      <c r="A4393" t="n">
        <v>35310</v>
      </c>
      <c r="B4393" s="49" t="n">
        <v>61</v>
      </c>
      <c r="C4393" s="7" t="n">
        <v>27</v>
      </c>
      <c r="D4393" s="7" t="n">
        <v>19</v>
      </c>
      <c r="E4393" s="7" t="n">
        <v>0</v>
      </c>
    </row>
    <row r="4394" spans="1:9">
      <c r="A4394" t="s">
        <v>4</v>
      </c>
      <c r="B4394" s="4" t="s">
        <v>5</v>
      </c>
      <c r="C4394" s="4" t="s">
        <v>10</v>
      </c>
      <c r="D4394" s="4" t="s">
        <v>10</v>
      </c>
      <c r="E4394" s="4" t="s">
        <v>10</v>
      </c>
    </row>
    <row r="4395" spans="1:9">
      <c r="A4395" t="n">
        <v>35317</v>
      </c>
      <c r="B4395" s="49" t="n">
        <v>61</v>
      </c>
      <c r="C4395" s="7" t="n">
        <v>31</v>
      </c>
      <c r="D4395" s="7" t="n">
        <v>19</v>
      </c>
      <c r="E4395" s="7" t="n">
        <v>0</v>
      </c>
    </row>
    <row r="4396" spans="1:9">
      <c r="A4396" t="s">
        <v>4</v>
      </c>
      <c r="B4396" s="4" t="s">
        <v>5</v>
      </c>
      <c r="C4396" s="4" t="s">
        <v>10</v>
      </c>
      <c r="D4396" s="4" t="s">
        <v>10</v>
      </c>
      <c r="E4396" s="4" t="s">
        <v>10</v>
      </c>
    </row>
    <row r="4397" spans="1:9">
      <c r="A4397" t="n">
        <v>35324</v>
      </c>
      <c r="B4397" s="49" t="n">
        <v>61</v>
      </c>
      <c r="C4397" s="7" t="n">
        <v>11</v>
      </c>
      <c r="D4397" s="7" t="n">
        <v>19</v>
      </c>
      <c r="E4397" s="7" t="n">
        <v>0</v>
      </c>
    </row>
    <row r="4398" spans="1:9">
      <c r="A4398" t="s">
        <v>4</v>
      </c>
      <c r="B4398" s="4" t="s">
        <v>5</v>
      </c>
      <c r="C4398" s="4" t="s">
        <v>10</v>
      </c>
      <c r="D4398" s="4" t="s">
        <v>10</v>
      </c>
      <c r="E4398" s="4" t="s">
        <v>10</v>
      </c>
    </row>
    <row r="4399" spans="1:9">
      <c r="A4399" t="n">
        <v>35331</v>
      </c>
      <c r="B4399" s="49" t="n">
        <v>61</v>
      </c>
      <c r="C4399" s="7" t="n">
        <v>14</v>
      </c>
      <c r="D4399" s="7" t="n">
        <v>19</v>
      </c>
      <c r="E4399" s="7" t="n">
        <v>0</v>
      </c>
    </row>
    <row r="4400" spans="1:9">
      <c r="A4400" t="s">
        <v>4</v>
      </c>
      <c r="B4400" s="4" t="s">
        <v>5</v>
      </c>
      <c r="C4400" s="4" t="s">
        <v>10</v>
      </c>
      <c r="D4400" s="4" t="s">
        <v>10</v>
      </c>
      <c r="E4400" s="4" t="s">
        <v>10</v>
      </c>
    </row>
    <row r="4401" spans="1:5">
      <c r="A4401" t="n">
        <v>35338</v>
      </c>
      <c r="B4401" s="49" t="n">
        <v>61</v>
      </c>
      <c r="C4401" s="7" t="n">
        <v>1</v>
      </c>
      <c r="D4401" s="7" t="n">
        <v>19</v>
      </c>
      <c r="E4401" s="7" t="n">
        <v>0</v>
      </c>
    </row>
    <row r="4402" spans="1:5">
      <c r="A4402" t="s">
        <v>4</v>
      </c>
      <c r="B4402" s="4" t="s">
        <v>5</v>
      </c>
      <c r="C4402" s="4" t="s">
        <v>10</v>
      </c>
      <c r="D4402" s="4" t="s">
        <v>10</v>
      </c>
      <c r="E4402" s="4" t="s">
        <v>10</v>
      </c>
    </row>
    <row r="4403" spans="1:5">
      <c r="A4403" t="n">
        <v>35345</v>
      </c>
      <c r="B4403" s="49" t="n">
        <v>61</v>
      </c>
      <c r="C4403" s="7" t="n">
        <v>2</v>
      </c>
      <c r="D4403" s="7" t="n">
        <v>19</v>
      </c>
      <c r="E4403" s="7" t="n">
        <v>0</v>
      </c>
    </row>
    <row r="4404" spans="1:5">
      <c r="A4404" t="s">
        <v>4</v>
      </c>
      <c r="B4404" s="4" t="s">
        <v>5</v>
      </c>
      <c r="C4404" s="4" t="s">
        <v>10</v>
      </c>
      <c r="D4404" s="4" t="s">
        <v>10</v>
      </c>
      <c r="E4404" s="4" t="s">
        <v>10</v>
      </c>
    </row>
    <row r="4405" spans="1:5">
      <c r="A4405" t="n">
        <v>35352</v>
      </c>
      <c r="B4405" s="49" t="n">
        <v>61</v>
      </c>
      <c r="C4405" s="7" t="n">
        <v>3</v>
      </c>
      <c r="D4405" s="7" t="n">
        <v>19</v>
      </c>
      <c r="E4405" s="7" t="n">
        <v>0</v>
      </c>
    </row>
    <row r="4406" spans="1:5">
      <c r="A4406" t="s">
        <v>4</v>
      </c>
      <c r="B4406" s="4" t="s">
        <v>5</v>
      </c>
      <c r="C4406" s="4" t="s">
        <v>10</v>
      </c>
      <c r="D4406" s="4" t="s">
        <v>10</v>
      </c>
      <c r="E4406" s="4" t="s">
        <v>10</v>
      </c>
    </row>
    <row r="4407" spans="1:5">
      <c r="A4407" t="n">
        <v>35359</v>
      </c>
      <c r="B4407" s="49" t="n">
        <v>61</v>
      </c>
      <c r="C4407" s="7" t="n">
        <v>29</v>
      </c>
      <c r="D4407" s="7" t="n">
        <v>19</v>
      </c>
      <c r="E4407" s="7" t="n">
        <v>0</v>
      </c>
    </row>
    <row r="4408" spans="1:5">
      <c r="A4408" t="s">
        <v>4</v>
      </c>
      <c r="B4408" s="4" t="s">
        <v>5</v>
      </c>
      <c r="C4408" s="4" t="s">
        <v>10</v>
      </c>
      <c r="D4408" s="4" t="s">
        <v>10</v>
      </c>
      <c r="E4408" s="4" t="s">
        <v>10</v>
      </c>
    </row>
    <row r="4409" spans="1:5">
      <c r="A4409" t="n">
        <v>35366</v>
      </c>
      <c r="B4409" s="49" t="n">
        <v>61</v>
      </c>
      <c r="C4409" s="7" t="n">
        <v>28</v>
      </c>
      <c r="D4409" s="7" t="n">
        <v>19</v>
      </c>
      <c r="E4409" s="7" t="n">
        <v>0</v>
      </c>
    </row>
    <row r="4410" spans="1:5">
      <c r="A4410" t="s">
        <v>4</v>
      </c>
      <c r="B4410" s="4" t="s">
        <v>5</v>
      </c>
      <c r="C4410" s="4" t="s">
        <v>10</v>
      </c>
      <c r="D4410" s="4" t="s">
        <v>10</v>
      </c>
      <c r="E4410" s="4" t="s">
        <v>10</v>
      </c>
    </row>
    <row r="4411" spans="1:5">
      <c r="A4411" t="n">
        <v>35373</v>
      </c>
      <c r="B4411" s="49" t="n">
        <v>61</v>
      </c>
      <c r="C4411" s="7" t="n">
        <v>4</v>
      </c>
      <c r="D4411" s="7" t="n">
        <v>19</v>
      </c>
      <c r="E4411" s="7" t="n">
        <v>0</v>
      </c>
    </row>
    <row r="4412" spans="1:5">
      <c r="A4412" t="s">
        <v>4</v>
      </c>
      <c r="B4412" s="4" t="s">
        <v>5</v>
      </c>
      <c r="C4412" s="4" t="s">
        <v>10</v>
      </c>
      <c r="D4412" s="4" t="s">
        <v>10</v>
      </c>
      <c r="E4412" s="4" t="s">
        <v>10</v>
      </c>
    </row>
    <row r="4413" spans="1:5">
      <c r="A4413" t="n">
        <v>35380</v>
      </c>
      <c r="B4413" s="49" t="n">
        <v>61</v>
      </c>
      <c r="C4413" s="7" t="n">
        <v>5</v>
      </c>
      <c r="D4413" s="7" t="n">
        <v>19</v>
      </c>
      <c r="E4413" s="7" t="n">
        <v>0</v>
      </c>
    </row>
    <row r="4414" spans="1:5">
      <c r="A4414" t="s">
        <v>4</v>
      </c>
      <c r="B4414" s="4" t="s">
        <v>5</v>
      </c>
      <c r="C4414" s="4" t="s">
        <v>10</v>
      </c>
      <c r="D4414" s="4" t="s">
        <v>10</v>
      </c>
      <c r="E4414" s="4" t="s">
        <v>10</v>
      </c>
    </row>
    <row r="4415" spans="1:5">
      <c r="A4415" t="n">
        <v>35387</v>
      </c>
      <c r="B4415" s="49" t="n">
        <v>61</v>
      </c>
      <c r="C4415" s="7" t="n">
        <v>6</v>
      </c>
      <c r="D4415" s="7" t="n">
        <v>19</v>
      </c>
      <c r="E4415" s="7" t="n">
        <v>0</v>
      </c>
    </row>
    <row r="4416" spans="1:5">
      <c r="A4416" t="s">
        <v>4</v>
      </c>
      <c r="B4416" s="4" t="s">
        <v>5</v>
      </c>
      <c r="C4416" s="4" t="s">
        <v>10</v>
      </c>
      <c r="D4416" s="4" t="s">
        <v>10</v>
      </c>
      <c r="E4416" s="4" t="s">
        <v>10</v>
      </c>
    </row>
    <row r="4417" spans="1:5">
      <c r="A4417" t="n">
        <v>35394</v>
      </c>
      <c r="B4417" s="49" t="n">
        <v>61</v>
      </c>
      <c r="C4417" s="7" t="n">
        <v>24</v>
      </c>
      <c r="D4417" s="7" t="n">
        <v>19</v>
      </c>
      <c r="E4417" s="7" t="n">
        <v>0</v>
      </c>
    </row>
    <row r="4418" spans="1:5">
      <c r="A4418" t="s">
        <v>4</v>
      </c>
      <c r="B4418" s="4" t="s">
        <v>5</v>
      </c>
      <c r="C4418" s="4" t="s">
        <v>10</v>
      </c>
      <c r="D4418" s="4" t="s">
        <v>10</v>
      </c>
      <c r="E4418" s="4" t="s">
        <v>10</v>
      </c>
    </row>
    <row r="4419" spans="1:5">
      <c r="A4419" t="n">
        <v>35401</v>
      </c>
      <c r="B4419" s="49" t="n">
        <v>61</v>
      </c>
      <c r="C4419" s="7" t="n">
        <v>25</v>
      </c>
      <c r="D4419" s="7" t="n">
        <v>19</v>
      </c>
      <c r="E4419" s="7" t="n">
        <v>0</v>
      </c>
    </row>
    <row r="4420" spans="1:5">
      <c r="A4420" t="s">
        <v>4</v>
      </c>
      <c r="B4420" s="4" t="s">
        <v>5</v>
      </c>
      <c r="C4420" s="4" t="s">
        <v>10</v>
      </c>
      <c r="D4420" s="4" t="s">
        <v>10</v>
      </c>
      <c r="E4420" s="4" t="s">
        <v>10</v>
      </c>
    </row>
    <row r="4421" spans="1:5">
      <c r="A4421" t="n">
        <v>35408</v>
      </c>
      <c r="B4421" s="49" t="n">
        <v>61</v>
      </c>
      <c r="C4421" s="7" t="n">
        <v>15</v>
      </c>
      <c r="D4421" s="7" t="n">
        <v>19</v>
      </c>
      <c r="E4421" s="7" t="n">
        <v>0</v>
      </c>
    </row>
    <row r="4422" spans="1:5">
      <c r="A4422" t="s">
        <v>4</v>
      </c>
      <c r="B4422" s="4" t="s">
        <v>5</v>
      </c>
      <c r="C4422" s="4" t="s">
        <v>10</v>
      </c>
      <c r="D4422" s="4" t="s">
        <v>10</v>
      </c>
      <c r="E4422" s="4" t="s">
        <v>10</v>
      </c>
    </row>
    <row r="4423" spans="1:5">
      <c r="A4423" t="n">
        <v>35415</v>
      </c>
      <c r="B4423" s="49" t="n">
        <v>61</v>
      </c>
      <c r="C4423" s="7" t="n">
        <v>16</v>
      </c>
      <c r="D4423" s="7" t="n">
        <v>19</v>
      </c>
      <c r="E4423" s="7" t="n">
        <v>0</v>
      </c>
    </row>
    <row r="4424" spans="1:5">
      <c r="A4424" t="s">
        <v>4</v>
      </c>
      <c r="B4424" s="4" t="s">
        <v>5</v>
      </c>
      <c r="C4424" s="4" t="s">
        <v>10</v>
      </c>
      <c r="D4424" s="4" t="s">
        <v>10</v>
      </c>
      <c r="E4424" s="4" t="s">
        <v>10</v>
      </c>
    </row>
    <row r="4425" spans="1:5">
      <c r="A4425" t="n">
        <v>35422</v>
      </c>
      <c r="B4425" s="49" t="n">
        <v>61</v>
      </c>
      <c r="C4425" s="7" t="n">
        <v>7</v>
      </c>
      <c r="D4425" s="7" t="n">
        <v>19</v>
      </c>
      <c r="E4425" s="7" t="n">
        <v>0</v>
      </c>
    </row>
    <row r="4426" spans="1:5">
      <c r="A4426" t="s">
        <v>4</v>
      </c>
      <c r="B4426" s="4" t="s">
        <v>5</v>
      </c>
      <c r="C4426" s="4" t="s">
        <v>10</v>
      </c>
      <c r="D4426" s="4" t="s">
        <v>10</v>
      </c>
      <c r="E4426" s="4" t="s">
        <v>10</v>
      </c>
    </row>
    <row r="4427" spans="1:5">
      <c r="A4427" t="n">
        <v>35429</v>
      </c>
      <c r="B4427" s="49" t="n">
        <v>61</v>
      </c>
      <c r="C4427" s="7" t="n">
        <v>8</v>
      </c>
      <c r="D4427" s="7" t="n">
        <v>19</v>
      </c>
      <c r="E4427" s="7" t="n">
        <v>0</v>
      </c>
    </row>
    <row r="4428" spans="1:5">
      <c r="A4428" t="s">
        <v>4</v>
      </c>
      <c r="B4428" s="4" t="s">
        <v>5</v>
      </c>
      <c r="C4428" s="4" t="s">
        <v>10</v>
      </c>
      <c r="D4428" s="4" t="s">
        <v>10</v>
      </c>
      <c r="E4428" s="4" t="s">
        <v>10</v>
      </c>
    </row>
    <row r="4429" spans="1:5">
      <c r="A4429" t="n">
        <v>35436</v>
      </c>
      <c r="B4429" s="49" t="n">
        <v>61</v>
      </c>
      <c r="C4429" s="7" t="n">
        <v>9</v>
      </c>
      <c r="D4429" s="7" t="n">
        <v>19</v>
      </c>
      <c r="E4429" s="7" t="n">
        <v>0</v>
      </c>
    </row>
    <row r="4430" spans="1:5">
      <c r="A4430" t="s">
        <v>4</v>
      </c>
      <c r="B4430" s="4" t="s">
        <v>5</v>
      </c>
      <c r="C4430" s="4" t="s">
        <v>10</v>
      </c>
      <c r="D4430" s="4" t="s">
        <v>10</v>
      </c>
      <c r="E4430" s="4" t="s">
        <v>10</v>
      </c>
    </row>
    <row r="4431" spans="1:5">
      <c r="A4431" t="n">
        <v>35443</v>
      </c>
      <c r="B4431" s="49" t="n">
        <v>61</v>
      </c>
      <c r="C4431" s="7" t="n">
        <v>22</v>
      </c>
      <c r="D4431" s="7" t="n">
        <v>19</v>
      </c>
      <c r="E4431" s="7" t="n">
        <v>0</v>
      </c>
    </row>
    <row r="4432" spans="1:5">
      <c r="A4432" t="s">
        <v>4</v>
      </c>
      <c r="B4432" s="4" t="s">
        <v>5</v>
      </c>
      <c r="C4432" s="4" t="s">
        <v>13</v>
      </c>
      <c r="D4432" s="4" t="s">
        <v>10</v>
      </c>
      <c r="E4432" s="4" t="s">
        <v>6</v>
      </c>
      <c r="F4432" s="4" t="s">
        <v>6</v>
      </c>
      <c r="G4432" s="4" t="s">
        <v>6</v>
      </c>
      <c r="H4432" s="4" t="s">
        <v>6</v>
      </c>
    </row>
    <row r="4433" spans="1:8">
      <c r="A4433" t="n">
        <v>35450</v>
      </c>
      <c r="B4433" s="43" t="n">
        <v>51</v>
      </c>
      <c r="C4433" s="7" t="n">
        <v>3</v>
      </c>
      <c r="D4433" s="7" t="n">
        <v>11</v>
      </c>
      <c r="E4433" s="7" t="s">
        <v>64</v>
      </c>
      <c r="F4433" s="7" t="s">
        <v>65</v>
      </c>
      <c r="G4433" s="7" t="s">
        <v>66</v>
      </c>
      <c r="H4433" s="7" t="s">
        <v>67</v>
      </c>
    </row>
    <row r="4434" spans="1:8">
      <c r="A4434" t="s">
        <v>4</v>
      </c>
      <c r="B4434" s="4" t="s">
        <v>5</v>
      </c>
      <c r="C4434" s="4" t="s">
        <v>13</v>
      </c>
      <c r="D4434" s="4" t="s">
        <v>10</v>
      </c>
      <c r="E4434" s="4" t="s">
        <v>6</v>
      </c>
      <c r="F4434" s="4" t="s">
        <v>6</v>
      </c>
      <c r="G4434" s="4" t="s">
        <v>6</v>
      </c>
      <c r="H4434" s="4" t="s">
        <v>6</v>
      </c>
    </row>
    <row r="4435" spans="1:8">
      <c r="A4435" t="n">
        <v>35463</v>
      </c>
      <c r="B4435" s="43" t="n">
        <v>51</v>
      </c>
      <c r="C4435" s="7" t="n">
        <v>3</v>
      </c>
      <c r="D4435" s="7" t="n">
        <v>15</v>
      </c>
      <c r="E4435" s="7" t="s">
        <v>64</v>
      </c>
      <c r="F4435" s="7" t="s">
        <v>67</v>
      </c>
      <c r="G4435" s="7" t="s">
        <v>66</v>
      </c>
      <c r="H4435" s="7" t="s">
        <v>67</v>
      </c>
    </row>
    <row r="4436" spans="1:8">
      <c r="A4436" t="s">
        <v>4</v>
      </c>
      <c r="B4436" s="4" t="s">
        <v>5</v>
      </c>
      <c r="C4436" s="4" t="s">
        <v>13</v>
      </c>
      <c r="D4436" s="4" t="s">
        <v>10</v>
      </c>
      <c r="E4436" s="4" t="s">
        <v>6</v>
      </c>
      <c r="F4436" s="4" t="s">
        <v>6</v>
      </c>
      <c r="G4436" s="4" t="s">
        <v>6</v>
      </c>
      <c r="H4436" s="4" t="s">
        <v>6</v>
      </c>
    </row>
    <row r="4437" spans="1:8">
      <c r="A4437" t="n">
        <v>35476</v>
      </c>
      <c r="B4437" s="43" t="n">
        <v>51</v>
      </c>
      <c r="C4437" s="7" t="n">
        <v>3</v>
      </c>
      <c r="D4437" s="7" t="n">
        <v>16</v>
      </c>
      <c r="E4437" s="7" t="s">
        <v>64</v>
      </c>
      <c r="F4437" s="7" t="s">
        <v>65</v>
      </c>
      <c r="G4437" s="7" t="s">
        <v>66</v>
      </c>
      <c r="H4437" s="7" t="s">
        <v>67</v>
      </c>
    </row>
    <row r="4438" spans="1:8">
      <c r="A4438" t="s">
        <v>4</v>
      </c>
      <c r="B4438" s="4" t="s">
        <v>5</v>
      </c>
      <c r="C4438" s="4" t="s">
        <v>13</v>
      </c>
      <c r="D4438" s="4" t="s">
        <v>10</v>
      </c>
      <c r="E4438" s="4" t="s">
        <v>6</v>
      </c>
      <c r="F4438" s="4" t="s">
        <v>6</v>
      </c>
      <c r="G4438" s="4" t="s">
        <v>6</v>
      </c>
      <c r="H4438" s="4" t="s">
        <v>6</v>
      </c>
    </row>
    <row r="4439" spans="1:8">
      <c r="A4439" t="n">
        <v>35489</v>
      </c>
      <c r="B4439" s="43" t="n">
        <v>51</v>
      </c>
      <c r="C4439" s="7" t="n">
        <v>3</v>
      </c>
      <c r="D4439" s="7" t="n">
        <v>14</v>
      </c>
      <c r="E4439" s="7" t="s">
        <v>64</v>
      </c>
      <c r="F4439" s="7" t="s">
        <v>65</v>
      </c>
      <c r="G4439" s="7" t="s">
        <v>66</v>
      </c>
      <c r="H4439" s="7" t="s">
        <v>67</v>
      </c>
    </row>
    <row r="4440" spans="1:8">
      <c r="A4440" t="s">
        <v>4</v>
      </c>
      <c r="B4440" s="4" t="s">
        <v>5</v>
      </c>
      <c r="C4440" s="4" t="s">
        <v>13</v>
      </c>
      <c r="D4440" s="4" t="s">
        <v>10</v>
      </c>
    </row>
    <row r="4441" spans="1:8">
      <c r="A4441" t="n">
        <v>35502</v>
      </c>
      <c r="B4441" s="23" t="n">
        <v>58</v>
      </c>
      <c r="C4441" s="7" t="n">
        <v>255</v>
      </c>
      <c r="D4441" s="7" t="n">
        <v>0</v>
      </c>
    </row>
    <row r="4442" spans="1:8">
      <c r="A4442" t="s">
        <v>4</v>
      </c>
      <c r="B4442" s="4" t="s">
        <v>5</v>
      </c>
      <c r="C4442" s="4" t="s">
        <v>10</v>
      </c>
    </row>
    <row r="4443" spans="1:8">
      <c r="A4443" t="n">
        <v>35506</v>
      </c>
      <c r="B4443" s="30" t="n">
        <v>16</v>
      </c>
      <c r="C4443" s="7" t="n">
        <v>800</v>
      </c>
    </row>
    <row r="4444" spans="1:8">
      <c r="A4444" t="s">
        <v>4</v>
      </c>
      <c r="B4444" s="4" t="s">
        <v>5</v>
      </c>
      <c r="C4444" s="4" t="s">
        <v>9</v>
      </c>
    </row>
    <row r="4445" spans="1:8">
      <c r="A4445" t="n">
        <v>35509</v>
      </c>
      <c r="B4445" s="59" t="n">
        <v>15</v>
      </c>
      <c r="C4445" s="7" t="n">
        <v>256</v>
      </c>
    </row>
    <row r="4446" spans="1:8">
      <c r="A4446" t="s">
        <v>4</v>
      </c>
      <c r="B4446" s="4" t="s">
        <v>5</v>
      </c>
      <c r="C4446" s="4" t="s">
        <v>13</v>
      </c>
      <c r="D4446" s="4" t="s">
        <v>10</v>
      </c>
      <c r="E4446" s="4" t="s">
        <v>6</v>
      </c>
    </row>
    <row r="4447" spans="1:8">
      <c r="A4447" t="n">
        <v>35514</v>
      </c>
      <c r="B4447" s="43" t="n">
        <v>51</v>
      </c>
      <c r="C4447" s="7" t="n">
        <v>4</v>
      </c>
      <c r="D4447" s="7" t="n">
        <v>19</v>
      </c>
      <c r="E4447" s="7" t="s">
        <v>367</v>
      </c>
    </row>
    <row r="4448" spans="1:8">
      <c r="A4448" t="s">
        <v>4</v>
      </c>
      <c r="B4448" s="4" t="s">
        <v>5</v>
      </c>
      <c r="C4448" s="4" t="s">
        <v>10</v>
      </c>
    </row>
    <row r="4449" spans="1:8">
      <c r="A4449" t="n">
        <v>35527</v>
      </c>
      <c r="B4449" s="30" t="n">
        <v>16</v>
      </c>
      <c r="C4449" s="7" t="n">
        <v>0</v>
      </c>
    </row>
    <row r="4450" spans="1:8">
      <c r="A4450" t="s">
        <v>4</v>
      </c>
      <c r="B4450" s="4" t="s">
        <v>5</v>
      </c>
      <c r="C4450" s="4" t="s">
        <v>10</v>
      </c>
      <c r="D4450" s="4" t="s">
        <v>13</v>
      </c>
      <c r="E4450" s="4" t="s">
        <v>9</v>
      </c>
      <c r="F4450" s="4" t="s">
        <v>62</v>
      </c>
      <c r="G4450" s="4" t="s">
        <v>13</v>
      </c>
      <c r="H4450" s="4" t="s">
        <v>13</v>
      </c>
      <c r="I4450" s="4" t="s">
        <v>13</v>
      </c>
      <c r="J4450" s="4" t="s">
        <v>9</v>
      </c>
      <c r="K4450" s="4" t="s">
        <v>62</v>
      </c>
      <c r="L4450" s="4" t="s">
        <v>13</v>
      </c>
      <c r="M4450" s="4" t="s">
        <v>13</v>
      </c>
      <c r="N4450" s="4" t="s">
        <v>13</v>
      </c>
      <c r="O4450" s="4" t="s">
        <v>9</v>
      </c>
      <c r="P4450" s="4" t="s">
        <v>62</v>
      </c>
      <c r="Q4450" s="4" t="s">
        <v>13</v>
      </c>
      <c r="R4450" s="4" t="s">
        <v>13</v>
      </c>
    </row>
    <row r="4451" spans="1:8">
      <c r="A4451" t="n">
        <v>35530</v>
      </c>
      <c r="B4451" s="44" t="n">
        <v>26</v>
      </c>
      <c r="C4451" s="7" t="n">
        <v>19</v>
      </c>
      <c r="D4451" s="7" t="n">
        <v>17</v>
      </c>
      <c r="E4451" s="7" t="n">
        <v>29373</v>
      </c>
      <c r="F4451" s="7" t="s">
        <v>368</v>
      </c>
      <c r="G4451" s="7" t="n">
        <v>2</v>
      </c>
      <c r="H4451" s="7" t="n">
        <v>3</v>
      </c>
      <c r="I4451" s="7" t="n">
        <v>17</v>
      </c>
      <c r="J4451" s="7" t="n">
        <v>29374</v>
      </c>
      <c r="K4451" s="7" t="s">
        <v>369</v>
      </c>
      <c r="L4451" s="7" t="n">
        <v>2</v>
      </c>
      <c r="M4451" s="7" t="n">
        <v>3</v>
      </c>
      <c r="N4451" s="7" t="n">
        <v>17</v>
      </c>
      <c r="O4451" s="7" t="n">
        <v>29375</v>
      </c>
      <c r="P4451" s="7" t="s">
        <v>370</v>
      </c>
      <c r="Q4451" s="7" t="n">
        <v>2</v>
      </c>
      <c r="R4451" s="7" t="n">
        <v>0</v>
      </c>
    </row>
    <row r="4452" spans="1:8">
      <c r="A4452" t="s">
        <v>4</v>
      </c>
      <c r="B4452" s="4" t="s">
        <v>5</v>
      </c>
    </row>
    <row r="4453" spans="1:8">
      <c r="A4453" t="n">
        <v>35830</v>
      </c>
      <c r="B4453" s="45" t="n">
        <v>28</v>
      </c>
    </row>
    <row r="4454" spans="1:8">
      <c r="A4454" t="s">
        <v>4</v>
      </c>
      <c r="B4454" s="4" t="s">
        <v>5</v>
      </c>
      <c r="C4454" s="4" t="s">
        <v>10</v>
      </c>
      <c r="D4454" s="4" t="s">
        <v>13</v>
      </c>
    </row>
    <row r="4455" spans="1:8">
      <c r="A4455" t="n">
        <v>35831</v>
      </c>
      <c r="B4455" s="48" t="n">
        <v>89</v>
      </c>
      <c r="C4455" s="7" t="n">
        <v>65533</v>
      </c>
      <c r="D4455" s="7" t="n">
        <v>1</v>
      </c>
    </row>
    <row r="4456" spans="1:8">
      <c r="A4456" t="s">
        <v>4</v>
      </c>
      <c r="B4456" s="4" t="s">
        <v>5</v>
      </c>
      <c r="C4456" s="4" t="s">
        <v>13</v>
      </c>
      <c r="D4456" s="4" t="s">
        <v>10</v>
      </c>
      <c r="E4456" s="4" t="s">
        <v>10</v>
      </c>
      <c r="F4456" s="4" t="s">
        <v>13</v>
      </c>
    </row>
    <row r="4457" spans="1:8">
      <c r="A4457" t="n">
        <v>35835</v>
      </c>
      <c r="B4457" s="51" t="n">
        <v>25</v>
      </c>
      <c r="C4457" s="7" t="n">
        <v>1</v>
      </c>
      <c r="D4457" s="7" t="n">
        <v>60</v>
      </c>
      <c r="E4457" s="7" t="n">
        <v>640</v>
      </c>
      <c r="F4457" s="7" t="n">
        <v>2</v>
      </c>
    </row>
    <row r="4458" spans="1:8">
      <c r="A4458" t="s">
        <v>4</v>
      </c>
      <c r="B4458" s="4" t="s">
        <v>5</v>
      </c>
      <c r="C4458" s="4" t="s">
        <v>13</v>
      </c>
      <c r="D4458" s="4" t="s">
        <v>10</v>
      </c>
      <c r="E4458" s="4" t="s">
        <v>6</v>
      </c>
    </row>
    <row r="4459" spans="1:8">
      <c r="A4459" t="n">
        <v>35842</v>
      </c>
      <c r="B4459" s="43" t="n">
        <v>51</v>
      </c>
      <c r="C4459" s="7" t="n">
        <v>4</v>
      </c>
      <c r="D4459" s="7" t="n">
        <v>5</v>
      </c>
      <c r="E4459" s="7" t="s">
        <v>275</v>
      </c>
    </row>
    <row r="4460" spans="1:8">
      <c r="A4460" t="s">
        <v>4</v>
      </c>
      <c r="B4460" s="4" t="s">
        <v>5</v>
      </c>
      <c r="C4460" s="4" t="s">
        <v>10</v>
      </c>
    </row>
    <row r="4461" spans="1:8">
      <c r="A4461" t="n">
        <v>35855</v>
      </c>
      <c r="B4461" s="30" t="n">
        <v>16</v>
      </c>
      <c r="C4461" s="7" t="n">
        <v>0</v>
      </c>
    </row>
    <row r="4462" spans="1:8">
      <c r="A4462" t="s">
        <v>4</v>
      </c>
      <c r="B4462" s="4" t="s">
        <v>5</v>
      </c>
      <c r="C4462" s="4" t="s">
        <v>10</v>
      </c>
      <c r="D4462" s="4" t="s">
        <v>13</v>
      </c>
      <c r="E4462" s="4" t="s">
        <v>9</v>
      </c>
      <c r="F4462" s="4" t="s">
        <v>62</v>
      </c>
      <c r="G4462" s="4" t="s">
        <v>13</v>
      </c>
      <c r="H4462" s="4" t="s">
        <v>13</v>
      </c>
    </row>
    <row r="4463" spans="1:8">
      <c r="A4463" t="n">
        <v>35858</v>
      </c>
      <c r="B4463" s="44" t="n">
        <v>26</v>
      </c>
      <c r="C4463" s="7" t="n">
        <v>5</v>
      </c>
      <c r="D4463" s="7" t="n">
        <v>17</v>
      </c>
      <c r="E4463" s="7" t="n">
        <v>3378</v>
      </c>
      <c r="F4463" s="7" t="s">
        <v>371</v>
      </c>
      <c r="G4463" s="7" t="n">
        <v>2</v>
      </c>
      <c r="H4463" s="7" t="n">
        <v>0</v>
      </c>
    </row>
    <row r="4464" spans="1:8">
      <c r="A4464" t="s">
        <v>4</v>
      </c>
      <c r="B4464" s="4" t="s">
        <v>5</v>
      </c>
    </row>
    <row r="4465" spans="1:18">
      <c r="A4465" t="n">
        <v>35883</v>
      </c>
      <c r="B4465" s="45" t="n">
        <v>28</v>
      </c>
    </row>
    <row r="4466" spans="1:18">
      <c r="A4466" t="s">
        <v>4</v>
      </c>
      <c r="B4466" s="4" t="s">
        <v>5</v>
      </c>
      <c r="C4466" s="4" t="s">
        <v>10</v>
      </c>
      <c r="D4466" s="4" t="s">
        <v>13</v>
      </c>
    </row>
    <row r="4467" spans="1:18">
      <c r="A4467" t="n">
        <v>35884</v>
      </c>
      <c r="B4467" s="48" t="n">
        <v>89</v>
      </c>
      <c r="C4467" s="7" t="n">
        <v>65533</v>
      </c>
      <c r="D4467" s="7" t="n">
        <v>1</v>
      </c>
    </row>
    <row r="4468" spans="1:18">
      <c r="A4468" t="s">
        <v>4</v>
      </c>
      <c r="B4468" s="4" t="s">
        <v>5</v>
      </c>
      <c r="C4468" s="4" t="s">
        <v>13</v>
      </c>
      <c r="D4468" s="4" t="s">
        <v>10</v>
      </c>
      <c r="E4468" s="4" t="s">
        <v>10</v>
      </c>
      <c r="F4468" s="4" t="s">
        <v>13</v>
      </c>
    </row>
    <row r="4469" spans="1:18">
      <c r="A4469" t="n">
        <v>35888</v>
      </c>
      <c r="B4469" s="51" t="n">
        <v>25</v>
      </c>
      <c r="C4469" s="7" t="n">
        <v>1</v>
      </c>
      <c r="D4469" s="7" t="n">
        <v>65535</v>
      </c>
      <c r="E4469" s="7" t="n">
        <v>65535</v>
      </c>
      <c r="F4469" s="7" t="n">
        <v>0</v>
      </c>
    </row>
    <row r="4470" spans="1:18">
      <c r="A4470" t="s">
        <v>4</v>
      </c>
      <c r="B4470" s="4" t="s">
        <v>5</v>
      </c>
      <c r="C4470" s="4" t="s">
        <v>13</v>
      </c>
      <c r="D4470" s="4" t="s">
        <v>10</v>
      </c>
      <c r="E4470" s="4" t="s">
        <v>10</v>
      </c>
      <c r="F4470" s="4" t="s">
        <v>13</v>
      </c>
    </row>
    <row r="4471" spans="1:18">
      <c r="A4471" t="n">
        <v>35895</v>
      </c>
      <c r="B4471" s="51" t="n">
        <v>25</v>
      </c>
      <c r="C4471" s="7" t="n">
        <v>1</v>
      </c>
      <c r="D4471" s="7" t="n">
        <v>60</v>
      </c>
      <c r="E4471" s="7" t="n">
        <v>280</v>
      </c>
      <c r="F4471" s="7" t="n">
        <v>1</v>
      </c>
    </row>
    <row r="4472" spans="1:18">
      <c r="A4472" t="s">
        <v>4</v>
      </c>
      <c r="B4472" s="4" t="s">
        <v>5</v>
      </c>
      <c r="C4472" s="4" t="s">
        <v>13</v>
      </c>
      <c r="D4472" s="4" t="s">
        <v>10</v>
      </c>
      <c r="E4472" s="4" t="s">
        <v>6</v>
      </c>
    </row>
    <row r="4473" spans="1:18">
      <c r="A4473" t="n">
        <v>35902</v>
      </c>
      <c r="B4473" s="43" t="n">
        <v>51</v>
      </c>
      <c r="C4473" s="7" t="n">
        <v>4</v>
      </c>
      <c r="D4473" s="7" t="n">
        <v>29</v>
      </c>
      <c r="E4473" s="7" t="s">
        <v>275</v>
      </c>
    </row>
    <row r="4474" spans="1:18">
      <c r="A4474" t="s">
        <v>4</v>
      </c>
      <c r="B4474" s="4" t="s">
        <v>5</v>
      </c>
      <c r="C4474" s="4" t="s">
        <v>10</v>
      </c>
    </row>
    <row r="4475" spans="1:18">
      <c r="A4475" t="n">
        <v>35915</v>
      </c>
      <c r="B4475" s="30" t="n">
        <v>16</v>
      </c>
      <c r="C4475" s="7" t="n">
        <v>0</v>
      </c>
    </row>
    <row r="4476" spans="1:18">
      <c r="A4476" t="s">
        <v>4</v>
      </c>
      <c r="B4476" s="4" t="s">
        <v>5</v>
      </c>
      <c r="C4476" s="4" t="s">
        <v>10</v>
      </c>
      <c r="D4476" s="4" t="s">
        <v>13</v>
      </c>
      <c r="E4476" s="4" t="s">
        <v>9</v>
      </c>
      <c r="F4476" s="4" t="s">
        <v>62</v>
      </c>
      <c r="G4476" s="4" t="s">
        <v>13</v>
      </c>
      <c r="H4476" s="4" t="s">
        <v>13</v>
      </c>
    </row>
    <row r="4477" spans="1:18">
      <c r="A4477" t="n">
        <v>35918</v>
      </c>
      <c r="B4477" s="44" t="n">
        <v>26</v>
      </c>
      <c r="C4477" s="7" t="n">
        <v>29</v>
      </c>
      <c r="D4477" s="7" t="n">
        <v>17</v>
      </c>
      <c r="E4477" s="7" t="n">
        <v>39398</v>
      </c>
      <c r="F4477" s="7" t="s">
        <v>372</v>
      </c>
      <c r="G4477" s="7" t="n">
        <v>2</v>
      </c>
      <c r="H4477" s="7" t="n">
        <v>0</v>
      </c>
    </row>
    <row r="4478" spans="1:18">
      <c r="A4478" t="s">
        <v>4</v>
      </c>
      <c r="B4478" s="4" t="s">
        <v>5</v>
      </c>
    </row>
    <row r="4479" spans="1:18">
      <c r="A4479" t="n">
        <v>35982</v>
      </c>
      <c r="B4479" s="45" t="n">
        <v>28</v>
      </c>
    </row>
    <row r="4480" spans="1:18">
      <c r="A4480" t="s">
        <v>4</v>
      </c>
      <c r="B4480" s="4" t="s">
        <v>5</v>
      </c>
      <c r="C4480" s="4" t="s">
        <v>10</v>
      </c>
      <c r="D4480" s="4" t="s">
        <v>13</v>
      </c>
    </row>
    <row r="4481" spans="1:8">
      <c r="A4481" t="n">
        <v>35983</v>
      </c>
      <c r="B4481" s="48" t="n">
        <v>89</v>
      </c>
      <c r="C4481" s="7" t="n">
        <v>65533</v>
      </c>
      <c r="D4481" s="7" t="n">
        <v>1</v>
      </c>
    </row>
    <row r="4482" spans="1:8">
      <c r="A4482" t="s">
        <v>4</v>
      </c>
      <c r="B4482" s="4" t="s">
        <v>5</v>
      </c>
      <c r="C4482" s="4" t="s">
        <v>13</v>
      </c>
      <c r="D4482" s="4" t="s">
        <v>10</v>
      </c>
      <c r="E4482" s="4" t="s">
        <v>10</v>
      </c>
      <c r="F4482" s="4" t="s">
        <v>13</v>
      </c>
    </row>
    <row r="4483" spans="1:8">
      <c r="A4483" t="n">
        <v>35987</v>
      </c>
      <c r="B4483" s="51" t="n">
        <v>25</v>
      </c>
      <c r="C4483" s="7" t="n">
        <v>1</v>
      </c>
      <c r="D4483" s="7" t="n">
        <v>60</v>
      </c>
      <c r="E4483" s="7" t="n">
        <v>640</v>
      </c>
      <c r="F4483" s="7" t="n">
        <v>1</v>
      </c>
    </row>
    <row r="4484" spans="1:8">
      <c r="A4484" t="s">
        <v>4</v>
      </c>
      <c r="B4484" s="4" t="s">
        <v>5</v>
      </c>
      <c r="C4484" s="4" t="s">
        <v>13</v>
      </c>
      <c r="D4484" s="4" t="s">
        <v>10</v>
      </c>
      <c r="E4484" s="4" t="s">
        <v>6</v>
      </c>
    </row>
    <row r="4485" spans="1:8">
      <c r="A4485" t="n">
        <v>35994</v>
      </c>
      <c r="B4485" s="43" t="n">
        <v>51</v>
      </c>
      <c r="C4485" s="7" t="n">
        <v>4</v>
      </c>
      <c r="D4485" s="7" t="n">
        <v>25</v>
      </c>
      <c r="E4485" s="7" t="s">
        <v>310</v>
      </c>
    </row>
    <row r="4486" spans="1:8">
      <c r="A4486" t="s">
        <v>4</v>
      </c>
      <c r="B4486" s="4" t="s">
        <v>5</v>
      </c>
      <c r="C4486" s="4" t="s">
        <v>10</v>
      </c>
    </row>
    <row r="4487" spans="1:8">
      <c r="A4487" t="n">
        <v>36008</v>
      </c>
      <c r="B4487" s="30" t="n">
        <v>16</v>
      </c>
      <c r="C4487" s="7" t="n">
        <v>0</v>
      </c>
    </row>
    <row r="4488" spans="1:8">
      <c r="A4488" t="s">
        <v>4</v>
      </c>
      <c r="B4488" s="4" t="s">
        <v>5</v>
      </c>
      <c r="C4488" s="4" t="s">
        <v>10</v>
      </c>
      <c r="D4488" s="4" t="s">
        <v>13</v>
      </c>
      <c r="E4488" s="4" t="s">
        <v>9</v>
      </c>
      <c r="F4488" s="4" t="s">
        <v>62</v>
      </c>
      <c r="G4488" s="4" t="s">
        <v>13</v>
      </c>
      <c r="H4488" s="4" t="s">
        <v>13</v>
      </c>
    </row>
    <row r="4489" spans="1:8">
      <c r="A4489" t="n">
        <v>36011</v>
      </c>
      <c r="B4489" s="44" t="n">
        <v>26</v>
      </c>
      <c r="C4489" s="7" t="n">
        <v>25</v>
      </c>
      <c r="D4489" s="7" t="n">
        <v>17</v>
      </c>
      <c r="E4489" s="7" t="n">
        <v>34336</v>
      </c>
      <c r="F4489" s="7" t="s">
        <v>373</v>
      </c>
      <c r="G4489" s="7" t="n">
        <v>2</v>
      </c>
      <c r="H4489" s="7" t="n">
        <v>0</v>
      </c>
    </row>
    <row r="4490" spans="1:8">
      <c r="A4490" t="s">
        <v>4</v>
      </c>
      <c r="B4490" s="4" t="s">
        <v>5</v>
      </c>
    </row>
    <row r="4491" spans="1:8">
      <c r="A4491" t="n">
        <v>36084</v>
      </c>
      <c r="B4491" s="45" t="n">
        <v>28</v>
      </c>
    </row>
    <row r="4492" spans="1:8">
      <c r="A4492" t="s">
        <v>4</v>
      </c>
      <c r="B4492" s="4" t="s">
        <v>5</v>
      </c>
      <c r="C4492" s="4" t="s">
        <v>10</v>
      </c>
      <c r="D4492" s="4" t="s">
        <v>13</v>
      </c>
    </row>
    <row r="4493" spans="1:8">
      <c r="A4493" t="n">
        <v>36085</v>
      </c>
      <c r="B4493" s="48" t="n">
        <v>89</v>
      </c>
      <c r="C4493" s="7" t="n">
        <v>65533</v>
      </c>
      <c r="D4493" s="7" t="n">
        <v>1</v>
      </c>
    </row>
    <row r="4494" spans="1:8">
      <c r="A4494" t="s">
        <v>4</v>
      </c>
      <c r="B4494" s="4" t="s">
        <v>5</v>
      </c>
      <c r="C4494" s="4" t="s">
        <v>13</v>
      </c>
      <c r="D4494" s="4" t="s">
        <v>10</v>
      </c>
      <c r="E4494" s="4" t="s">
        <v>10</v>
      </c>
      <c r="F4494" s="4" t="s">
        <v>13</v>
      </c>
    </row>
    <row r="4495" spans="1:8">
      <c r="A4495" t="n">
        <v>36089</v>
      </c>
      <c r="B4495" s="51" t="n">
        <v>25</v>
      </c>
      <c r="C4495" s="7" t="n">
        <v>1</v>
      </c>
      <c r="D4495" s="7" t="n">
        <v>65535</v>
      </c>
      <c r="E4495" s="7" t="n">
        <v>65535</v>
      </c>
      <c r="F4495" s="7" t="n">
        <v>0</v>
      </c>
    </row>
    <row r="4496" spans="1:8">
      <c r="A4496" t="s">
        <v>4</v>
      </c>
      <c r="B4496" s="4" t="s">
        <v>5</v>
      </c>
      <c r="C4496" s="4" t="s">
        <v>13</v>
      </c>
      <c r="D4496" s="4" t="s">
        <v>10</v>
      </c>
      <c r="E4496" s="4" t="s">
        <v>10</v>
      </c>
      <c r="F4496" s="4" t="s">
        <v>13</v>
      </c>
    </row>
    <row r="4497" spans="1:8">
      <c r="A4497" t="n">
        <v>36096</v>
      </c>
      <c r="B4497" s="51" t="n">
        <v>25</v>
      </c>
      <c r="C4497" s="7" t="n">
        <v>1</v>
      </c>
      <c r="D4497" s="7" t="n">
        <v>60</v>
      </c>
      <c r="E4497" s="7" t="n">
        <v>280</v>
      </c>
      <c r="F4497" s="7" t="n">
        <v>2</v>
      </c>
    </row>
    <row r="4498" spans="1:8">
      <c r="A4498" t="s">
        <v>4</v>
      </c>
      <c r="B4498" s="4" t="s">
        <v>5</v>
      </c>
      <c r="C4498" s="4" t="s">
        <v>13</v>
      </c>
      <c r="D4498" s="4" t="s">
        <v>10</v>
      </c>
      <c r="E4498" s="4" t="s">
        <v>6</v>
      </c>
    </row>
    <row r="4499" spans="1:8">
      <c r="A4499" t="n">
        <v>36103</v>
      </c>
      <c r="B4499" s="43" t="n">
        <v>51</v>
      </c>
      <c r="C4499" s="7" t="n">
        <v>4</v>
      </c>
      <c r="D4499" s="7" t="n">
        <v>27</v>
      </c>
      <c r="E4499" s="7" t="s">
        <v>374</v>
      </c>
    </row>
    <row r="4500" spans="1:8">
      <c r="A4500" t="s">
        <v>4</v>
      </c>
      <c r="B4500" s="4" t="s">
        <v>5</v>
      </c>
      <c r="C4500" s="4" t="s">
        <v>10</v>
      </c>
    </row>
    <row r="4501" spans="1:8">
      <c r="A4501" t="n">
        <v>36116</v>
      </c>
      <c r="B4501" s="30" t="n">
        <v>16</v>
      </c>
      <c r="C4501" s="7" t="n">
        <v>0</v>
      </c>
    </row>
    <row r="4502" spans="1:8">
      <c r="A4502" t="s">
        <v>4</v>
      </c>
      <c r="B4502" s="4" t="s">
        <v>5</v>
      </c>
      <c r="C4502" s="4" t="s">
        <v>10</v>
      </c>
      <c r="D4502" s="4" t="s">
        <v>13</v>
      </c>
      <c r="E4502" s="4" t="s">
        <v>9</v>
      </c>
      <c r="F4502" s="4" t="s">
        <v>62</v>
      </c>
      <c r="G4502" s="4" t="s">
        <v>13</v>
      </c>
      <c r="H4502" s="4" t="s">
        <v>13</v>
      </c>
    </row>
    <row r="4503" spans="1:8">
      <c r="A4503" t="n">
        <v>36119</v>
      </c>
      <c r="B4503" s="44" t="n">
        <v>26</v>
      </c>
      <c r="C4503" s="7" t="n">
        <v>27</v>
      </c>
      <c r="D4503" s="7" t="n">
        <v>17</v>
      </c>
      <c r="E4503" s="7" t="n">
        <v>31382</v>
      </c>
      <c r="F4503" s="7" t="s">
        <v>375</v>
      </c>
      <c r="G4503" s="7" t="n">
        <v>2</v>
      </c>
      <c r="H4503" s="7" t="n">
        <v>0</v>
      </c>
    </row>
    <row r="4504" spans="1:8">
      <c r="A4504" t="s">
        <v>4</v>
      </c>
      <c r="B4504" s="4" t="s">
        <v>5</v>
      </c>
    </row>
    <row r="4505" spans="1:8">
      <c r="A4505" t="n">
        <v>36194</v>
      </c>
      <c r="B4505" s="45" t="n">
        <v>28</v>
      </c>
    </row>
    <row r="4506" spans="1:8">
      <c r="A4506" t="s">
        <v>4</v>
      </c>
      <c r="B4506" s="4" t="s">
        <v>5</v>
      </c>
      <c r="C4506" s="4" t="s">
        <v>10</v>
      </c>
      <c r="D4506" s="4" t="s">
        <v>13</v>
      </c>
    </row>
    <row r="4507" spans="1:8">
      <c r="A4507" t="n">
        <v>36195</v>
      </c>
      <c r="B4507" s="48" t="n">
        <v>89</v>
      </c>
      <c r="C4507" s="7" t="n">
        <v>65533</v>
      </c>
      <c r="D4507" s="7" t="n">
        <v>1</v>
      </c>
    </row>
    <row r="4508" spans="1:8">
      <c r="A4508" t="s">
        <v>4</v>
      </c>
      <c r="B4508" s="4" t="s">
        <v>5</v>
      </c>
      <c r="C4508" s="4" t="s">
        <v>13</v>
      </c>
      <c r="D4508" s="4" t="s">
        <v>10</v>
      </c>
      <c r="E4508" s="4" t="s">
        <v>10</v>
      </c>
      <c r="F4508" s="4" t="s">
        <v>13</v>
      </c>
    </row>
    <row r="4509" spans="1:8">
      <c r="A4509" t="n">
        <v>36199</v>
      </c>
      <c r="B4509" s="51" t="n">
        <v>25</v>
      </c>
      <c r="C4509" s="7" t="n">
        <v>1</v>
      </c>
      <c r="D4509" s="7" t="n">
        <v>65535</v>
      </c>
      <c r="E4509" s="7" t="n">
        <v>65535</v>
      </c>
      <c r="F4509" s="7" t="n">
        <v>0</v>
      </c>
    </row>
    <row r="4510" spans="1:8">
      <c r="A4510" t="s">
        <v>4</v>
      </c>
      <c r="B4510" s="4" t="s">
        <v>5</v>
      </c>
      <c r="C4510" s="4" t="s">
        <v>13</v>
      </c>
      <c r="D4510" s="4" t="s">
        <v>10</v>
      </c>
      <c r="E4510" s="4" t="s">
        <v>18</v>
      </c>
    </row>
    <row r="4511" spans="1:8">
      <c r="A4511" t="n">
        <v>36206</v>
      </c>
      <c r="B4511" s="23" t="n">
        <v>58</v>
      </c>
      <c r="C4511" s="7" t="n">
        <v>0</v>
      </c>
      <c r="D4511" s="7" t="n">
        <v>1000</v>
      </c>
      <c r="E4511" s="7" t="n">
        <v>1</v>
      </c>
    </row>
    <row r="4512" spans="1:8">
      <c r="A4512" t="s">
        <v>4</v>
      </c>
      <c r="B4512" s="4" t="s">
        <v>5</v>
      </c>
      <c r="C4512" s="4" t="s">
        <v>13</v>
      </c>
      <c r="D4512" s="4" t="s">
        <v>10</v>
      </c>
    </row>
    <row r="4513" spans="1:8">
      <c r="A4513" t="n">
        <v>36214</v>
      </c>
      <c r="B4513" s="23" t="n">
        <v>58</v>
      </c>
      <c r="C4513" s="7" t="n">
        <v>255</v>
      </c>
      <c r="D4513" s="7" t="n">
        <v>0</v>
      </c>
    </row>
    <row r="4514" spans="1:8">
      <c r="A4514" t="s">
        <v>4</v>
      </c>
      <c r="B4514" s="4" t="s">
        <v>5</v>
      </c>
      <c r="C4514" s="4" t="s">
        <v>9</v>
      </c>
    </row>
    <row r="4515" spans="1:8">
      <c r="A4515" t="n">
        <v>36218</v>
      </c>
      <c r="B4515" s="59" t="n">
        <v>15</v>
      </c>
      <c r="C4515" s="7" t="n">
        <v>256</v>
      </c>
    </row>
    <row r="4516" spans="1:8">
      <c r="A4516" t="s">
        <v>4</v>
      </c>
      <c r="B4516" s="4" t="s">
        <v>5</v>
      </c>
      <c r="C4516" s="4" t="s">
        <v>10</v>
      </c>
      <c r="D4516" s="4" t="s">
        <v>10</v>
      </c>
      <c r="E4516" s="4" t="s">
        <v>10</v>
      </c>
    </row>
    <row r="4517" spans="1:8">
      <c r="A4517" t="n">
        <v>36223</v>
      </c>
      <c r="B4517" s="49" t="n">
        <v>61</v>
      </c>
      <c r="C4517" s="7" t="n">
        <v>23</v>
      </c>
      <c r="D4517" s="7" t="n">
        <v>65533</v>
      </c>
      <c r="E4517" s="7" t="n">
        <v>0</v>
      </c>
    </row>
    <row r="4518" spans="1:8">
      <c r="A4518" t="s">
        <v>4</v>
      </c>
      <c r="B4518" s="4" t="s">
        <v>5</v>
      </c>
      <c r="C4518" s="4" t="s">
        <v>10</v>
      </c>
      <c r="D4518" s="4" t="s">
        <v>10</v>
      </c>
      <c r="E4518" s="4" t="s">
        <v>10</v>
      </c>
    </row>
    <row r="4519" spans="1:8">
      <c r="A4519" t="n">
        <v>36230</v>
      </c>
      <c r="B4519" s="49" t="n">
        <v>61</v>
      </c>
      <c r="C4519" s="7" t="n">
        <v>18</v>
      </c>
      <c r="D4519" s="7" t="n">
        <v>65533</v>
      </c>
      <c r="E4519" s="7" t="n">
        <v>0</v>
      </c>
    </row>
    <row r="4520" spans="1:8">
      <c r="A4520" t="s">
        <v>4</v>
      </c>
      <c r="B4520" s="4" t="s">
        <v>5</v>
      </c>
      <c r="C4520" s="4" t="s">
        <v>10</v>
      </c>
      <c r="D4520" s="4" t="s">
        <v>10</v>
      </c>
      <c r="E4520" s="4" t="s">
        <v>10</v>
      </c>
    </row>
    <row r="4521" spans="1:8">
      <c r="A4521" t="n">
        <v>36237</v>
      </c>
      <c r="B4521" s="49" t="n">
        <v>61</v>
      </c>
      <c r="C4521" s="7" t="n">
        <v>0</v>
      </c>
      <c r="D4521" s="7" t="n">
        <v>65533</v>
      </c>
      <c r="E4521" s="7" t="n">
        <v>0</v>
      </c>
    </row>
    <row r="4522" spans="1:8">
      <c r="A4522" t="s">
        <v>4</v>
      </c>
      <c r="B4522" s="4" t="s">
        <v>5</v>
      </c>
      <c r="C4522" s="4" t="s">
        <v>10</v>
      </c>
      <c r="D4522" s="4" t="s">
        <v>10</v>
      </c>
      <c r="E4522" s="4" t="s">
        <v>10</v>
      </c>
    </row>
    <row r="4523" spans="1:8">
      <c r="A4523" t="n">
        <v>36244</v>
      </c>
      <c r="B4523" s="49" t="n">
        <v>61</v>
      </c>
      <c r="C4523" s="7" t="n">
        <v>27</v>
      </c>
      <c r="D4523" s="7" t="n">
        <v>65533</v>
      </c>
      <c r="E4523" s="7" t="n">
        <v>0</v>
      </c>
    </row>
    <row r="4524" spans="1:8">
      <c r="A4524" t="s">
        <v>4</v>
      </c>
      <c r="B4524" s="4" t="s">
        <v>5</v>
      </c>
      <c r="C4524" s="4" t="s">
        <v>10</v>
      </c>
      <c r="D4524" s="4" t="s">
        <v>10</v>
      </c>
      <c r="E4524" s="4" t="s">
        <v>10</v>
      </c>
    </row>
    <row r="4525" spans="1:8">
      <c r="A4525" t="n">
        <v>36251</v>
      </c>
      <c r="B4525" s="49" t="n">
        <v>61</v>
      </c>
      <c r="C4525" s="7" t="n">
        <v>31</v>
      </c>
      <c r="D4525" s="7" t="n">
        <v>65533</v>
      </c>
      <c r="E4525" s="7" t="n">
        <v>0</v>
      </c>
    </row>
    <row r="4526" spans="1:8">
      <c r="A4526" t="s">
        <v>4</v>
      </c>
      <c r="B4526" s="4" t="s">
        <v>5</v>
      </c>
      <c r="C4526" s="4" t="s">
        <v>10</v>
      </c>
      <c r="D4526" s="4" t="s">
        <v>10</v>
      </c>
      <c r="E4526" s="4" t="s">
        <v>10</v>
      </c>
    </row>
    <row r="4527" spans="1:8">
      <c r="A4527" t="n">
        <v>36258</v>
      </c>
      <c r="B4527" s="49" t="n">
        <v>61</v>
      </c>
      <c r="C4527" s="7" t="n">
        <v>11</v>
      </c>
      <c r="D4527" s="7" t="n">
        <v>65533</v>
      </c>
      <c r="E4527" s="7" t="n">
        <v>0</v>
      </c>
    </row>
    <row r="4528" spans="1:8">
      <c r="A4528" t="s">
        <v>4</v>
      </c>
      <c r="B4528" s="4" t="s">
        <v>5</v>
      </c>
      <c r="C4528" s="4" t="s">
        <v>10</v>
      </c>
      <c r="D4528" s="4" t="s">
        <v>10</v>
      </c>
      <c r="E4528" s="4" t="s">
        <v>10</v>
      </c>
    </row>
    <row r="4529" spans="1:5">
      <c r="A4529" t="n">
        <v>36265</v>
      </c>
      <c r="B4529" s="49" t="n">
        <v>61</v>
      </c>
      <c r="C4529" s="7" t="n">
        <v>14</v>
      </c>
      <c r="D4529" s="7" t="n">
        <v>65533</v>
      </c>
      <c r="E4529" s="7" t="n">
        <v>0</v>
      </c>
    </row>
    <row r="4530" spans="1:5">
      <c r="A4530" t="s">
        <v>4</v>
      </c>
      <c r="B4530" s="4" t="s">
        <v>5</v>
      </c>
      <c r="C4530" s="4" t="s">
        <v>10</v>
      </c>
      <c r="D4530" s="4" t="s">
        <v>10</v>
      </c>
      <c r="E4530" s="4" t="s">
        <v>10</v>
      </c>
    </row>
    <row r="4531" spans="1:5">
      <c r="A4531" t="n">
        <v>36272</v>
      </c>
      <c r="B4531" s="49" t="n">
        <v>61</v>
      </c>
      <c r="C4531" s="7" t="n">
        <v>1</v>
      </c>
      <c r="D4531" s="7" t="n">
        <v>65533</v>
      </c>
      <c r="E4531" s="7" t="n">
        <v>0</v>
      </c>
    </row>
    <row r="4532" spans="1:5">
      <c r="A4532" t="s">
        <v>4</v>
      </c>
      <c r="B4532" s="4" t="s">
        <v>5</v>
      </c>
      <c r="C4532" s="4" t="s">
        <v>10</v>
      </c>
      <c r="D4532" s="4" t="s">
        <v>10</v>
      </c>
      <c r="E4532" s="4" t="s">
        <v>10</v>
      </c>
    </row>
    <row r="4533" spans="1:5">
      <c r="A4533" t="n">
        <v>36279</v>
      </c>
      <c r="B4533" s="49" t="n">
        <v>61</v>
      </c>
      <c r="C4533" s="7" t="n">
        <v>2</v>
      </c>
      <c r="D4533" s="7" t="n">
        <v>65533</v>
      </c>
      <c r="E4533" s="7" t="n">
        <v>0</v>
      </c>
    </row>
    <row r="4534" spans="1:5">
      <c r="A4534" t="s">
        <v>4</v>
      </c>
      <c r="B4534" s="4" t="s">
        <v>5</v>
      </c>
      <c r="C4534" s="4" t="s">
        <v>10</v>
      </c>
      <c r="D4534" s="4" t="s">
        <v>10</v>
      </c>
      <c r="E4534" s="4" t="s">
        <v>10</v>
      </c>
    </row>
    <row r="4535" spans="1:5">
      <c r="A4535" t="n">
        <v>36286</v>
      </c>
      <c r="B4535" s="49" t="n">
        <v>61</v>
      </c>
      <c r="C4535" s="7" t="n">
        <v>3</v>
      </c>
      <c r="D4535" s="7" t="n">
        <v>65533</v>
      </c>
      <c r="E4535" s="7" t="n">
        <v>0</v>
      </c>
    </row>
    <row r="4536" spans="1:5">
      <c r="A4536" t="s">
        <v>4</v>
      </c>
      <c r="B4536" s="4" t="s">
        <v>5</v>
      </c>
      <c r="C4536" s="4" t="s">
        <v>10</v>
      </c>
      <c r="D4536" s="4" t="s">
        <v>10</v>
      </c>
      <c r="E4536" s="4" t="s">
        <v>10</v>
      </c>
    </row>
    <row r="4537" spans="1:5">
      <c r="A4537" t="n">
        <v>36293</v>
      </c>
      <c r="B4537" s="49" t="n">
        <v>61</v>
      </c>
      <c r="C4537" s="7" t="n">
        <v>29</v>
      </c>
      <c r="D4537" s="7" t="n">
        <v>65533</v>
      </c>
      <c r="E4537" s="7" t="n">
        <v>0</v>
      </c>
    </row>
    <row r="4538" spans="1:5">
      <c r="A4538" t="s">
        <v>4</v>
      </c>
      <c r="B4538" s="4" t="s">
        <v>5</v>
      </c>
      <c r="C4538" s="4" t="s">
        <v>10</v>
      </c>
      <c r="D4538" s="4" t="s">
        <v>10</v>
      </c>
      <c r="E4538" s="4" t="s">
        <v>10</v>
      </c>
    </row>
    <row r="4539" spans="1:5">
      <c r="A4539" t="n">
        <v>36300</v>
      </c>
      <c r="B4539" s="49" t="n">
        <v>61</v>
      </c>
      <c r="C4539" s="7" t="n">
        <v>28</v>
      </c>
      <c r="D4539" s="7" t="n">
        <v>65533</v>
      </c>
      <c r="E4539" s="7" t="n">
        <v>0</v>
      </c>
    </row>
    <row r="4540" spans="1:5">
      <c r="A4540" t="s">
        <v>4</v>
      </c>
      <c r="B4540" s="4" t="s">
        <v>5</v>
      </c>
      <c r="C4540" s="4" t="s">
        <v>10</v>
      </c>
      <c r="D4540" s="4" t="s">
        <v>10</v>
      </c>
      <c r="E4540" s="4" t="s">
        <v>10</v>
      </c>
    </row>
    <row r="4541" spans="1:5">
      <c r="A4541" t="n">
        <v>36307</v>
      </c>
      <c r="B4541" s="49" t="n">
        <v>61</v>
      </c>
      <c r="C4541" s="7" t="n">
        <v>4</v>
      </c>
      <c r="D4541" s="7" t="n">
        <v>65533</v>
      </c>
      <c r="E4541" s="7" t="n">
        <v>0</v>
      </c>
    </row>
    <row r="4542" spans="1:5">
      <c r="A4542" t="s">
        <v>4</v>
      </c>
      <c r="B4542" s="4" t="s">
        <v>5</v>
      </c>
      <c r="C4542" s="4" t="s">
        <v>10</v>
      </c>
      <c r="D4542" s="4" t="s">
        <v>10</v>
      </c>
      <c r="E4542" s="4" t="s">
        <v>10</v>
      </c>
    </row>
    <row r="4543" spans="1:5">
      <c r="A4543" t="n">
        <v>36314</v>
      </c>
      <c r="B4543" s="49" t="n">
        <v>61</v>
      </c>
      <c r="C4543" s="7" t="n">
        <v>5</v>
      </c>
      <c r="D4543" s="7" t="n">
        <v>65533</v>
      </c>
      <c r="E4543" s="7" t="n">
        <v>0</v>
      </c>
    </row>
    <row r="4544" spans="1:5">
      <c r="A4544" t="s">
        <v>4</v>
      </c>
      <c r="B4544" s="4" t="s">
        <v>5</v>
      </c>
      <c r="C4544" s="4" t="s">
        <v>10</v>
      </c>
      <c r="D4544" s="4" t="s">
        <v>10</v>
      </c>
      <c r="E4544" s="4" t="s">
        <v>10</v>
      </c>
    </row>
    <row r="4545" spans="1:5">
      <c r="A4545" t="n">
        <v>36321</v>
      </c>
      <c r="B4545" s="49" t="n">
        <v>61</v>
      </c>
      <c r="C4545" s="7" t="n">
        <v>6</v>
      </c>
      <c r="D4545" s="7" t="n">
        <v>65533</v>
      </c>
      <c r="E4545" s="7" t="n">
        <v>0</v>
      </c>
    </row>
    <row r="4546" spans="1:5">
      <c r="A4546" t="s">
        <v>4</v>
      </c>
      <c r="B4546" s="4" t="s">
        <v>5</v>
      </c>
      <c r="C4546" s="4" t="s">
        <v>10</v>
      </c>
      <c r="D4546" s="4" t="s">
        <v>10</v>
      </c>
      <c r="E4546" s="4" t="s">
        <v>10</v>
      </c>
    </row>
    <row r="4547" spans="1:5">
      <c r="A4547" t="n">
        <v>36328</v>
      </c>
      <c r="B4547" s="49" t="n">
        <v>61</v>
      </c>
      <c r="C4547" s="7" t="n">
        <v>24</v>
      </c>
      <c r="D4547" s="7" t="n">
        <v>65533</v>
      </c>
      <c r="E4547" s="7" t="n">
        <v>0</v>
      </c>
    </row>
    <row r="4548" spans="1:5">
      <c r="A4548" t="s">
        <v>4</v>
      </c>
      <c r="B4548" s="4" t="s">
        <v>5</v>
      </c>
      <c r="C4548" s="4" t="s">
        <v>10</v>
      </c>
      <c r="D4548" s="4" t="s">
        <v>10</v>
      </c>
      <c r="E4548" s="4" t="s">
        <v>10</v>
      </c>
    </row>
    <row r="4549" spans="1:5">
      <c r="A4549" t="n">
        <v>36335</v>
      </c>
      <c r="B4549" s="49" t="n">
        <v>61</v>
      </c>
      <c r="C4549" s="7" t="n">
        <v>25</v>
      </c>
      <c r="D4549" s="7" t="n">
        <v>65533</v>
      </c>
      <c r="E4549" s="7" t="n">
        <v>0</v>
      </c>
    </row>
    <row r="4550" spans="1:5">
      <c r="A4550" t="s">
        <v>4</v>
      </c>
      <c r="B4550" s="4" t="s">
        <v>5</v>
      </c>
      <c r="C4550" s="4" t="s">
        <v>10</v>
      </c>
      <c r="D4550" s="4" t="s">
        <v>10</v>
      </c>
      <c r="E4550" s="4" t="s">
        <v>10</v>
      </c>
    </row>
    <row r="4551" spans="1:5">
      <c r="A4551" t="n">
        <v>36342</v>
      </c>
      <c r="B4551" s="49" t="n">
        <v>61</v>
      </c>
      <c r="C4551" s="7" t="n">
        <v>15</v>
      </c>
      <c r="D4551" s="7" t="n">
        <v>65533</v>
      </c>
      <c r="E4551" s="7" t="n">
        <v>0</v>
      </c>
    </row>
    <row r="4552" spans="1:5">
      <c r="A4552" t="s">
        <v>4</v>
      </c>
      <c r="B4552" s="4" t="s">
        <v>5</v>
      </c>
      <c r="C4552" s="4" t="s">
        <v>10</v>
      </c>
      <c r="D4552" s="4" t="s">
        <v>10</v>
      </c>
      <c r="E4552" s="4" t="s">
        <v>10</v>
      </c>
    </row>
    <row r="4553" spans="1:5">
      <c r="A4553" t="n">
        <v>36349</v>
      </c>
      <c r="B4553" s="49" t="n">
        <v>61</v>
      </c>
      <c r="C4553" s="7" t="n">
        <v>16</v>
      </c>
      <c r="D4553" s="7" t="n">
        <v>65533</v>
      </c>
      <c r="E4553" s="7" t="n">
        <v>0</v>
      </c>
    </row>
    <row r="4554" spans="1:5">
      <c r="A4554" t="s">
        <v>4</v>
      </c>
      <c r="B4554" s="4" t="s">
        <v>5</v>
      </c>
      <c r="C4554" s="4" t="s">
        <v>10</v>
      </c>
      <c r="D4554" s="4" t="s">
        <v>10</v>
      </c>
      <c r="E4554" s="4" t="s">
        <v>10</v>
      </c>
    </row>
    <row r="4555" spans="1:5">
      <c r="A4555" t="n">
        <v>36356</v>
      </c>
      <c r="B4555" s="49" t="n">
        <v>61</v>
      </c>
      <c r="C4555" s="7" t="n">
        <v>7</v>
      </c>
      <c r="D4555" s="7" t="n">
        <v>65533</v>
      </c>
      <c r="E4555" s="7" t="n">
        <v>0</v>
      </c>
    </row>
    <row r="4556" spans="1:5">
      <c r="A4556" t="s">
        <v>4</v>
      </c>
      <c r="B4556" s="4" t="s">
        <v>5</v>
      </c>
      <c r="C4556" s="4" t="s">
        <v>10</v>
      </c>
      <c r="D4556" s="4" t="s">
        <v>10</v>
      </c>
      <c r="E4556" s="4" t="s">
        <v>10</v>
      </c>
    </row>
    <row r="4557" spans="1:5">
      <c r="A4557" t="n">
        <v>36363</v>
      </c>
      <c r="B4557" s="49" t="n">
        <v>61</v>
      </c>
      <c r="C4557" s="7" t="n">
        <v>8</v>
      </c>
      <c r="D4557" s="7" t="n">
        <v>65533</v>
      </c>
      <c r="E4557" s="7" t="n">
        <v>0</v>
      </c>
    </row>
    <row r="4558" spans="1:5">
      <c r="A4558" t="s">
        <v>4</v>
      </c>
      <c r="B4558" s="4" t="s">
        <v>5</v>
      </c>
      <c r="C4558" s="4" t="s">
        <v>10</v>
      </c>
      <c r="D4558" s="4" t="s">
        <v>10</v>
      </c>
      <c r="E4558" s="4" t="s">
        <v>10</v>
      </c>
    </row>
    <row r="4559" spans="1:5">
      <c r="A4559" t="n">
        <v>36370</v>
      </c>
      <c r="B4559" s="49" t="n">
        <v>61</v>
      </c>
      <c r="C4559" s="7" t="n">
        <v>9</v>
      </c>
      <c r="D4559" s="7" t="n">
        <v>65533</v>
      </c>
      <c r="E4559" s="7" t="n">
        <v>0</v>
      </c>
    </row>
    <row r="4560" spans="1:5">
      <c r="A4560" t="s">
        <v>4</v>
      </c>
      <c r="B4560" s="4" t="s">
        <v>5</v>
      </c>
      <c r="C4560" s="4" t="s">
        <v>10</v>
      </c>
      <c r="D4560" s="4" t="s">
        <v>10</v>
      </c>
      <c r="E4560" s="4" t="s">
        <v>10</v>
      </c>
    </row>
    <row r="4561" spans="1:5">
      <c r="A4561" t="n">
        <v>36377</v>
      </c>
      <c r="B4561" s="49" t="n">
        <v>61</v>
      </c>
      <c r="C4561" s="7" t="n">
        <v>22</v>
      </c>
      <c r="D4561" s="7" t="n">
        <v>65533</v>
      </c>
      <c r="E4561" s="7" t="n">
        <v>0</v>
      </c>
    </row>
    <row r="4562" spans="1:5">
      <c r="A4562" t="s">
        <v>4</v>
      </c>
      <c r="B4562" s="4" t="s">
        <v>5</v>
      </c>
      <c r="C4562" s="4" t="s">
        <v>13</v>
      </c>
      <c r="D4562" s="4" t="s">
        <v>10</v>
      </c>
      <c r="E4562" s="4" t="s">
        <v>6</v>
      </c>
      <c r="F4562" s="4" t="s">
        <v>6</v>
      </c>
      <c r="G4562" s="4" t="s">
        <v>6</v>
      </c>
      <c r="H4562" s="4" t="s">
        <v>6</v>
      </c>
    </row>
    <row r="4563" spans="1:5">
      <c r="A4563" t="n">
        <v>36384</v>
      </c>
      <c r="B4563" s="43" t="n">
        <v>51</v>
      </c>
      <c r="C4563" s="7" t="n">
        <v>3</v>
      </c>
      <c r="D4563" s="7" t="n">
        <v>23</v>
      </c>
      <c r="E4563" s="7" t="s">
        <v>64</v>
      </c>
      <c r="F4563" s="7" t="s">
        <v>67</v>
      </c>
      <c r="G4563" s="7" t="s">
        <v>66</v>
      </c>
      <c r="H4563" s="7" t="s">
        <v>67</v>
      </c>
    </row>
    <row r="4564" spans="1:5">
      <c r="A4564" t="s">
        <v>4</v>
      </c>
      <c r="B4564" s="4" t="s">
        <v>5</v>
      </c>
      <c r="C4564" s="4" t="s">
        <v>13</v>
      </c>
      <c r="D4564" s="4" t="s">
        <v>10</v>
      </c>
      <c r="E4564" s="4" t="s">
        <v>6</v>
      </c>
      <c r="F4564" s="4" t="s">
        <v>6</v>
      </c>
      <c r="G4564" s="4" t="s">
        <v>6</v>
      </c>
      <c r="H4564" s="4" t="s">
        <v>6</v>
      </c>
    </row>
    <row r="4565" spans="1:5">
      <c r="A4565" t="n">
        <v>36397</v>
      </c>
      <c r="B4565" s="43" t="n">
        <v>51</v>
      </c>
      <c r="C4565" s="7" t="n">
        <v>3</v>
      </c>
      <c r="D4565" s="7" t="n">
        <v>18</v>
      </c>
      <c r="E4565" s="7" t="s">
        <v>64</v>
      </c>
      <c r="F4565" s="7" t="s">
        <v>67</v>
      </c>
      <c r="G4565" s="7" t="s">
        <v>66</v>
      </c>
      <c r="H4565" s="7" t="s">
        <v>67</v>
      </c>
    </row>
    <row r="4566" spans="1:5">
      <c r="A4566" t="s">
        <v>4</v>
      </c>
      <c r="B4566" s="4" t="s">
        <v>5</v>
      </c>
      <c r="C4566" s="4" t="s">
        <v>13</v>
      </c>
      <c r="D4566" s="4" t="s">
        <v>10</v>
      </c>
      <c r="E4566" s="4" t="s">
        <v>6</v>
      </c>
      <c r="F4566" s="4" t="s">
        <v>6</v>
      </c>
      <c r="G4566" s="4" t="s">
        <v>6</v>
      </c>
      <c r="H4566" s="4" t="s">
        <v>6</v>
      </c>
    </row>
    <row r="4567" spans="1:5">
      <c r="A4567" t="n">
        <v>36410</v>
      </c>
      <c r="B4567" s="43" t="n">
        <v>51</v>
      </c>
      <c r="C4567" s="7" t="n">
        <v>3</v>
      </c>
      <c r="D4567" s="7" t="n">
        <v>0</v>
      </c>
      <c r="E4567" s="7" t="s">
        <v>64</v>
      </c>
      <c r="F4567" s="7" t="s">
        <v>67</v>
      </c>
      <c r="G4567" s="7" t="s">
        <v>66</v>
      </c>
      <c r="H4567" s="7" t="s">
        <v>67</v>
      </c>
    </row>
    <row r="4568" spans="1:5">
      <c r="A4568" t="s">
        <v>4</v>
      </c>
      <c r="B4568" s="4" t="s">
        <v>5</v>
      </c>
      <c r="C4568" s="4" t="s">
        <v>13</v>
      </c>
      <c r="D4568" s="4" t="s">
        <v>10</v>
      </c>
      <c r="E4568" s="4" t="s">
        <v>6</v>
      </c>
      <c r="F4568" s="4" t="s">
        <v>6</v>
      </c>
      <c r="G4568" s="4" t="s">
        <v>6</v>
      </c>
      <c r="H4568" s="4" t="s">
        <v>6</v>
      </c>
    </row>
    <row r="4569" spans="1:5">
      <c r="A4569" t="n">
        <v>36423</v>
      </c>
      <c r="B4569" s="43" t="n">
        <v>51</v>
      </c>
      <c r="C4569" s="7" t="n">
        <v>3</v>
      </c>
      <c r="D4569" s="7" t="n">
        <v>27</v>
      </c>
      <c r="E4569" s="7" t="s">
        <v>64</v>
      </c>
      <c r="F4569" s="7" t="s">
        <v>67</v>
      </c>
      <c r="G4569" s="7" t="s">
        <v>66</v>
      </c>
      <c r="H4569" s="7" t="s">
        <v>67</v>
      </c>
    </row>
    <row r="4570" spans="1:5">
      <c r="A4570" t="s">
        <v>4</v>
      </c>
      <c r="B4570" s="4" t="s">
        <v>5</v>
      </c>
      <c r="C4570" s="4" t="s">
        <v>13</v>
      </c>
      <c r="D4570" s="4" t="s">
        <v>10</v>
      </c>
      <c r="E4570" s="4" t="s">
        <v>6</v>
      </c>
      <c r="F4570" s="4" t="s">
        <v>6</v>
      </c>
      <c r="G4570" s="4" t="s">
        <v>6</v>
      </c>
      <c r="H4570" s="4" t="s">
        <v>6</v>
      </c>
    </row>
    <row r="4571" spans="1:5">
      <c r="A4571" t="n">
        <v>36436</v>
      </c>
      <c r="B4571" s="43" t="n">
        <v>51</v>
      </c>
      <c r="C4571" s="7" t="n">
        <v>3</v>
      </c>
      <c r="D4571" s="7" t="n">
        <v>31</v>
      </c>
      <c r="E4571" s="7" t="s">
        <v>64</v>
      </c>
      <c r="F4571" s="7" t="s">
        <v>67</v>
      </c>
      <c r="G4571" s="7" t="s">
        <v>66</v>
      </c>
      <c r="H4571" s="7" t="s">
        <v>67</v>
      </c>
    </row>
    <row r="4572" spans="1:5">
      <c r="A4572" t="s">
        <v>4</v>
      </c>
      <c r="B4572" s="4" t="s">
        <v>5</v>
      </c>
      <c r="C4572" s="4" t="s">
        <v>13</v>
      </c>
      <c r="D4572" s="4" t="s">
        <v>10</v>
      </c>
      <c r="E4572" s="4" t="s">
        <v>6</v>
      </c>
      <c r="F4572" s="4" t="s">
        <v>6</v>
      </c>
      <c r="G4572" s="4" t="s">
        <v>6</v>
      </c>
      <c r="H4572" s="4" t="s">
        <v>6</v>
      </c>
    </row>
    <row r="4573" spans="1:5">
      <c r="A4573" t="n">
        <v>36449</v>
      </c>
      <c r="B4573" s="43" t="n">
        <v>51</v>
      </c>
      <c r="C4573" s="7" t="n">
        <v>3</v>
      </c>
      <c r="D4573" s="7" t="n">
        <v>11</v>
      </c>
      <c r="E4573" s="7" t="s">
        <v>64</v>
      </c>
      <c r="F4573" s="7" t="s">
        <v>67</v>
      </c>
      <c r="G4573" s="7" t="s">
        <v>66</v>
      </c>
      <c r="H4573" s="7" t="s">
        <v>67</v>
      </c>
    </row>
    <row r="4574" spans="1:5">
      <c r="A4574" t="s">
        <v>4</v>
      </c>
      <c r="B4574" s="4" t="s">
        <v>5</v>
      </c>
      <c r="C4574" s="4" t="s">
        <v>13</v>
      </c>
      <c r="D4574" s="4" t="s">
        <v>10</v>
      </c>
      <c r="E4574" s="4" t="s">
        <v>6</v>
      </c>
      <c r="F4574" s="4" t="s">
        <v>6</v>
      </c>
      <c r="G4574" s="4" t="s">
        <v>6</v>
      </c>
      <c r="H4574" s="4" t="s">
        <v>6</v>
      </c>
    </row>
    <row r="4575" spans="1:5">
      <c r="A4575" t="n">
        <v>36462</v>
      </c>
      <c r="B4575" s="43" t="n">
        <v>51</v>
      </c>
      <c r="C4575" s="7" t="n">
        <v>3</v>
      </c>
      <c r="D4575" s="7" t="n">
        <v>14</v>
      </c>
      <c r="E4575" s="7" t="s">
        <v>64</v>
      </c>
      <c r="F4575" s="7" t="s">
        <v>67</v>
      </c>
      <c r="G4575" s="7" t="s">
        <v>66</v>
      </c>
      <c r="H4575" s="7" t="s">
        <v>67</v>
      </c>
    </row>
    <row r="4576" spans="1:5">
      <c r="A4576" t="s">
        <v>4</v>
      </c>
      <c r="B4576" s="4" t="s">
        <v>5</v>
      </c>
      <c r="C4576" s="4" t="s">
        <v>13</v>
      </c>
      <c r="D4576" s="4" t="s">
        <v>10</v>
      </c>
      <c r="E4576" s="4" t="s">
        <v>6</v>
      </c>
      <c r="F4576" s="4" t="s">
        <v>6</v>
      </c>
      <c r="G4576" s="4" t="s">
        <v>6</v>
      </c>
      <c r="H4576" s="4" t="s">
        <v>6</v>
      </c>
    </row>
    <row r="4577" spans="1:8">
      <c r="A4577" t="n">
        <v>36475</v>
      </c>
      <c r="B4577" s="43" t="n">
        <v>51</v>
      </c>
      <c r="C4577" s="7" t="n">
        <v>3</v>
      </c>
      <c r="D4577" s="7" t="n">
        <v>1</v>
      </c>
      <c r="E4577" s="7" t="s">
        <v>64</v>
      </c>
      <c r="F4577" s="7" t="s">
        <v>67</v>
      </c>
      <c r="G4577" s="7" t="s">
        <v>66</v>
      </c>
      <c r="H4577" s="7" t="s">
        <v>67</v>
      </c>
    </row>
    <row r="4578" spans="1:8">
      <c r="A4578" t="s">
        <v>4</v>
      </c>
      <c r="B4578" s="4" t="s">
        <v>5</v>
      </c>
      <c r="C4578" s="4" t="s">
        <v>13</v>
      </c>
      <c r="D4578" s="4" t="s">
        <v>10</v>
      </c>
      <c r="E4578" s="4" t="s">
        <v>6</v>
      </c>
      <c r="F4578" s="4" t="s">
        <v>6</v>
      </c>
      <c r="G4578" s="4" t="s">
        <v>6</v>
      </c>
      <c r="H4578" s="4" t="s">
        <v>6</v>
      </c>
    </row>
    <row r="4579" spans="1:8">
      <c r="A4579" t="n">
        <v>36488</v>
      </c>
      <c r="B4579" s="43" t="n">
        <v>51</v>
      </c>
      <c r="C4579" s="7" t="n">
        <v>3</v>
      </c>
      <c r="D4579" s="7" t="n">
        <v>2</v>
      </c>
      <c r="E4579" s="7" t="s">
        <v>64</v>
      </c>
      <c r="F4579" s="7" t="s">
        <v>67</v>
      </c>
      <c r="G4579" s="7" t="s">
        <v>66</v>
      </c>
      <c r="H4579" s="7" t="s">
        <v>67</v>
      </c>
    </row>
    <row r="4580" spans="1:8">
      <c r="A4580" t="s">
        <v>4</v>
      </c>
      <c r="B4580" s="4" t="s">
        <v>5</v>
      </c>
      <c r="C4580" s="4" t="s">
        <v>13</v>
      </c>
      <c r="D4580" s="4" t="s">
        <v>10</v>
      </c>
      <c r="E4580" s="4" t="s">
        <v>6</v>
      </c>
      <c r="F4580" s="4" t="s">
        <v>6</v>
      </c>
      <c r="G4580" s="4" t="s">
        <v>6</v>
      </c>
      <c r="H4580" s="4" t="s">
        <v>6</v>
      </c>
    </row>
    <row r="4581" spans="1:8">
      <c r="A4581" t="n">
        <v>36501</v>
      </c>
      <c r="B4581" s="43" t="n">
        <v>51</v>
      </c>
      <c r="C4581" s="7" t="n">
        <v>3</v>
      </c>
      <c r="D4581" s="7" t="n">
        <v>3</v>
      </c>
      <c r="E4581" s="7" t="s">
        <v>64</v>
      </c>
      <c r="F4581" s="7" t="s">
        <v>67</v>
      </c>
      <c r="G4581" s="7" t="s">
        <v>66</v>
      </c>
      <c r="H4581" s="7" t="s">
        <v>67</v>
      </c>
    </row>
    <row r="4582" spans="1:8">
      <c r="A4582" t="s">
        <v>4</v>
      </c>
      <c r="B4582" s="4" t="s">
        <v>5</v>
      </c>
      <c r="C4582" s="4" t="s">
        <v>13</v>
      </c>
      <c r="D4582" s="4" t="s">
        <v>10</v>
      </c>
      <c r="E4582" s="4" t="s">
        <v>6</v>
      </c>
      <c r="F4582" s="4" t="s">
        <v>6</v>
      </c>
      <c r="G4582" s="4" t="s">
        <v>6</v>
      </c>
      <c r="H4582" s="4" t="s">
        <v>6</v>
      </c>
    </row>
    <row r="4583" spans="1:8">
      <c r="A4583" t="n">
        <v>36514</v>
      </c>
      <c r="B4583" s="43" t="n">
        <v>51</v>
      </c>
      <c r="C4583" s="7" t="n">
        <v>3</v>
      </c>
      <c r="D4583" s="7" t="n">
        <v>29</v>
      </c>
      <c r="E4583" s="7" t="s">
        <v>64</v>
      </c>
      <c r="F4583" s="7" t="s">
        <v>67</v>
      </c>
      <c r="G4583" s="7" t="s">
        <v>66</v>
      </c>
      <c r="H4583" s="7" t="s">
        <v>67</v>
      </c>
    </row>
    <row r="4584" spans="1:8">
      <c r="A4584" t="s">
        <v>4</v>
      </c>
      <c r="B4584" s="4" t="s">
        <v>5</v>
      </c>
      <c r="C4584" s="4" t="s">
        <v>13</v>
      </c>
      <c r="D4584" s="4" t="s">
        <v>10</v>
      </c>
      <c r="E4584" s="4" t="s">
        <v>6</v>
      </c>
      <c r="F4584" s="4" t="s">
        <v>6</v>
      </c>
      <c r="G4584" s="4" t="s">
        <v>6</v>
      </c>
      <c r="H4584" s="4" t="s">
        <v>6</v>
      </c>
    </row>
    <row r="4585" spans="1:8">
      <c r="A4585" t="n">
        <v>36527</v>
      </c>
      <c r="B4585" s="43" t="n">
        <v>51</v>
      </c>
      <c r="C4585" s="7" t="n">
        <v>3</v>
      </c>
      <c r="D4585" s="7" t="n">
        <v>28</v>
      </c>
      <c r="E4585" s="7" t="s">
        <v>64</v>
      </c>
      <c r="F4585" s="7" t="s">
        <v>67</v>
      </c>
      <c r="G4585" s="7" t="s">
        <v>66</v>
      </c>
      <c r="H4585" s="7" t="s">
        <v>67</v>
      </c>
    </row>
    <row r="4586" spans="1:8">
      <c r="A4586" t="s">
        <v>4</v>
      </c>
      <c r="B4586" s="4" t="s">
        <v>5</v>
      </c>
      <c r="C4586" s="4" t="s">
        <v>13</v>
      </c>
      <c r="D4586" s="4" t="s">
        <v>10</v>
      </c>
      <c r="E4586" s="4" t="s">
        <v>6</v>
      </c>
      <c r="F4586" s="4" t="s">
        <v>6</v>
      </c>
      <c r="G4586" s="4" t="s">
        <v>6</v>
      </c>
      <c r="H4586" s="4" t="s">
        <v>6</v>
      </c>
    </row>
    <row r="4587" spans="1:8">
      <c r="A4587" t="n">
        <v>36540</v>
      </c>
      <c r="B4587" s="43" t="n">
        <v>51</v>
      </c>
      <c r="C4587" s="7" t="n">
        <v>3</v>
      </c>
      <c r="D4587" s="7" t="n">
        <v>4</v>
      </c>
      <c r="E4587" s="7" t="s">
        <v>64</v>
      </c>
      <c r="F4587" s="7" t="s">
        <v>67</v>
      </c>
      <c r="G4587" s="7" t="s">
        <v>66</v>
      </c>
      <c r="H4587" s="7" t="s">
        <v>67</v>
      </c>
    </row>
    <row r="4588" spans="1:8">
      <c r="A4588" t="s">
        <v>4</v>
      </c>
      <c r="B4588" s="4" t="s">
        <v>5</v>
      </c>
      <c r="C4588" s="4" t="s">
        <v>13</v>
      </c>
      <c r="D4588" s="4" t="s">
        <v>10</v>
      </c>
      <c r="E4588" s="4" t="s">
        <v>6</v>
      </c>
      <c r="F4588" s="4" t="s">
        <v>6</v>
      </c>
      <c r="G4588" s="4" t="s">
        <v>6</v>
      </c>
      <c r="H4588" s="4" t="s">
        <v>6</v>
      </c>
    </row>
    <row r="4589" spans="1:8">
      <c r="A4589" t="n">
        <v>36553</v>
      </c>
      <c r="B4589" s="43" t="n">
        <v>51</v>
      </c>
      <c r="C4589" s="7" t="n">
        <v>3</v>
      </c>
      <c r="D4589" s="7" t="n">
        <v>5</v>
      </c>
      <c r="E4589" s="7" t="s">
        <v>64</v>
      </c>
      <c r="F4589" s="7" t="s">
        <v>67</v>
      </c>
      <c r="G4589" s="7" t="s">
        <v>66</v>
      </c>
      <c r="H4589" s="7" t="s">
        <v>67</v>
      </c>
    </row>
    <row r="4590" spans="1:8">
      <c r="A4590" t="s">
        <v>4</v>
      </c>
      <c r="B4590" s="4" t="s">
        <v>5</v>
      </c>
      <c r="C4590" s="4" t="s">
        <v>13</v>
      </c>
      <c r="D4590" s="4" t="s">
        <v>10</v>
      </c>
      <c r="E4590" s="4" t="s">
        <v>6</v>
      </c>
      <c r="F4590" s="4" t="s">
        <v>6</v>
      </c>
      <c r="G4590" s="4" t="s">
        <v>6</v>
      </c>
      <c r="H4590" s="4" t="s">
        <v>6</v>
      </c>
    </row>
    <row r="4591" spans="1:8">
      <c r="A4591" t="n">
        <v>36566</v>
      </c>
      <c r="B4591" s="43" t="n">
        <v>51</v>
      </c>
      <c r="C4591" s="7" t="n">
        <v>3</v>
      </c>
      <c r="D4591" s="7" t="n">
        <v>6</v>
      </c>
      <c r="E4591" s="7" t="s">
        <v>64</v>
      </c>
      <c r="F4591" s="7" t="s">
        <v>67</v>
      </c>
      <c r="G4591" s="7" t="s">
        <v>66</v>
      </c>
      <c r="H4591" s="7" t="s">
        <v>67</v>
      </c>
    </row>
    <row r="4592" spans="1:8">
      <c r="A4592" t="s">
        <v>4</v>
      </c>
      <c r="B4592" s="4" t="s">
        <v>5</v>
      </c>
      <c r="C4592" s="4" t="s">
        <v>13</v>
      </c>
      <c r="D4592" s="4" t="s">
        <v>10</v>
      </c>
      <c r="E4592" s="4" t="s">
        <v>6</v>
      </c>
      <c r="F4592" s="4" t="s">
        <v>6</v>
      </c>
      <c r="G4592" s="4" t="s">
        <v>6</v>
      </c>
      <c r="H4592" s="4" t="s">
        <v>6</v>
      </c>
    </row>
    <row r="4593" spans="1:8">
      <c r="A4593" t="n">
        <v>36579</v>
      </c>
      <c r="B4593" s="43" t="n">
        <v>51</v>
      </c>
      <c r="C4593" s="7" t="n">
        <v>3</v>
      </c>
      <c r="D4593" s="7" t="n">
        <v>24</v>
      </c>
      <c r="E4593" s="7" t="s">
        <v>64</v>
      </c>
      <c r="F4593" s="7" t="s">
        <v>67</v>
      </c>
      <c r="G4593" s="7" t="s">
        <v>66</v>
      </c>
      <c r="H4593" s="7" t="s">
        <v>67</v>
      </c>
    </row>
    <row r="4594" spans="1:8">
      <c r="A4594" t="s">
        <v>4</v>
      </c>
      <c r="B4594" s="4" t="s">
        <v>5</v>
      </c>
      <c r="C4594" s="4" t="s">
        <v>13</v>
      </c>
      <c r="D4594" s="4" t="s">
        <v>10</v>
      </c>
      <c r="E4594" s="4" t="s">
        <v>6</v>
      </c>
      <c r="F4594" s="4" t="s">
        <v>6</v>
      </c>
      <c r="G4594" s="4" t="s">
        <v>6</v>
      </c>
      <c r="H4594" s="4" t="s">
        <v>6</v>
      </c>
    </row>
    <row r="4595" spans="1:8">
      <c r="A4595" t="n">
        <v>36592</v>
      </c>
      <c r="B4595" s="43" t="n">
        <v>51</v>
      </c>
      <c r="C4595" s="7" t="n">
        <v>3</v>
      </c>
      <c r="D4595" s="7" t="n">
        <v>25</v>
      </c>
      <c r="E4595" s="7" t="s">
        <v>64</v>
      </c>
      <c r="F4595" s="7" t="s">
        <v>67</v>
      </c>
      <c r="G4595" s="7" t="s">
        <v>66</v>
      </c>
      <c r="H4595" s="7" t="s">
        <v>67</v>
      </c>
    </row>
    <row r="4596" spans="1:8">
      <c r="A4596" t="s">
        <v>4</v>
      </c>
      <c r="B4596" s="4" t="s">
        <v>5</v>
      </c>
      <c r="C4596" s="4" t="s">
        <v>13</v>
      </c>
      <c r="D4596" s="4" t="s">
        <v>10</v>
      </c>
      <c r="E4596" s="4" t="s">
        <v>6</v>
      </c>
      <c r="F4596" s="4" t="s">
        <v>6</v>
      </c>
      <c r="G4596" s="4" t="s">
        <v>6</v>
      </c>
      <c r="H4596" s="4" t="s">
        <v>6</v>
      </c>
    </row>
    <row r="4597" spans="1:8">
      <c r="A4597" t="n">
        <v>36605</v>
      </c>
      <c r="B4597" s="43" t="n">
        <v>51</v>
      </c>
      <c r="C4597" s="7" t="n">
        <v>3</v>
      </c>
      <c r="D4597" s="7" t="n">
        <v>15</v>
      </c>
      <c r="E4597" s="7" t="s">
        <v>64</v>
      </c>
      <c r="F4597" s="7" t="s">
        <v>67</v>
      </c>
      <c r="G4597" s="7" t="s">
        <v>66</v>
      </c>
      <c r="H4597" s="7" t="s">
        <v>67</v>
      </c>
    </row>
    <row r="4598" spans="1:8">
      <c r="A4598" t="s">
        <v>4</v>
      </c>
      <c r="B4598" s="4" t="s">
        <v>5</v>
      </c>
      <c r="C4598" s="4" t="s">
        <v>13</v>
      </c>
      <c r="D4598" s="4" t="s">
        <v>10</v>
      </c>
      <c r="E4598" s="4" t="s">
        <v>6</v>
      </c>
      <c r="F4598" s="4" t="s">
        <v>6</v>
      </c>
      <c r="G4598" s="4" t="s">
        <v>6</v>
      </c>
      <c r="H4598" s="4" t="s">
        <v>6</v>
      </c>
    </row>
    <row r="4599" spans="1:8">
      <c r="A4599" t="n">
        <v>36618</v>
      </c>
      <c r="B4599" s="43" t="n">
        <v>51</v>
      </c>
      <c r="C4599" s="7" t="n">
        <v>3</v>
      </c>
      <c r="D4599" s="7" t="n">
        <v>16</v>
      </c>
      <c r="E4599" s="7" t="s">
        <v>64</v>
      </c>
      <c r="F4599" s="7" t="s">
        <v>67</v>
      </c>
      <c r="G4599" s="7" t="s">
        <v>66</v>
      </c>
      <c r="H4599" s="7" t="s">
        <v>67</v>
      </c>
    </row>
    <row r="4600" spans="1:8">
      <c r="A4600" t="s">
        <v>4</v>
      </c>
      <c r="B4600" s="4" t="s">
        <v>5</v>
      </c>
      <c r="C4600" s="4" t="s">
        <v>13</v>
      </c>
      <c r="D4600" s="4" t="s">
        <v>10</v>
      </c>
      <c r="E4600" s="4" t="s">
        <v>6</v>
      </c>
      <c r="F4600" s="4" t="s">
        <v>6</v>
      </c>
      <c r="G4600" s="4" t="s">
        <v>6</v>
      </c>
      <c r="H4600" s="4" t="s">
        <v>6</v>
      </c>
    </row>
    <row r="4601" spans="1:8">
      <c r="A4601" t="n">
        <v>36631</v>
      </c>
      <c r="B4601" s="43" t="n">
        <v>51</v>
      </c>
      <c r="C4601" s="7" t="n">
        <v>3</v>
      </c>
      <c r="D4601" s="7" t="n">
        <v>7</v>
      </c>
      <c r="E4601" s="7" t="s">
        <v>67</v>
      </c>
      <c r="F4601" s="7" t="s">
        <v>67</v>
      </c>
      <c r="G4601" s="7" t="s">
        <v>66</v>
      </c>
      <c r="H4601" s="7" t="s">
        <v>67</v>
      </c>
    </row>
    <row r="4602" spans="1:8">
      <c r="A4602" t="s">
        <v>4</v>
      </c>
      <c r="B4602" s="4" t="s">
        <v>5</v>
      </c>
      <c r="C4602" s="4" t="s">
        <v>13</v>
      </c>
      <c r="D4602" s="4" t="s">
        <v>10</v>
      </c>
      <c r="E4602" s="4" t="s">
        <v>6</v>
      </c>
      <c r="F4602" s="4" t="s">
        <v>6</v>
      </c>
      <c r="G4602" s="4" t="s">
        <v>6</v>
      </c>
      <c r="H4602" s="4" t="s">
        <v>6</v>
      </c>
    </row>
    <row r="4603" spans="1:8">
      <c r="A4603" t="n">
        <v>36644</v>
      </c>
      <c r="B4603" s="43" t="n">
        <v>51</v>
      </c>
      <c r="C4603" s="7" t="n">
        <v>3</v>
      </c>
      <c r="D4603" s="7" t="n">
        <v>8</v>
      </c>
      <c r="E4603" s="7" t="s">
        <v>64</v>
      </c>
      <c r="F4603" s="7" t="s">
        <v>67</v>
      </c>
      <c r="G4603" s="7" t="s">
        <v>66</v>
      </c>
      <c r="H4603" s="7" t="s">
        <v>67</v>
      </c>
    </row>
    <row r="4604" spans="1:8">
      <c r="A4604" t="s">
        <v>4</v>
      </c>
      <c r="B4604" s="4" t="s">
        <v>5</v>
      </c>
      <c r="C4604" s="4" t="s">
        <v>13</v>
      </c>
      <c r="D4604" s="4" t="s">
        <v>10</v>
      </c>
      <c r="E4604" s="4" t="s">
        <v>6</v>
      </c>
      <c r="F4604" s="4" t="s">
        <v>6</v>
      </c>
      <c r="G4604" s="4" t="s">
        <v>6</v>
      </c>
      <c r="H4604" s="4" t="s">
        <v>6</v>
      </c>
    </row>
    <row r="4605" spans="1:8">
      <c r="A4605" t="n">
        <v>36657</v>
      </c>
      <c r="B4605" s="43" t="n">
        <v>51</v>
      </c>
      <c r="C4605" s="7" t="n">
        <v>3</v>
      </c>
      <c r="D4605" s="7" t="n">
        <v>9</v>
      </c>
      <c r="E4605" s="7" t="s">
        <v>64</v>
      </c>
      <c r="F4605" s="7" t="s">
        <v>67</v>
      </c>
      <c r="G4605" s="7" t="s">
        <v>66</v>
      </c>
      <c r="H4605" s="7" t="s">
        <v>67</v>
      </c>
    </row>
    <row r="4606" spans="1:8">
      <c r="A4606" t="s">
        <v>4</v>
      </c>
      <c r="B4606" s="4" t="s">
        <v>5</v>
      </c>
      <c r="C4606" s="4" t="s">
        <v>13</v>
      </c>
      <c r="D4606" s="4" t="s">
        <v>10</v>
      </c>
      <c r="E4606" s="4" t="s">
        <v>6</v>
      </c>
      <c r="F4606" s="4" t="s">
        <v>6</v>
      </c>
      <c r="G4606" s="4" t="s">
        <v>6</v>
      </c>
      <c r="H4606" s="4" t="s">
        <v>6</v>
      </c>
    </row>
    <row r="4607" spans="1:8">
      <c r="A4607" t="n">
        <v>36670</v>
      </c>
      <c r="B4607" s="43" t="n">
        <v>51</v>
      </c>
      <c r="C4607" s="7" t="n">
        <v>3</v>
      </c>
      <c r="D4607" s="7" t="n">
        <v>22</v>
      </c>
      <c r="E4607" s="7" t="s">
        <v>64</v>
      </c>
      <c r="F4607" s="7" t="s">
        <v>67</v>
      </c>
      <c r="G4607" s="7" t="s">
        <v>66</v>
      </c>
      <c r="H4607" s="7" t="s">
        <v>67</v>
      </c>
    </row>
    <row r="4608" spans="1:8">
      <c r="A4608" t="s">
        <v>4</v>
      </c>
      <c r="B4608" s="4" t="s">
        <v>5</v>
      </c>
      <c r="C4608" s="4" t="s">
        <v>10</v>
      </c>
      <c r="D4608" s="4" t="s">
        <v>10</v>
      </c>
      <c r="E4608" s="4" t="s">
        <v>10</v>
      </c>
    </row>
    <row r="4609" spans="1:8">
      <c r="A4609" t="n">
        <v>36683</v>
      </c>
      <c r="B4609" s="49" t="n">
        <v>61</v>
      </c>
      <c r="C4609" s="7" t="n">
        <v>18</v>
      </c>
      <c r="D4609" s="7" t="n">
        <v>65533</v>
      </c>
      <c r="E4609" s="7" t="n">
        <v>0</v>
      </c>
    </row>
    <row r="4610" spans="1:8">
      <c r="A4610" t="s">
        <v>4</v>
      </c>
      <c r="B4610" s="4" t="s">
        <v>5</v>
      </c>
      <c r="C4610" s="4" t="s">
        <v>10</v>
      </c>
      <c r="D4610" s="4" t="s">
        <v>18</v>
      </c>
      <c r="E4610" s="4" t="s">
        <v>18</v>
      </c>
      <c r="F4610" s="4" t="s">
        <v>18</v>
      </c>
      <c r="G4610" s="4" t="s">
        <v>10</v>
      </c>
      <c r="H4610" s="4" t="s">
        <v>10</v>
      </c>
    </row>
    <row r="4611" spans="1:8">
      <c r="A4611" t="n">
        <v>36690</v>
      </c>
      <c r="B4611" s="41" t="n">
        <v>60</v>
      </c>
      <c r="C4611" s="7" t="n">
        <v>0</v>
      </c>
      <c r="D4611" s="7" t="n">
        <v>0</v>
      </c>
      <c r="E4611" s="7" t="n">
        <v>0</v>
      </c>
      <c r="F4611" s="7" t="n">
        <v>0</v>
      </c>
      <c r="G4611" s="7" t="n">
        <v>0</v>
      </c>
      <c r="H4611" s="7" t="n">
        <v>0</v>
      </c>
    </row>
    <row r="4612" spans="1:8">
      <c r="A4612" t="s">
        <v>4</v>
      </c>
      <c r="B4612" s="4" t="s">
        <v>5</v>
      </c>
      <c r="C4612" s="4" t="s">
        <v>10</v>
      </c>
      <c r="D4612" s="4" t="s">
        <v>10</v>
      </c>
      <c r="E4612" s="4" t="s">
        <v>10</v>
      </c>
    </row>
    <row r="4613" spans="1:8">
      <c r="A4613" t="n">
        <v>36709</v>
      </c>
      <c r="B4613" s="49" t="n">
        <v>61</v>
      </c>
      <c r="C4613" s="7" t="n">
        <v>23</v>
      </c>
      <c r="D4613" s="7" t="n">
        <v>65533</v>
      </c>
      <c r="E4613" s="7" t="n">
        <v>0</v>
      </c>
    </row>
    <row r="4614" spans="1:8">
      <c r="A4614" t="s">
        <v>4</v>
      </c>
      <c r="B4614" s="4" t="s">
        <v>5</v>
      </c>
      <c r="C4614" s="4" t="s">
        <v>10</v>
      </c>
      <c r="D4614" s="4" t="s">
        <v>9</v>
      </c>
    </row>
    <row r="4615" spans="1:8">
      <c r="A4615" t="n">
        <v>36716</v>
      </c>
      <c r="B4615" s="35" t="n">
        <v>43</v>
      </c>
      <c r="C4615" s="7" t="n">
        <v>7024</v>
      </c>
      <c r="D4615" s="7" t="n">
        <v>128</v>
      </c>
    </row>
    <row r="4616" spans="1:8">
      <c r="A4616" t="s">
        <v>4</v>
      </c>
      <c r="B4616" s="4" t="s">
        <v>5</v>
      </c>
      <c r="C4616" s="4" t="s">
        <v>10</v>
      </c>
      <c r="D4616" s="4" t="s">
        <v>9</v>
      </c>
    </row>
    <row r="4617" spans="1:8">
      <c r="A4617" t="n">
        <v>36723</v>
      </c>
      <c r="B4617" s="35" t="n">
        <v>43</v>
      </c>
      <c r="C4617" s="7" t="n">
        <v>19</v>
      </c>
      <c r="D4617" s="7" t="n">
        <v>128</v>
      </c>
    </row>
    <row r="4618" spans="1:8">
      <c r="A4618" t="s">
        <v>4</v>
      </c>
      <c r="B4618" s="4" t="s">
        <v>5</v>
      </c>
      <c r="C4618" s="4" t="s">
        <v>13</v>
      </c>
      <c r="D4618" s="4" t="s">
        <v>10</v>
      </c>
      <c r="E4618" s="4" t="s">
        <v>13</v>
      </c>
    </row>
    <row r="4619" spans="1:8">
      <c r="A4619" t="n">
        <v>36730</v>
      </c>
      <c r="B4619" s="31" t="n">
        <v>39</v>
      </c>
      <c r="C4619" s="7" t="n">
        <v>14</v>
      </c>
      <c r="D4619" s="7" t="n">
        <v>65533</v>
      </c>
      <c r="E4619" s="7" t="n">
        <v>102</v>
      </c>
    </row>
    <row r="4620" spans="1:8">
      <c r="A4620" t="s">
        <v>4</v>
      </c>
      <c r="B4620" s="4" t="s">
        <v>5</v>
      </c>
      <c r="C4620" s="4" t="s">
        <v>10</v>
      </c>
      <c r="D4620" s="4" t="s">
        <v>18</v>
      </c>
      <c r="E4620" s="4" t="s">
        <v>18</v>
      </c>
      <c r="F4620" s="4" t="s">
        <v>18</v>
      </c>
      <c r="G4620" s="4" t="s">
        <v>18</v>
      </c>
    </row>
    <row r="4621" spans="1:8">
      <c r="A4621" t="n">
        <v>36735</v>
      </c>
      <c r="B4621" s="34" t="n">
        <v>46</v>
      </c>
      <c r="C4621" s="7" t="n">
        <v>7033</v>
      </c>
      <c r="D4621" s="7" t="n">
        <v>-7.80000019073486</v>
      </c>
      <c r="E4621" s="7" t="n">
        <v>0</v>
      </c>
      <c r="F4621" s="7" t="n">
        <v>76.5</v>
      </c>
      <c r="G4621" s="7" t="n">
        <v>90</v>
      </c>
    </row>
    <row r="4622" spans="1:8">
      <c r="A4622" t="s">
        <v>4</v>
      </c>
      <c r="B4622" s="4" t="s">
        <v>5</v>
      </c>
      <c r="C4622" s="4" t="s">
        <v>10</v>
      </c>
      <c r="D4622" s="4" t="s">
        <v>18</v>
      </c>
      <c r="E4622" s="4" t="s">
        <v>18</v>
      </c>
      <c r="F4622" s="4" t="s">
        <v>18</v>
      </c>
      <c r="G4622" s="4" t="s">
        <v>18</v>
      </c>
    </row>
    <row r="4623" spans="1:8">
      <c r="A4623" t="n">
        <v>36754</v>
      </c>
      <c r="B4623" s="34" t="n">
        <v>46</v>
      </c>
      <c r="C4623" s="7" t="n">
        <v>1601</v>
      </c>
      <c r="D4623" s="7" t="n">
        <v>-7.80000019073486</v>
      </c>
      <c r="E4623" s="7" t="n">
        <v>0</v>
      </c>
      <c r="F4623" s="7" t="n">
        <v>76.5</v>
      </c>
      <c r="G4623" s="7" t="n">
        <v>90</v>
      </c>
    </row>
    <row r="4624" spans="1:8">
      <c r="A4624" t="s">
        <v>4</v>
      </c>
      <c r="B4624" s="4" t="s">
        <v>5</v>
      </c>
      <c r="C4624" s="4" t="s">
        <v>10</v>
      </c>
      <c r="D4624" s="4" t="s">
        <v>9</v>
      </c>
    </row>
    <row r="4625" spans="1:8">
      <c r="A4625" t="n">
        <v>36773</v>
      </c>
      <c r="B4625" s="46" t="n">
        <v>44</v>
      </c>
      <c r="C4625" s="7" t="n">
        <v>7033</v>
      </c>
      <c r="D4625" s="7" t="n">
        <v>128</v>
      </c>
    </row>
    <row r="4626" spans="1:8">
      <c r="A4626" t="s">
        <v>4</v>
      </c>
      <c r="B4626" s="4" t="s">
        <v>5</v>
      </c>
      <c r="C4626" s="4" t="s">
        <v>10</v>
      </c>
      <c r="D4626" s="4" t="s">
        <v>9</v>
      </c>
    </row>
    <row r="4627" spans="1:8">
      <c r="A4627" t="n">
        <v>36780</v>
      </c>
      <c r="B4627" s="35" t="n">
        <v>43</v>
      </c>
      <c r="C4627" s="7" t="n">
        <v>1600</v>
      </c>
      <c r="D4627" s="7" t="n">
        <v>128</v>
      </c>
    </row>
    <row r="4628" spans="1:8">
      <c r="A4628" t="s">
        <v>4</v>
      </c>
      <c r="B4628" s="4" t="s">
        <v>5</v>
      </c>
      <c r="C4628" s="4" t="s">
        <v>10</v>
      </c>
      <c r="D4628" s="4" t="s">
        <v>9</v>
      </c>
    </row>
    <row r="4629" spans="1:8">
      <c r="A4629" t="n">
        <v>36787</v>
      </c>
      <c r="B4629" s="46" t="n">
        <v>44</v>
      </c>
      <c r="C4629" s="7" t="n">
        <v>1601</v>
      </c>
      <c r="D4629" s="7" t="n">
        <v>128</v>
      </c>
    </row>
    <row r="4630" spans="1:8">
      <c r="A4630" t="s">
        <v>4</v>
      </c>
      <c r="B4630" s="4" t="s">
        <v>5</v>
      </c>
      <c r="C4630" s="4" t="s">
        <v>10</v>
      </c>
      <c r="D4630" s="4" t="s">
        <v>13</v>
      </c>
      <c r="E4630" s="4" t="s">
        <v>6</v>
      </c>
      <c r="F4630" s="4" t="s">
        <v>18</v>
      </c>
      <c r="G4630" s="4" t="s">
        <v>18</v>
      </c>
      <c r="H4630" s="4" t="s">
        <v>18</v>
      </c>
    </row>
    <row r="4631" spans="1:8">
      <c r="A4631" t="n">
        <v>36794</v>
      </c>
      <c r="B4631" s="36" t="n">
        <v>48</v>
      </c>
      <c r="C4631" s="7" t="n">
        <v>7033</v>
      </c>
      <c r="D4631" s="7" t="n">
        <v>0</v>
      </c>
      <c r="E4631" s="7" t="s">
        <v>203</v>
      </c>
      <c r="F4631" s="7" t="n">
        <v>0</v>
      </c>
      <c r="G4631" s="7" t="n">
        <v>1</v>
      </c>
      <c r="H4631" s="7" t="n">
        <v>0</v>
      </c>
    </row>
    <row r="4632" spans="1:8">
      <c r="A4632" t="s">
        <v>4</v>
      </c>
      <c r="B4632" s="4" t="s">
        <v>5</v>
      </c>
      <c r="C4632" s="4" t="s">
        <v>10</v>
      </c>
      <c r="D4632" s="4" t="s">
        <v>18</v>
      </c>
      <c r="E4632" s="4" t="s">
        <v>18</v>
      </c>
      <c r="F4632" s="4" t="s">
        <v>18</v>
      </c>
      <c r="G4632" s="4" t="s">
        <v>18</v>
      </c>
    </row>
    <row r="4633" spans="1:8">
      <c r="A4633" t="n">
        <v>36821</v>
      </c>
      <c r="B4633" s="34" t="n">
        <v>46</v>
      </c>
      <c r="C4633" s="7" t="n">
        <v>7034</v>
      </c>
      <c r="D4633" s="7" t="n">
        <v>5.80000019073486</v>
      </c>
      <c r="E4633" s="7" t="n">
        <v>0</v>
      </c>
      <c r="F4633" s="7" t="n">
        <v>76.5</v>
      </c>
      <c r="G4633" s="7" t="n">
        <v>270</v>
      </c>
    </row>
    <row r="4634" spans="1:8">
      <c r="A4634" t="s">
        <v>4</v>
      </c>
      <c r="B4634" s="4" t="s">
        <v>5</v>
      </c>
      <c r="C4634" s="4" t="s">
        <v>10</v>
      </c>
      <c r="D4634" s="4" t="s">
        <v>13</v>
      </c>
      <c r="E4634" s="4" t="s">
        <v>6</v>
      </c>
      <c r="F4634" s="4" t="s">
        <v>18</v>
      </c>
      <c r="G4634" s="4" t="s">
        <v>18</v>
      </c>
      <c r="H4634" s="4" t="s">
        <v>18</v>
      </c>
    </row>
    <row r="4635" spans="1:8">
      <c r="A4635" t="n">
        <v>36840</v>
      </c>
      <c r="B4635" s="36" t="n">
        <v>48</v>
      </c>
      <c r="C4635" s="7" t="n">
        <v>7034</v>
      </c>
      <c r="D4635" s="7" t="n">
        <v>0</v>
      </c>
      <c r="E4635" s="7" t="s">
        <v>203</v>
      </c>
      <c r="F4635" s="7" t="n">
        <v>0</v>
      </c>
      <c r="G4635" s="7" t="n">
        <v>1</v>
      </c>
      <c r="H4635" s="7" t="n">
        <v>0</v>
      </c>
    </row>
    <row r="4636" spans="1:8">
      <c r="A4636" t="s">
        <v>4</v>
      </c>
      <c r="B4636" s="4" t="s">
        <v>5</v>
      </c>
      <c r="C4636" s="4" t="s">
        <v>10</v>
      </c>
      <c r="D4636" s="4" t="s">
        <v>18</v>
      </c>
      <c r="E4636" s="4" t="s">
        <v>18</v>
      </c>
      <c r="F4636" s="4" t="s">
        <v>18</v>
      </c>
      <c r="G4636" s="4" t="s">
        <v>18</v>
      </c>
    </row>
    <row r="4637" spans="1:8">
      <c r="A4637" t="n">
        <v>36867</v>
      </c>
      <c r="B4637" s="34" t="n">
        <v>46</v>
      </c>
      <c r="C4637" s="7" t="n">
        <v>0</v>
      </c>
      <c r="D4637" s="7" t="n">
        <v>-4.5</v>
      </c>
      <c r="E4637" s="7" t="n">
        <v>0</v>
      </c>
      <c r="F4637" s="7" t="n">
        <v>76.5</v>
      </c>
      <c r="G4637" s="7" t="n">
        <v>90</v>
      </c>
    </row>
    <row r="4638" spans="1:8">
      <c r="A4638" t="s">
        <v>4</v>
      </c>
      <c r="B4638" s="4" t="s">
        <v>5</v>
      </c>
      <c r="C4638" s="4" t="s">
        <v>10</v>
      </c>
      <c r="D4638" s="4" t="s">
        <v>9</v>
      </c>
    </row>
    <row r="4639" spans="1:8">
      <c r="A4639" t="n">
        <v>36886</v>
      </c>
      <c r="B4639" s="46" t="n">
        <v>44</v>
      </c>
      <c r="C4639" s="7" t="n">
        <v>0</v>
      </c>
      <c r="D4639" s="7" t="n">
        <v>16</v>
      </c>
    </row>
    <row r="4640" spans="1:8">
      <c r="A4640" t="s">
        <v>4</v>
      </c>
      <c r="B4640" s="4" t="s">
        <v>5</v>
      </c>
      <c r="C4640" s="4" t="s">
        <v>10</v>
      </c>
      <c r="D4640" s="4" t="s">
        <v>13</v>
      </c>
      <c r="E4640" s="4" t="s">
        <v>13</v>
      </c>
      <c r="F4640" s="4" t="s">
        <v>6</v>
      </c>
    </row>
    <row r="4641" spans="1:8">
      <c r="A4641" t="n">
        <v>36893</v>
      </c>
      <c r="B4641" s="24" t="n">
        <v>47</v>
      </c>
      <c r="C4641" s="7" t="n">
        <v>0</v>
      </c>
      <c r="D4641" s="7" t="n">
        <v>0</v>
      </c>
      <c r="E4641" s="7" t="n">
        <v>0</v>
      </c>
      <c r="F4641" s="7" t="s">
        <v>258</v>
      </c>
    </row>
    <row r="4642" spans="1:8">
      <c r="A4642" t="s">
        <v>4</v>
      </c>
      <c r="B4642" s="4" t="s">
        <v>5</v>
      </c>
      <c r="C4642" s="4" t="s">
        <v>10</v>
      </c>
      <c r="D4642" s="4" t="s">
        <v>13</v>
      </c>
      <c r="E4642" s="4" t="s">
        <v>6</v>
      </c>
      <c r="F4642" s="4" t="s">
        <v>18</v>
      </c>
      <c r="G4642" s="4" t="s">
        <v>18</v>
      </c>
      <c r="H4642" s="4" t="s">
        <v>18</v>
      </c>
    </row>
    <row r="4643" spans="1:8">
      <c r="A4643" t="n">
        <v>36915</v>
      </c>
      <c r="B4643" s="36" t="n">
        <v>48</v>
      </c>
      <c r="C4643" s="7" t="n">
        <v>0</v>
      </c>
      <c r="D4643" s="7" t="n">
        <v>0</v>
      </c>
      <c r="E4643" s="7" t="s">
        <v>78</v>
      </c>
      <c r="F4643" s="7" t="n">
        <v>0</v>
      </c>
      <c r="G4643" s="7" t="n">
        <v>1</v>
      </c>
      <c r="H4643" s="7" t="n">
        <v>0</v>
      </c>
    </row>
    <row r="4644" spans="1:8">
      <c r="A4644" t="s">
        <v>4</v>
      </c>
      <c r="B4644" s="4" t="s">
        <v>5</v>
      </c>
      <c r="C4644" s="4" t="s">
        <v>10</v>
      </c>
      <c r="D4644" s="4" t="s">
        <v>18</v>
      </c>
      <c r="E4644" s="4" t="s">
        <v>18</v>
      </c>
      <c r="F4644" s="4" t="s">
        <v>18</v>
      </c>
      <c r="G4644" s="4" t="s">
        <v>18</v>
      </c>
    </row>
    <row r="4645" spans="1:8">
      <c r="A4645" t="n">
        <v>36941</v>
      </c>
      <c r="B4645" s="34" t="n">
        <v>46</v>
      </c>
      <c r="C4645" s="7" t="n">
        <v>18</v>
      </c>
      <c r="D4645" s="7" t="n">
        <v>-4.48999977111816</v>
      </c>
      <c r="E4645" s="7" t="n">
        <v>0</v>
      </c>
      <c r="F4645" s="7" t="n">
        <v>72.3399963378906</v>
      </c>
      <c r="G4645" s="7" t="n">
        <v>90</v>
      </c>
    </row>
    <row r="4646" spans="1:8">
      <c r="A4646" t="s">
        <v>4</v>
      </c>
      <c r="B4646" s="4" t="s">
        <v>5</v>
      </c>
      <c r="C4646" s="4" t="s">
        <v>10</v>
      </c>
      <c r="D4646" s="4" t="s">
        <v>13</v>
      </c>
      <c r="E4646" s="4" t="s">
        <v>6</v>
      </c>
      <c r="F4646" s="4" t="s">
        <v>18</v>
      </c>
      <c r="G4646" s="4" t="s">
        <v>18</v>
      </c>
      <c r="H4646" s="4" t="s">
        <v>18</v>
      </c>
    </row>
    <row r="4647" spans="1:8">
      <c r="A4647" t="n">
        <v>36960</v>
      </c>
      <c r="B4647" s="36" t="n">
        <v>48</v>
      </c>
      <c r="C4647" s="7" t="n">
        <v>18</v>
      </c>
      <c r="D4647" s="7" t="n">
        <v>0</v>
      </c>
      <c r="E4647" s="7" t="s">
        <v>78</v>
      </c>
      <c r="F4647" s="7" t="n">
        <v>0</v>
      </c>
      <c r="G4647" s="7" t="n">
        <v>1</v>
      </c>
      <c r="H4647" s="7" t="n">
        <v>0</v>
      </c>
    </row>
    <row r="4648" spans="1:8">
      <c r="A4648" t="s">
        <v>4</v>
      </c>
      <c r="B4648" s="4" t="s">
        <v>5</v>
      </c>
      <c r="C4648" s="4" t="s">
        <v>10</v>
      </c>
      <c r="D4648" s="4" t="s">
        <v>18</v>
      </c>
      <c r="E4648" s="4" t="s">
        <v>18</v>
      </c>
      <c r="F4648" s="4" t="s">
        <v>18</v>
      </c>
      <c r="G4648" s="4" t="s">
        <v>18</v>
      </c>
    </row>
    <row r="4649" spans="1:8">
      <c r="A4649" t="n">
        <v>36986</v>
      </c>
      <c r="B4649" s="34" t="n">
        <v>46</v>
      </c>
      <c r="C4649" s="7" t="n">
        <v>11</v>
      </c>
      <c r="D4649" s="7" t="n">
        <v>-2.96000003814697</v>
      </c>
      <c r="E4649" s="7" t="n">
        <v>0</v>
      </c>
      <c r="F4649" s="7" t="n">
        <v>70.129997253418</v>
      </c>
      <c r="G4649" s="7" t="n">
        <v>90</v>
      </c>
    </row>
    <row r="4650" spans="1:8">
      <c r="A4650" t="s">
        <v>4</v>
      </c>
      <c r="B4650" s="4" t="s">
        <v>5</v>
      </c>
      <c r="C4650" s="4" t="s">
        <v>10</v>
      </c>
      <c r="D4650" s="4" t="s">
        <v>9</v>
      </c>
    </row>
    <row r="4651" spans="1:8">
      <c r="A4651" t="n">
        <v>37005</v>
      </c>
      <c r="B4651" s="46" t="n">
        <v>44</v>
      </c>
      <c r="C4651" s="7" t="n">
        <v>11</v>
      </c>
      <c r="D4651" s="7" t="n">
        <v>16</v>
      </c>
    </row>
    <row r="4652" spans="1:8">
      <c r="A4652" t="s">
        <v>4</v>
      </c>
      <c r="B4652" s="4" t="s">
        <v>5</v>
      </c>
      <c r="C4652" s="4" t="s">
        <v>10</v>
      </c>
      <c r="D4652" s="4" t="s">
        <v>13</v>
      </c>
      <c r="E4652" s="4" t="s">
        <v>13</v>
      </c>
      <c r="F4652" s="4" t="s">
        <v>6</v>
      </c>
    </row>
    <row r="4653" spans="1:8">
      <c r="A4653" t="n">
        <v>37012</v>
      </c>
      <c r="B4653" s="24" t="n">
        <v>47</v>
      </c>
      <c r="C4653" s="7" t="n">
        <v>11</v>
      </c>
      <c r="D4653" s="7" t="n">
        <v>0</v>
      </c>
      <c r="E4653" s="7" t="n">
        <v>0</v>
      </c>
      <c r="F4653" s="7" t="s">
        <v>258</v>
      </c>
    </row>
    <row r="4654" spans="1:8">
      <c r="A4654" t="s">
        <v>4</v>
      </c>
      <c r="B4654" s="4" t="s">
        <v>5</v>
      </c>
      <c r="C4654" s="4" t="s">
        <v>10</v>
      </c>
      <c r="D4654" s="4" t="s">
        <v>13</v>
      </c>
      <c r="E4654" s="4" t="s">
        <v>6</v>
      </c>
      <c r="F4654" s="4" t="s">
        <v>18</v>
      </c>
      <c r="G4654" s="4" t="s">
        <v>18</v>
      </c>
      <c r="H4654" s="4" t="s">
        <v>18</v>
      </c>
    </row>
    <row r="4655" spans="1:8">
      <c r="A4655" t="n">
        <v>37034</v>
      </c>
      <c r="B4655" s="36" t="n">
        <v>48</v>
      </c>
      <c r="C4655" s="7" t="n">
        <v>11</v>
      </c>
      <c r="D4655" s="7" t="n">
        <v>0</v>
      </c>
      <c r="E4655" s="7" t="s">
        <v>78</v>
      </c>
      <c r="F4655" s="7" t="n">
        <v>0</v>
      </c>
      <c r="G4655" s="7" t="n">
        <v>1</v>
      </c>
      <c r="H4655" s="7" t="n">
        <v>0</v>
      </c>
    </row>
    <row r="4656" spans="1:8">
      <c r="A4656" t="s">
        <v>4</v>
      </c>
      <c r="B4656" s="4" t="s">
        <v>5</v>
      </c>
      <c r="C4656" s="4" t="s">
        <v>10</v>
      </c>
      <c r="D4656" s="4" t="s">
        <v>18</v>
      </c>
      <c r="E4656" s="4" t="s">
        <v>18</v>
      </c>
      <c r="F4656" s="4" t="s">
        <v>18</v>
      </c>
      <c r="G4656" s="4" t="s">
        <v>18</v>
      </c>
    </row>
    <row r="4657" spans="1:8">
      <c r="A4657" t="n">
        <v>37060</v>
      </c>
      <c r="B4657" s="34" t="n">
        <v>46</v>
      </c>
      <c r="C4657" s="7" t="n">
        <v>14</v>
      </c>
      <c r="D4657" s="7" t="n">
        <v>-3.88000011444092</v>
      </c>
      <c r="E4657" s="7" t="n">
        <v>0</v>
      </c>
      <c r="F4657" s="7" t="n">
        <v>67.8499984741211</v>
      </c>
      <c r="G4657" s="7" t="n">
        <v>90</v>
      </c>
    </row>
    <row r="4658" spans="1:8">
      <c r="A4658" t="s">
        <v>4</v>
      </c>
      <c r="B4658" s="4" t="s">
        <v>5</v>
      </c>
      <c r="C4658" s="4" t="s">
        <v>10</v>
      </c>
      <c r="D4658" s="4" t="s">
        <v>9</v>
      </c>
    </row>
    <row r="4659" spans="1:8">
      <c r="A4659" t="n">
        <v>37079</v>
      </c>
      <c r="B4659" s="46" t="n">
        <v>44</v>
      </c>
      <c r="C4659" s="7" t="n">
        <v>14</v>
      </c>
      <c r="D4659" s="7" t="n">
        <v>16</v>
      </c>
    </row>
    <row r="4660" spans="1:8">
      <c r="A4660" t="s">
        <v>4</v>
      </c>
      <c r="B4660" s="4" t="s">
        <v>5</v>
      </c>
      <c r="C4660" s="4" t="s">
        <v>10</v>
      </c>
      <c r="D4660" s="4" t="s">
        <v>13</v>
      </c>
      <c r="E4660" s="4" t="s">
        <v>13</v>
      </c>
      <c r="F4660" s="4" t="s">
        <v>6</v>
      </c>
    </row>
    <row r="4661" spans="1:8">
      <c r="A4661" t="n">
        <v>37086</v>
      </c>
      <c r="B4661" s="24" t="n">
        <v>47</v>
      </c>
      <c r="C4661" s="7" t="n">
        <v>14</v>
      </c>
      <c r="D4661" s="7" t="n">
        <v>0</v>
      </c>
      <c r="E4661" s="7" t="n">
        <v>0</v>
      </c>
      <c r="F4661" s="7" t="s">
        <v>258</v>
      </c>
    </row>
    <row r="4662" spans="1:8">
      <c r="A4662" t="s">
        <v>4</v>
      </c>
      <c r="B4662" s="4" t="s">
        <v>5</v>
      </c>
      <c r="C4662" s="4" t="s">
        <v>10</v>
      </c>
      <c r="D4662" s="4" t="s">
        <v>13</v>
      </c>
      <c r="E4662" s="4" t="s">
        <v>6</v>
      </c>
      <c r="F4662" s="4" t="s">
        <v>18</v>
      </c>
      <c r="G4662" s="4" t="s">
        <v>18</v>
      </c>
      <c r="H4662" s="4" t="s">
        <v>18</v>
      </c>
    </row>
    <row r="4663" spans="1:8">
      <c r="A4663" t="n">
        <v>37108</v>
      </c>
      <c r="B4663" s="36" t="n">
        <v>48</v>
      </c>
      <c r="C4663" s="7" t="n">
        <v>14</v>
      </c>
      <c r="D4663" s="7" t="n">
        <v>0</v>
      </c>
      <c r="E4663" s="7" t="s">
        <v>78</v>
      </c>
      <c r="F4663" s="7" t="n">
        <v>0</v>
      </c>
      <c r="G4663" s="7" t="n">
        <v>1</v>
      </c>
      <c r="H4663" s="7" t="n">
        <v>0</v>
      </c>
    </row>
    <row r="4664" spans="1:8">
      <c r="A4664" t="s">
        <v>4</v>
      </c>
      <c r="B4664" s="4" t="s">
        <v>5</v>
      </c>
      <c r="C4664" s="4" t="s">
        <v>10</v>
      </c>
      <c r="D4664" s="4" t="s">
        <v>18</v>
      </c>
      <c r="E4664" s="4" t="s">
        <v>18</v>
      </c>
      <c r="F4664" s="4" t="s">
        <v>18</v>
      </c>
      <c r="G4664" s="4" t="s">
        <v>18</v>
      </c>
    </row>
    <row r="4665" spans="1:8">
      <c r="A4665" t="n">
        <v>37134</v>
      </c>
      <c r="B4665" s="34" t="n">
        <v>46</v>
      </c>
      <c r="C4665" s="7" t="n">
        <v>15</v>
      </c>
      <c r="D4665" s="7" t="n">
        <v>-3.23000001907349</v>
      </c>
      <c r="E4665" s="7" t="n">
        <v>0</v>
      </c>
      <c r="F4665" s="7" t="n">
        <v>68.8099975585938</v>
      </c>
      <c r="G4665" s="7" t="n">
        <v>90</v>
      </c>
    </row>
    <row r="4666" spans="1:8">
      <c r="A4666" t="s">
        <v>4</v>
      </c>
      <c r="B4666" s="4" t="s">
        <v>5</v>
      </c>
      <c r="C4666" s="4" t="s">
        <v>10</v>
      </c>
      <c r="D4666" s="4" t="s">
        <v>9</v>
      </c>
    </row>
    <row r="4667" spans="1:8">
      <c r="A4667" t="n">
        <v>37153</v>
      </c>
      <c r="B4667" s="46" t="n">
        <v>44</v>
      </c>
      <c r="C4667" s="7" t="n">
        <v>15</v>
      </c>
      <c r="D4667" s="7" t="n">
        <v>16</v>
      </c>
    </row>
    <row r="4668" spans="1:8">
      <c r="A4668" t="s">
        <v>4</v>
      </c>
      <c r="B4668" s="4" t="s">
        <v>5</v>
      </c>
      <c r="C4668" s="4" t="s">
        <v>10</v>
      </c>
      <c r="D4668" s="4" t="s">
        <v>13</v>
      </c>
      <c r="E4668" s="4" t="s">
        <v>13</v>
      </c>
      <c r="F4668" s="4" t="s">
        <v>6</v>
      </c>
    </row>
    <row r="4669" spans="1:8">
      <c r="A4669" t="n">
        <v>37160</v>
      </c>
      <c r="B4669" s="24" t="n">
        <v>47</v>
      </c>
      <c r="C4669" s="7" t="n">
        <v>15</v>
      </c>
      <c r="D4669" s="7" t="n">
        <v>0</v>
      </c>
      <c r="E4669" s="7" t="n">
        <v>0</v>
      </c>
      <c r="F4669" s="7" t="s">
        <v>258</v>
      </c>
    </row>
    <row r="4670" spans="1:8">
      <c r="A4670" t="s">
        <v>4</v>
      </c>
      <c r="B4670" s="4" t="s">
        <v>5</v>
      </c>
      <c r="C4670" s="4" t="s">
        <v>10</v>
      </c>
      <c r="D4670" s="4" t="s">
        <v>13</v>
      </c>
      <c r="E4670" s="4" t="s">
        <v>6</v>
      </c>
      <c r="F4670" s="4" t="s">
        <v>18</v>
      </c>
      <c r="G4670" s="4" t="s">
        <v>18</v>
      </c>
      <c r="H4670" s="4" t="s">
        <v>18</v>
      </c>
    </row>
    <row r="4671" spans="1:8">
      <c r="A4671" t="n">
        <v>37182</v>
      </c>
      <c r="B4671" s="36" t="n">
        <v>48</v>
      </c>
      <c r="C4671" s="7" t="n">
        <v>15</v>
      </c>
      <c r="D4671" s="7" t="n">
        <v>0</v>
      </c>
      <c r="E4671" s="7" t="s">
        <v>78</v>
      </c>
      <c r="F4671" s="7" t="n">
        <v>0</v>
      </c>
      <c r="G4671" s="7" t="n">
        <v>1</v>
      </c>
      <c r="H4671" s="7" t="n">
        <v>0</v>
      </c>
    </row>
    <row r="4672" spans="1:8">
      <c r="A4672" t="s">
        <v>4</v>
      </c>
      <c r="B4672" s="4" t="s">
        <v>5</v>
      </c>
      <c r="C4672" s="4" t="s">
        <v>10</v>
      </c>
      <c r="D4672" s="4" t="s">
        <v>18</v>
      </c>
      <c r="E4672" s="4" t="s">
        <v>18</v>
      </c>
      <c r="F4672" s="4" t="s">
        <v>18</v>
      </c>
      <c r="G4672" s="4" t="s">
        <v>18</v>
      </c>
    </row>
    <row r="4673" spans="1:8">
      <c r="A4673" t="n">
        <v>37208</v>
      </c>
      <c r="B4673" s="34" t="n">
        <v>46</v>
      </c>
      <c r="C4673" s="7" t="n">
        <v>16</v>
      </c>
      <c r="D4673" s="7" t="n">
        <v>-3.76999998092651</v>
      </c>
      <c r="E4673" s="7" t="n">
        <v>0</v>
      </c>
      <c r="F4673" s="7" t="n">
        <v>69.5100021362305</v>
      </c>
      <c r="G4673" s="7" t="n">
        <v>90</v>
      </c>
    </row>
    <row r="4674" spans="1:8">
      <c r="A4674" t="s">
        <v>4</v>
      </c>
      <c r="B4674" s="4" t="s">
        <v>5</v>
      </c>
      <c r="C4674" s="4" t="s">
        <v>10</v>
      </c>
      <c r="D4674" s="4" t="s">
        <v>9</v>
      </c>
    </row>
    <row r="4675" spans="1:8">
      <c r="A4675" t="n">
        <v>37227</v>
      </c>
      <c r="B4675" s="46" t="n">
        <v>44</v>
      </c>
      <c r="C4675" s="7" t="n">
        <v>16</v>
      </c>
      <c r="D4675" s="7" t="n">
        <v>16</v>
      </c>
    </row>
    <row r="4676" spans="1:8">
      <c r="A4676" t="s">
        <v>4</v>
      </c>
      <c r="B4676" s="4" t="s">
        <v>5</v>
      </c>
      <c r="C4676" s="4" t="s">
        <v>10</v>
      </c>
      <c r="D4676" s="4" t="s">
        <v>13</v>
      </c>
      <c r="E4676" s="4" t="s">
        <v>13</v>
      </c>
      <c r="F4676" s="4" t="s">
        <v>6</v>
      </c>
    </row>
    <row r="4677" spans="1:8">
      <c r="A4677" t="n">
        <v>37234</v>
      </c>
      <c r="B4677" s="24" t="n">
        <v>47</v>
      </c>
      <c r="C4677" s="7" t="n">
        <v>16</v>
      </c>
      <c r="D4677" s="7" t="n">
        <v>0</v>
      </c>
      <c r="E4677" s="7" t="n">
        <v>0</v>
      </c>
      <c r="F4677" s="7" t="s">
        <v>258</v>
      </c>
    </row>
    <row r="4678" spans="1:8">
      <c r="A4678" t="s">
        <v>4</v>
      </c>
      <c r="B4678" s="4" t="s">
        <v>5</v>
      </c>
      <c r="C4678" s="4" t="s">
        <v>10</v>
      </c>
      <c r="D4678" s="4" t="s">
        <v>13</v>
      </c>
      <c r="E4678" s="4" t="s">
        <v>6</v>
      </c>
      <c r="F4678" s="4" t="s">
        <v>18</v>
      </c>
      <c r="G4678" s="4" t="s">
        <v>18</v>
      </c>
      <c r="H4678" s="4" t="s">
        <v>18</v>
      </c>
    </row>
    <row r="4679" spans="1:8">
      <c r="A4679" t="n">
        <v>37256</v>
      </c>
      <c r="B4679" s="36" t="n">
        <v>48</v>
      </c>
      <c r="C4679" s="7" t="n">
        <v>16</v>
      </c>
      <c r="D4679" s="7" t="n">
        <v>0</v>
      </c>
      <c r="E4679" s="7" t="s">
        <v>78</v>
      </c>
      <c r="F4679" s="7" t="n">
        <v>0</v>
      </c>
      <c r="G4679" s="7" t="n">
        <v>1</v>
      </c>
      <c r="H4679" s="7" t="n">
        <v>0</v>
      </c>
    </row>
    <row r="4680" spans="1:8">
      <c r="A4680" t="s">
        <v>4</v>
      </c>
      <c r="B4680" s="4" t="s">
        <v>5</v>
      </c>
      <c r="C4680" s="4" t="s">
        <v>10</v>
      </c>
      <c r="D4680" s="4" t="s">
        <v>18</v>
      </c>
      <c r="E4680" s="4" t="s">
        <v>18</v>
      </c>
      <c r="F4680" s="4" t="s">
        <v>18</v>
      </c>
      <c r="G4680" s="4" t="s">
        <v>18</v>
      </c>
    </row>
    <row r="4681" spans="1:8">
      <c r="A4681" t="n">
        <v>37282</v>
      </c>
      <c r="B4681" s="34" t="n">
        <v>46</v>
      </c>
      <c r="C4681" s="7" t="n">
        <v>31</v>
      </c>
      <c r="D4681" s="7" t="n">
        <v>-2.19000005722046</v>
      </c>
      <c r="E4681" s="7" t="n">
        <v>0</v>
      </c>
      <c r="F4681" s="7" t="n">
        <v>71.2099990844727</v>
      </c>
      <c r="G4681" s="7" t="n">
        <v>90</v>
      </c>
    </row>
    <row r="4682" spans="1:8">
      <c r="A4682" t="s">
        <v>4</v>
      </c>
      <c r="B4682" s="4" t="s">
        <v>5</v>
      </c>
      <c r="C4682" s="4" t="s">
        <v>10</v>
      </c>
      <c r="D4682" s="4" t="s">
        <v>9</v>
      </c>
    </row>
    <row r="4683" spans="1:8">
      <c r="A4683" t="n">
        <v>37301</v>
      </c>
      <c r="B4683" s="46" t="n">
        <v>44</v>
      </c>
      <c r="C4683" s="7" t="n">
        <v>31</v>
      </c>
      <c r="D4683" s="7" t="n">
        <v>16</v>
      </c>
    </row>
    <row r="4684" spans="1:8">
      <c r="A4684" t="s">
        <v>4</v>
      </c>
      <c r="B4684" s="4" t="s">
        <v>5</v>
      </c>
      <c r="C4684" s="4" t="s">
        <v>10</v>
      </c>
      <c r="D4684" s="4" t="s">
        <v>13</v>
      </c>
      <c r="E4684" s="4" t="s">
        <v>13</v>
      </c>
      <c r="F4684" s="4" t="s">
        <v>6</v>
      </c>
    </row>
    <row r="4685" spans="1:8">
      <c r="A4685" t="n">
        <v>37308</v>
      </c>
      <c r="B4685" s="24" t="n">
        <v>47</v>
      </c>
      <c r="C4685" s="7" t="n">
        <v>31</v>
      </c>
      <c r="D4685" s="7" t="n">
        <v>0</v>
      </c>
      <c r="E4685" s="7" t="n">
        <v>0</v>
      </c>
      <c r="F4685" s="7" t="s">
        <v>258</v>
      </c>
    </row>
    <row r="4686" spans="1:8">
      <c r="A4686" t="s">
        <v>4</v>
      </c>
      <c r="B4686" s="4" t="s">
        <v>5</v>
      </c>
      <c r="C4686" s="4" t="s">
        <v>10</v>
      </c>
      <c r="D4686" s="4" t="s">
        <v>13</v>
      </c>
      <c r="E4686" s="4" t="s">
        <v>6</v>
      </c>
      <c r="F4686" s="4" t="s">
        <v>18</v>
      </c>
      <c r="G4686" s="4" t="s">
        <v>18</v>
      </c>
      <c r="H4686" s="4" t="s">
        <v>18</v>
      </c>
    </row>
    <row r="4687" spans="1:8">
      <c r="A4687" t="n">
        <v>37330</v>
      </c>
      <c r="B4687" s="36" t="n">
        <v>48</v>
      </c>
      <c r="C4687" s="7" t="n">
        <v>31</v>
      </c>
      <c r="D4687" s="7" t="n">
        <v>0</v>
      </c>
      <c r="E4687" s="7" t="s">
        <v>78</v>
      </c>
      <c r="F4687" s="7" t="n">
        <v>0</v>
      </c>
      <c r="G4687" s="7" t="n">
        <v>1</v>
      </c>
      <c r="H4687" s="7" t="n">
        <v>0</v>
      </c>
    </row>
    <row r="4688" spans="1:8">
      <c r="A4688" t="s">
        <v>4</v>
      </c>
      <c r="B4688" s="4" t="s">
        <v>5</v>
      </c>
      <c r="C4688" s="4" t="s">
        <v>10</v>
      </c>
      <c r="D4688" s="4" t="s">
        <v>18</v>
      </c>
      <c r="E4688" s="4" t="s">
        <v>18</v>
      </c>
      <c r="F4688" s="4" t="s">
        <v>18</v>
      </c>
      <c r="G4688" s="4" t="s">
        <v>18</v>
      </c>
    </row>
    <row r="4689" spans="1:8">
      <c r="A4689" t="n">
        <v>37356</v>
      </c>
      <c r="B4689" s="34" t="n">
        <v>46</v>
      </c>
      <c r="C4689" s="7" t="n">
        <v>33</v>
      </c>
      <c r="D4689" s="7" t="n">
        <v>-3.95000004768372</v>
      </c>
      <c r="E4689" s="7" t="n">
        <v>0</v>
      </c>
      <c r="F4689" s="7" t="n">
        <v>71.7300033569336</v>
      </c>
      <c r="G4689" s="7" t="n">
        <v>90</v>
      </c>
    </row>
    <row r="4690" spans="1:8">
      <c r="A4690" t="s">
        <v>4</v>
      </c>
      <c r="B4690" s="4" t="s">
        <v>5</v>
      </c>
      <c r="C4690" s="4" t="s">
        <v>10</v>
      </c>
      <c r="D4690" s="4" t="s">
        <v>9</v>
      </c>
    </row>
    <row r="4691" spans="1:8">
      <c r="A4691" t="n">
        <v>37375</v>
      </c>
      <c r="B4691" s="46" t="n">
        <v>44</v>
      </c>
      <c r="C4691" s="7" t="n">
        <v>33</v>
      </c>
      <c r="D4691" s="7" t="n">
        <v>16</v>
      </c>
    </row>
    <row r="4692" spans="1:8">
      <c r="A4692" t="s">
        <v>4</v>
      </c>
      <c r="B4692" s="4" t="s">
        <v>5</v>
      </c>
      <c r="C4692" s="4" t="s">
        <v>10</v>
      </c>
      <c r="D4692" s="4" t="s">
        <v>13</v>
      </c>
      <c r="E4692" s="4" t="s">
        <v>13</v>
      </c>
      <c r="F4692" s="4" t="s">
        <v>6</v>
      </c>
    </row>
    <row r="4693" spans="1:8">
      <c r="A4693" t="n">
        <v>37382</v>
      </c>
      <c r="B4693" s="24" t="n">
        <v>47</v>
      </c>
      <c r="C4693" s="7" t="n">
        <v>33</v>
      </c>
      <c r="D4693" s="7" t="n">
        <v>0</v>
      </c>
      <c r="E4693" s="7" t="n">
        <v>0</v>
      </c>
      <c r="F4693" s="7" t="s">
        <v>258</v>
      </c>
    </row>
    <row r="4694" spans="1:8">
      <c r="A4694" t="s">
        <v>4</v>
      </c>
      <c r="B4694" s="4" t="s">
        <v>5</v>
      </c>
      <c r="C4694" s="4" t="s">
        <v>10</v>
      </c>
      <c r="D4694" s="4" t="s">
        <v>13</v>
      </c>
      <c r="E4694" s="4" t="s">
        <v>6</v>
      </c>
      <c r="F4694" s="4" t="s">
        <v>18</v>
      </c>
      <c r="G4694" s="4" t="s">
        <v>18</v>
      </c>
      <c r="H4694" s="4" t="s">
        <v>18</v>
      </c>
    </row>
    <row r="4695" spans="1:8">
      <c r="A4695" t="n">
        <v>37404</v>
      </c>
      <c r="B4695" s="36" t="n">
        <v>48</v>
      </c>
      <c r="C4695" s="7" t="n">
        <v>33</v>
      </c>
      <c r="D4695" s="7" t="n">
        <v>0</v>
      </c>
      <c r="E4695" s="7" t="s">
        <v>78</v>
      </c>
      <c r="F4695" s="7" t="n">
        <v>0</v>
      </c>
      <c r="G4695" s="7" t="n">
        <v>1</v>
      </c>
      <c r="H4695" s="7" t="n">
        <v>0</v>
      </c>
    </row>
    <row r="4696" spans="1:8">
      <c r="A4696" t="s">
        <v>4</v>
      </c>
      <c r="B4696" s="4" t="s">
        <v>5</v>
      </c>
      <c r="C4696" s="4" t="s">
        <v>10</v>
      </c>
      <c r="D4696" s="4" t="s">
        <v>18</v>
      </c>
      <c r="E4696" s="4" t="s">
        <v>18</v>
      </c>
      <c r="F4696" s="4" t="s">
        <v>18</v>
      </c>
      <c r="G4696" s="4" t="s">
        <v>18</v>
      </c>
    </row>
    <row r="4697" spans="1:8">
      <c r="A4697" t="n">
        <v>37430</v>
      </c>
      <c r="B4697" s="34" t="n">
        <v>46</v>
      </c>
      <c r="C4697" s="7" t="n">
        <v>7032</v>
      </c>
      <c r="D4697" s="7" t="n">
        <v>-4.69999980926514</v>
      </c>
      <c r="E4697" s="7" t="n">
        <v>0</v>
      </c>
      <c r="F4697" s="7" t="n">
        <v>77.3199996948242</v>
      </c>
      <c r="G4697" s="7" t="n">
        <v>90</v>
      </c>
    </row>
    <row r="4698" spans="1:8">
      <c r="A4698" t="s">
        <v>4</v>
      </c>
      <c r="B4698" s="4" t="s">
        <v>5</v>
      </c>
      <c r="C4698" s="4" t="s">
        <v>10</v>
      </c>
      <c r="D4698" s="4" t="s">
        <v>18</v>
      </c>
      <c r="E4698" s="4" t="s">
        <v>18</v>
      </c>
      <c r="F4698" s="4" t="s">
        <v>18</v>
      </c>
      <c r="G4698" s="4" t="s">
        <v>18</v>
      </c>
    </row>
    <row r="4699" spans="1:8">
      <c r="A4699" t="n">
        <v>37449</v>
      </c>
      <c r="B4699" s="34" t="n">
        <v>46</v>
      </c>
      <c r="C4699" s="7" t="n">
        <v>5</v>
      </c>
      <c r="D4699" s="7" t="n">
        <v>-5.82999992370605</v>
      </c>
      <c r="E4699" s="7" t="n">
        <v>0</v>
      </c>
      <c r="F4699" s="7" t="n">
        <v>71.129997253418</v>
      </c>
      <c r="G4699" s="7" t="n">
        <v>90</v>
      </c>
    </row>
    <row r="4700" spans="1:8">
      <c r="A4700" t="s">
        <v>4</v>
      </c>
      <c r="B4700" s="4" t="s">
        <v>5</v>
      </c>
      <c r="C4700" s="4" t="s">
        <v>10</v>
      </c>
      <c r="D4700" s="4" t="s">
        <v>9</v>
      </c>
    </row>
    <row r="4701" spans="1:8">
      <c r="A4701" t="n">
        <v>37468</v>
      </c>
      <c r="B4701" s="35" t="n">
        <v>43</v>
      </c>
      <c r="C4701" s="7" t="n">
        <v>5</v>
      </c>
      <c r="D4701" s="7" t="n">
        <v>16</v>
      </c>
    </row>
    <row r="4702" spans="1:8">
      <c r="A4702" t="s">
        <v>4</v>
      </c>
      <c r="B4702" s="4" t="s">
        <v>5</v>
      </c>
      <c r="C4702" s="4" t="s">
        <v>10</v>
      </c>
      <c r="D4702" s="4" t="s">
        <v>13</v>
      </c>
      <c r="E4702" s="4" t="s">
        <v>13</v>
      </c>
      <c r="F4702" s="4" t="s">
        <v>6</v>
      </c>
    </row>
    <row r="4703" spans="1:8">
      <c r="A4703" t="n">
        <v>37475</v>
      </c>
      <c r="B4703" s="24" t="n">
        <v>47</v>
      </c>
      <c r="C4703" s="7" t="n">
        <v>5</v>
      </c>
      <c r="D4703" s="7" t="n">
        <v>0</v>
      </c>
      <c r="E4703" s="7" t="n">
        <v>0</v>
      </c>
      <c r="F4703" s="7" t="s">
        <v>235</v>
      </c>
    </row>
    <row r="4704" spans="1:8">
      <c r="A4704" t="s">
        <v>4</v>
      </c>
      <c r="B4704" s="4" t="s">
        <v>5</v>
      </c>
      <c r="C4704" s="4" t="s">
        <v>10</v>
      </c>
    </row>
    <row r="4705" spans="1:8">
      <c r="A4705" t="n">
        <v>37497</v>
      </c>
      <c r="B4705" s="30" t="n">
        <v>16</v>
      </c>
      <c r="C4705" s="7" t="n">
        <v>0</v>
      </c>
    </row>
    <row r="4706" spans="1:8">
      <c r="A4706" t="s">
        <v>4</v>
      </c>
      <c r="B4706" s="4" t="s">
        <v>5</v>
      </c>
      <c r="C4706" s="4" t="s">
        <v>10</v>
      </c>
      <c r="D4706" s="4" t="s">
        <v>13</v>
      </c>
      <c r="E4706" s="4" t="s">
        <v>6</v>
      </c>
      <c r="F4706" s="4" t="s">
        <v>18</v>
      </c>
      <c r="G4706" s="4" t="s">
        <v>18</v>
      </c>
      <c r="H4706" s="4" t="s">
        <v>18</v>
      </c>
    </row>
    <row r="4707" spans="1:8">
      <c r="A4707" t="n">
        <v>37500</v>
      </c>
      <c r="B4707" s="36" t="n">
        <v>48</v>
      </c>
      <c r="C4707" s="7" t="n">
        <v>5</v>
      </c>
      <c r="D4707" s="7" t="n">
        <v>0</v>
      </c>
      <c r="E4707" s="7" t="s">
        <v>29</v>
      </c>
      <c r="F4707" s="7" t="n">
        <v>0</v>
      </c>
      <c r="G4707" s="7" t="n">
        <v>1</v>
      </c>
      <c r="H4707" s="7" t="n">
        <v>0</v>
      </c>
    </row>
    <row r="4708" spans="1:8">
      <c r="A4708" t="s">
        <v>4</v>
      </c>
      <c r="B4708" s="4" t="s">
        <v>5</v>
      </c>
      <c r="C4708" s="4" t="s">
        <v>10</v>
      </c>
      <c r="D4708" s="4" t="s">
        <v>18</v>
      </c>
      <c r="E4708" s="4" t="s">
        <v>18</v>
      </c>
      <c r="F4708" s="4" t="s">
        <v>18</v>
      </c>
      <c r="G4708" s="4" t="s">
        <v>18</v>
      </c>
    </row>
    <row r="4709" spans="1:8">
      <c r="A4709" t="n">
        <v>37524</v>
      </c>
      <c r="B4709" s="34" t="n">
        <v>46</v>
      </c>
      <c r="C4709" s="7" t="n">
        <v>1</v>
      </c>
      <c r="D4709" s="7" t="n">
        <v>-5.21999979019165</v>
      </c>
      <c r="E4709" s="7" t="n">
        <v>0</v>
      </c>
      <c r="F4709" s="7" t="n">
        <v>67.7099990844727</v>
      </c>
      <c r="G4709" s="7" t="n">
        <v>90</v>
      </c>
    </row>
    <row r="4710" spans="1:8">
      <c r="A4710" t="s">
        <v>4</v>
      </c>
      <c r="B4710" s="4" t="s">
        <v>5</v>
      </c>
      <c r="C4710" s="4" t="s">
        <v>10</v>
      </c>
      <c r="D4710" s="4" t="s">
        <v>9</v>
      </c>
    </row>
    <row r="4711" spans="1:8">
      <c r="A4711" t="n">
        <v>37543</v>
      </c>
      <c r="B4711" s="46" t="n">
        <v>44</v>
      </c>
      <c r="C4711" s="7" t="n">
        <v>1</v>
      </c>
      <c r="D4711" s="7" t="n">
        <v>16</v>
      </c>
    </row>
    <row r="4712" spans="1:8">
      <c r="A4712" t="s">
        <v>4</v>
      </c>
      <c r="B4712" s="4" t="s">
        <v>5</v>
      </c>
      <c r="C4712" s="4" t="s">
        <v>10</v>
      </c>
      <c r="D4712" s="4" t="s">
        <v>13</v>
      </c>
      <c r="E4712" s="4" t="s">
        <v>13</v>
      </c>
      <c r="F4712" s="4" t="s">
        <v>6</v>
      </c>
    </row>
    <row r="4713" spans="1:8">
      <c r="A4713" t="n">
        <v>37550</v>
      </c>
      <c r="B4713" s="24" t="n">
        <v>47</v>
      </c>
      <c r="C4713" s="7" t="n">
        <v>1</v>
      </c>
      <c r="D4713" s="7" t="n">
        <v>0</v>
      </c>
      <c r="E4713" s="7" t="n">
        <v>0</v>
      </c>
      <c r="F4713" s="7" t="s">
        <v>258</v>
      </c>
    </row>
    <row r="4714" spans="1:8">
      <c r="A4714" t="s">
        <v>4</v>
      </c>
      <c r="B4714" s="4" t="s">
        <v>5</v>
      </c>
      <c r="C4714" s="4" t="s">
        <v>10</v>
      </c>
      <c r="D4714" s="4" t="s">
        <v>13</v>
      </c>
      <c r="E4714" s="4" t="s">
        <v>6</v>
      </c>
      <c r="F4714" s="4" t="s">
        <v>18</v>
      </c>
      <c r="G4714" s="4" t="s">
        <v>18</v>
      </c>
      <c r="H4714" s="4" t="s">
        <v>18</v>
      </c>
    </row>
    <row r="4715" spans="1:8">
      <c r="A4715" t="n">
        <v>37572</v>
      </c>
      <c r="B4715" s="36" t="n">
        <v>48</v>
      </c>
      <c r="C4715" s="7" t="n">
        <v>1</v>
      </c>
      <c r="D4715" s="7" t="n">
        <v>0</v>
      </c>
      <c r="E4715" s="7" t="s">
        <v>78</v>
      </c>
      <c r="F4715" s="7" t="n">
        <v>0</v>
      </c>
      <c r="G4715" s="7" t="n">
        <v>1</v>
      </c>
      <c r="H4715" s="7" t="n">
        <v>0</v>
      </c>
    </row>
    <row r="4716" spans="1:8">
      <c r="A4716" t="s">
        <v>4</v>
      </c>
      <c r="B4716" s="4" t="s">
        <v>5</v>
      </c>
      <c r="C4716" s="4" t="s">
        <v>10</v>
      </c>
      <c r="D4716" s="4" t="s">
        <v>18</v>
      </c>
      <c r="E4716" s="4" t="s">
        <v>18</v>
      </c>
      <c r="F4716" s="4" t="s">
        <v>18</v>
      </c>
      <c r="G4716" s="4" t="s">
        <v>18</v>
      </c>
    </row>
    <row r="4717" spans="1:8">
      <c r="A4717" t="n">
        <v>37598</v>
      </c>
      <c r="B4717" s="34" t="n">
        <v>46</v>
      </c>
      <c r="C4717" s="7" t="n">
        <v>2</v>
      </c>
      <c r="D4717" s="7" t="n">
        <v>-6.71000003814697</v>
      </c>
      <c r="E4717" s="7" t="n">
        <v>0</v>
      </c>
      <c r="F4717" s="7" t="n">
        <v>70.0699996948242</v>
      </c>
      <c r="G4717" s="7" t="n">
        <v>90</v>
      </c>
    </row>
    <row r="4718" spans="1:8">
      <c r="A4718" t="s">
        <v>4</v>
      </c>
      <c r="B4718" s="4" t="s">
        <v>5</v>
      </c>
      <c r="C4718" s="4" t="s">
        <v>10</v>
      </c>
      <c r="D4718" s="4" t="s">
        <v>9</v>
      </c>
    </row>
    <row r="4719" spans="1:8">
      <c r="A4719" t="n">
        <v>37617</v>
      </c>
      <c r="B4719" s="46" t="n">
        <v>44</v>
      </c>
      <c r="C4719" s="7" t="n">
        <v>2</v>
      </c>
      <c r="D4719" s="7" t="n">
        <v>16</v>
      </c>
    </row>
    <row r="4720" spans="1:8">
      <c r="A4720" t="s">
        <v>4</v>
      </c>
      <c r="B4720" s="4" t="s">
        <v>5</v>
      </c>
      <c r="C4720" s="4" t="s">
        <v>10</v>
      </c>
      <c r="D4720" s="4" t="s">
        <v>13</v>
      </c>
      <c r="E4720" s="4" t="s">
        <v>13</v>
      </c>
      <c r="F4720" s="4" t="s">
        <v>6</v>
      </c>
    </row>
    <row r="4721" spans="1:8">
      <c r="A4721" t="n">
        <v>37624</v>
      </c>
      <c r="B4721" s="24" t="n">
        <v>47</v>
      </c>
      <c r="C4721" s="7" t="n">
        <v>2</v>
      </c>
      <c r="D4721" s="7" t="n">
        <v>0</v>
      </c>
      <c r="E4721" s="7" t="n">
        <v>0</v>
      </c>
      <c r="F4721" s="7" t="s">
        <v>258</v>
      </c>
    </row>
    <row r="4722" spans="1:8">
      <c r="A4722" t="s">
        <v>4</v>
      </c>
      <c r="B4722" s="4" t="s">
        <v>5</v>
      </c>
      <c r="C4722" s="4" t="s">
        <v>10</v>
      </c>
      <c r="D4722" s="4" t="s">
        <v>13</v>
      </c>
      <c r="E4722" s="4" t="s">
        <v>6</v>
      </c>
      <c r="F4722" s="4" t="s">
        <v>18</v>
      </c>
      <c r="G4722" s="4" t="s">
        <v>18</v>
      </c>
      <c r="H4722" s="4" t="s">
        <v>18</v>
      </c>
    </row>
    <row r="4723" spans="1:8">
      <c r="A4723" t="n">
        <v>37646</v>
      </c>
      <c r="B4723" s="36" t="n">
        <v>48</v>
      </c>
      <c r="C4723" s="7" t="n">
        <v>2</v>
      </c>
      <c r="D4723" s="7" t="n">
        <v>0</v>
      </c>
      <c r="E4723" s="7" t="s">
        <v>78</v>
      </c>
      <c r="F4723" s="7" t="n">
        <v>0</v>
      </c>
      <c r="G4723" s="7" t="n">
        <v>1</v>
      </c>
      <c r="H4723" s="7" t="n">
        <v>0</v>
      </c>
    </row>
    <row r="4724" spans="1:8">
      <c r="A4724" t="s">
        <v>4</v>
      </c>
      <c r="B4724" s="4" t="s">
        <v>5</v>
      </c>
      <c r="C4724" s="4" t="s">
        <v>10</v>
      </c>
      <c r="D4724" s="4" t="s">
        <v>18</v>
      </c>
      <c r="E4724" s="4" t="s">
        <v>18</v>
      </c>
      <c r="F4724" s="4" t="s">
        <v>18</v>
      </c>
      <c r="G4724" s="4" t="s">
        <v>18</v>
      </c>
    </row>
    <row r="4725" spans="1:8">
      <c r="A4725" t="n">
        <v>37672</v>
      </c>
      <c r="B4725" s="34" t="n">
        <v>46</v>
      </c>
      <c r="C4725" s="7" t="n">
        <v>3</v>
      </c>
      <c r="D4725" s="7" t="n">
        <v>-6.23999977111816</v>
      </c>
      <c r="E4725" s="7" t="n">
        <v>0</v>
      </c>
      <c r="F4725" s="7" t="n">
        <v>72.8099975585938</v>
      </c>
      <c r="G4725" s="7" t="n">
        <v>90</v>
      </c>
    </row>
    <row r="4726" spans="1:8">
      <c r="A4726" t="s">
        <v>4</v>
      </c>
      <c r="B4726" s="4" t="s">
        <v>5</v>
      </c>
      <c r="C4726" s="4" t="s">
        <v>10</v>
      </c>
      <c r="D4726" s="4" t="s">
        <v>9</v>
      </c>
    </row>
    <row r="4727" spans="1:8">
      <c r="A4727" t="n">
        <v>37691</v>
      </c>
      <c r="B4727" s="46" t="n">
        <v>44</v>
      </c>
      <c r="C4727" s="7" t="n">
        <v>3</v>
      </c>
      <c r="D4727" s="7" t="n">
        <v>16</v>
      </c>
    </row>
    <row r="4728" spans="1:8">
      <c r="A4728" t="s">
        <v>4</v>
      </c>
      <c r="B4728" s="4" t="s">
        <v>5</v>
      </c>
      <c r="C4728" s="4" t="s">
        <v>10</v>
      </c>
      <c r="D4728" s="4" t="s">
        <v>13</v>
      </c>
      <c r="E4728" s="4" t="s">
        <v>13</v>
      </c>
      <c r="F4728" s="4" t="s">
        <v>6</v>
      </c>
    </row>
    <row r="4729" spans="1:8">
      <c r="A4729" t="n">
        <v>37698</v>
      </c>
      <c r="B4729" s="24" t="n">
        <v>47</v>
      </c>
      <c r="C4729" s="7" t="n">
        <v>3</v>
      </c>
      <c r="D4729" s="7" t="n">
        <v>0</v>
      </c>
      <c r="E4729" s="7" t="n">
        <v>0</v>
      </c>
      <c r="F4729" s="7" t="s">
        <v>258</v>
      </c>
    </row>
    <row r="4730" spans="1:8">
      <c r="A4730" t="s">
        <v>4</v>
      </c>
      <c r="B4730" s="4" t="s">
        <v>5</v>
      </c>
      <c r="C4730" s="4" t="s">
        <v>10</v>
      </c>
      <c r="D4730" s="4" t="s">
        <v>13</v>
      </c>
      <c r="E4730" s="4" t="s">
        <v>6</v>
      </c>
      <c r="F4730" s="4" t="s">
        <v>18</v>
      </c>
      <c r="G4730" s="4" t="s">
        <v>18</v>
      </c>
      <c r="H4730" s="4" t="s">
        <v>18</v>
      </c>
    </row>
    <row r="4731" spans="1:8">
      <c r="A4731" t="n">
        <v>37720</v>
      </c>
      <c r="B4731" s="36" t="n">
        <v>48</v>
      </c>
      <c r="C4731" s="7" t="n">
        <v>3</v>
      </c>
      <c r="D4731" s="7" t="n">
        <v>0</v>
      </c>
      <c r="E4731" s="7" t="s">
        <v>78</v>
      </c>
      <c r="F4731" s="7" t="n">
        <v>0</v>
      </c>
      <c r="G4731" s="7" t="n">
        <v>1</v>
      </c>
      <c r="H4731" s="7" t="n">
        <v>0</v>
      </c>
    </row>
    <row r="4732" spans="1:8">
      <c r="A4732" t="s">
        <v>4</v>
      </c>
      <c r="B4732" s="4" t="s">
        <v>5</v>
      </c>
      <c r="C4732" s="4" t="s">
        <v>10</v>
      </c>
      <c r="D4732" s="4" t="s">
        <v>18</v>
      </c>
      <c r="E4732" s="4" t="s">
        <v>18</v>
      </c>
      <c r="F4732" s="4" t="s">
        <v>18</v>
      </c>
      <c r="G4732" s="4" t="s">
        <v>18</v>
      </c>
    </row>
    <row r="4733" spans="1:8">
      <c r="A4733" t="n">
        <v>37746</v>
      </c>
      <c r="B4733" s="34" t="n">
        <v>46</v>
      </c>
      <c r="C4733" s="7" t="n">
        <v>4</v>
      </c>
      <c r="D4733" s="7" t="n">
        <v>-7.73999977111816</v>
      </c>
      <c r="E4733" s="7" t="n">
        <v>0</v>
      </c>
      <c r="F4733" s="7" t="n">
        <v>70.6500015258789</v>
      </c>
      <c r="G4733" s="7" t="n">
        <v>90</v>
      </c>
    </row>
    <row r="4734" spans="1:8">
      <c r="A4734" t="s">
        <v>4</v>
      </c>
      <c r="B4734" s="4" t="s">
        <v>5</v>
      </c>
      <c r="C4734" s="4" t="s">
        <v>10</v>
      </c>
      <c r="D4734" s="4" t="s">
        <v>9</v>
      </c>
    </row>
    <row r="4735" spans="1:8">
      <c r="A4735" t="n">
        <v>37765</v>
      </c>
      <c r="B4735" s="46" t="n">
        <v>44</v>
      </c>
      <c r="C4735" s="7" t="n">
        <v>4</v>
      </c>
      <c r="D4735" s="7" t="n">
        <v>16</v>
      </c>
    </row>
    <row r="4736" spans="1:8">
      <c r="A4736" t="s">
        <v>4</v>
      </c>
      <c r="B4736" s="4" t="s">
        <v>5</v>
      </c>
      <c r="C4736" s="4" t="s">
        <v>10</v>
      </c>
      <c r="D4736" s="4" t="s">
        <v>13</v>
      </c>
      <c r="E4736" s="4" t="s">
        <v>13</v>
      </c>
      <c r="F4736" s="4" t="s">
        <v>6</v>
      </c>
    </row>
    <row r="4737" spans="1:8">
      <c r="A4737" t="n">
        <v>37772</v>
      </c>
      <c r="B4737" s="24" t="n">
        <v>47</v>
      </c>
      <c r="C4737" s="7" t="n">
        <v>4</v>
      </c>
      <c r="D4737" s="7" t="n">
        <v>0</v>
      </c>
      <c r="E4737" s="7" t="n">
        <v>0</v>
      </c>
      <c r="F4737" s="7" t="s">
        <v>258</v>
      </c>
    </row>
    <row r="4738" spans="1:8">
      <c r="A4738" t="s">
        <v>4</v>
      </c>
      <c r="B4738" s="4" t="s">
        <v>5</v>
      </c>
      <c r="C4738" s="4" t="s">
        <v>10</v>
      </c>
      <c r="D4738" s="4" t="s">
        <v>13</v>
      </c>
      <c r="E4738" s="4" t="s">
        <v>6</v>
      </c>
      <c r="F4738" s="4" t="s">
        <v>18</v>
      </c>
      <c r="G4738" s="4" t="s">
        <v>18</v>
      </c>
      <c r="H4738" s="4" t="s">
        <v>18</v>
      </c>
    </row>
    <row r="4739" spans="1:8">
      <c r="A4739" t="n">
        <v>37794</v>
      </c>
      <c r="B4739" s="36" t="n">
        <v>48</v>
      </c>
      <c r="C4739" s="7" t="n">
        <v>4</v>
      </c>
      <c r="D4739" s="7" t="n">
        <v>0</v>
      </c>
      <c r="E4739" s="7" t="s">
        <v>78</v>
      </c>
      <c r="F4739" s="7" t="n">
        <v>0</v>
      </c>
      <c r="G4739" s="7" t="n">
        <v>1</v>
      </c>
      <c r="H4739" s="7" t="n">
        <v>0</v>
      </c>
    </row>
    <row r="4740" spans="1:8">
      <c r="A4740" t="s">
        <v>4</v>
      </c>
      <c r="B4740" s="4" t="s">
        <v>5</v>
      </c>
      <c r="C4740" s="4" t="s">
        <v>10</v>
      </c>
      <c r="D4740" s="4" t="s">
        <v>18</v>
      </c>
      <c r="E4740" s="4" t="s">
        <v>18</v>
      </c>
      <c r="F4740" s="4" t="s">
        <v>18</v>
      </c>
      <c r="G4740" s="4" t="s">
        <v>18</v>
      </c>
    </row>
    <row r="4741" spans="1:8">
      <c r="A4741" t="n">
        <v>37820</v>
      </c>
      <c r="B4741" s="34" t="n">
        <v>46</v>
      </c>
      <c r="C4741" s="7" t="n">
        <v>6</v>
      </c>
      <c r="D4741" s="7" t="n">
        <v>-8.68000030517578</v>
      </c>
      <c r="E4741" s="7" t="n">
        <v>0</v>
      </c>
      <c r="F4741" s="7" t="n">
        <v>69.1600036621094</v>
      </c>
      <c r="G4741" s="7" t="n">
        <v>90</v>
      </c>
    </row>
    <row r="4742" spans="1:8">
      <c r="A4742" t="s">
        <v>4</v>
      </c>
      <c r="B4742" s="4" t="s">
        <v>5</v>
      </c>
      <c r="C4742" s="4" t="s">
        <v>10</v>
      </c>
      <c r="D4742" s="4" t="s">
        <v>9</v>
      </c>
    </row>
    <row r="4743" spans="1:8">
      <c r="A4743" t="n">
        <v>37839</v>
      </c>
      <c r="B4743" s="46" t="n">
        <v>44</v>
      </c>
      <c r="C4743" s="7" t="n">
        <v>6</v>
      </c>
      <c r="D4743" s="7" t="n">
        <v>16</v>
      </c>
    </row>
    <row r="4744" spans="1:8">
      <c r="A4744" t="s">
        <v>4</v>
      </c>
      <c r="B4744" s="4" t="s">
        <v>5</v>
      </c>
      <c r="C4744" s="4" t="s">
        <v>10</v>
      </c>
      <c r="D4744" s="4" t="s">
        <v>13</v>
      </c>
      <c r="E4744" s="4" t="s">
        <v>13</v>
      </c>
      <c r="F4744" s="4" t="s">
        <v>6</v>
      </c>
    </row>
    <row r="4745" spans="1:8">
      <c r="A4745" t="n">
        <v>37846</v>
      </c>
      <c r="B4745" s="24" t="n">
        <v>47</v>
      </c>
      <c r="C4745" s="7" t="n">
        <v>6</v>
      </c>
      <c r="D4745" s="7" t="n">
        <v>0</v>
      </c>
      <c r="E4745" s="7" t="n">
        <v>0</v>
      </c>
      <c r="F4745" s="7" t="s">
        <v>258</v>
      </c>
    </row>
    <row r="4746" spans="1:8">
      <c r="A4746" t="s">
        <v>4</v>
      </c>
      <c r="B4746" s="4" t="s">
        <v>5</v>
      </c>
      <c r="C4746" s="4" t="s">
        <v>10</v>
      </c>
      <c r="D4746" s="4" t="s">
        <v>13</v>
      </c>
      <c r="E4746" s="4" t="s">
        <v>6</v>
      </c>
      <c r="F4746" s="4" t="s">
        <v>18</v>
      </c>
      <c r="G4746" s="4" t="s">
        <v>18</v>
      </c>
      <c r="H4746" s="4" t="s">
        <v>18</v>
      </c>
    </row>
    <row r="4747" spans="1:8">
      <c r="A4747" t="n">
        <v>37868</v>
      </c>
      <c r="B4747" s="36" t="n">
        <v>48</v>
      </c>
      <c r="C4747" s="7" t="n">
        <v>6</v>
      </c>
      <c r="D4747" s="7" t="n">
        <v>0</v>
      </c>
      <c r="E4747" s="7" t="s">
        <v>78</v>
      </c>
      <c r="F4747" s="7" t="n">
        <v>0</v>
      </c>
      <c r="G4747" s="7" t="n">
        <v>1</v>
      </c>
      <c r="H4747" s="7" t="n">
        <v>0</v>
      </c>
    </row>
    <row r="4748" spans="1:8">
      <c r="A4748" t="s">
        <v>4</v>
      </c>
      <c r="B4748" s="4" t="s">
        <v>5</v>
      </c>
      <c r="C4748" s="4" t="s">
        <v>10</v>
      </c>
      <c r="D4748" s="4" t="s">
        <v>18</v>
      </c>
      <c r="E4748" s="4" t="s">
        <v>18</v>
      </c>
      <c r="F4748" s="4" t="s">
        <v>18</v>
      </c>
      <c r="G4748" s="4" t="s">
        <v>18</v>
      </c>
    </row>
    <row r="4749" spans="1:8">
      <c r="A4749" t="n">
        <v>37894</v>
      </c>
      <c r="B4749" s="34" t="n">
        <v>46</v>
      </c>
      <c r="C4749" s="7" t="n">
        <v>7</v>
      </c>
      <c r="D4749" s="7" t="n">
        <v>-6.07000017166138</v>
      </c>
      <c r="E4749" s="7" t="n">
        <v>0</v>
      </c>
      <c r="F4749" s="7" t="n">
        <v>68.9300003051758</v>
      </c>
      <c r="G4749" s="7" t="n">
        <v>90</v>
      </c>
    </row>
    <row r="4750" spans="1:8">
      <c r="A4750" t="s">
        <v>4</v>
      </c>
      <c r="B4750" s="4" t="s">
        <v>5</v>
      </c>
      <c r="C4750" s="4" t="s">
        <v>10</v>
      </c>
      <c r="D4750" s="4" t="s">
        <v>9</v>
      </c>
    </row>
    <row r="4751" spans="1:8">
      <c r="A4751" t="n">
        <v>37913</v>
      </c>
      <c r="B4751" s="46" t="n">
        <v>44</v>
      </c>
      <c r="C4751" s="7" t="n">
        <v>7</v>
      </c>
      <c r="D4751" s="7" t="n">
        <v>16</v>
      </c>
    </row>
    <row r="4752" spans="1:8">
      <c r="A4752" t="s">
        <v>4</v>
      </c>
      <c r="B4752" s="4" t="s">
        <v>5</v>
      </c>
      <c r="C4752" s="4" t="s">
        <v>10</v>
      </c>
      <c r="D4752" s="4" t="s">
        <v>13</v>
      </c>
      <c r="E4752" s="4" t="s">
        <v>13</v>
      </c>
      <c r="F4752" s="4" t="s">
        <v>6</v>
      </c>
    </row>
    <row r="4753" spans="1:8">
      <c r="A4753" t="n">
        <v>37920</v>
      </c>
      <c r="B4753" s="24" t="n">
        <v>47</v>
      </c>
      <c r="C4753" s="7" t="n">
        <v>7</v>
      </c>
      <c r="D4753" s="7" t="n">
        <v>0</v>
      </c>
      <c r="E4753" s="7" t="n">
        <v>0</v>
      </c>
      <c r="F4753" s="7" t="s">
        <v>258</v>
      </c>
    </row>
    <row r="4754" spans="1:8">
      <c r="A4754" t="s">
        <v>4</v>
      </c>
      <c r="B4754" s="4" t="s">
        <v>5</v>
      </c>
      <c r="C4754" s="4" t="s">
        <v>10</v>
      </c>
      <c r="D4754" s="4" t="s">
        <v>13</v>
      </c>
      <c r="E4754" s="4" t="s">
        <v>6</v>
      </c>
      <c r="F4754" s="4" t="s">
        <v>18</v>
      </c>
      <c r="G4754" s="4" t="s">
        <v>18</v>
      </c>
      <c r="H4754" s="4" t="s">
        <v>18</v>
      </c>
    </row>
    <row r="4755" spans="1:8">
      <c r="A4755" t="n">
        <v>37942</v>
      </c>
      <c r="B4755" s="36" t="n">
        <v>48</v>
      </c>
      <c r="C4755" s="7" t="n">
        <v>7</v>
      </c>
      <c r="D4755" s="7" t="n">
        <v>0</v>
      </c>
      <c r="E4755" s="7" t="s">
        <v>78</v>
      </c>
      <c r="F4755" s="7" t="n">
        <v>0</v>
      </c>
      <c r="G4755" s="7" t="n">
        <v>1</v>
      </c>
      <c r="H4755" s="7" t="n">
        <v>0</v>
      </c>
    </row>
    <row r="4756" spans="1:8">
      <c r="A4756" t="s">
        <v>4</v>
      </c>
      <c r="B4756" s="4" t="s">
        <v>5</v>
      </c>
      <c r="C4756" s="4" t="s">
        <v>10</v>
      </c>
      <c r="D4756" s="4" t="s">
        <v>18</v>
      </c>
      <c r="E4756" s="4" t="s">
        <v>18</v>
      </c>
      <c r="F4756" s="4" t="s">
        <v>18</v>
      </c>
      <c r="G4756" s="4" t="s">
        <v>18</v>
      </c>
    </row>
    <row r="4757" spans="1:8">
      <c r="A4757" t="n">
        <v>37968</v>
      </c>
      <c r="B4757" s="34" t="n">
        <v>46</v>
      </c>
      <c r="C4757" s="7" t="n">
        <v>8</v>
      </c>
      <c r="D4757" s="7" t="n">
        <v>-7.59999990463257</v>
      </c>
      <c r="E4757" s="7" t="n">
        <v>0</v>
      </c>
      <c r="F4757" s="7" t="n">
        <v>68.2300033569336</v>
      </c>
      <c r="G4757" s="7" t="n">
        <v>90</v>
      </c>
    </row>
    <row r="4758" spans="1:8">
      <c r="A4758" t="s">
        <v>4</v>
      </c>
      <c r="B4758" s="4" t="s">
        <v>5</v>
      </c>
      <c r="C4758" s="4" t="s">
        <v>10</v>
      </c>
      <c r="D4758" s="4" t="s">
        <v>9</v>
      </c>
    </row>
    <row r="4759" spans="1:8">
      <c r="A4759" t="n">
        <v>37987</v>
      </c>
      <c r="B4759" s="46" t="n">
        <v>44</v>
      </c>
      <c r="C4759" s="7" t="n">
        <v>8</v>
      </c>
      <c r="D4759" s="7" t="n">
        <v>16</v>
      </c>
    </row>
    <row r="4760" spans="1:8">
      <c r="A4760" t="s">
        <v>4</v>
      </c>
      <c r="B4760" s="4" t="s">
        <v>5</v>
      </c>
      <c r="C4760" s="4" t="s">
        <v>10</v>
      </c>
      <c r="D4760" s="4" t="s">
        <v>13</v>
      </c>
      <c r="E4760" s="4" t="s">
        <v>13</v>
      </c>
      <c r="F4760" s="4" t="s">
        <v>6</v>
      </c>
    </row>
    <row r="4761" spans="1:8">
      <c r="A4761" t="n">
        <v>37994</v>
      </c>
      <c r="B4761" s="24" t="n">
        <v>47</v>
      </c>
      <c r="C4761" s="7" t="n">
        <v>8</v>
      </c>
      <c r="D4761" s="7" t="n">
        <v>0</v>
      </c>
      <c r="E4761" s="7" t="n">
        <v>0</v>
      </c>
      <c r="F4761" s="7" t="s">
        <v>258</v>
      </c>
    </row>
    <row r="4762" spans="1:8">
      <c r="A4762" t="s">
        <v>4</v>
      </c>
      <c r="B4762" s="4" t="s">
        <v>5</v>
      </c>
      <c r="C4762" s="4" t="s">
        <v>10</v>
      </c>
      <c r="D4762" s="4" t="s">
        <v>13</v>
      </c>
      <c r="E4762" s="4" t="s">
        <v>6</v>
      </c>
      <c r="F4762" s="4" t="s">
        <v>18</v>
      </c>
      <c r="G4762" s="4" t="s">
        <v>18</v>
      </c>
      <c r="H4762" s="4" t="s">
        <v>18</v>
      </c>
    </row>
    <row r="4763" spans="1:8">
      <c r="A4763" t="n">
        <v>38016</v>
      </c>
      <c r="B4763" s="36" t="n">
        <v>48</v>
      </c>
      <c r="C4763" s="7" t="n">
        <v>8</v>
      </c>
      <c r="D4763" s="7" t="n">
        <v>0</v>
      </c>
      <c r="E4763" s="7" t="s">
        <v>78</v>
      </c>
      <c r="F4763" s="7" t="n">
        <v>0</v>
      </c>
      <c r="G4763" s="7" t="n">
        <v>1</v>
      </c>
      <c r="H4763" s="7" t="n">
        <v>0</v>
      </c>
    </row>
    <row r="4764" spans="1:8">
      <c r="A4764" t="s">
        <v>4</v>
      </c>
      <c r="B4764" s="4" t="s">
        <v>5</v>
      </c>
      <c r="C4764" s="4" t="s">
        <v>10</v>
      </c>
      <c r="D4764" s="4" t="s">
        <v>18</v>
      </c>
      <c r="E4764" s="4" t="s">
        <v>18</v>
      </c>
      <c r="F4764" s="4" t="s">
        <v>18</v>
      </c>
      <c r="G4764" s="4" t="s">
        <v>18</v>
      </c>
    </row>
    <row r="4765" spans="1:8">
      <c r="A4765" t="n">
        <v>38042</v>
      </c>
      <c r="B4765" s="34" t="n">
        <v>46</v>
      </c>
      <c r="C4765" s="7" t="n">
        <v>9</v>
      </c>
      <c r="D4765" s="7" t="n">
        <v>-8.72999954223633</v>
      </c>
      <c r="E4765" s="7" t="n">
        <v>0</v>
      </c>
      <c r="F4765" s="7" t="n">
        <v>72.2399978637695</v>
      </c>
      <c r="G4765" s="7" t="n">
        <v>90</v>
      </c>
    </row>
    <row r="4766" spans="1:8">
      <c r="A4766" t="s">
        <v>4</v>
      </c>
      <c r="B4766" s="4" t="s">
        <v>5</v>
      </c>
      <c r="C4766" s="4" t="s">
        <v>10</v>
      </c>
      <c r="D4766" s="4" t="s">
        <v>9</v>
      </c>
    </row>
    <row r="4767" spans="1:8">
      <c r="A4767" t="n">
        <v>38061</v>
      </c>
      <c r="B4767" s="46" t="n">
        <v>44</v>
      </c>
      <c r="C4767" s="7" t="n">
        <v>9</v>
      </c>
      <c r="D4767" s="7" t="n">
        <v>16</v>
      </c>
    </row>
    <row r="4768" spans="1:8">
      <c r="A4768" t="s">
        <v>4</v>
      </c>
      <c r="B4768" s="4" t="s">
        <v>5</v>
      </c>
      <c r="C4768" s="4" t="s">
        <v>10</v>
      </c>
      <c r="D4768" s="4" t="s">
        <v>13</v>
      </c>
      <c r="E4768" s="4" t="s">
        <v>13</v>
      </c>
      <c r="F4768" s="4" t="s">
        <v>6</v>
      </c>
    </row>
    <row r="4769" spans="1:8">
      <c r="A4769" t="n">
        <v>38068</v>
      </c>
      <c r="B4769" s="24" t="n">
        <v>47</v>
      </c>
      <c r="C4769" s="7" t="n">
        <v>9</v>
      </c>
      <c r="D4769" s="7" t="n">
        <v>0</v>
      </c>
      <c r="E4769" s="7" t="n">
        <v>0</v>
      </c>
      <c r="F4769" s="7" t="s">
        <v>258</v>
      </c>
    </row>
    <row r="4770" spans="1:8">
      <c r="A4770" t="s">
        <v>4</v>
      </c>
      <c r="B4770" s="4" t="s">
        <v>5</v>
      </c>
      <c r="C4770" s="4" t="s">
        <v>10</v>
      </c>
      <c r="D4770" s="4" t="s">
        <v>13</v>
      </c>
      <c r="E4770" s="4" t="s">
        <v>6</v>
      </c>
      <c r="F4770" s="4" t="s">
        <v>18</v>
      </c>
      <c r="G4770" s="4" t="s">
        <v>18</v>
      </c>
      <c r="H4770" s="4" t="s">
        <v>18</v>
      </c>
    </row>
    <row r="4771" spans="1:8">
      <c r="A4771" t="n">
        <v>38090</v>
      </c>
      <c r="B4771" s="36" t="n">
        <v>48</v>
      </c>
      <c r="C4771" s="7" t="n">
        <v>9</v>
      </c>
      <c r="D4771" s="7" t="n">
        <v>0</v>
      </c>
      <c r="E4771" s="7" t="s">
        <v>78</v>
      </c>
      <c r="F4771" s="7" t="n">
        <v>0</v>
      </c>
      <c r="G4771" s="7" t="n">
        <v>1</v>
      </c>
      <c r="H4771" s="7" t="n">
        <v>0</v>
      </c>
    </row>
    <row r="4772" spans="1:8">
      <c r="A4772" t="s">
        <v>4</v>
      </c>
      <c r="B4772" s="4" t="s">
        <v>5</v>
      </c>
      <c r="C4772" s="4" t="s">
        <v>10</v>
      </c>
      <c r="D4772" s="4" t="s">
        <v>18</v>
      </c>
      <c r="E4772" s="4" t="s">
        <v>18</v>
      </c>
      <c r="F4772" s="4" t="s">
        <v>18</v>
      </c>
      <c r="G4772" s="4" t="s">
        <v>18</v>
      </c>
    </row>
    <row r="4773" spans="1:8">
      <c r="A4773" t="n">
        <v>38116</v>
      </c>
      <c r="B4773" s="34" t="n">
        <v>46</v>
      </c>
      <c r="C4773" s="7" t="n">
        <v>7030</v>
      </c>
      <c r="D4773" s="7" t="n">
        <v>-9.9399995803833</v>
      </c>
      <c r="E4773" s="7" t="n">
        <v>0</v>
      </c>
      <c r="F4773" s="7" t="n">
        <v>71.6900024414063</v>
      </c>
      <c r="G4773" s="7" t="n">
        <v>90</v>
      </c>
    </row>
    <row r="4774" spans="1:8">
      <c r="A4774" t="s">
        <v>4</v>
      </c>
      <c r="B4774" s="4" t="s">
        <v>5</v>
      </c>
      <c r="C4774" s="4" t="s">
        <v>10</v>
      </c>
      <c r="D4774" s="4" t="s">
        <v>9</v>
      </c>
    </row>
    <row r="4775" spans="1:8">
      <c r="A4775" t="n">
        <v>38135</v>
      </c>
      <c r="B4775" s="46" t="n">
        <v>44</v>
      </c>
      <c r="C4775" s="7" t="n">
        <v>7030</v>
      </c>
      <c r="D4775" s="7" t="n">
        <v>16</v>
      </c>
    </row>
    <row r="4776" spans="1:8">
      <c r="A4776" t="s">
        <v>4</v>
      </c>
      <c r="B4776" s="4" t="s">
        <v>5</v>
      </c>
      <c r="C4776" s="4" t="s">
        <v>10</v>
      </c>
      <c r="D4776" s="4" t="s">
        <v>13</v>
      </c>
      <c r="E4776" s="4" t="s">
        <v>13</v>
      </c>
      <c r="F4776" s="4" t="s">
        <v>6</v>
      </c>
    </row>
    <row r="4777" spans="1:8">
      <c r="A4777" t="n">
        <v>38142</v>
      </c>
      <c r="B4777" s="24" t="n">
        <v>47</v>
      </c>
      <c r="C4777" s="7" t="n">
        <v>7030</v>
      </c>
      <c r="D4777" s="7" t="n">
        <v>0</v>
      </c>
      <c r="E4777" s="7" t="n">
        <v>0</v>
      </c>
      <c r="F4777" s="7" t="s">
        <v>258</v>
      </c>
    </row>
    <row r="4778" spans="1:8">
      <c r="A4778" t="s">
        <v>4</v>
      </c>
      <c r="B4778" s="4" t="s">
        <v>5</v>
      </c>
      <c r="C4778" s="4" t="s">
        <v>10</v>
      </c>
      <c r="D4778" s="4" t="s">
        <v>18</v>
      </c>
      <c r="E4778" s="4" t="s">
        <v>18</v>
      </c>
      <c r="F4778" s="4" t="s">
        <v>18</v>
      </c>
      <c r="G4778" s="4" t="s">
        <v>18</v>
      </c>
    </row>
    <row r="4779" spans="1:8">
      <c r="A4779" t="n">
        <v>38164</v>
      </c>
      <c r="B4779" s="34" t="n">
        <v>46</v>
      </c>
      <c r="C4779" s="7" t="n">
        <v>23</v>
      </c>
      <c r="D4779" s="7" t="n">
        <v>2.51999998092651</v>
      </c>
      <c r="E4779" s="7" t="n">
        <v>0</v>
      </c>
      <c r="F4779" s="7" t="n">
        <v>76.5</v>
      </c>
      <c r="G4779" s="7" t="n">
        <v>270</v>
      </c>
    </row>
    <row r="4780" spans="1:8">
      <c r="A4780" t="s">
        <v>4</v>
      </c>
      <c r="B4780" s="4" t="s">
        <v>5</v>
      </c>
      <c r="C4780" s="4" t="s">
        <v>10</v>
      </c>
      <c r="D4780" s="4" t="s">
        <v>9</v>
      </c>
    </row>
    <row r="4781" spans="1:8">
      <c r="A4781" t="n">
        <v>38183</v>
      </c>
      <c r="B4781" s="46" t="n">
        <v>44</v>
      </c>
      <c r="C4781" s="7" t="n">
        <v>23</v>
      </c>
      <c r="D4781" s="7" t="n">
        <v>16</v>
      </c>
    </row>
    <row r="4782" spans="1:8">
      <c r="A4782" t="s">
        <v>4</v>
      </c>
      <c r="B4782" s="4" t="s">
        <v>5</v>
      </c>
      <c r="C4782" s="4" t="s">
        <v>10</v>
      </c>
      <c r="D4782" s="4" t="s">
        <v>13</v>
      </c>
      <c r="E4782" s="4" t="s">
        <v>13</v>
      </c>
      <c r="F4782" s="4" t="s">
        <v>6</v>
      </c>
    </row>
    <row r="4783" spans="1:8">
      <c r="A4783" t="n">
        <v>38190</v>
      </c>
      <c r="B4783" s="24" t="n">
        <v>47</v>
      </c>
      <c r="C4783" s="7" t="n">
        <v>23</v>
      </c>
      <c r="D4783" s="7" t="n">
        <v>0</v>
      </c>
      <c r="E4783" s="7" t="n">
        <v>0</v>
      </c>
      <c r="F4783" s="7" t="s">
        <v>258</v>
      </c>
    </row>
    <row r="4784" spans="1:8">
      <c r="A4784" t="s">
        <v>4</v>
      </c>
      <c r="B4784" s="4" t="s">
        <v>5</v>
      </c>
      <c r="C4784" s="4" t="s">
        <v>10</v>
      </c>
      <c r="D4784" s="4" t="s">
        <v>13</v>
      </c>
      <c r="E4784" s="4" t="s">
        <v>6</v>
      </c>
      <c r="F4784" s="4" t="s">
        <v>18</v>
      </c>
      <c r="G4784" s="4" t="s">
        <v>18</v>
      </c>
      <c r="H4784" s="4" t="s">
        <v>18</v>
      </c>
    </row>
    <row r="4785" spans="1:8">
      <c r="A4785" t="n">
        <v>38212</v>
      </c>
      <c r="B4785" s="36" t="n">
        <v>48</v>
      </c>
      <c r="C4785" s="7" t="n">
        <v>23</v>
      </c>
      <c r="D4785" s="7" t="n">
        <v>0</v>
      </c>
      <c r="E4785" s="7" t="s">
        <v>78</v>
      </c>
      <c r="F4785" s="7" t="n">
        <v>0</v>
      </c>
      <c r="G4785" s="7" t="n">
        <v>1</v>
      </c>
      <c r="H4785" s="7" t="n">
        <v>0</v>
      </c>
    </row>
    <row r="4786" spans="1:8">
      <c r="A4786" t="s">
        <v>4</v>
      </c>
      <c r="B4786" s="4" t="s">
        <v>5</v>
      </c>
      <c r="C4786" s="4" t="s">
        <v>10</v>
      </c>
      <c r="D4786" s="4" t="s">
        <v>18</v>
      </c>
      <c r="E4786" s="4" t="s">
        <v>18</v>
      </c>
      <c r="F4786" s="4" t="s">
        <v>18</v>
      </c>
      <c r="G4786" s="4" t="s">
        <v>18</v>
      </c>
    </row>
    <row r="4787" spans="1:8">
      <c r="A4787" t="n">
        <v>38238</v>
      </c>
      <c r="B4787" s="34" t="n">
        <v>46</v>
      </c>
      <c r="C4787" s="7" t="n">
        <v>27</v>
      </c>
      <c r="D4787" s="7" t="n">
        <v>3.14000010490417</v>
      </c>
      <c r="E4787" s="7" t="n">
        <v>0</v>
      </c>
      <c r="F4787" s="7" t="n">
        <v>72.5100021362305</v>
      </c>
      <c r="G4787" s="7" t="n">
        <v>270</v>
      </c>
    </row>
    <row r="4788" spans="1:8">
      <c r="A4788" t="s">
        <v>4</v>
      </c>
      <c r="B4788" s="4" t="s">
        <v>5</v>
      </c>
      <c r="C4788" s="4" t="s">
        <v>10</v>
      </c>
      <c r="D4788" s="4" t="s">
        <v>18</v>
      </c>
      <c r="E4788" s="4" t="s">
        <v>18</v>
      </c>
      <c r="F4788" s="4" t="s">
        <v>18</v>
      </c>
      <c r="G4788" s="4" t="s">
        <v>18</v>
      </c>
    </row>
    <row r="4789" spans="1:8">
      <c r="A4789" t="n">
        <v>38257</v>
      </c>
      <c r="B4789" s="34" t="n">
        <v>46</v>
      </c>
      <c r="C4789" s="7" t="n">
        <v>29</v>
      </c>
      <c r="D4789" s="7" t="n">
        <v>2.22000002861023</v>
      </c>
      <c r="E4789" s="7" t="n">
        <v>0</v>
      </c>
      <c r="F4789" s="7" t="n">
        <v>73.3099975585938</v>
      </c>
      <c r="G4789" s="7" t="n">
        <v>270</v>
      </c>
    </row>
    <row r="4790" spans="1:8">
      <c r="A4790" t="s">
        <v>4</v>
      </c>
      <c r="B4790" s="4" t="s">
        <v>5</v>
      </c>
      <c r="C4790" s="4" t="s">
        <v>10</v>
      </c>
      <c r="D4790" s="4" t="s">
        <v>9</v>
      </c>
    </row>
    <row r="4791" spans="1:8">
      <c r="A4791" t="n">
        <v>38276</v>
      </c>
      <c r="B4791" s="46" t="n">
        <v>44</v>
      </c>
      <c r="C4791" s="7" t="n">
        <v>29</v>
      </c>
      <c r="D4791" s="7" t="n">
        <v>16</v>
      </c>
    </row>
    <row r="4792" spans="1:8">
      <c r="A4792" t="s">
        <v>4</v>
      </c>
      <c r="B4792" s="4" t="s">
        <v>5</v>
      </c>
      <c r="C4792" s="4" t="s">
        <v>10</v>
      </c>
      <c r="D4792" s="4" t="s">
        <v>13</v>
      </c>
      <c r="E4792" s="4" t="s">
        <v>13</v>
      </c>
      <c r="F4792" s="4" t="s">
        <v>6</v>
      </c>
    </row>
    <row r="4793" spans="1:8">
      <c r="A4793" t="n">
        <v>38283</v>
      </c>
      <c r="B4793" s="24" t="n">
        <v>47</v>
      </c>
      <c r="C4793" s="7" t="n">
        <v>29</v>
      </c>
      <c r="D4793" s="7" t="n">
        <v>0</v>
      </c>
      <c r="E4793" s="7" t="n">
        <v>0</v>
      </c>
      <c r="F4793" s="7" t="s">
        <v>258</v>
      </c>
    </row>
    <row r="4794" spans="1:8">
      <c r="A4794" t="s">
        <v>4</v>
      </c>
      <c r="B4794" s="4" t="s">
        <v>5</v>
      </c>
      <c r="C4794" s="4" t="s">
        <v>10</v>
      </c>
      <c r="D4794" s="4" t="s">
        <v>13</v>
      </c>
      <c r="E4794" s="4" t="s">
        <v>6</v>
      </c>
      <c r="F4794" s="4" t="s">
        <v>18</v>
      </c>
      <c r="G4794" s="4" t="s">
        <v>18</v>
      </c>
      <c r="H4794" s="4" t="s">
        <v>18</v>
      </c>
    </row>
    <row r="4795" spans="1:8">
      <c r="A4795" t="n">
        <v>38305</v>
      </c>
      <c r="B4795" s="36" t="n">
        <v>48</v>
      </c>
      <c r="C4795" s="7" t="n">
        <v>29</v>
      </c>
      <c r="D4795" s="7" t="n">
        <v>0</v>
      </c>
      <c r="E4795" s="7" t="s">
        <v>78</v>
      </c>
      <c r="F4795" s="7" t="n">
        <v>0</v>
      </c>
      <c r="G4795" s="7" t="n">
        <v>1</v>
      </c>
      <c r="H4795" s="7" t="n">
        <v>0</v>
      </c>
    </row>
    <row r="4796" spans="1:8">
      <c r="A4796" t="s">
        <v>4</v>
      </c>
      <c r="B4796" s="4" t="s">
        <v>5</v>
      </c>
      <c r="C4796" s="4" t="s">
        <v>10</v>
      </c>
      <c r="D4796" s="4" t="s">
        <v>18</v>
      </c>
      <c r="E4796" s="4" t="s">
        <v>18</v>
      </c>
      <c r="F4796" s="4" t="s">
        <v>18</v>
      </c>
      <c r="G4796" s="4" t="s">
        <v>18</v>
      </c>
    </row>
    <row r="4797" spans="1:8">
      <c r="A4797" t="n">
        <v>38331</v>
      </c>
      <c r="B4797" s="34" t="n">
        <v>46</v>
      </c>
      <c r="C4797" s="7" t="n">
        <v>28</v>
      </c>
      <c r="D4797" s="7" t="n">
        <v>2.03999996185303</v>
      </c>
      <c r="E4797" s="7" t="n">
        <v>0</v>
      </c>
      <c r="F4797" s="7" t="n">
        <v>74.4800033569336</v>
      </c>
      <c r="G4797" s="7" t="n">
        <v>270</v>
      </c>
    </row>
    <row r="4798" spans="1:8">
      <c r="A4798" t="s">
        <v>4</v>
      </c>
      <c r="B4798" s="4" t="s">
        <v>5</v>
      </c>
      <c r="C4798" s="4" t="s">
        <v>10</v>
      </c>
      <c r="D4798" s="4" t="s">
        <v>9</v>
      </c>
    </row>
    <row r="4799" spans="1:8">
      <c r="A4799" t="n">
        <v>38350</v>
      </c>
      <c r="B4799" s="46" t="n">
        <v>44</v>
      </c>
      <c r="C4799" s="7" t="n">
        <v>28</v>
      </c>
      <c r="D4799" s="7" t="n">
        <v>16</v>
      </c>
    </row>
    <row r="4800" spans="1:8">
      <c r="A4800" t="s">
        <v>4</v>
      </c>
      <c r="B4800" s="4" t="s">
        <v>5</v>
      </c>
      <c r="C4800" s="4" t="s">
        <v>10</v>
      </c>
      <c r="D4800" s="4" t="s">
        <v>13</v>
      </c>
      <c r="E4800" s="4" t="s">
        <v>13</v>
      </c>
      <c r="F4800" s="4" t="s">
        <v>6</v>
      </c>
    </row>
    <row r="4801" spans="1:8">
      <c r="A4801" t="n">
        <v>38357</v>
      </c>
      <c r="B4801" s="24" t="n">
        <v>47</v>
      </c>
      <c r="C4801" s="7" t="n">
        <v>28</v>
      </c>
      <c r="D4801" s="7" t="n">
        <v>0</v>
      </c>
      <c r="E4801" s="7" t="n">
        <v>0</v>
      </c>
      <c r="F4801" s="7" t="s">
        <v>258</v>
      </c>
    </row>
    <row r="4802" spans="1:8">
      <c r="A4802" t="s">
        <v>4</v>
      </c>
      <c r="B4802" s="4" t="s">
        <v>5</v>
      </c>
      <c r="C4802" s="4" t="s">
        <v>10</v>
      </c>
      <c r="D4802" s="4" t="s">
        <v>13</v>
      </c>
      <c r="E4802" s="4" t="s">
        <v>6</v>
      </c>
      <c r="F4802" s="4" t="s">
        <v>18</v>
      </c>
      <c r="G4802" s="4" t="s">
        <v>18</v>
      </c>
      <c r="H4802" s="4" t="s">
        <v>18</v>
      </c>
    </row>
    <row r="4803" spans="1:8">
      <c r="A4803" t="n">
        <v>38379</v>
      </c>
      <c r="B4803" s="36" t="n">
        <v>48</v>
      </c>
      <c r="C4803" s="7" t="n">
        <v>28</v>
      </c>
      <c r="D4803" s="7" t="n">
        <v>0</v>
      </c>
      <c r="E4803" s="7" t="s">
        <v>78</v>
      </c>
      <c r="F4803" s="7" t="n">
        <v>0</v>
      </c>
      <c r="G4803" s="7" t="n">
        <v>1</v>
      </c>
      <c r="H4803" s="7" t="n">
        <v>0</v>
      </c>
    </row>
    <row r="4804" spans="1:8">
      <c r="A4804" t="s">
        <v>4</v>
      </c>
      <c r="B4804" s="4" t="s">
        <v>5</v>
      </c>
      <c r="C4804" s="4" t="s">
        <v>10</v>
      </c>
      <c r="D4804" s="4" t="s">
        <v>18</v>
      </c>
      <c r="E4804" s="4" t="s">
        <v>18</v>
      </c>
      <c r="F4804" s="4" t="s">
        <v>18</v>
      </c>
      <c r="G4804" s="4" t="s">
        <v>18</v>
      </c>
    </row>
    <row r="4805" spans="1:8">
      <c r="A4805" t="n">
        <v>38405</v>
      </c>
      <c r="B4805" s="34" t="n">
        <v>46</v>
      </c>
      <c r="C4805" s="7" t="n">
        <v>24</v>
      </c>
      <c r="D4805" s="7" t="n">
        <v>2.78999996185303</v>
      </c>
      <c r="E4805" s="7" t="n">
        <v>0</v>
      </c>
      <c r="F4805" s="7" t="n">
        <v>70.3499984741211</v>
      </c>
      <c r="G4805" s="7" t="n">
        <v>270</v>
      </c>
    </row>
    <row r="4806" spans="1:8">
      <c r="A4806" t="s">
        <v>4</v>
      </c>
      <c r="B4806" s="4" t="s">
        <v>5</v>
      </c>
      <c r="C4806" s="4" t="s">
        <v>10</v>
      </c>
      <c r="D4806" s="4" t="s">
        <v>9</v>
      </c>
    </row>
    <row r="4807" spans="1:8">
      <c r="A4807" t="n">
        <v>38424</v>
      </c>
      <c r="B4807" s="46" t="n">
        <v>44</v>
      </c>
      <c r="C4807" s="7" t="n">
        <v>24</v>
      </c>
      <c r="D4807" s="7" t="n">
        <v>16</v>
      </c>
    </row>
    <row r="4808" spans="1:8">
      <c r="A4808" t="s">
        <v>4</v>
      </c>
      <c r="B4808" s="4" t="s">
        <v>5</v>
      </c>
      <c r="C4808" s="4" t="s">
        <v>10</v>
      </c>
      <c r="D4808" s="4" t="s">
        <v>13</v>
      </c>
      <c r="E4808" s="4" t="s">
        <v>13</v>
      </c>
      <c r="F4808" s="4" t="s">
        <v>6</v>
      </c>
    </row>
    <row r="4809" spans="1:8">
      <c r="A4809" t="n">
        <v>38431</v>
      </c>
      <c r="B4809" s="24" t="n">
        <v>47</v>
      </c>
      <c r="C4809" s="7" t="n">
        <v>24</v>
      </c>
      <c r="D4809" s="7" t="n">
        <v>0</v>
      </c>
      <c r="E4809" s="7" t="n">
        <v>0</v>
      </c>
      <c r="F4809" s="7" t="s">
        <v>258</v>
      </c>
    </row>
    <row r="4810" spans="1:8">
      <c r="A4810" t="s">
        <v>4</v>
      </c>
      <c r="B4810" s="4" t="s">
        <v>5</v>
      </c>
      <c r="C4810" s="4" t="s">
        <v>10</v>
      </c>
      <c r="D4810" s="4" t="s">
        <v>13</v>
      </c>
      <c r="E4810" s="4" t="s">
        <v>6</v>
      </c>
      <c r="F4810" s="4" t="s">
        <v>18</v>
      </c>
      <c r="G4810" s="4" t="s">
        <v>18</v>
      </c>
      <c r="H4810" s="4" t="s">
        <v>18</v>
      </c>
    </row>
    <row r="4811" spans="1:8">
      <c r="A4811" t="n">
        <v>38453</v>
      </c>
      <c r="B4811" s="36" t="n">
        <v>48</v>
      </c>
      <c r="C4811" s="7" t="n">
        <v>24</v>
      </c>
      <c r="D4811" s="7" t="n">
        <v>0</v>
      </c>
      <c r="E4811" s="7" t="s">
        <v>78</v>
      </c>
      <c r="F4811" s="7" t="n">
        <v>0</v>
      </c>
      <c r="G4811" s="7" t="n">
        <v>1</v>
      </c>
      <c r="H4811" s="7" t="n">
        <v>0</v>
      </c>
    </row>
    <row r="4812" spans="1:8">
      <c r="A4812" t="s">
        <v>4</v>
      </c>
      <c r="B4812" s="4" t="s">
        <v>5</v>
      </c>
      <c r="C4812" s="4" t="s">
        <v>10</v>
      </c>
      <c r="D4812" s="4" t="s">
        <v>18</v>
      </c>
      <c r="E4812" s="4" t="s">
        <v>18</v>
      </c>
      <c r="F4812" s="4" t="s">
        <v>18</v>
      </c>
      <c r="G4812" s="4" t="s">
        <v>18</v>
      </c>
    </row>
    <row r="4813" spans="1:8">
      <c r="A4813" t="n">
        <v>38479</v>
      </c>
      <c r="B4813" s="34" t="n">
        <v>46</v>
      </c>
      <c r="C4813" s="7" t="n">
        <v>25</v>
      </c>
      <c r="D4813" s="7" t="n">
        <v>2.51999998092651</v>
      </c>
      <c r="E4813" s="7" t="n">
        <v>0</v>
      </c>
      <c r="F4813" s="7" t="n">
        <v>69.5400009155273</v>
      </c>
      <c r="G4813" s="7" t="n">
        <v>270</v>
      </c>
    </row>
    <row r="4814" spans="1:8">
      <c r="A4814" t="s">
        <v>4</v>
      </c>
      <c r="B4814" s="4" t="s">
        <v>5</v>
      </c>
      <c r="C4814" s="4" t="s">
        <v>10</v>
      </c>
      <c r="D4814" s="4" t="s">
        <v>9</v>
      </c>
    </row>
    <row r="4815" spans="1:8">
      <c r="A4815" t="n">
        <v>38498</v>
      </c>
      <c r="B4815" s="46" t="n">
        <v>44</v>
      </c>
      <c r="C4815" s="7" t="n">
        <v>25</v>
      </c>
      <c r="D4815" s="7" t="n">
        <v>16</v>
      </c>
    </row>
    <row r="4816" spans="1:8">
      <c r="A4816" t="s">
        <v>4</v>
      </c>
      <c r="B4816" s="4" t="s">
        <v>5</v>
      </c>
      <c r="C4816" s="4" t="s">
        <v>10</v>
      </c>
      <c r="D4816" s="4" t="s">
        <v>13</v>
      </c>
      <c r="E4816" s="4" t="s">
        <v>13</v>
      </c>
      <c r="F4816" s="4" t="s">
        <v>6</v>
      </c>
    </row>
    <row r="4817" spans="1:8">
      <c r="A4817" t="n">
        <v>38505</v>
      </c>
      <c r="B4817" s="24" t="n">
        <v>47</v>
      </c>
      <c r="C4817" s="7" t="n">
        <v>25</v>
      </c>
      <c r="D4817" s="7" t="n">
        <v>0</v>
      </c>
      <c r="E4817" s="7" t="n">
        <v>0</v>
      </c>
      <c r="F4817" s="7" t="s">
        <v>258</v>
      </c>
    </row>
    <row r="4818" spans="1:8">
      <c r="A4818" t="s">
        <v>4</v>
      </c>
      <c r="B4818" s="4" t="s">
        <v>5</v>
      </c>
      <c r="C4818" s="4" t="s">
        <v>10</v>
      </c>
      <c r="D4818" s="4" t="s">
        <v>13</v>
      </c>
      <c r="E4818" s="4" t="s">
        <v>6</v>
      </c>
      <c r="F4818" s="4" t="s">
        <v>18</v>
      </c>
      <c r="G4818" s="4" t="s">
        <v>18</v>
      </c>
      <c r="H4818" s="4" t="s">
        <v>18</v>
      </c>
    </row>
    <row r="4819" spans="1:8">
      <c r="A4819" t="n">
        <v>38527</v>
      </c>
      <c r="B4819" s="36" t="n">
        <v>48</v>
      </c>
      <c r="C4819" s="7" t="n">
        <v>25</v>
      </c>
      <c r="D4819" s="7" t="n">
        <v>0</v>
      </c>
      <c r="E4819" s="7" t="s">
        <v>78</v>
      </c>
      <c r="F4819" s="7" t="n">
        <v>0</v>
      </c>
      <c r="G4819" s="7" t="n">
        <v>1</v>
      </c>
      <c r="H4819" s="7" t="n">
        <v>0</v>
      </c>
    </row>
    <row r="4820" spans="1:8">
      <c r="A4820" t="s">
        <v>4</v>
      </c>
      <c r="B4820" s="4" t="s">
        <v>5</v>
      </c>
      <c r="C4820" s="4" t="s">
        <v>13</v>
      </c>
      <c r="D4820" s="4" t="s">
        <v>10</v>
      </c>
      <c r="E4820" s="4" t="s">
        <v>10</v>
      </c>
      <c r="F4820" s="4" t="s">
        <v>6</v>
      </c>
      <c r="G4820" s="4" t="s">
        <v>6</v>
      </c>
    </row>
    <row r="4821" spans="1:8">
      <c r="A4821" t="n">
        <v>38553</v>
      </c>
      <c r="B4821" s="37" t="n">
        <v>128</v>
      </c>
      <c r="C4821" s="7" t="n">
        <v>1</v>
      </c>
      <c r="D4821" s="7" t="n">
        <v>22</v>
      </c>
      <c r="E4821" s="7" t="n">
        <v>7031</v>
      </c>
      <c r="F4821" s="7" t="s">
        <v>12</v>
      </c>
      <c r="G4821" s="7" t="s">
        <v>12</v>
      </c>
    </row>
    <row r="4822" spans="1:8">
      <c r="A4822" t="s">
        <v>4</v>
      </c>
      <c r="B4822" s="4" t="s">
        <v>5</v>
      </c>
      <c r="C4822" s="4" t="s">
        <v>10</v>
      </c>
      <c r="D4822" s="4" t="s">
        <v>18</v>
      </c>
      <c r="E4822" s="4" t="s">
        <v>18</v>
      </c>
      <c r="F4822" s="4" t="s">
        <v>18</v>
      </c>
      <c r="G4822" s="4" t="s">
        <v>18</v>
      </c>
    </row>
    <row r="4823" spans="1:8">
      <c r="A4823" t="n">
        <v>38561</v>
      </c>
      <c r="B4823" s="34" t="n">
        <v>46</v>
      </c>
      <c r="C4823" s="7" t="n">
        <v>22</v>
      </c>
      <c r="D4823" s="7" t="n">
        <v>4.13000011444092</v>
      </c>
      <c r="E4823" s="7" t="n">
        <v>0</v>
      </c>
      <c r="F4823" s="7" t="n">
        <v>71.5500030517578</v>
      </c>
      <c r="G4823" s="7" t="n">
        <v>270</v>
      </c>
    </row>
    <row r="4824" spans="1:8">
      <c r="A4824" t="s">
        <v>4</v>
      </c>
      <c r="B4824" s="4" t="s">
        <v>5</v>
      </c>
      <c r="C4824" s="4" t="s">
        <v>10</v>
      </c>
      <c r="D4824" s="4" t="s">
        <v>13</v>
      </c>
      <c r="E4824" s="4" t="s">
        <v>6</v>
      </c>
      <c r="F4824" s="4" t="s">
        <v>18</v>
      </c>
      <c r="G4824" s="4" t="s">
        <v>18</v>
      </c>
      <c r="H4824" s="4" t="s">
        <v>18</v>
      </c>
    </row>
    <row r="4825" spans="1:8">
      <c r="A4825" t="n">
        <v>38580</v>
      </c>
      <c r="B4825" s="36" t="n">
        <v>48</v>
      </c>
      <c r="C4825" s="7" t="n">
        <v>22</v>
      </c>
      <c r="D4825" s="7" t="n">
        <v>0</v>
      </c>
      <c r="E4825" s="7" t="s">
        <v>78</v>
      </c>
      <c r="F4825" s="7" t="n">
        <v>0</v>
      </c>
      <c r="G4825" s="7" t="n">
        <v>1</v>
      </c>
      <c r="H4825" s="7" t="n">
        <v>0</v>
      </c>
    </row>
    <row r="4826" spans="1:8">
      <c r="A4826" t="s">
        <v>4</v>
      </c>
      <c r="B4826" s="4" t="s">
        <v>5</v>
      </c>
      <c r="C4826" s="4" t="s">
        <v>10</v>
      </c>
      <c r="D4826" s="4" t="s">
        <v>18</v>
      </c>
      <c r="E4826" s="4" t="s">
        <v>18</v>
      </c>
      <c r="F4826" s="4" t="s">
        <v>18</v>
      </c>
      <c r="G4826" s="4" t="s">
        <v>18</v>
      </c>
    </row>
    <row r="4827" spans="1:8">
      <c r="A4827" t="n">
        <v>38606</v>
      </c>
      <c r="B4827" s="34" t="n">
        <v>46</v>
      </c>
      <c r="C4827" s="7" t="n">
        <v>7031</v>
      </c>
      <c r="D4827" s="7" t="n">
        <v>5.17999982833862</v>
      </c>
      <c r="E4827" s="7" t="n">
        <v>0</v>
      </c>
      <c r="F4827" s="7" t="n">
        <v>72.0199966430664</v>
      </c>
      <c r="G4827" s="7" t="n">
        <v>270</v>
      </c>
    </row>
    <row r="4828" spans="1:8">
      <c r="A4828" t="s">
        <v>4</v>
      </c>
      <c r="B4828" s="4" t="s">
        <v>5</v>
      </c>
      <c r="C4828" s="4" t="s">
        <v>10</v>
      </c>
      <c r="D4828" s="4" t="s">
        <v>13</v>
      </c>
      <c r="E4828" s="4" t="s">
        <v>6</v>
      </c>
      <c r="F4828" s="4" t="s">
        <v>18</v>
      </c>
      <c r="G4828" s="4" t="s">
        <v>18</v>
      </c>
      <c r="H4828" s="4" t="s">
        <v>18</v>
      </c>
    </row>
    <row r="4829" spans="1:8">
      <c r="A4829" t="n">
        <v>38625</v>
      </c>
      <c r="B4829" s="36" t="n">
        <v>48</v>
      </c>
      <c r="C4829" s="7" t="n">
        <v>7031</v>
      </c>
      <c r="D4829" s="7" t="n">
        <v>0</v>
      </c>
      <c r="E4829" s="7" t="s">
        <v>78</v>
      </c>
      <c r="F4829" s="7" t="n">
        <v>0</v>
      </c>
      <c r="G4829" s="7" t="n">
        <v>1</v>
      </c>
      <c r="H4829" s="7" t="n">
        <v>0</v>
      </c>
    </row>
    <row r="4830" spans="1:8">
      <c r="A4830" t="s">
        <v>4</v>
      </c>
      <c r="B4830" s="4" t="s">
        <v>5</v>
      </c>
      <c r="C4830" s="4" t="s">
        <v>10</v>
      </c>
      <c r="D4830" s="4" t="s">
        <v>18</v>
      </c>
      <c r="E4830" s="4" t="s">
        <v>18</v>
      </c>
      <c r="F4830" s="4" t="s">
        <v>18</v>
      </c>
      <c r="G4830" s="4" t="s">
        <v>18</v>
      </c>
    </row>
    <row r="4831" spans="1:8">
      <c r="A4831" t="n">
        <v>38651</v>
      </c>
      <c r="B4831" s="34" t="n">
        <v>46</v>
      </c>
      <c r="C4831" s="7" t="n">
        <v>18</v>
      </c>
      <c r="D4831" s="7" t="n">
        <v>-6.73000001907349</v>
      </c>
      <c r="E4831" s="7" t="n">
        <v>0</v>
      </c>
      <c r="F4831" s="7" t="n">
        <v>72.3399963378906</v>
      </c>
      <c r="G4831" s="7" t="n">
        <v>90</v>
      </c>
    </row>
    <row r="4832" spans="1:8">
      <c r="A4832" t="s">
        <v>4</v>
      </c>
      <c r="B4832" s="4" t="s">
        <v>5</v>
      </c>
      <c r="C4832" s="4" t="s">
        <v>10</v>
      </c>
      <c r="D4832" s="4" t="s">
        <v>18</v>
      </c>
      <c r="E4832" s="4" t="s">
        <v>18</v>
      </c>
      <c r="F4832" s="4" t="s">
        <v>18</v>
      </c>
      <c r="G4832" s="4" t="s">
        <v>18</v>
      </c>
    </row>
    <row r="4833" spans="1:8">
      <c r="A4833" t="n">
        <v>38670</v>
      </c>
      <c r="B4833" s="34" t="n">
        <v>46</v>
      </c>
      <c r="C4833" s="7" t="n">
        <v>27</v>
      </c>
      <c r="D4833" s="7" t="n">
        <v>3.14000010490417</v>
      </c>
      <c r="E4833" s="7" t="n">
        <v>0</v>
      </c>
      <c r="F4833" s="7" t="n">
        <v>72.5100021362305</v>
      </c>
      <c r="G4833" s="7" t="n">
        <v>264.299987792969</v>
      </c>
    </row>
    <row r="4834" spans="1:8">
      <c r="A4834" t="s">
        <v>4</v>
      </c>
      <c r="B4834" s="4" t="s">
        <v>5</v>
      </c>
      <c r="C4834" s="4" t="s">
        <v>10</v>
      </c>
      <c r="D4834" s="4" t="s">
        <v>18</v>
      </c>
      <c r="E4834" s="4" t="s">
        <v>18</v>
      </c>
      <c r="F4834" s="4" t="s">
        <v>18</v>
      </c>
      <c r="G4834" s="4" t="s">
        <v>18</v>
      </c>
    </row>
    <row r="4835" spans="1:8">
      <c r="A4835" t="n">
        <v>38689</v>
      </c>
      <c r="B4835" s="34" t="n">
        <v>46</v>
      </c>
      <c r="C4835" s="7" t="n">
        <v>1601</v>
      </c>
      <c r="D4835" s="7" t="n">
        <v>-7.80000019073486</v>
      </c>
      <c r="E4835" s="7" t="n">
        <v>0</v>
      </c>
      <c r="F4835" s="7" t="n">
        <v>76.5</v>
      </c>
      <c r="G4835" s="7" t="n">
        <v>90</v>
      </c>
    </row>
    <row r="4836" spans="1:8">
      <c r="A4836" t="s">
        <v>4</v>
      </c>
      <c r="B4836" s="4" t="s">
        <v>5</v>
      </c>
      <c r="C4836" s="4" t="s">
        <v>10</v>
      </c>
      <c r="D4836" s="4" t="s">
        <v>18</v>
      </c>
      <c r="E4836" s="4" t="s">
        <v>18</v>
      </c>
      <c r="F4836" s="4" t="s">
        <v>18</v>
      </c>
      <c r="G4836" s="4" t="s">
        <v>18</v>
      </c>
    </row>
    <row r="4837" spans="1:8">
      <c r="A4837" t="n">
        <v>38708</v>
      </c>
      <c r="B4837" s="34" t="n">
        <v>46</v>
      </c>
      <c r="C4837" s="7" t="n">
        <v>7033</v>
      </c>
      <c r="D4837" s="7" t="n">
        <v>-7.80000019073486</v>
      </c>
      <c r="E4837" s="7" t="n">
        <v>0</v>
      </c>
      <c r="F4837" s="7" t="n">
        <v>76.5</v>
      </c>
      <c r="G4837" s="7" t="n">
        <v>90</v>
      </c>
    </row>
    <row r="4838" spans="1:8">
      <c r="A4838" t="s">
        <v>4</v>
      </c>
      <c r="B4838" s="4" t="s">
        <v>5</v>
      </c>
      <c r="C4838" s="4" t="s">
        <v>10</v>
      </c>
      <c r="D4838" s="4" t="s">
        <v>18</v>
      </c>
      <c r="E4838" s="4" t="s">
        <v>18</v>
      </c>
      <c r="F4838" s="4" t="s">
        <v>18</v>
      </c>
      <c r="G4838" s="4" t="s">
        <v>18</v>
      </c>
    </row>
    <row r="4839" spans="1:8">
      <c r="A4839" t="n">
        <v>38727</v>
      </c>
      <c r="B4839" s="34" t="n">
        <v>46</v>
      </c>
      <c r="C4839" s="7" t="n">
        <v>7034</v>
      </c>
      <c r="D4839" s="7" t="n">
        <v>5.80000019073486</v>
      </c>
      <c r="E4839" s="7" t="n">
        <v>0</v>
      </c>
      <c r="F4839" s="7" t="n">
        <v>76.5</v>
      </c>
      <c r="G4839" s="7" t="n">
        <v>270</v>
      </c>
    </row>
    <row r="4840" spans="1:8">
      <c r="A4840" t="s">
        <v>4</v>
      </c>
      <c r="B4840" s="4" t="s">
        <v>5</v>
      </c>
      <c r="C4840" s="4" t="s">
        <v>10</v>
      </c>
      <c r="D4840" s="4" t="s">
        <v>18</v>
      </c>
      <c r="E4840" s="4" t="s">
        <v>18</v>
      </c>
      <c r="F4840" s="4" t="s">
        <v>18</v>
      </c>
      <c r="G4840" s="4" t="s">
        <v>18</v>
      </c>
    </row>
    <row r="4841" spans="1:8">
      <c r="A4841" t="n">
        <v>38746</v>
      </c>
      <c r="B4841" s="34" t="n">
        <v>46</v>
      </c>
      <c r="C4841" s="7" t="n">
        <v>24</v>
      </c>
      <c r="D4841" s="7" t="n">
        <v>2.78999996185303</v>
      </c>
      <c r="E4841" s="7" t="n">
        <v>0</v>
      </c>
      <c r="F4841" s="7" t="n">
        <v>70.3499984741211</v>
      </c>
      <c r="G4841" s="7" t="n">
        <v>270</v>
      </c>
    </row>
    <row r="4842" spans="1:8">
      <c r="A4842" t="s">
        <v>4</v>
      </c>
      <c r="B4842" s="4" t="s">
        <v>5</v>
      </c>
      <c r="C4842" s="4" t="s">
        <v>10</v>
      </c>
      <c r="D4842" s="4" t="s">
        <v>18</v>
      </c>
      <c r="E4842" s="4" t="s">
        <v>18</v>
      </c>
      <c r="F4842" s="4" t="s">
        <v>18</v>
      </c>
      <c r="G4842" s="4" t="s">
        <v>18</v>
      </c>
    </row>
    <row r="4843" spans="1:8">
      <c r="A4843" t="n">
        <v>38765</v>
      </c>
      <c r="B4843" s="34" t="n">
        <v>46</v>
      </c>
      <c r="C4843" s="7" t="n">
        <v>25</v>
      </c>
      <c r="D4843" s="7" t="n">
        <v>2.51999998092651</v>
      </c>
      <c r="E4843" s="7" t="n">
        <v>0</v>
      </c>
      <c r="F4843" s="7" t="n">
        <v>69.5400009155273</v>
      </c>
      <c r="G4843" s="7" t="n">
        <v>278.600006103516</v>
      </c>
    </row>
    <row r="4844" spans="1:8">
      <c r="A4844" t="s">
        <v>4</v>
      </c>
      <c r="B4844" s="4" t="s">
        <v>5</v>
      </c>
      <c r="C4844" s="4" t="s">
        <v>10</v>
      </c>
      <c r="D4844" s="4" t="s">
        <v>18</v>
      </c>
      <c r="E4844" s="4" t="s">
        <v>18</v>
      </c>
      <c r="F4844" s="4" t="s">
        <v>18</v>
      </c>
      <c r="G4844" s="4" t="s">
        <v>18</v>
      </c>
    </row>
    <row r="4845" spans="1:8">
      <c r="A4845" t="n">
        <v>38784</v>
      </c>
      <c r="B4845" s="34" t="n">
        <v>46</v>
      </c>
      <c r="C4845" s="7" t="n">
        <v>29</v>
      </c>
      <c r="D4845" s="7" t="n">
        <v>2.22000002861023</v>
      </c>
      <c r="E4845" s="7" t="n">
        <v>0</v>
      </c>
      <c r="F4845" s="7" t="n">
        <v>73.3099975585938</v>
      </c>
      <c r="G4845" s="7" t="n">
        <v>255.699996948242</v>
      </c>
    </row>
    <row r="4846" spans="1:8">
      <c r="A4846" t="s">
        <v>4</v>
      </c>
      <c r="B4846" s="4" t="s">
        <v>5</v>
      </c>
      <c r="C4846" s="4" t="s">
        <v>10</v>
      </c>
      <c r="D4846" s="4" t="s">
        <v>18</v>
      </c>
      <c r="E4846" s="4" t="s">
        <v>18</v>
      </c>
      <c r="F4846" s="4" t="s">
        <v>18</v>
      </c>
      <c r="G4846" s="4" t="s">
        <v>18</v>
      </c>
    </row>
    <row r="4847" spans="1:8">
      <c r="A4847" t="n">
        <v>38803</v>
      </c>
      <c r="B4847" s="34" t="n">
        <v>46</v>
      </c>
      <c r="C4847" s="7" t="n">
        <v>28</v>
      </c>
      <c r="D4847" s="7" t="n">
        <v>2.03999996185303</v>
      </c>
      <c r="E4847" s="7" t="n">
        <v>0</v>
      </c>
      <c r="F4847" s="7" t="n">
        <v>74.4800033569336</v>
      </c>
      <c r="G4847" s="7" t="n">
        <v>247.100006103516</v>
      </c>
    </row>
    <row r="4848" spans="1:8">
      <c r="A4848" t="s">
        <v>4</v>
      </c>
      <c r="B4848" s="4" t="s">
        <v>5</v>
      </c>
      <c r="C4848" s="4" t="s">
        <v>10</v>
      </c>
      <c r="D4848" s="4" t="s">
        <v>18</v>
      </c>
      <c r="E4848" s="4" t="s">
        <v>18</v>
      </c>
      <c r="F4848" s="4" t="s">
        <v>18</v>
      </c>
      <c r="G4848" s="4" t="s">
        <v>18</v>
      </c>
    </row>
    <row r="4849" spans="1:7">
      <c r="A4849" t="n">
        <v>38822</v>
      </c>
      <c r="B4849" s="34" t="n">
        <v>46</v>
      </c>
      <c r="C4849" s="7" t="n">
        <v>22</v>
      </c>
      <c r="D4849" s="7" t="n">
        <v>4.13000011444092</v>
      </c>
      <c r="E4849" s="7" t="n">
        <v>0</v>
      </c>
      <c r="F4849" s="7" t="n">
        <v>71.5500030517578</v>
      </c>
      <c r="G4849" s="7" t="n">
        <v>267.100006103516</v>
      </c>
    </row>
    <row r="4850" spans="1:7">
      <c r="A4850" t="s">
        <v>4</v>
      </c>
      <c r="B4850" s="4" t="s">
        <v>5</v>
      </c>
      <c r="C4850" s="4" t="s">
        <v>10</v>
      </c>
      <c r="D4850" s="4" t="s">
        <v>18</v>
      </c>
      <c r="E4850" s="4" t="s">
        <v>18</v>
      </c>
      <c r="F4850" s="4" t="s">
        <v>18</v>
      </c>
      <c r="G4850" s="4" t="s">
        <v>18</v>
      </c>
    </row>
    <row r="4851" spans="1:7">
      <c r="A4851" t="n">
        <v>38841</v>
      </c>
      <c r="B4851" s="34" t="n">
        <v>46</v>
      </c>
      <c r="C4851" s="7" t="n">
        <v>7031</v>
      </c>
      <c r="D4851" s="7" t="n">
        <v>5.17999982833862</v>
      </c>
      <c r="E4851" s="7" t="n">
        <v>0</v>
      </c>
      <c r="F4851" s="7" t="n">
        <v>72.0199966430664</v>
      </c>
      <c r="G4851" s="7" t="n">
        <v>270</v>
      </c>
    </row>
    <row r="4852" spans="1:7">
      <c r="A4852" t="s">
        <v>4</v>
      </c>
      <c r="B4852" s="4" t="s">
        <v>5</v>
      </c>
      <c r="C4852" s="4" t="s">
        <v>10</v>
      </c>
      <c r="D4852" s="4" t="s">
        <v>18</v>
      </c>
      <c r="E4852" s="4" t="s">
        <v>18</v>
      </c>
      <c r="F4852" s="4" t="s">
        <v>18</v>
      </c>
      <c r="G4852" s="4" t="s">
        <v>18</v>
      </c>
    </row>
    <row r="4853" spans="1:7">
      <c r="A4853" t="n">
        <v>38860</v>
      </c>
      <c r="B4853" s="34" t="n">
        <v>46</v>
      </c>
      <c r="C4853" s="7" t="n">
        <v>11</v>
      </c>
      <c r="D4853" s="7" t="n">
        <v>-4.88000011444092</v>
      </c>
      <c r="E4853" s="7" t="n">
        <v>0</v>
      </c>
      <c r="F4853" s="7" t="n">
        <v>70.129997253418</v>
      </c>
      <c r="G4853" s="7" t="n">
        <v>84.3000030517578</v>
      </c>
    </row>
    <row r="4854" spans="1:7">
      <c r="A4854" t="s">
        <v>4</v>
      </c>
      <c r="B4854" s="4" t="s">
        <v>5</v>
      </c>
      <c r="C4854" s="4" t="s">
        <v>10</v>
      </c>
      <c r="D4854" s="4" t="s">
        <v>18</v>
      </c>
      <c r="E4854" s="4" t="s">
        <v>18</v>
      </c>
      <c r="F4854" s="4" t="s">
        <v>18</v>
      </c>
      <c r="G4854" s="4" t="s">
        <v>18</v>
      </c>
    </row>
    <row r="4855" spans="1:7">
      <c r="A4855" t="n">
        <v>38879</v>
      </c>
      <c r="B4855" s="34" t="n">
        <v>46</v>
      </c>
      <c r="C4855" s="7" t="n">
        <v>14</v>
      </c>
      <c r="D4855" s="7" t="n">
        <v>-5.67999982833862</v>
      </c>
      <c r="E4855" s="7" t="n">
        <v>0</v>
      </c>
      <c r="F4855" s="7" t="n">
        <v>67.8499984741211</v>
      </c>
      <c r="G4855" s="7" t="n">
        <v>69.9000015258789</v>
      </c>
    </row>
    <row r="4856" spans="1:7">
      <c r="A4856" t="s">
        <v>4</v>
      </c>
      <c r="B4856" s="4" t="s">
        <v>5</v>
      </c>
      <c r="C4856" s="4" t="s">
        <v>10</v>
      </c>
      <c r="D4856" s="4" t="s">
        <v>18</v>
      </c>
      <c r="E4856" s="4" t="s">
        <v>18</v>
      </c>
      <c r="F4856" s="4" t="s">
        <v>18</v>
      </c>
      <c r="G4856" s="4" t="s">
        <v>18</v>
      </c>
    </row>
    <row r="4857" spans="1:7">
      <c r="A4857" t="n">
        <v>38898</v>
      </c>
      <c r="B4857" s="34" t="n">
        <v>46</v>
      </c>
      <c r="C4857" s="7" t="n">
        <v>15</v>
      </c>
      <c r="D4857" s="7" t="n">
        <v>-4.76000022888184</v>
      </c>
      <c r="E4857" s="7" t="n">
        <v>0</v>
      </c>
      <c r="F4857" s="7" t="n">
        <v>68.8099975585938</v>
      </c>
      <c r="G4857" s="7" t="n">
        <v>75.6999969482422</v>
      </c>
    </row>
    <row r="4858" spans="1:7">
      <c r="A4858" t="s">
        <v>4</v>
      </c>
      <c r="B4858" s="4" t="s">
        <v>5</v>
      </c>
      <c r="C4858" s="4" t="s">
        <v>10</v>
      </c>
      <c r="D4858" s="4" t="s">
        <v>18</v>
      </c>
      <c r="E4858" s="4" t="s">
        <v>18</v>
      </c>
      <c r="F4858" s="4" t="s">
        <v>18</v>
      </c>
      <c r="G4858" s="4" t="s">
        <v>18</v>
      </c>
    </row>
    <row r="4859" spans="1:7">
      <c r="A4859" t="n">
        <v>38917</v>
      </c>
      <c r="B4859" s="34" t="n">
        <v>46</v>
      </c>
      <c r="C4859" s="7" t="n">
        <v>16</v>
      </c>
      <c r="D4859" s="7" t="n">
        <v>-5.59000015258789</v>
      </c>
      <c r="E4859" s="7" t="n">
        <v>0</v>
      </c>
      <c r="F4859" s="7" t="n">
        <v>69.5100021362305</v>
      </c>
      <c r="G4859" s="7" t="n">
        <v>84.3000030517578</v>
      </c>
    </row>
    <row r="4860" spans="1:7">
      <c r="A4860" t="s">
        <v>4</v>
      </c>
      <c r="B4860" s="4" t="s">
        <v>5</v>
      </c>
      <c r="C4860" s="4" t="s">
        <v>10</v>
      </c>
      <c r="D4860" s="4" t="s">
        <v>18</v>
      </c>
      <c r="E4860" s="4" t="s">
        <v>18</v>
      </c>
      <c r="F4860" s="4" t="s">
        <v>18</v>
      </c>
      <c r="G4860" s="4" t="s">
        <v>18</v>
      </c>
    </row>
    <row r="4861" spans="1:7">
      <c r="A4861" t="n">
        <v>38936</v>
      </c>
      <c r="B4861" s="34" t="n">
        <v>46</v>
      </c>
      <c r="C4861" s="7" t="n">
        <v>31</v>
      </c>
      <c r="D4861" s="7" t="n">
        <v>-4.44000005722046</v>
      </c>
      <c r="E4861" s="7" t="n">
        <v>0</v>
      </c>
      <c r="F4861" s="7" t="n">
        <v>71.2099990844727</v>
      </c>
      <c r="G4861" s="7" t="n">
        <v>87.0999984741211</v>
      </c>
    </row>
    <row r="4862" spans="1:7">
      <c r="A4862" t="s">
        <v>4</v>
      </c>
      <c r="B4862" s="4" t="s">
        <v>5</v>
      </c>
      <c r="C4862" s="4" t="s">
        <v>10</v>
      </c>
      <c r="D4862" s="4" t="s">
        <v>18</v>
      </c>
      <c r="E4862" s="4" t="s">
        <v>18</v>
      </c>
      <c r="F4862" s="4" t="s">
        <v>18</v>
      </c>
      <c r="G4862" s="4" t="s">
        <v>18</v>
      </c>
    </row>
    <row r="4863" spans="1:7">
      <c r="A4863" t="n">
        <v>38955</v>
      </c>
      <c r="B4863" s="34" t="n">
        <v>46</v>
      </c>
      <c r="C4863" s="7" t="n">
        <v>33</v>
      </c>
      <c r="D4863" s="7" t="n">
        <v>-6.34000015258789</v>
      </c>
      <c r="E4863" s="7" t="n">
        <v>0</v>
      </c>
      <c r="F4863" s="7" t="n">
        <v>71.7300033569336</v>
      </c>
      <c r="G4863" s="7" t="n">
        <v>87.0999984741211</v>
      </c>
    </row>
    <row r="4864" spans="1:7">
      <c r="A4864" t="s">
        <v>4</v>
      </c>
      <c r="B4864" s="4" t="s">
        <v>5</v>
      </c>
      <c r="C4864" s="4" t="s">
        <v>10</v>
      </c>
      <c r="D4864" s="4" t="s">
        <v>18</v>
      </c>
      <c r="E4864" s="4" t="s">
        <v>18</v>
      </c>
      <c r="F4864" s="4" t="s">
        <v>18</v>
      </c>
      <c r="G4864" s="4" t="s">
        <v>18</v>
      </c>
    </row>
    <row r="4865" spans="1:7">
      <c r="A4865" t="n">
        <v>38974</v>
      </c>
      <c r="B4865" s="34" t="n">
        <v>46</v>
      </c>
      <c r="C4865" s="7" t="n">
        <v>5</v>
      </c>
      <c r="D4865" s="7" t="n">
        <v>-7.76999998092651</v>
      </c>
      <c r="E4865" s="7" t="n">
        <v>0</v>
      </c>
      <c r="F4865" s="7" t="n">
        <v>71.129997253418</v>
      </c>
      <c r="G4865" s="7" t="n">
        <v>84.3000030517578</v>
      </c>
    </row>
    <row r="4866" spans="1:7">
      <c r="A4866" t="s">
        <v>4</v>
      </c>
      <c r="B4866" s="4" t="s">
        <v>5</v>
      </c>
      <c r="C4866" s="4" t="s">
        <v>10</v>
      </c>
      <c r="D4866" s="4" t="s">
        <v>18</v>
      </c>
      <c r="E4866" s="4" t="s">
        <v>18</v>
      </c>
      <c r="F4866" s="4" t="s">
        <v>18</v>
      </c>
      <c r="G4866" s="4" t="s">
        <v>18</v>
      </c>
    </row>
    <row r="4867" spans="1:7">
      <c r="A4867" t="n">
        <v>38993</v>
      </c>
      <c r="B4867" s="34" t="n">
        <v>46</v>
      </c>
      <c r="C4867" s="7" t="n">
        <v>1</v>
      </c>
      <c r="D4867" s="7" t="n">
        <v>-7.73999977111816</v>
      </c>
      <c r="E4867" s="7" t="n">
        <v>0</v>
      </c>
      <c r="F4867" s="7" t="n">
        <v>67.9800033569336</v>
      </c>
      <c r="G4867" s="7" t="n">
        <v>78.5</v>
      </c>
    </row>
    <row r="4868" spans="1:7">
      <c r="A4868" t="s">
        <v>4</v>
      </c>
      <c r="B4868" s="4" t="s">
        <v>5</v>
      </c>
      <c r="C4868" s="4" t="s">
        <v>10</v>
      </c>
      <c r="D4868" s="4" t="s">
        <v>18</v>
      </c>
      <c r="E4868" s="4" t="s">
        <v>18</v>
      </c>
      <c r="F4868" s="4" t="s">
        <v>18</v>
      </c>
      <c r="G4868" s="4" t="s">
        <v>18</v>
      </c>
    </row>
    <row r="4869" spans="1:7">
      <c r="A4869" t="n">
        <v>39012</v>
      </c>
      <c r="B4869" s="34" t="n">
        <v>46</v>
      </c>
      <c r="C4869" s="7" t="n">
        <v>2</v>
      </c>
      <c r="D4869" s="7" t="n">
        <v>-8.92000007629395</v>
      </c>
      <c r="E4869" s="7" t="n">
        <v>0</v>
      </c>
      <c r="F4869" s="7" t="n">
        <v>70.0699996948242</v>
      </c>
      <c r="G4869" s="7" t="n">
        <v>84.3000030517578</v>
      </c>
    </row>
    <row r="4870" spans="1:7">
      <c r="A4870" t="s">
        <v>4</v>
      </c>
      <c r="B4870" s="4" t="s">
        <v>5</v>
      </c>
      <c r="C4870" s="4" t="s">
        <v>10</v>
      </c>
      <c r="D4870" s="4" t="s">
        <v>18</v>
      </c>
      <c r="E4870" s="4" t="s">
        <v>18</v>
      </c>
      <c r="F4870" s="4" t="s">
        <v>18</v>
      </c>
      <c r="G4870" s="4" t="s">
        <v>18</v>
      </c>
    </row>
    <row r="4871" spans="1:7">
      <c r="A4871" t="n">
        <v>39031</v>
      </c>
      <c r="B4871" s="34" t="n">
        <v>46</v>
      </c>
      <c r="C4871" s="7" t="n">
        <v>3</v>
      </c>
      <c r="D4871" s="7" t="n">
        <v>-8.18000030517578</v>
      </c>
      <c r="E4871" s="7" t="n">
        <v>0</v>
      </c>
      <c r="F4871" s="7" t="n">
        <v>72.8099975585938</v>
      </c>
      <c r="G4871" s="7" t="n">
        <v>90</v>
      </c>
    </row>
    <row r="4872" spans="1:7">
      <c r="A4872" t="s">
        <v>4</v>
      </c>
      <c r="B4872" s="4" t="s">
        <v>5</v>
      </c>
      <c r="C4872" s="4" t="s">
        <v>10</v>
      </c>
      <c r="D4872" s="4" t="s">
        <v>18</v>
      </c>
      <c r="E4872" s="4" t="s">
        <v>18</v>
      </c>
      <c r="F4872" s="4" t="s">
        <v>18</v>
      </c>
      <c r="G4872" s="4" t="s">
        <v>18</v>
      </c>
    </row>
    <row r="4873" spans="1:7">
      <c r="A4873" t="n">
        <v>39050</v>
      </c>
      <c r="B4873" s="34" t="n">
        <v>46</v>
      </c>
      <c r="C4873" s="7" t="n">
        <v>4</v>
      </c>
      <c r="D4873" s="7" t="n">
        <v>-9.53999996185303</v>
      </c>
      <c r="E4873" s="7" t="n">
        <v>0</v>
      </c>
      <c r="F4873" s="7" t="n">
        <v>70.6500015258789</v>
      </c>
      <c r="G4873" s="7" t="n">
        <v>90</v>
      </c>
    </row>
    <row r="4874" spans="1:7">
      <c r="A4874" t="s">
        <v>4</v>
      </c>
      <c r="B4874" s="4" t="s">
        <v>5</v>
      </c>
      <c r="C4874" s="4" t="s">
        <v>10</v>
      </c>
      <c r="D4874" s="4" t="s">
        <v>18</v>
      </c>
      <c r="E4874" s="4" t="s">
        <v>18</v>
      </c>
      <c r="F4874" s="4" t="s">
        <v>18</v>
      </c>
      <c r="G4874" s="4" t="s">
        <v>18</v>
      </c>
    </row>
    <row r="4875" spans="1:7">
      <c r="A4875" t="n">
        <v>39069</v>
      </c>
      <c r="B4875" s="34" t="n">
        <v>46</v>
      </c>
      <c r="C4875" s="7" t="n">
        <v>6</v>
      </c>
      <c r="D4875" s="7" t="n">
        <v>-10.0600004196167</v>
      </c>
      <c r="E4875" s="7" t="n">
        <v>0</v>
      </c>
      <c r="F4875" s="7" t="n">
        <v>69.1600036621094</v>
      </c>
      <c r="G4875" s="7" t="n">
        <v>84.3000030517578</v>
      </c>
    </row>
    <row r="4876" spans="1:7">
      <c r="A4876" t="s">
        <v>4</v>
      </c>
      <c r="B4876" s="4" t="s">
        <v>5</v>
      </c>
      <c r="C4876" s="4" t="s">
        <v>10</v>
      </c>
      <c r="D4876" s="4" t="s">
        <v>18</v>
      </c>
      <c r="E4876" s="4" t="s">
        <v>18</v>
      </c>
      <c r="F4876" s="4" t="s">
        <v>18</v>
      </c>
      <c r="G4876" s="4" t="s">
        <v>18</v>
      </c>
    </row>
    <row r="4877" spans="1:7">
      <c r="A4877" t="n">
        <v>39088</v>
      </c>
      <c r="B4877" s="34" t="n">
        <v>46</v>
      </c>
      <c r="C4877" s="7" t="n">
        <v>7</v>
      </c>
      <c r="D4877" s="7" t="n">
        <v>-7.98999977111816</v>
      </c>
      <c r="E4877" s="7" t="n">
        <v>0</v>
      </c>
      <c r="F4877" s="7" t="n">
        <v>68.9300003051758</v>
      </c>
      <c r="G4877" s="7" t="n">
        <v>90</v>
      </c>
    </row>
    <row r="4878" spans="1:7">
      <c r="A4878" t="s">
        <v>4</v>
      </c>
      <c r="B4878" s="4" t="s">
        <v>5</v>
      </c>
      <c r="C4878" s="4" t="s">
        <v>10</v>
      </c>
      <c r="D4878" s="4" t="s">
        <v>18</v>
      </c>
      <c r="E4878" s="4" t="s">
        <v>18</v>
      </c>
      <c r="F4878" s="4" t="s">
        <v>18</v>
      </c>
      <c r="G4878" s="4" t="s">
        <v>18</v>
      </c>
    </row>
    <row r="4879" spans="1:7">
      <c r="A4879" t="n">
        <v>39107</v>
      </c>
      <c r="B4879" s="34" t="n">
        <v>46</v>
      </c>
      <c r="C4879" s="7" t="n">
        <v>8</v>
      </c>
      <c r="D4879" s="7" t="n">
        <v>-9.6899995803833</v>
      </c>
      <c r="E4879" s="7" t="n">
        <v>0</v>
      </c>
      <c r="F4879" s="7" t="n">
        <v>68.2300033569336</v>
      </c>
      <c r="G4879" s="7" t="n">
        <v>81.4000015258789</v>
      </c>
    </row>
    <row r="4880" spans="1:7">
      <c r="A4880" t="s">
        <v>4</v>
      </c>
      <c r="B4880" s="4" t="s">
        <v>5</v>
      </c>
      <c r="C4880" s="4" t="s">
        <v>10</v>
      </c>
      <c r="D4880" s="4" t="s">
        <v>18</v>
      </c>
      <c r="E4880" s="4" t="s">
        <v>18</v>
      </c>
      <c r="F4880" s="4" t="s">
        <v>18</v>
      </c>
      <c r="G4880" s="4" t="s">
        <v>18</v>
      </c>
    </row>
    <row r="4881" spans="1:7">
      <c r="A4881" t="n">
        <v>39126</v>
      </c>
      <c r="B4881" s="34" t="n">
        <v>46</v>
      </c>
      <c r="C4881" s="7" t="n">
        <v>9</v>
      </c>
      <c r="D4881" s="7" t="n">
        <v>-10.5200004577637</v>
      </c>
      <c r="E4881" s="7" t="n">
        <v>0</v>
      </c>
      <c r="F4881" s="7" t="n">
        <v>72.2399978637695</v>
      </c>
      <c r="G4881" s="7" t="n">
        <v>90</v>
      </c>
    </row>
    <row r="4882" spans="1:7">
      <c r="A4882" t="s">
        <v>4</v>
      </c>
      <c r="B4882" s="4" t="s">
        <v>5</v>
      </c>
      <c r="C4882" s="4" t="s">
        <v>10</v>
      </c>
      <c r="D4882" s="4" t="s">
        <v>18</v>
      </c>
      <c r="E4882" s="4" t="s">
        <v>18</v>
      </c>
      <c r="F4882" s="4" t="s">
        <v>18</v>
      </c>
      <c r="G4882" s="4" t="s">
        <v>18</v>
      </c>
    </row>
    <row r="4883" spans="1:7">
      <c r="A4883" t="n">
        <v>39145</v>
      </c>
      <c r="B4883" s="34" t="n">
        <v>46</v>
      </c>
      <c r="C4883" s="7" t="n">
        <v>7030</v>
      </c>
      <c r="D4883" s="7" t="n">
        <v>-12.1199998855591</v>
      </c>
      <c r="E4883" s="7" t="n">
        <v>0</v>
      </c>
      <c r="F4883" s="7" t="n">
        <v>71.6900024414063</v>
      </c>
      <c r="G4883" s="7" t="n">
        <v>90</v>
      </c>
    </row>
    <row r="4884" spans="1:7">
      <c r="A4884" t="s">
        <v>4</v>
      </c>
      <c r="B4884" s="4" t="s">
        <v>5</v>
      </c>
      <c r="C4884" s="4" t="s">
        <v>13</v>
      </c>
      <c r="D4884" s="4" t="s">
        <v>10</v>
      </c>
      <c r="E4884" s="4" t="s">
        <v>13</v>
      </c>
      <c r="F4884" s="4" t="s">
        <v>13</v>
      </c>
      <c r="G4884" s="4" t="s">
        <v>13</v>
      </c>
      <c r="H4884" s="4" t="s">
        <v>13</v>
      </c>
    </row>
    <row r="4885" spans="1:7">
      <c r="A4885" t="n">
        <v>39164</v>
      </c>
      <c r="B4885" s="43" t="n">
        <v>51</v>
      </c>
      <c r="C4885" s="7" t="n">
        <v>2</v>
      </c>
      <c r="D4885" s="7" t="n">
        <v>33</v>
      </c>
      <c r="E4885" s="7" t="n">
        <v>0</v>
      </c>
      <c r="F4885" s="7" t="n">
        <v>0</v>
      </c>
      <c r="G4885" s="7" t="n">
        <v>127</v>
      </c>
      <c r="H4885" s="7" t="n">
        <v>0</v>
      </c>
    </row>
    <row r="4886" spans="1:7">
      <c r="A4886" t="s">
        <v>4</v>
      </c>
      <c r="B4886" s="4" t="s">
        <v>5</v>
      </c>
      <c r="C4886" s="4" t="s">
        <v>13</v>
      </c>
      <c r="D4886" s="4" t="s">
        <v>13</v>
      </c>
      <c r="E4886" s="4" t="s">
        <v>18</v>
      </c>
      <c r="F4886" s="4" t="s">
        <v>18</v>
      </c>
      <c r="G4886" s="4" t="s">
        <v>18</v>
      </c>
      <c r="H4886" s="4" t="s">
        <v>10</v>
      </c>
    </row>
    <row r="4887" spans="1:7">
      <c r="A4887" t="n">
        <v>39172</v>
      </c>
      <c r="B4887" s="38" t="n">
        <v>45</v>
      </c>
      <c r="C4887" s="7" t="n">
        <v>2</v>
      </c>
      <c r="D4887" s="7" t="n">
        <v>3</v>
      </c>
      <c r="E4887" s="7" t="n">
        <v>-6.65000009536743</v>
      </c>
      <c r="F4887" s="7" t="n">
        <v>2.76999998092651</v>
      </c>
      <c r="G4887" s="7" t="n">
        <v>69.9800033569336</v>
      </c>
      <c r="H4887" s="7" t="n">
        <v>0</v>
      </c>
    </row>
    <row r="4888" spans="1:7">
      <c r="A4888" t="s">
        <v>4</v>
      </c>
      <c r="B4888" s="4" t="s">
        <v>5</v>
      </c>
      <c r="C4888" s="4" t="s">
        <v>13</v>
      </c>
      <c r="D4888" s="4" t="s">
        <v>13</v>
      </c>
      <c r="E4888" s="4" t="s">
        <v>18</v>
      </c>
      <c r="F4888" s="4" t="s">
        <v>18</v>
      </c>
      <c r="G4888" s="4" t="s">
        <v>18</v>
      </c>
      <c r="H4888" s="4" t="s">
        <v>10</v>
      </c>
      <c r="I4888" s="4" t="s">
        <v>13</v>
      </c>
    </row>
    <row r="4889" spans="1:7">
      <c r="A4889" t="n">
        <v>39189</v>
      </c>
      <c r="B4889" s="38" t="n">
        <v>45</v>
      </c>
      <c r="C4889" s="7" t="n">
        <v>4</v>
      </c>
      <c r="D4889" s="7" t="n">
        <v>3</v>
      </c>
      <c r="E4889" s="7" t="n">
        <v>10.8999996185303</v>
      </c>
      <c r="F4889" s="7" t="n">
        <v>238.570007324219</v>
      </c>
      <c r="G4889" s="7" t="n">
        <v>0</v>
      </c>
      <c r="H4889" s="7" t="n">
        <v>0</v>
      </c>
      <c r="I4889" s="7" t="n">
        <v>0</v>
      </c>
    </row>
    <row r="4890" spans="1:7">
      <c r="A4890" t="s">
        <v>4</v>
      </c>
      <c r="B4890" s="4" t="s">
        <v>5</v>
      </c>
      <c r="C4890" s="4" t="s">
        <v>13</v>
      </c>
      <c r="D4890" s="4" t="s">
        <v>13</v>
      </c>
      <c r="E4890" s="4" t="s">
        <v>18</v>
      </c>
      <c r="F4890" s="4" t="s">
        <v>10</v>
      </c>
    </row>
    <row r="4891" spans="1:7">
      <c r="A4891" t="n">
        <v>39207</v>
      </c>
      <c r="B4891" s="38" t="n">
        <v>45</v>
      </c>
      <c r="C4891" s="7" t="n">
        <v>5</v>
      </c>
      <c r="D4891" s="7" t="n">
        <v>3</v>
      </c>
      <c r="E4891" s="7" t="n">
        <v>7.5</v>
      </c>
      <c r="F4891" s="7" t="n">
        <v>0</v>
      </c>
    </row>
    <row r="4892" spans="1:7">
      <c r="A4892" t="s">
        <v>4</v>
      </c>
      <c r="B4892" s="4" t="s">
        <v>5</v>
      </c>
      <c r="C4892" s="4" t="s">
        <v>13</v>
      </c>
      <c r="D4892" s="4" t="s">
        <v>13</v>
      </c>
      <c r="E4892" s="4" t="s">
        <v>18</v>
      </c>
      <c r="F4892" s="4" t="s">
        <v>10</v>
      </c>
    </row>
    <row r="4893" spans="1:7">
      <c r="A4893" t="n">
        <v>39216</v>
      </c>
      <c r="B4893" s="38" t="n">
        <v>45</v>
      </c>
      <c r="C4893" s="7" t="n">
        <v>11</v>
      </c>
      <c r="D4893" s="7" t="n">
        <v>3</v>
      </c>
      <c r="E4893" s="7" t="n">
        <v>38</v>
      </c>
      <c r="F4893" s="7" t="n">
        <v>0</v>
      </c>
    </row>
    <row r="4894" spans="1:7">
      <c r="A4894" t="s">
        <v>4</v>
      </c>
      <c r="B4894" s="4" t="s">
        <v>5</v>
      </c>
      <c r="C4894" s="4" t="s">
        <v>13</v>
      </c>
      <c r="D4894" s="4" t="s">
        <v>13</v>
      </c>
      <c r="E4894" s="4" t="s">
        <v>18</v>
      </c>
      <c r="F4894" s="4" t="s">
        <v>18</v>
      </c>
      <c r="G4894" s="4" t="s">
        <v>18</v>
      </c>
      <c r="H4894" s="4" t="s">
        <v>10</v>
      </c>
    </row>
    <row r="4895" spans="1:7">
      <c r="A4895" t="n">
        <v>39225</v>
      </c>
      <c r="B4895" s="38" t="n">
        <v>45</v>
      </c>
      <c r="C4895" s="7" t="n">
        <v>2</v>
      </c>
      <c r="D4895" s="7" t="n">
        <v>3</v>
      </c>
      <c r="E4895" s="7" t="n">
        <v>-6.65000009536743</v>
      </c>
      <c r="F4895" s="7" t="n">
        <v>1.42999994754791</v>
      </c>
      <c r="G4895" s="7" t="n">
        <v>69.9800033569336</v>
      </c>
      <c r="H4895" s="7" t="n">
        <v>3500</v>
      </c>
    </row>
    <row r="4896" spans="1:7">
      <c r="A4896" t="s">
        <v>4</v>
      </c>
      <c r="B4896" s="4" t="s">
        <v>5</v>
      </c>
      <c r="C4896" s="4" t="s">
        <v>13</v>
      </c>
      <c r="D4896" s="4" t="s">
        <v>13</v>
      </c>
      <c r="E4896" s="4" t="s">
        <v>18</v>
      </c>
      <c r="F4896" s="4" t="s">
        <v>18</v>
      </c>
      <c r="G4896" s="4" t="s">
        <v>18</v>
      </c>
      <c r="H4896" s="4" t="s">
        <v>10</v>
      </c>
      <c r="I4896" s="4" t="s">
        <v>13</v>
      </c>
    </row>
    <row r="4897" spans="1:9">
      <c r="A4897" t="n">
        <v>39242</v>
      </c>
      <c r="B4897" s="38" t="n">
        <v>45</v>
      </c>
      <c r="C4897" s="7" t="n">
        <v>4</v>
      </c>
      <c r="D4897" s="7" t="n">
        <v>3</v>
      </c>
      <c r="E4897" s="7" t="n">
        <v>14.4899997711182</v>
      </c>
      <c r="F4897" s="7" t="n">
        <v>238.570007324219</v>
      </c>
      <c r="G4897" s="7" t="n">
        <v>0</v>
      </c>
      <c r="H4897" s="7" t="n">
        <v>3500</v>
      </c>
      <c r="I4897" s="7" t="n">
        <v>0</v>
      </c>
    </row>
    <row r="4898" spans="1:9">
      <c r="A4898" t="s">
        <v>4</v>
      </c>
      <c r="B4898" s="4" t="s">
        <v>5</v>
      </c>
      <c r="C4898" s="4" t="s">
        <v>13</v>
      </c>
      <c r="D4898" s="4" t="s">
        <v>13</v>
      </c>
      <c r="E4898" s="4" t="s">
        <v>18</v>
      </c>
      <c r="F4898" s="4" t="s">
        <v>10</v>
      </c>
    </row>
    <row r="4899" spans="1:9">
      <c r="A4899" t="n">
        <v>39260</v>
      </c>
      <c r="B4899" s="38" t="n">
        <v>45</v>
      </c>
      <c r="C4899" s="7" t="n">
        <v>5</v>
      </c>
      <c r="D4899" s="7" t="n">
        <v>3</v>
      </c>
      <c r="E4899" s="7" t="n">
        <v>7.5</v>
      </c>
      <c r="F4899" s="7" t="n">
        <v>3500</v>
      </c>
    </row>
    <row r="4900" spans="1:9">
      <c r="A4900" t="s">
        <v>4</v>
      </c>
      <c r="B4900" s="4" t="s">
        <v>5</v>
      </c>
      <c r="C4900" s="4" t="s">
        <v>13</v>
      </c>
      <c r="D4900" s="4" t="s">
        <v>13</v>
      </c>
      <c r="E4900" s="4" t="s">
        <v>18</v>
      </c>
      <c r="F4900" s="4" t="s">
        <v>10</v>
      </c>
    </row>
    <row r="4901" spans="1:9">
      <c r="A4901" t="n">
        <v>39269</v>
      </c>
      <c r="B4901" s="38" t="n">
        <v>45</v>
      </c>
      <c r="C4901" s="7" t="n">
        <v>11</v>
      </c>
      <c r="D4901" s="7" t="n">
        <v>3</v>
      </c>
      <c r="E4901" s="7" t="n">
        <v>38</v>
      </c>
      <c r="F4901" s="7" t="n">
        <v>3500</v>
      </c>
    </row>
    <row r="4902" spans="1:9">
      <c r="A4902" t="s">
        <v>4</v>
      </c>
      <c r="B4902" s="4" t="s">
        <v>5</v>
      </c>
      <c r="C4902" s="4" t="s">
        <v>13</v>
      </c>
      <c r="D4902" s="4" t="s">
        <v>10</v>
      </c>
      <c r="E4902" s="4" t="s">
        <v>18</v>
      </c>
    </row>
    <row r="4903" spans="1:9">
      <c r="A4903" t="n">
        <v>39278</v>
      </c>
      <c r="B4903" s="23" t="n">
        <v>58</v>
      </c>
      <c r="C4903" s="7" t="n">
        <v>100</v>
      </c>
      <c r="D4903" s="7" t="n">
        <v>1000</v>
      </c>
      <c r="E4903" s="7" t="n">
        <v>1</v>
      </c>
    </row>
    <row r="4904" spans="1:9">
      <c r="A4904" t="s">
        <v>4</v>
      </c>
      <c r="B4904" s="4" t="s">
        <v>5</v>
      </c>
      <c r="C4904" s="4" t="s">
        <v>13</v>
      </c>
      <c r="D4904" s="4" t="s">
        <v>10</v>
      </c>
    </row>
    <row r="4905" spans="1:9">
      <c r="A4905" t="n">
        <v>39286</v>
      </c>
      <c r="B4905" s="23" t="n">
        <v>58</v>
      </c>
      <c r="C4905" s="7" t="n">
        <v>255</v>
      </c>
      <c r="D4905" s="7" t="n">
        <v>0</v>
      </c>
    </row>
    <row r="4906" spans="1:9">
      <c r="A4906" t="s">
        <v>4</v>
      </c>
      <c r="B4906" s="4" t="s">
        <v>5</v>
      </c>
      <c r="C4906" s="4" t="s">
        <v>13</v>
      </c>
      <c r="D4906" s="4" t="s">
        <v>10</v>
      </c>
    </row>
    <row r="4907" spans="1:9">
      <c r="A4907" t="n">
        <v>39290</v>
      </c>
      <c r="B4907" s="38" t="n">
        <v>45</v>
      </c>
      <c r="C4907" s="7" t="n">
        <v>7</v>
      </c>
      <c r="D4907" s="7" t="n">
        <v>255</v>
      </c>
    </row>
    <row r="4908" spans="1:9">
      <c r="A4908" t="s">
        <v>4</v>
      </c>
      <c r="B4908" s="4" t="s">
        <v>5</v>
      </c>
      <c r="C4908" s="4" t="s">
        <v>10</v>
      </c>
    </row>
    <row r="4909" spans="1:9">
      <c r="A4909" t="n">
        <v>39294</v>
      </c>
      <c r="B4909" s="30" t="n">
        <v>16</v>
      </c>
      <c r="C4909" s="7" t="n">
        <v>1000</v>
      </c>
    </row>
    <row r="4910" spans="1:9">
      <c r="A4910" t="s">
        <v>4</v>
      </c>
      <c r="B4910" s="4" t="s">
        <v>5</v>
      </c>
      <c r="C4910" s="4" t="s">
        <v>13</v>
      </c>
      <c r="D4910" s="4" t="s">
        <v>10</v>
      </c>
      <c r="E4910" s="4" t="s">
        <v>18</v>
      </c>
    </row>
    <row r="4911" spans="1:9">
      <c r="A4911" t="n">
        <v>39297</v>
      </c>
      <c r="B4911" s="23" t="n">
        <v>58</v>
      </c>
      <c r="C4911" s="7" t="n">
        <v>101</v>
      </c>
      <c r="D4911" s="7" t="n">
        <v>500</v>
      </c>
      <c r="E4911" s="7" t="n">
        <v>1</v>
      </c>
    </row>
    <row r="4912" spans="1:9">
      <c r="A4912" t="s">
        <v>4</v>
      </c>
      <c r="B4912" s="4" t="s">
        <v>5</v>
      </c>
      <c r="C4912" s="4" t="s">
        <v>13</v>
      </c>
      <c r="D4912" s="4" t="s">
        <v>10</v>
      </c>
    </row>
    <row r="4913" spans="1:9">
      <c r="A4913" t="n">
        <v>39305</v>
      </c>
      <c r="B4913" s="23" t="n">
        <v>58</v>
      </c>
      <c r="C4913" s="7" t="n">
        <v>254</v>
      </c>
      <c r="D4913" s="7" t="n">
        <v>0</v>
      </c>
    </row>
    <row r="4914" spans="1:9">
      <c r="A4914" t="s">
        <v>4</v>
      </c>
      <c r="B4914" s="4" t="s">
        <v>5</v>
      </c>
      <c r="C4914" s="4" t="s">
        <v>13</v>
      </c>
    </row>
    <row r="4915" spans="1:9">
      <c r="A4915" t="n">
        <v>39309</v>
      </c>
      <c r="B4915" s="38" t="n">
        <v>45</v>
      </c>
      <c r="C4915" s="7" t="n">
        <v>0</v>
      </c>
    </row>
    <row r="4916" spans="1:9">
      <c r="A4916" t="s">
        <v>4</v>
      </c>
      <c r="B4916" s="4" t="s">
        <v>5</v>
      </c>
      <c r="C4916" s="4" t="s">
        <v>13</v>
      </c>
      <c r="D4916" s="4" t="s">
        <v>13</v>
      </c>
      <c r="E4916" s="4" t="s">
        <v>18</v>
      </c>
      <c r="F4916" s="4" t="s">
        <v>18</v>
      </c>
      <c r="G4916" s="4" t="s">
        <v>18</v>
      </c>
      <c r="H4916" s="4" t="s">
        <v>10</v>
      </c>
    </row>
    <row r="4917" spans="1:9">
      <c r="A4917" t="n">
        <v>39311</v>
      </c>
      <c r="B4917" s="38" t="n">
        <v>45</v>
      </c>
      <c r="C4917" s="7" t="n">
        <v>2</v>
      </c>
      <c r="D4917" s="7" t="n">
        <v>3</v>
      </c>
      <c r="E4917" s="7" t="n">
        <v>-4.86999988555908</v>
      </c>
      <c r="F4917" s="7" t="n">
        <v>1.07000005245209</v>
      </c>
      <c r="G4917" s="7" t="n">
        <v>77.0400009155273</v>
      </c>
      <c r="H4917" s="7" t="n">
        <v>0</v>
      </c>
    </row>
    <row r="4918" spans="1:9">
      <c r="A4918" t="s">
        <v>4</v>
      </c>
      <c r="B4918" s="4" t="s">
        <v>5</v>
      </c>
      <c r="C4918" s="4" t="s">
        <v>13</v>
      </c>
      <c r="D4918" s="4" t="s">
        <v>13</v>
      </c>
      <c r="E4918" s="4" t="s">
        <v>18</v>
      </c>
      <c r="F4918" s="4" t="s">
        <v>18</v>
      </c>
      <c r="G4918" s="4" t="s">
        <v>18</v>
      </c>
      <c r="H4918" s="4" t="s">
        <v>10</v>
      </c>
      <c r="I4918" s="4" t="s">
        <v>13</v>
      </c>
    </row>
    <row r="4919" spans="1:9">
      <c r="A4919" t="n">
        <v>39328</v>
      </c>
      <c r="B4919" s="38" t="n">
        <v>45</v>
      </c>
      <c r="C4919" s="7" t="n">
        <v>4</v>
      </c>
      <c r="D4919" s="7" t="n">
        <v>3</v>
      </c>
      <c r="E4919" s="7" t="n">
        <v>344.350006103516</v>
      </c>
      <c r="F4919" s="7" t="n">
        <v>63.0499992370605</v>
      </c>
      <c r="G4919" s="7" t="n">
        <v>0</v>
      </c>
      <c r="H4919" s="7" t="n">
        <v>0</v>
      </c>
      <c r="I4919" s="7" t="n">
        <v>0</v>
      </c>
    </row>
    <row r="4920" spans="1:9">
      <c r="A4920" t="s">
        <v>4</v>
      </c>
      <c r="B4920" s="4" t="s">
        <v>5</v>
      </c>
      <c r="C4920" s="4" t="s">
        <v>13</v>
      </c>
      <c r="D4920" s="4" t="s">
        <v>13</v>
      </c>
      <c r="E4920" s="4" t="s">
        <v>18</v>
      </c>
      <c r="F4920" s="4" t="s">
        <v>10</v>
      </c>
    </row>
    <row r="4921" spans="1:9">
      <c r="A4921" t="n">
        <v>39346</v>
      </c>
      <c r="B4921" s="38" t="n">
        <v>45</v>
      </c>
      <c r="C4921" s="7" t="n">
        <v>5</v>
      </c>
      <c r="D4921" s="7" t="n">
        <v>3</v>
      </c>
      <c r="E4921" s="7" t="n">
        <v>3.59999990463257</v>
      </c>
      <c r="F4921" s="7" t="n">
        <v>0</v>
      </c>
    </row>
    <row r="4922" spans="1:9">
      <c r="A4922" t="s">
        <v>4</v>
      </c>
      <c r="B4922" s="4" t="s">
        <v>5</v>
      </c>
      <c r="C4922" s="4" t="s">
        <v>13</v>
      </c>
      <c r="D4922" s="4" t="s">
        <v>13</v>
      </c>
      <c r="E4922" s="4" t="s">
        <v>18</v>
      </c>
      <c r="F4922" s="4" t="s">
        <v>10</v>
      </c>
    </row>
    <row r="4923" spans="1:9">
      <c r="A4923" t="n">
        <v>39355</v>
      </c>
      <c r="B4923" s="38" t="n">
        <v>45</v>
      </c>
      <c r="C4923" s="7" t="n">
        <v>11</v>
      </c>
      <c r="D4923" s="7" t="n">
        <v>3</v>
      </c>
      <c r="E4923" s="7" t="n">
        <v>38</v>
      </c>
      <c r="F4923" s="7" t="n">
        <v>0</v>
      </c>
    </row>
    <row r="4924" spans="1:9">
      <c r="A4924" t="s">
        <v>4</v>
      </c>
      <c r="B4924" s="4" t="s">
        <v>5</v>
      </c>
      <c r="C4924" s="4" t="s">
        <v>13</v>
      </c>
      <c r="D4924" s="4" t="s">
        <v>13</v>
      </c>
      <c r="E4924" s="4" t="s">
        <v>18</v>
      </c>
      <c r="F4924" s="4" t="s">
        <v>18</v>
      </c>
      <c r="G4924" s="4" t="s">
        <v>18</v>
      </c>
      <c r="H4924" s="4" t="s">
        <v>10</v>
      </c>
    </row>
    <row r="4925" spans="1:9">
      <c r="A4925" t="n">
        <v>39364</v>
      </c>
      <c r="B4925" s="38" t="n">
        <v>45</v>
      </c>
      <c r="C4925" s="7" t="n">
        <v>2</v>
      </c>
      <c r="D4925" s="7" t="n">
        <v>3</v>
      </c>
      <c r="E4925" s="7" t="n">
        <v>-4.86999988555908</v>
      </c>
      <c r="F4925" s="7" t="n">
        <v>1.32000005245209</v>
      </c>
      <c r="G4925" s="7" t="n">
        <v>77.0400009155273</v>
      </c>
      <c r="H4925" s="7" t="n">
        <v>4000</v>
      </c>
    </row>
    <row r="4926" spans="1:9">
      <c r="A4926" t="s">
        <v>4</v>
      </c>
      <c r="B4926" s="4" t="s">
        <v>5</v>
      </c>
      <c r="C4926" s="4" t="s">
        <v>13</v>
      </c>
      <c r="D4926" s="4" t="s">
        <v>13</v>
      </c>
      <c r="E4926" s="4" t="s">
        <v>18</v>
      </c>
      <c r="F4926" s="4" t="s">
        <v>18</v>
      </c>
      <c r="G4926" s="4" t="s">
        <v>18</v>
      </c>
      <c r="H4926" s="4" t="s">
        <v>10</v>
      </c>
      <c r="I4926" s="4" t="s">
        <v>13</v>
      </c>
    </row>
    <row r="4927" spans="1:9">
      <c r="A4927" t="n">
        <v>39381</v>
      </c>
      <c r="B4927" s="38" t="n">
        <v>45</v>
      </c>
      <c r="C4927" s="7" t="n">
        <v>4</v>
      </c>
      <c r="D4927" s="7" t="n">
        <v>3</v>
      </c>
      <c r="E4927" s="7" t="n">
        <v>344.350006103516</v>
      </c>
      <c r="F4927" s="7" t="n">
        <v>63.0499992370605</v>
      </c>
      <c r="G4927" s="7" t="n">
        <v>0</v>
      </c>
      <c r="H4927" s="7" t="n">
        <v>4000</v>
      </c>
      <c r="I4927" s="7" t="n">
        <v>0</v>
      </c>
    </row>
    <row r="4928" spans="1:9">
      <c r="A4928" t="s">
        <v>4</v>
      </c>
      <c r="B4928" s="4" t="s">
        <v>5</v>
      </c>
      <c r="C4928" s="4" t="s">
        <v>13</v>
      </c>
      <c r="D4928" s="4" t="s">
        <v>13</v>
      </c>
      <c r="E4928" s="4" t="s">
        <v>18</v>
      </c>
      <c r="F4928" s="4" t="s">
        <v>10</v>
      </c>
    </row>
    <row r="4929" spans="1:9">
      <c r="A4929" t="n">
        <v>39399</v>
      </c>
      <c r="B4929" s="38" t="n">
        <v>45</v>
      </c>
      <c r="C4929" s="7" t="n">
        <v>5</v>
      </c>
      <c r="D4929" s="7" t="n">
        <v>3</v>
      </c>
      <c r="E4929" s="7" t="n">
        <v>3.59999990463257</v>
      </c>
      <c r="F4929" s="7" t="n">
        <v>4000</v>
      </c>
    </row>
    <row r="4930" spans="1:9">
      <c r="A4930" t="s">
        <v>4</v>
      </c>
      <c r="B4930" s="4" t="s">
        <v>5</v>
      </c>
      <c r="C4930" s="4" t="s">
        <v>13</v>
      </c>
      <c r="D4930" s="4" t="s">
        <v>13</v>
      </c>
      <c r="E4930" s="4" t="s">
        <v>18</v>
      </c>
      <c r="F4930" s="4" t="s">
        <v>10</v>
      </c>
    </row>
    <row r="4931" spans="1:9">
      <c r="A4931" t="n">
        <v>39408</v>
      </c>
      <c r="B4931" s="38" t="n">
        <v>45</v>
      </c>
      <c r="C4931" s="7" t="n">
        <v>11</v>
      </c>
      <c r="D4931" s="7" t="n">
        <v>3</v>
      </c>
      <c r="E4931" s="7" t="n">
        <v>38</v>
      </c>
      <c r="F4931" s="7" t="n">
        <v>4000</v>
      </c>
    </row>
    <row r="4932" spans="1:9">
      <c r="A4932" t="s">
        <v>4</v>
      </c>
      <c r="B4932" s="4" t="s">
        <v>5</v>
      </c>
      <c r="C4932" s="4" t="s">
        <v>10</v>
      </c>
    </row>
    <row r="4933" spans="1:9">
      <c r="A4933" t="n">
        <v>39417</v>
      </c>
      <c r="B4933" s="30" t="n">
        <v>16</v>
      </c>
      <c r="C4933" s="7" t="n">
        <v>1500</v>
      </c>
    </row>
    <row r="4934" spans="1:9">
      <c r="A4934" t="s">
        <v>4</v>
      </c>
      <c r="B4934" s="4" t="s">
        <v>5</v>
      </c>
      <c r="C4934" s="4" t="s">
        <v>10</v>
      </c>
      <c r="D4934" s="4" t="s">
        <v>18</v>
      </c>
      <c r="E4934" s="4" t="s">
        <v>18</v>
      </c>
      <c r="F4934" s="4" t="s">
        <v>13</v>
      </c>
    </row>
    <row r="4935" spans="1:9">
      <c r="A4935" t="n">
        <v>39420</v>
      </c>
      <c r="B4935" s="50" t="n">
        <v>52</v>
      </c>
      <c r="C4935" s="7" t="n">
        <v>7032</v>
      </c>
      <c r="D4935" s="7" t="n">
        <v>270</v>
      </c>
      <c r="E4935" s="7" t="n">
        <v>5</v>
      </c>
      <c r="F4935" s="7" t="n">
        <v>0</v>
      </c>
    </row>
    <row r="4936" spans="1:9">
      <c r="A4936" t="s">
        <v>4</v>
      </c>
      <c r="B4936" s="4" t="s">
        <v>5</v>
      </c>
      <c r="C4936" s="4" t="s">
        <v>10</v>
      </c>
    </row>
    <row r="4937" spans="1:9">
      <c r="A4937" t="n">
        <v>39432</v>
      </c>
      <c r="B4937" s="30" t="n">
        <v>16</v>
      </c>
      <c r="C4937" s="7" t="n">
        <v>500</v>
      </c>
    </row>
    <row r="4938" spans="1:9">
      <c r="A4938" t="s">
        <v>4</v>
      </c>
      <c r="B4938" s="4" t="s">
        <v>5</v>
      </c>
      <c r="C4938" s="4" t="s">
        <v>10</v>
      </c>
      <c r="D4938" s="4" t="s">
        <v>18</v>
      </c>
      <c r="E4938" s="4" t="s">
        <v>18</v>
      </c>
      <c r="F4938" s="4" t="s">
        <v>13</v>
      </c>
    </row>
    <row r="4939" spans="1:9">
      <c r="A4939" t="n">
        <v>39435</v>
      </c>
      <c r="B4939" s="50" t="n">
        <v>52</v>
      </c>
      <c r="C4939" s="7" t="n">
        <v>0</v>
      </c>
      <c r="D4939" s="7" t="n">
        <v>270</v>
      </c>
      <c r="E4939" s="7" t="n">
        <v>5</v>
      </c>
      <c r="F4939" s="7" t="n">
        <v>0</v>
      </c>
    </row>
    <row r="4940" spans="1:9">
      <c r="A4940" t="s">
        <v>4</v>
      </c>
      <c r="B4940" s="4" t="s">
        <v>5</v>
      </c>
      <c r="C4940" s="4" t="s">
        <v>10</v>
      </c>
    </row>
    <row r="4941" spans="1:9">
      <c r="A4941" t="n">
        <v>39447</v>
      </c>
      <c r="B4941" s="55" t="n">
        <v>54</v>
      </c>
      <c r="C4941" s="7" t="n">
        <v>7032</v>
      </c>
    </row>
    <row r="4942" spans="1:9">
      <c r="A4942" t="s">
        <v>4</v>
      </c>
      <c r="B4942" s="4" t="s">
        <v>5</v>
      </c>
      <c r="C4942" s="4" t="s">
        <v>10</v>
      </c>
    </row>
    <row r="4943" spans="1:9">
      <c r="A4943" t="n">
        <v>39450</v>
      </c>
      <c r="B4943" s="55" t="n">
        <v>54</v>
      </c>
      <c r="C4943" s="7" t="n">
        <v>0</v>
      </c>
    </row>
    <row r="4944" spans="1:9">
      <c r="A4944" t="s">
        <v>4</v>
      </c>
      <c r="B4944" s="4" t="s">
        <v>5</v>
      </c>
      <c r="C4944" s="4" t="s">
        <v>13</v>
      </c>
      <c r="D4944" s="4" t="s">
        <v>10</v>
      </c>
      <c r="E4944" s="4" t="s">
        <v>18</v>
      </c>
      <c r="F4944" s="4" t="s">
        <v>10</v>
      </c>
      <c r="G4944" s="4" t="s">
        <v>9</v>
      </c>
      <c r="H4944" s="4" t="s">
        <v>9</v>
      </c>
      <c r="I4944" s="4" t="s">
        <v>10</v>
      </c>
      <c r="J4944" s="4" t="s">
        <v>10</v>
      </c>
      <c r="K4944" s="4" t="s">
        <v>9</v>
      </c>
      <c r="L4944" s="4" t="s">
        <v>9</v>
      </c>
      <c r="M4944" s="4" t="s">
        <v>9</v>
      </c>
      <c r="N4944" s="4" t="s">
        <v>9</v>
      </c>
      <c r="O4944" s="4" t="s">
        <v>6</v>
      </c>
    </row>
    <row r="4945" spans="1:15">
      <c r="A4945" t="n">
        <v>39453</v>
      </c>
      <c r="B4945" s="14" t="n">
        <v>50</v>
      </c>
      <c r="C4945" s="7" t="n">
        <v>0</v>
      </c>
      <c r="D4945" s="7" t="n">
        <v>4407</v>
      </c>
      <c r="E4945" s="7" t="n">
        <v>1</v>
      </c>
      <c r="F4945" s="7" t="n">
        <v>0</v>
      </c>
      <c r="G4945" s="7" t="n">
        <v>0</v>
      </c>
      <c r="H4945" s="7" t="n">
        <v>0</v>
      </c>
      <c r="I4945" s="7" t="n">
        <v>0</v>
      </c>
      <c r="J4945" s="7" t="n">
        <v>65533</v>
      </c>
      <c r="K4945" s="7" t="n">
        <v>0</v>
      </c>
      <c r="L4945" s="7" t="n">
        <v>0</v>
      </c>
      <c r="M4945" s="7" t="n">
        <v>0</v>
      </c>
      <c r="N4945" s="7" t="n">
        <v>0</v>
      </c>
      <c r="O4945" s="7" t="s">
        <v>12</v>
      </c>
    </row>
    <row r="4946" spans="1:15">
      <c r="A4946" t="s">
        <v>4</v>
      </c>
      <c r="B4946" s="4" t="s">
        <v>5</v>
      </c>
      <c r="C4946" s="4" t="s">
        <v>13</v>
      </c>
      <c r="D4946" s="4" t="s">
        <v>10</v>
      </c>
      <c r="E4946" s="4" t="s">
        <v>10</v>
      </c>
      <c r="F4946" s="4" t="s">
        <v>10</v>
      </c>
      <c r="G4946" s="4" t="s">
        <v>10</v>
      </c>
      <c r="H4946" s="4" t="s">
        <v>10</v>
      </c>
      <c r="I4946" s="4" t="s">
        <v>6</v>
      </c>
      <c r="J4946" s="4" t="s">
        <v>18</v>
      </c>
      <c r="K4946" s="4" t="s">
        <v>18</v>
      </c>
      <c r="L4946" s="4" t="s">
        <v>18</v>
      </c>
      <c r="M4946" s="4" t="s">
        <v>9</v>
      </c>
      <c r="N4946" s="4" t="s">
        <v>9</v>
      </c>
      <c r="O4946" s="4" t="s">
        <v>18</v>
      </c>
      <c r="P4946" s="4" t="s">
        <v>18</v>
      </c>
      <c r="Q4946" s="4" t="s">
        <v>18</v>
      </c>
      <c r="R4946" s="4" t="s">
        <v>18</v>
      </c>
      <c r="S4946" s="4" t="s">
        <v>13</v>
      </c>
    </row>
    <row r="4947" spans="1:15">
      <c r="A4947" t="n">
        <v>39492</v>
      </c>
      <c r="B4947" s="31" t="n">
        <v>39</v>
      </c>
      <c r="C4947" s="7" t="n">
        <v>12</v>
      </c>
      <c r="D4947" s="7" t="n">
        <v>65533</v>
      </c>
      <c r="E4947" s="7" t="n">
        <v>208</v>
      </c>
      <c r="F4947" s="7" t="n">
        <v>0</v>
      </c>
      <c r="G4947" s="7" t="n">
        <v>0</v>
      </c>
      <c r="H4947" s="7" t="n">
        <v>259</v>
      </c>
      <c r="I4947" s="7" t="s">
        <v>12</v>
      </c>
      <c r="J4947" s="7" t="n">
        <v>0</v>
      </c>
      <c r="K4947" s="7" t="n">
        <v>0.800000011920929</v>
      </c>
      <c r="L4947" s="7" t="n">
        <v>0</v>
      </c>
      <c r="M4947" s="7" t="n">
        <v>0</v>
      </c>
      <c r="N4947" s="7" t="n">
        <v>0</v>
      </c>
      <c r="O4947" s="7" t="n">
        <v>0</v>
      </c>
      <c r="P4947" s="7" t="n">
        <v>1</v>
      </c>
      <c r="Q4947" s="7" t="n">
        <v>1</v>
      </c>
      <c r="R4947" s="7" t="n">
        <v>1</v>
      </c>
      <c r="S4947" s="7" t="n">
        <v>255</v>
      </c>
    </row>
    <row r="4948" spans="1:15">
      <c r="A4948" t="s">
        <v>4</v>
      </c>
      <c r="B4948" s="4" t="s">
        <v>5</v>
      </c>
      <c r="C4948" s="4" t="s">
        <v>10</v>
      </c>
      <c r="D4948" s="4" t="s">
        <v>9</v>
      </c>
      <c r="E4948" s="4" t="s">
        <v>9</v>
      </c>
      <c r="F4948" s="4" t="s">
        <v>9</v>
      </c>
      <c r="G4948" s="4" t="s">
        <v>9</v>
      </c>
      <c r="H4948" s="4" t="s">
        <v>10</v>
      </c>
      <c r="I4948" s="4" t="s">
        <v>13</v>
      </c>
    </row>
    <row r="4949" spans="1:15">
      <c r="A4949" t="n">
        <v>39542</v>
      </c>
      <c r="B4949" s="70" t="n">
        <v>66</v>
      </c>
      <c r="C4949" s="7" t="n">
        <v>0</v>
      </c>
      <c r="D4949" s="7" t="n">
        <v>1065353216</v>
      </c>
      <c r="E4949" s="7" t="n">
        <v>1065353216</v>
      </c>
      <c r="F4949" s="7" t="n">
        <v>1065353216</v>
      </c>
      <c r="G4949" s="7" t="n">
        <v>0</v>
      </c>
      <c r="H4949" s="7" t="n">
        <v>1000</v>
      </c>
      <c r="I4949" s="7" t="n">
        <v>3</v>
      </c>
    </row>
    <row r="4950" spans="1:15">
      <c r="A4950" t="s">
        <v>4</v>
      </c>
      <c r="B4950" s="4" t="s">
        <v>5</v>
      </c>
      <c r="C4950" s="4" t="s">
        <v>10</v>
      </c>
      <c r="D4950" s="4" t="s">
        <v>9</v>
      </c>
    </row>
    <row r="4951" spans="1:15">
      <c r="A4951" t="n">
        <v>39564</v>
      </c>
      <c r="B4951" s="35" t="n">
        <v>43</v>
      </c>
      <c r="C4951" s="7" t="n">
        <v>0</v>
      </c>
      <c r="D4951" s="7" t="n">
        <v>512</v>
      </c>
    </row>
    <row r="4952" spans="1:15">
      <c r="A4952" t="s">
        <v>4</v>
      </c>
      <c r="B4952" s="4" t="s">
        <v>5</v>
      </c>
      <c r="C4952" s="4" t="s">
        <v>13</v>
      </c>
      <c r="D4952" s="4" t="s">
        <v>10</v>
      </c>
      <c r="E4952" s="4" t="s">
        <v>10</v>
      </c>
      <c r="F4952" s="4" t="s">
        <v>10</v>
      </c>
      <c r="G4952" s="4" t="s">
        <v>10</v>
      </c>
      <c r="H4952" s="4" t="s">
        <v>10</v>
      </c>
      <c r="I4952" s="4" t="s">
        <v>6</v>
      </c>
      <c r="J4952" s="4" t="s">
        <v>18</v>
      </c>
      <c r="K4952" s="4" t="s">
        <v>18</v>
      </c>
      <c r="L4952" s="4" t="s">
        <v>18</v>
      </c>
      <c r="M4952" s="4" t="s">
        <v>9</v>
      </c>
      <c r="N4952" s="4" t="s">
        <v>9</v>
      </c>
      <c r="O4952" s="4" t="s">
        <v>18</v>
      </c>
      <c r="P4952" s="4" t="s">
        <v>18</v>
      </c>
      <c r="Q4952" s="4" t="s">
        <v>18</v>
      </c>
      <c r="R4952" s="4" t="s">
        <v>18</v>
      </c>
      <c r="S4952" s="4" t="s">
        <v>13</v>
      </c>
    </row>
    <row r="4953" spans="1:15">
      <c r="A4953" t="n">
        <v>39571</v>
      </c>
      <c r="B4953" s="31" t="n">
        <v>39</v>
      </c>
      <c r="C4953" s="7" t="n">
        <v>12</v>
      </c>
      <c r="D4953" s="7" t="n">
        <v>65533</v>
      </c>
      <c r="E4953" s="7" t="n">
        <v>208</v>
      </c>
      <c r="F4953" s="7" t="n">
        <v>0</v>
      </c>
      <c r="G4953" s="7" t="n">
        <v>7032</v>
      </c>
      <c r="H4953" s="7" t="n">
        <v>259</v>
      </c>
      <c r="I4953" s="7" t="s">
        <v>12</v>
      </c>
      <c r="J4953" s="7" t="n">
        <v>0</v>
      </c>
      <c r="K4953" s="7" t="n">
        <v>0.699999988079071</v>
      </c>
      <c r="L4953" s="7" t="n">
        <v>0</v>
      </c>
      <c r="M4953" s="7" t="n">
        <v>0</v>
      </c>
      <c r="N4953" s="7" t="n">
        <v>0</v>
      </c>
      <c r="O4953" s="7" t="n">
        <v>0</v>
      </c>
      <c r="P4953" s="7" t="n">
        <v>0.600000023841858</v>
      </c>
      <c r="Q4953" s="7" t="n">
        <v>0.600000023841858</v>
      </c>
      <c r="R4953" s="7" t="n">
        <v>0.600000023841858</v>
      </c>
      <c r="S4953" s="7" t="n">
        <v>255</v>
      </c>
    </row>
    <row r="4954" spans="1:15">
      <c r="A4954" t="s">
        <v>4</v>
      </c>
      <c r="B4954" s="4" t="s">
        <v>5</v>
      </c>
      <c r="C4954" s="4" t="s">
        <v>10</v>
      </c>
      <c r="D4954" s="4" t="s">
        <v>9</v>
      </c>
      <c r="E4954" s="4" t="s">
        <v>9</v>
      </c>
      <c r="F4954" s="4" t="s">
        <v>9</v>
      </c>
      <c r="G4954" s="4" t="s">
        <v>9</v>
      </c>
      <c r="H4954" s="4" t="s">
        <v>10</v>
      </c>
      <c r="I4954" s="4" t="s">
        <v>13</v>
      </c>
    </row>
    <row r="4955" spans="1:15">
      <c r="A4955" t="n">
        <v>39621</v>
      </c>
      <c r="B4955" s="70" t="n">
        <v>66</v>
      </c>
      <c r="C4955" s="7" t="n">
        <v>7032</v>
      </c>
      <c r="D4955" s="7" t="n">
        <v>1065353216</v>
      </c>
      <c r="E4955" s="7" t="n">
        <v>1065353216</v>
      </c>
      <c r="F4955" s="7" t="n">
        <v>1065353216</v>
      </c>
      <c r="G4955" s="7" t="n">
        <v>0</v>
      </c>
      <c r="H4955" s="7" t="n">
        <v>1000</v>
      </c>
      <c r="I4955" s="7" t="n">
        <v>3</v>
      </c>
    </row>
    <row r="4956" spans="1:15">
      <c r="A4956" t="s">
        <v>4</v>
      </c>
      <c r="B4956" s="4" t="s">
        <v>5</v>
      </c>
      <c r="C4956" s="4" t="s">
        <v>10</v>
      </c>
      <c r="D4956" s="4" t="s">
        <v>9</v>
      </c>
    </row>
    <row r="4957" spans="1:15">
      <c r="A4957" t="n">
        <v>39643</v>
      </c>
      <c r="B4957" s="35" t="n">
        <v>43</v>
      </c>
      <c r="C4957" s="7" t="n">
        <v>7032</v>
      </c>
      <c r="D4957" s="7" t="n">
        <v>512</v>
      </c>
    </row>
    <row r="4958" spans="1:15">
      <c r="A4958" t="s">
        <v>4</v>
      </c>
      <c r="B4958" s="4" t="s">
        <v>5</v>
      </c>
      <c r="C4958" s="4" t="s">
        <v>10</v>
      </c>
    </row>
    <row r="4959" spans="1:15">
      <c r="A4959" t="n">
        <v>39650</v>
      </c>
      <c r="B4959" s="30" t="n">
        <v>16</v>
      </c>
      <c r="C4959" s="7" t="n">
        <v>1000</v>
      </c>
    </row>
    <row r="4960" spans="1:15">
      <c r="A4960" t="s">
        <v>4</v>
      </c>
      <c r="B4960" s="4" t="s">
        <v>5</v>
      </c>
      <c r="C4960" s="4" t="s">
        <v>13</v>
      </c>
      <c r="D4960" s="4" t="s">
        <v>10</v>
      </c>
      <c r="E4960" s="4" t="s">
        <v>18</v>
      </c>
      <c r="F4960" s="4" t="s">
        <v>10</v>
      </c>
      <c r="G4960" s="4" t="s">
        <v>9</v>
      </c>
      <c r="H4960" s="4" t="s">
        <v>9</v>
      </c>
      <c r="I4960" s="4" t="s">
        <v>10</v>
      </c>
      <c r="J4960" s="4" t="s">
        <v>10</v>
      </c>
      <c r="K4960" s="4" t="s">
        <v>9</v>
      </c>
      <c r="L4960" s="4" t="s">
        <v>9</v>
      </c>
      <c r="M4960" s="4" t="s">
        <v>9</v>
      </c>
      <c r="N4960" s="4" t="s">
        <v>9</v>
      </c>
      <c r="O4960" s="4" t="s">
        <v>6</v>
      </c>
    </row>
    <row r="4961" spans="1:19">
      <c r="A4961" t="n">
        <v>39653</v>
      </c>
      <c r="B4961" s="14" t="n">
        <v>50</v>
      </c>
      <c r="C4961" s="7" t="n">
        <v>0</v>
      </c>
      <c r="D4961" s="7" t="n">
        <v>4120</v>
      </c>
      <c r="E4961" s="7" t="n">
        <v>0.5</v>
      </c>
      <c r="F4961" s="7" t="n">
        <v>0</v>
      </c>
      <c r="G4961" s="7" t="n">
        <v>0</v>
      </c>
      <c r="H4961" s="7" t="n">
        <v>-1073741824</v>
      </c>
      <c r="I4961" s="7" t="n">
        <v>0</v>
      </c>
      <c r="J4961" s="7" t="n">
        <v>65533</v>
      </c>
      <c r="K4961" s="7" t="n">
        <v>0</v>
      </c>
      <c r="L4961" s="7" t="n">
        <v>0</v>
      </c>
      <c r="M4961" s="7" t="n">
        <v>0</v>
      </c>
      <c r="N4961" s="7" t="n">
        <v>0</v>
      </c>
      <c r="O4961" s="7" t="s">
        <v>12</v>
      </c>
    </row>
    <row r="4962" spans="1:19">
      <c r="A4962" t="s">
        <v>4</v>
      </c>
      <c r="B4962" s="4" t="s">
        <v>5</v>
      </c>
      <c r="C4962" s="4" t="s">
        <v>13</v>
      </c>
      <c r="D4962" s="4" t="s">
        <v>10</v>
      </c>
      <c r="E4962" s="4" t="s">
        <v>10</v>
      </c>
      <c r="F4962" s="4" t="s">
        <v>10</v>
      </c>
      <c r="G4962" s="4" t="s">
        <v>10</v>
      </c>
      <c r="H4962" s="4" t="s">
        <v>10</v>
      </c>
      <c r="I4962" s="4" t="s">
        <v>6</v>
      </c>
      <c r="J4962" s="4" t="s">
        <v>18</v>
      </c>
      <c r="K4962" s="4" t="s">
        <v>18</v>
      </c>
      <c r="L4962" s="4" t="s">
        <v>18</v>
      </c>
      <c r="M4962" s="4" t="s">
        <v>9</v>
      </c>
      <c r="N4962" s="4" t="s">
        <v>9</v>
      </c>
      <c r="O4962" s="4" t="s">
        <v>18</v>
      </c>
      <c r="P4962" s="4" t="s">
        <v>18</v>
      </c>
      <c r="Q4962" s="4" t="s">
        <v>18</v>
      </c>
      <c r="R4962" s="4" t="s">
        <v>18</v>
      </c>
      <c r="S4962" s="4" t="s">
        <v>13</v>
      </c>
    </row>
    <row r="4963" spans="1:19">
      <c r="A4963" t="n">
        <v>39692</v>
      </c>
      <c r="B4963" s="31" t="n">
        <v>39</v>
      </c>
      <c r="C4963" s="7" t="n">
        <v>12</v>
      </c>
      <c r="D4963" s="7" t="n">
        <v>65533</v>
      </c>
      <c r="E4963" s="7" t="n">
        <v>210</v>
      </c>
      <c r="F4963" s="7" t="n">
        <v>0</v>
      </c>
      <c r="G4963" s="7" t="n">
        <v>0</v>
      </c>
      <c r="H4963" s="7" t="n">
        <v>259</v>
      </c>
      <c r="I4963" s="7" t="s">
        <v>12</v>
      </c>
      <c r="J4963" s="7" t="n">
        <v>0</v>
      </c>
      <c r="K4963" s="7" t="n">
        <v>0.800000011920929</v>
      </c>
      <c r="L4963" s="7" t="n">
        <v>0</v>
      </c>
      <c r="M4963" s="7" t="n">
        <v>0</v>
      </c>
      <c r="N4963" s="7" t="n">
        <v>0</v>
      </c>
      <c r="O4963" s="7" t="n">
        <v>0</v>
      </c>
      <c r="P4963" s="7" t="n">
        <v>1.39999997615814</v>
      </c>
      <c r="Q4963" s="7" t="n">
        <v>1.39999997615814</v>
      </c>
      <c r="R4963" s="7" t="n">
        <v>1.39999997615814</v>
      </c>
      <c r="S4963" s="7" t="n">
        <v>108</v>
      </c>
    </row>
    <row r="4964" spans="1:19">
      <c r="A4964" t="s">
        <v>4</v>
      </c>
      <c r="B4964" s="4" t="s">
        <v>5</v>
      </c>
      <c r="C4964" s="4" t="s">
        <v>13</v>
      </c>
      <c r="D4964" s="4" t="s">
        <v>10</v>
      </c>
      <c r="E4964" s="4" t="s">
        <v>10</v>
      </c>
      <c r="F4964" s="4" t="s">
        <v>10</v>
      </c>
      <c r="G4964" s="4" t="s">
        <v>10</v>
      </c>
      <c r="H4964" s="4" t="s">
        <v>10</v>
      </c>
      <c r="I4964" s="4" t="s">
        <v>6</v>
      </c>
      <c r="J4964" s="4" t="s">
        <v>18</v>
      </c>
      <c r="K4964" s="4" t="s">
        <v>18</v>
      </c>
      <c r="L4964" s="4" t="s">
        <v>18</v>
      </c>
      <c r="M4964" s="4" t="s">
        <v>9</v>
      </c>
      <c r="N4964" s="4" t="s">
        <v>9</v>
      </c>
      <c r="O4964" s="4" t="s">
        <v>18</v>
      </c>
      <c r="P4964" s="4" t="s">
        <v>18</v>
      </c>
      <c r="Q4964" s="4" t="s">
        <v>18</v>
      </c>
      <c r="R4964" s="4" t="s">
        <v>18</v>
      </c>
      <c r="S4964" s="4" t="s">
        <v>13</v>
      </c>
    </row>
    <row r="4965" spans="1:19">
      <c r="A4965" t="n">
        <v>39742</v>
      </c>
      <c r="B4965" s="31" t="n">
        <v>39</v>
      </c>
      <c r="C4965" s="7" t="n">
        <v>12</v>
      </c>
      <c r="D4965" s="7" t="n">
        <v>65533</v>
      </c>
      <c r="E4965" s="7" t="n">
        <v>210</v>
      </c>
      <c r="F4965" s="7" t="n">
        <v>0</v>
      </c>
      <c r="G4965" s="7" t="n">
        <v>7032</v>
      </c>
      <c r="H4965" s="7" t="n">
        <v>259</v>
      </c>
      <c r="I4965" s="7" t="s">
        <v>12</v>
      </c>
      <c r="J4965" s="7" t="n">
        <v>0</v>
      </c>
      <c r="K4965" s="7" t="n">
        <v>0.699999988079071</v>
      </c>
      <c r="L4965" s="7" t="n">
        <v>0</v>
      </c>
      <c r="M4965" s="7" t="n">
        <v>0</v>
      </c>
      <c r="N4965" s="7" t="n">
        <v>0</v>
      </c>
      <c r="O4965" s="7" t="n">
        <v>0</v>
      </c>
      <c r="P4965" s="7" t="n">
        <v>0.800000011920929</v>
      </c>
      <c r="Q4965" s="7" t="n">
        <v>0.800000011920929</v>
      </c>
      <c r="R4965" s="7" t="n">
        <v>0.800000011920929</v>
      </c>
      <c r="S4965" s="7" t="n">
        <v>109</v>
      </c>
    </row>
    <row r="4966" spans="1:19">
      <c r="A4966" t="s">
        <v>4</v>
      </c>
      <c r="B4966" s="4" t="s">
        <v>5</v>
      </c>
      <c r="C4966" s="4" t="s">
        <v>10</v>
      </c>
      <c r="D4966" s="4" t="s">
        <v>18</v>
      </c>
      <c r="E4966" s="4" t="s">
        <v>18</v>
      </c>
      <c r="F4966" s="4" t="s">
        <v>18</v>
      </c>
      <c r="G4966" s="4" t="s">
        <v>18</v>
      </c>
    </row>
    <row r="4967" spans="1:19">
      <c r="A4967" t="n">
        <v>39792</v>
      </c>
      <c r="B4967" s="68" t="n">
        <v>131</v>
      </c>
      <c r="C4967" s="7" t="n">
        <v>0</v>
      </c>
      <c r="D4967" s="7" t="n">
        <v>0.5</v>
      </c>
      <c r="E4967" s="7" t="n">
        <v>0.100000001490116</v>
      </c>
      <c r="F4967" s="7" t="n">
        <v>2</v>
      </c>
      <c r="G4967" s="7" t="n">
        <v>0.25</v>
      </c>
    </row>
    <row r="4968" spans="1:19">
      <c r="A4968" t="s">
        <v>4</v>
      </c>
      <c r="B4968" s="4" t="s">
        <v>5</v>
      </c>
      <c r="C4968" s="4" t="s">
        <v>10</v>
      </c>
      <c r="D4968" s="4" t="s">
        <v>10</v>
      </c>
      <c r="E4968" s="4" t="s">
        <v>18</v>
      </c>
      <c r="F4968" s="4" t="s">
        <v>18</v>
      </c>
      <c r="G4968" s="4" t="s">
        <v>18</v>
      </c>
      <c r="H4968" s="4" t="s">
        <v>18</v>
      </c>
      <c r="I4968" s="4" t="s">
        <v>13</v>
      </c>
      <c r="J4968" s="4" t="s">
        <v>10</v>
      </c>
    </row>
    <row r="4969" spans="1:19">
      <c r="A4969" t="n">
        <v>39811</v>
      </c>
      <c r="B4969" s="40" t="n">
        <v>55</v>
      </c>
      <c r="C4969" s="7" t="n">
        <v>0</v>
      </c>
      <c r="D4969" s="7" t="n">
        <v>65533</v>
      </c>
      <c r="E4969" s="7" t="n">
        <v>-7.21999979019165</v>
      </c>
      <c r="F4969" s="7" t="n">
        <v>1.51999998092651</v>
      </c>
      <c r="G4969" s="7" t="n">
        <v>76.4499969482422</v>
      </c>
      <c r="H4969" s="7" t="n">
        <v>4</v>
      </c>
      <c r="I4969" s="7" t="n">
        <v>0</v>
      </c>
      <c r="J4969" s="7" t="n">
        <v>1</v>
      </c>
    </row>
    <row r="4970" spans="1:19">
      <c r="A4970" t="s">
        <v>4</v>
      </c>
      <c r="B4970" s="4" t="s">
        <v>5</v>
      </c>
      <c r="C4970" s="4" t="s">
        <v>10</v>
      </c>
    </row>
    <row r="4971" spans="1:19">
      <c r="A4971" t="n">
        <v>39835</v>
      </c>
      <c r="B4971" s="30" t="n">
        <v>16</v>
      </c>
      <c r="C4971" s="7" t="n">
        <v>100</v>
      </c>
    </row>
    <row r="4972" spans="1:19">
      <c r="A4972" t="s">
        <v>4</v>
      </c>
      <c r="B4972" s="4" t="s">
        <v>5</v>
      </c>
      <c r="C4972" s="4" t="s">
        <v>10</v>
      </c>
      <c r="D4972" s="4" t="s">
        <v>18</v>
      </c>
      <c r="E4972" s="4" t="s">
        <v>18</v>
      </c>
      <c r="F4972" s="4" t="s">
        <v>18</v>
      </c>
      <c r="G4972" s="4" t="s">
        <v>18</v>
      </c>
    </row>
    <row r="4973" spans="1:19">
      <c r="A4973" t="n">
        <v>39838</v>
      </c>
      <c r="B4973" s="68" t="n">
        <v>131</v>
      </c>
      <c r="C4973" s="7" t="n">
        <v>7032</v>
      </c>
      <c r="D4973" s="7" t="n">
        <v>0.5</v>
      </c>
      <c r="E4973" s="7" t="n">
        <v>0.100000001490116</v>
      </c>
      <c r="F4973" s="7" t="n">
        <v>2</v>
      </c>
      <c r="G4973" s="7" t="n">
        <v>0.25</v>
      </c>
    </row>
    <row r="4974" spans="1:19">
      <c r="A4974" t="s">
        <v>4</v>
      </c>
      <c r="B4974" s="4" t="s">
        <v>5</v>
      </c>
      <c r="C4974" s="4" t="s">
        <v>10</v>
      </c>
      <c r="D4974" s="4" t="s">
        <v>10</v>
      </c>
      <c r="E4974" s="4" t="s">
        <v>18</v>
      </c>
      <c r="F4974" s="4" t="s">
        <v>18</v>
      </c>
      <c r="G4974" s="4" t="s">
        <v>18</v>
      </c>
      <c r="H4974" s="4" t="s">
        <v>18</v>
      </c>
      <c r="I4974" s="4" t="s">
        <v>13</v>
      </c>
      <c r="J4974" s="4" t="s">
        <v>10</v>
      </c>
    </row>
    <row r="4975" spans="1:19">
      <c r="A4975" t="n">
        <v>39857</v>
      </c>
      <c r="B4975" s="40" t="n">
        <v>55</v>
      </c>
      <c r="C4975" s="7" t="n">
        <v>7032</v>
      </c>
      <c r="D4975" s="7" t="n">
        <v>65533</v>
      </c>
      <c r="E4975" s="7" t="n">
        <v>-7.46999979019165</v>
      </c>
      <c r="F4975" s="7" t="n">
        <v>1.57000005245209</v>
      </c>
      <c r="G4975" s="7" t="n">
        <v>76.4400024414063</v>
      </c>
      <c r="H4975" s="7" t="n">
        <v>4</v>
      </c>
      <c r="I4975" s="7" t="n">
        <v>0</v>
      </c>
      <c r="J4975" s="7" t="n">
        <v>1</v>
      </c>
    </row>
    <row r="4976" spans="1:19">
      <c r="A4976" t="s">
        <v>4</v>
      </c>
      <c r="B4976" s="4" t="s">
        <v>5</v>
      </c>
      <c r="C4976" s="4" t="s">
        <v>10</v>
      </c>
    </row>
    <row r="4977" spans="1:19">
      <c r="A4977" t="n">
        <v>39881</v>
      </c>
      <c r="B4977" s="30" t="n">
        <v>16</v>
      </c>
      <c r="C4977" s="7" t="n">
        <v>100</v>
      </c>
    </row>
    <row r="4978" spans="1:19">
      <c r="A4978" t="s">
        <v>4</v>
      </c>
      <c r="B4978" s="4" t="s">
        <v>5</v>
      </c>
      <c r="C4978" s="4" t="s">
        <v>10</v>
      </c>
      <c r="D4978" s="4" t="s">
        <v>13</v>
      </c>
    </row>
    <row r="4979" spans="1:19">
      <c r="A4979" t="n">
        <v>39884</v>
      </c>
      <c r="B4979" s="42" t="n">
        <v>56</v>
      </c>
      <c r="C4979" s="7" t="n">
        <v>0</v>
      </c>
      <c r="D4979" s="7" t="n">
        <v>0</v>
      </c>
    </row>
    <row r="4980" spans="1:19">
      <c r="A4980" t="s">
        <v>4</v>
      </c>
      <c r="B4980" s="4" t="s">
        <v>5</v>
      </c>
      <c r="C4980" s="4" t="s">
        <v>10</v>
      </c>
      <c r="D4980" s="4" t="s">
        <v>13</v>
      </c>
    </row>
    <row r="4981" spans="1:19">
      <c r="A4981" t="n">
        <v>39888</v>
      </c>
      <c r="B4981" s="42" t="n">
        <v>56</v>
      </c>
      <c r="C4981" s="7" t="n">
        <v>7032</v>
      </c>
      <c r="D4981" s="7" t="n">
        <v>0</v>
      </c>
    </row>
    <row r="4982" spans="1:19">
      <c r="A4982" t="s">
        <v>4</v>
      </c>
      <c r="B4982" s="4" t="s">
        <v>5</v>
      </c>
      <c r="C4982" s="4" t="s">
        <v>13</v>
      </c>
      <c r="D4982" s="4" t="s">
        <v>10</v>
      </c>
      <c r="E4982" s="4" t="s">
        <v>13</v>
      </c>
    </row>
    <row r="4983" spans="1:19">
      <c r="A4983" t="n">
        <v>39892</v>
      </c>
      <c r="B4983" s="31" t="n">
        <v>39</v>
      </c>
      <c r="C4983" s="7" t="n">
        <v>14</v>
      </c>
      <c r="D4983" s="7" t="n">
        <v>65533</v>
      </c>
      <c r="E4983" s="7" t="n">
        <v>108</v>
      </c>
    </row>
    <row r="4984" spans="1:19">
      <c r="A4984" t="s">
        <v>4</v>
      </c>
      <c r="B4984" s="4" t="s">
        <v>5</v>
      </c>
      <c r="C4984" s="4" t="s">
        <v>13</v>
      </c>
      <c r="D4984" s="4" t="s">
        <v>10</v>
      </c>
      <c r="E4984" s="4" t="s">
        <v>13</v>
      </c>
    </row>
    <row r="4985" spans="1:19">
      <c r="A4985" t="n">
        <v>39897</v>
      </c>
      <c r="B4985" s="31" t="n">
        <v>39</v>
      </c>
      <c r="C4985" s="7" t="n">
        <v>14</v>
      </c>
      <c r="D4985" s="7" t="n">
        <v>65533</v>
      </c>
      <c r="E4985" s="7" t="n">
        <v>109</v>
      </c>
    </row>
    <row r="4986" spans="1:19">
      <c r="A4986" t="s">
        <v>4</v>
      </c>
      <c r="B4986" s="4" t="s">
        <v>5</v>
      </c>
      <c r="C4986" s="4" t="s">
        <v>10</v>
      </c>
    </row>
    <row r="4987" spans="1:19">
      <c r="A4987" t="n">
        <v>39902</v>
      </c>
      <c r="B4987" s="30" t="n">
        <v>16</v>
      </c>
      <c r="C4987" s="7" t="n">
        <v>100</v>
      </c>
    </row>
    <row r="4988" spans="1:19">
      <c r="A4988" t="s">
        <v>4</v>
      </c>
      <c r="B4988" s="4" t="s">
        <v>5</v>
      </c>
      <c r="C4988" s="4" t="s">
        <v>13</v>
      </c>
      <c r="D4988" s="4" t="s">
        <v>10</v>
      </c>
      <c r="E4988" s="4" t="s">
        <v>18</v>
      </c>
      <c r="F4988" s="4" t="s">
        <v>10</v>
      </c>
      <c r="G4988" s="4" t="s">
        <v>9</v>
      </c>
      <c r="H4988" s="4" t="s">
        <v>9</v>
      </c>
      <c r="I4988" s="4" t="s">
        <v>10</v>
      </c>
      <c r="J4988" s="4" t="s">
        <v>10</v>
      </c>
      <c r="K4988" s="4" t="s">
        <v>9</v>
      </c>
      <c r="L4988" s="4" t="s">
        <v>9</v>
      </c>
      <c r="M4988" s="4" t="s">
        <v>9</v>
      </c>
      <c r="N4988" s="4" t="s">
        <v>9</v>
      </c>
      <c r="O4988" s="4" t="s">
        <v>6</v>
      </c>
    </row>
    <row r="4989" spans="1:19">
      <c r="A4989" t="n">
        <v>39905</v>
      </c>
      <c r="B4989" s="14" t="n">
        <v>50</v>
      </c>
      <c r="C4989" s="7" t="n">
        <v>0</v>
      </c>
      <c r="D4989" s="7" t="n">
        <v>4120</v>
      </c>
      <c r="E4989" s="7" t="n">
        <v>1</v>
      </c>
      <c r="F4989" s="7" t="n">
        <v>0</v>
      </c>
      <c r="G4989" s="7" t="n">
        <v>0</v>
      </c>
      <c r="H4989" s="7" t="n">
        <v>0</v>
      </c>
      <c r="I4989" s="7" t="n">
        <v>0</v>
      </c>
      <c r="J4989" s="7" t="n">
        <v>65533</v>
      </c>
      <c r="K4989" s="7" t="n">
        <v>0</v>
      </c>
      <c r="L4989" s="7" t="n">
        <v>0</v>
      </c>
      <c r="M4989" s="7" t="n">
        <v>0</v>
      </c>
      <c r="N4989" s="7" t="n">
        <v>0</v>
      </c>
      <c r="O4989" s="7" t="s">
        <v>12</v>
      </c>
    </row>
    <row r="4990" spans="1:19">
      <c r="A4990" t="s">
        <v>4</v>
      </c>
      <c r="B4990" s="4" t="s">
        <v>5</v>
      </c>
      <c r="C4990" s="4" t="s">
        <v>13</v>
      </c>
      <c r="D4990" s="4" t="s">
        <v>10</v>
      </c>
      <c r="E4990" s="4" t="s">
        <v>10</v>
      </c>
      <c r="F4990" s="4" t="s">
        <v>10</v>
      </c>
      <c r="G4990" s="4" t="s">
        <v>10</v>
      </c>
      <c r="H4990" s="4" t="s">
        <v>10</v>
      </c>
      <c r="I4990" s="4" t="s">
        <v>6</v>
      </c>
      <c r="J4990" s="4" t="s">
        <v>18</v>
      </c>
      <c r="K4990" s="4" t="s">
        <v>18</v>
      </c>
      <c r="L4990" s="4" t="s">
        <v>18</v>
      </c>
      <c r="M4990" s="4" t="s">
        <v>9</v>
      </c>
      <c r="N4990" s="4" t="s">
        <v>9</v>
      </c>
      <c r="O4990" s="4" t="s">
        <v>18</v>
      </c>
      <c r="P4990" s="4" t="s">
        <v>18</v>
      </c>
      <c r="Q4990" s="4" t="s">
        <v>18</v>
      </c>
      <c r="R4990" s="4" t="s">
        <v>18</v>
      </c>
      <c r="S4990" s="4" t="s">
        <v>13</v>
      </c>
    </row>
    <row r="4991" spans="1:19">
      <c r="A4991" t="n">
        <v>39944</v>
      </c>
      <c r="B4991" s="31" t="n">
        <v>39</v>
      </c>
      <c r="C4991" s="7" t="n">
        <v>12</v>
      </c>
      <c r="D4991" s="7" t="n">
        <v>65533</v>
      </c>
      <c r="E4991" s="7" t="n">
        <v>209</v>
      </c>
      <c r="F4991" s="7" t="n">
        <v>0</v>
      </c>
      <c r="G4991" s="7" t="n">
        <v>7033</v>
      </c>
      <c r="H4991" s="7" t="n">
        <v>259</v>
      </c>
      <c r="I4991" s="7" t="s">
        <v>12</v>
      </c>
      <c r="J4991" s="7" t="n">
        <v>0</v>
      </c>
      <c r="K4991" s="7" t="n">
        <v>2.29999995231628</v>
      </c>
      <c r="L4991" s="7" t="n">
        <v>0.600000023841858</v>
      </c>
      <c r="M4991" s="7" t="n">
        <v>0</v>
      </c>
      <c r="N4991" s="7" t="n">
        <v>0</v>
      </c>
      <c r="O4991" s="7" t="n">
        <v>0</v>
      </c>
      <c r="P4991" s="7" t="n">
        <v>1</v>
      </c>
      <c r="Q4991" s="7" t="n">
        <v>1</v>
      </c>
      <c r="R4991" s="7" t="n">
        <v>1</v>
      </c>
      <c r="S4991" s="7" t="n">
        <v>255</v>
      </c>
    </row>
    <row r="4992" spans="1:19">
      <c r="A4992" t="s">
        <v>4</v>
      </c>
      <c r="B4992" s="4" t="s">
        <v>5</v>
      </c>
      <c r="C4992" s="4" t="s">
        <v>10</v>
      </c>
    </row>
    <row r="4993" spans="1:19">
      <c r="A4993" t="n">
        <v>39994</v>
      </c>
      <c r="B4993" s="30" t="n">
        <v>16</v>
      </c>
      <c r="C4993" s="7" t="n">
        <v>1500</v>
      </c>
    </row>
    <row r="4994" spans="1:19">
      <c r="A4994" t="s">
        <v>4</v>
      </c>
      <c r="B4994" s="4" t="s">
        <v>5</v>
      </c>
      <c r="C4994" s="4" t="s">
        <v>10</v>
      </c>
      <c r="D4994" s="4" t="s">
        <v>13</v>
      </c>
      <c r="E4994" s="4" t="s">
        <v>6</v>
      </c>
      <c r="F4994" s="4" t="s">
        <v>18</v>
      </c>
      <c r="G4994" s="4" t="s">
        <v>18</v>
      </c>
      <c r="H4994" s="4" t="s">
        <v>18</v>
      </c>
    </row>
    <row r="4995" spans="1:19">
      <c r="A4995" t="n">
        <v>39997</v>
      </c>
      <c r="B4995" s="36" t="n">
        <v>48</v>
      </c>
      <c r="C4995" s="7" t="n">
        <v>7033</v>
      </c>
      <c r="D4995" s="7" t="n">
        <v>0</v>
      </c>
      <c r="E4995" s="7" t="s">
        <v>204</v>
      </c>
      <c r="F4995" s="7" t="n">
        <v>-1</v>
      </c>
      <c r="G4995" s="7" t="n">
        <v>1</v>
      </c>
      <c r="H4995" s="7" t="n">
        <v>0</v>
      </c>
    </row>
    <row r="4996" spans="1:19">
      <c r="A4996" t="s">
        <v>4</v>
      </c>
      <c r="B4996" s="4" t="s">
        <v>5</v>
      </c>
      <c r="C4996" s="4" t="s">
        <v>10</v>
      </c>
      <c r="D4996" s="4" t="s">
        <v>9</v>
      </c>
    </row>
    <row r="4997" spans="1:19">
      <c r="A4997" t="n">
        <v>40024</v>
      </c>
      <c r="B4997" s="35" t="n">
        <v>43</v>
      </c>
      <c r="C4997" s="7" t="n">
        <v>0</v>
      </c>
      <c r="D4997" s="7" t="n">
        <v>128</v>
      </c>
    </row>
    <row r="4998" spans="1:19">
      <c r="A4998" t="s">
        <v>4</v>
      </c>
      <c r="B4998" s="4" t="s">
        <v>5</v>
      </c>
      <c r="C4998" s="4" t="s">
        <v>10</v>
      </c>
      <c r="D4998" s="4" t="s">
        <v>18</v>
      </c>
      <c r="E4998" s="4" t="s">
        <v>18</v>
      </c>
      <c r="F4998" s="4" t="s">
        <v>18</v>
      </c>
      <c r="G4998" s="4" t="s">
        <v>18</v>
      </c>
    </row>
    <row r="4999" spans="1:19">
      <c r="A4999" t="n">
        <v>40031</v>
      </c>
      <c r="B4999" s="34" t="n">
        <v>46</v>
      </c>
      <c r="C4999" s="7" t="n">
        <v>0</v>
      </c>
      <c r="D4999" s="7" t="n">
        <v>0</v>
      </c>
      <c r="E4999" s="7" t="n">
        <v>-50</v>
      </c>
      <c r="F4999" s="7" t="n">
        <v>0</v>
      </c>
      <c r="G4999" s="7" t="n">
        <v>0</v>
      </c>
    </row>
    <row r="5000" spans="1:19">
      <c r="A5000" t="s">
        <v>4</v>
      </c>
      <c r="B5000" s="4" t="s">
        <v>5</v>
      </c>
      <c r="C5000" s="4" t="s">
        <v>10</v>
      </c>
      <c r="D5000" s="4" t="s">
        <v>9</v>
      </c>
      <c r="E5000" s="4" t="s">
        <v>9</v>
      </c>
      <c r="F5000" s="4" t="s">
        <v>9</v>
      </c>
      <c r="G5000" s="4" t="s">
        <v>9</v>
      </c>
      <c r="H5000" s="4" t="s">
        <v>10</v>
      </c>
      <c r="I5000" s="4" t="s">
        <v>13</v>
      </c>
    </row>
    <row r="5001" spans="1:19">
      <c r="A5001" t="n">
        <v>40050</v>
      </c>
      <c r="B5001" s="70" t="n">
        <v>66</v>
      </c>
      <c r="C5001" s="7" t="n">
        <v>0</v>
      </c>
      <c r="D5001" s="7" t="n">
        <v>1065353216</v>
      </c>
      <c r="E5001" s="7" t="n">
        <v>1065353216</v>
      </c>
      <c r="F5001" s="7" t="n">
        <v>1065353216</v>
      </c>
      <c r="G5001" s="7" t="n">
        <v>1065353216</v>
      </c>
      <c r="H5001" s="7" t="n">
        <v>1</v>
      </c>
      <c r="I5001" s="7" t="n">
        <v>3</v>
      </c>
    </row>
    <row r="5002" spans="1:19">
      <c r="A5002" t="s">
        <v>4</v>
      </c>
      <c r="B5002" s="4" t="s">
        <v>5</v>
      </c>
      <c r="C5002" s="4" t="s">
        <v>10</v>
      </c>
      <c r="D5002" s="4" t="s">
        <v>13</v>
      </c>
      <c r="E5002" s="4" t="s">
        <v>6</v>
      </c>
      <c r="F5002" s="4" t="s">
        <v>18</v>
      </c>
      <c r="G5002" s="4" t="s">
        <v>18</v>
      </c>
      <c r="H5002" s="4" t="s">
        <v>18</v>
      </c>
    </row>
    <row r="5003" spans="1:19">
      <c r="A5003" t="n">
        <v>40072</v>
      </c>
      <c r="B5003" s="36" t="n">
        <v>48</v>
      </c>
      <c r="C5003" s="7" t="n">
        <v>0</v>
      </c>
      <c r="D5003" s="7" t="n">
        <v>0</v>
      </c>
      <c r="E5003" s="7" t="s">
        <v>198</v>
      </c>
      <c r="F5003" s="7" t="n">
        <v>-1</v>
      </c>
      <c r="G5003" s="7" t="n">
        <v>1</v>
      </c>
      <c r="H5003" s="7" t="n">
        <v>0</v>
      </c>
    </row>
    <row r="5004" spans="1:19">
      <c r="A5004" t="s">
        <v>4</v>
      </c>
      <c r="B5004" s="4" t="s">
        <v>5</v>
      </c>
      <c r="C5004" s="4" t="s">
        <v>10</v>
      </c>
      <c r="D5004" s="4" t="s">
        <v>9</v>
      </c>
    </row>
    <row r="5005" spans="1:19">
      <c r="A5005" t="n">
        <v>40098</v>
      </c>
      <c r="B5005" s="35" t="n">
        <v>43</v>
      </c>
      <c r="C5005" s="7" t="n">
        <v>7032</v>
      </c>
      <c r="D5005" s="7" t="n">
        <v>128</v>
      </c>
    </row>
    <row r="5006" spans="1:19">
      <c r="A5006" t="s">
        <v>4</v>
      </c>
      <c r="B5006" s="4" t="s">
        <v>5</v>
      </c>
      <c r="C5006" s="4" t="s">
        <v>10</v>
      </c>
      <c r="D5006" s="4" t="s">
        <v>18</v>
      </c>
      <c r="E5006" s="4" t="s">
        <v>18</v>
      </c>
      <c r="F5006" s="4" t="s">
        <v>18</v>
      </c>
      <c r="G5006" s="4" t="s">
        <v>18</v>
      </c>
    </row>
    <row r="5007" spans="1:19">
      <c r="A5007" t="n">
        <v>40105</v>
      </c>
      <c r="B5007" s="34" t="n">
        <v>46</v>
      </c>
      <c r="C5007" s="7" t="n">
        <v>7032</v>
      </c>
      <c r="D5007" s="7" t="n">
        <v>1</v>
      </c>
      <c r="E5007" s="7" t="n">
        <v>-50</v>
      </c>
      <c r="F5007" s="7" t="n">
        <v>0</v>
      </c>
      <c r="G5007" s="7" t="n">
        <v>0</v>
      </c>
    </row>
    <row r="5008" spans="1:19">
      <c r="A5008" t="s">
        <v>4</v>
      </c>
      <c r="B5008" s="4" t="s">
        <v>5</v>
      </c>
      <c r="C5008" s="4" t="s">
        <v>10</v>
      </c>
      <c r="D5008" s="4" t="s">
        <v>9</v>
      </c>
      <c r="E5008" s="4" t="s">
        <v>9</v>
      </c>
      <c r="F5008" s="4" t="s">
        <v>9</v>
      </c>
      <c r="G5008" s="4" t="s">
        <v>9</v>
      </c>
      <c r="H5008" s="4" t="s">
        <v>10</v>
      </c>
      <c r="I5008" s="4" t="s">
        <v>13</v>
      </c>
    </row>
    <row r="5009" spans="1:9">
      <c r="A5009" t="n">
        <v>40124</v>
      </c>
      <c r="B5009" s="70" t="n">
        <v>66</v>
      </c>
      <c r="C5009" s="7" t="n">
        <v>7032</v>
      </c>
      <c r="D5009" s="7" t="n">
        <v>1065353216</v>
      </c>
      <c r="E5009" s="7" t="n">
        <v>1065353216</v>
      </c>
      <c r="F5009" s="7" t="n">
        <v>1065353216</v>
      </c>
      <c r="G5009" s="7" t="n">
        <v>1065353216</v>
      </c>
      <c r="H5009" s="7" t="n">
        <v>1</v>
      </c>
      <c r="I5009" s="7" t="n">
        <v>3</v>
      </c>
    </row>
    <row r="5010" spans="1:9">
      <c r="A5010" t="s">
        <v>4</v>
      </c>
      <c r="B5010" s="4" t="s">
        <v>5</v>
      </c>
      <c r="C5010" s="4" t="s">
        <v>10</v>
      </c>
    </row>
    <row r="5011" spans="1:9">
      <c r="A5011" t="n">
        <v>40146</v>
      </c>
      <c r="B5011" s="30" t="n">
        <v>16</v>
      </c>
      <c r="C5011" s="7" t="n">
        <v>500</v>
      </c>
    </row>
    <row r="5012" spans="1:9">
      <c r="A5012" t="s">
        <v>4</v>
      </c>
      <c r="B5012" s="4" t="s">
        <v>5</v>
      </c>
      <c r="C5012" s="4" t="s">
        <v>13</v>
      </c>
      <c r="D5012" s="4" t="s">
        <v>13</v>
      </c>
      <c r="E5012" s="4" t="s">
        <v>18</v>
      </c>
      <c r="F5012" s="4" t="s">
        <v>18</v>
      </c>
      <c r="G5012" s="4" t="s">
        <v>18</v>
      </c>
      <c r="H5012" s="4" t="s">
        <v>10</v>
      </c>
    </row>
    <row r="5013" spans="1:9">
      <c r="A5013" t="n">
        <v>40149</v>
      </c>
      <c r="B5013" s="38" t="n">
        <v>45</v>
      </c>
      <c r="C5013" s="7" t="n">
        <v>2</v>
      </c>
      <c r="D5013" s="7" t="n">
        <v>3</v>
      </c>
      <c r="E5013" s="7" t="n">
        <v>-4.86999988555908</v>
      </c>
      <c r="F5013" s="7" t="n">
        <v>2.75999999046326</v>
      </c>
      <c r="G5013" s="7" t="n">
        <v>77.0400009155273</v>
      </c>
      <c r="H5013" s="7" t="n">
        <v>3500</v>
      </c>
    </row>
    <row r="5014" spans="1:9">
      <c r="A5014" t="s">
        <v>4</v>
      </c>
      <c r="B5014" s="4" t="s">
        <v>5</v>
      </c>
      <c r="C5014" s="4" t="s">
        <v>13</v>
      </c>
      <c r="D5014" s="4" t="s">
        <v>13</v>
      </c>
      <c r="E5014" s="4" t="s">
        <v>18</v>
      </c>
      <c r="F5014" s="4" t="s">
        <v>18</v>
      </c>
      <c r="G5014" s="4" t="s">
        <v>18</v>
      </c>
      <c r="H5014" s="4" t="s">
        <v>10</v>
      </c>
      <c r="I5014" s="4" t="s">
        <v>13</v>
      </c>
    </row>
    <row r="5015" spans="1:9">
      <c r="A5015" t="n">
        <v>40166</v>
      </c>
      <c r="B5015" s="38" t="n">
        <v>45</v>
      </c>
      <c r="C5015" s="7" t="n">
        <v>4</v>
      </c>
      <c r="D5015" s="7" t="n">
        <v>3</v>
      </c>
      <c r="E5015" s="7" t="n">
        <v>330.989990234375</v>
      </c>
      <c r="F5015" s="7" t="n">
        <v>63.0499992370605</v>
      </c>
      <c r="G5015" s="7" t="n">
        <v>0</v>
      </c>
      <c r="H5015" s="7" t="n">
        <v>3500</v>
      </c>
      <c r="I5015" s="7" t="n">
        <v>0</v>
      </c>
    </row>
    <row r="5016" spans="1:9">
      <c r="A5016" t="s">
        <v>4</v>
      </c>
      <c r="B5016" s="4" t="s">
        <v>5</v>
      </c>
      <c r="C5016" s="4" t="s">
        <v>13</v>
      </c>
      <c r="D5016" s="4" t="s">
        <v>13</v>
      </c>
      <c r="E5016" s="4" t="s">
        <v>18</v>
      </c>
      <c r="F5016" s="4" t="s">
        <v>10</v>
      </c>
    </row>
    <row r="5017" spans="1:9">
      <c r="A5017" t="n">
        <v>40184</v>
      </c>
      <c r="B5017" s="38" t="n">
        <v>45</v>
      </c>
      <c r="C5017" s="7" t="n">
        <v>5</v>
      </c>
      <c r="D5017" s="7" t="n">
        <v>3</v>
      </c>
      <c r="E5017" s="7" t="n">
        <v>3.59999990463257</v>
      </c>
      <c r="F5017" s="7" t="n">
        <v>3500</v>
      </c>
    </row>
    <row r="5018" spans="1:9">
      <c r="A5018" t="s">
        <v>4</v>
      </c>
      <c r="B5018" s="4" t="s">
        <v>5</v>
      </c>
      <c r="C5018" s="4" t="s">
        <v>13</v>
      </c>
      <c r="D5018" s="4" t="s">
        <v>13</v>
      </c>
      <c r="E5018" s="4" t="s">
        <v>18</v>
      </c>
      <c r="F5018" s="4" t="s">
        <v>10</v>
      </c>
    </row>
    <row r="5019" spans="1:9">
      <c r="A5019" t="n">
        <v>40193</v>
      </c>
      <c r="B5019" s="38" t="n">
        <v>45</v>
      </c>
      <c r="C5019" s="7" t="n">
        <v>11</v>
      </c>
      <c r="D5019" s="7" t="n">
        <v>3</v>
      </c>
      <c r="E5019" s="7" t="n">
        <v>38</v>
      </c>
      <c r="F5019" s="7" t="n">
        <v>3500</v>
      </c>
    </row>
    <row r="5020" spans="1:9">
      <c r="A5020" t="s">
        <v>4</v>
      </c>
      <c r="B5020" s="4" t="s">
        <v>5</v>
      </c>
      <c r="C5020" s="4" t="s">
        <v>13</v>
      </c>
      <c r="D5020" s="4" t="s">
        <v>10</v>
      </c>
    </row>
    <row r="5021" spans="1:9">
      <c r="A5021" t="n">
        <v>40202</v>
      </c>
      <c r="B5021" s="38" t="n">
        <v>45</v>
      </c>
      <c r="C5021" s="7" t="n">
        <v>7</v>
      </c>
      <c r="D5021" s="7" t="n">
        <v>255</v>
      </c>
    </row>
    <row r="5022" spans="1:9">
      <c r="A5022" t="s">
        <v>4</v>
      </c>
      <c r="B5022" s="4" t="s">
        <v>5</v>
      </c>
      <c r="C5022" s="4" t="s">
        <v>10</v>
      </c>
    </row>
    <row r="5023" spans="1:9">
      <c r="A5023" t="n">
        <v>40206</v>
      </c>
      <c r="B5023" s="30" t="n">
        <v>16</v>
      </c>
      <c r="C5023" s="7" t="n">
        <v>1000</v>
      </c>
    </row>
    <row r="5024" spans="1:9">
      <c r="A5024" t="s">
        <v>4</v>
      </c>
      <c r="B5024" s="4" t="s">
        <v>5</v>
      </c>
      <c r="C5024" s="4" t="s">
        <v>13</v>
      </c>
      <c r="D5024" s="4" t="s">
        <v>10</v>
      </c>
      <c r="E5024" s="4" t="s">
        <v>18</v>
      </c>
    </row>
    <row r="5025" spans="1:9">
      <c r="A5025" t="n">
        <v>40209</v>
      </c>
      <c r="B5025" s="23" t="n">
        <v>58</v>
      </c>
      <c r="C5025" s="7" t="n">
        <v>101</v>
      </c>
      <c r="D5025" s="7" t="n">
        <v>500</v>
      </c>
      <c r="E5025" s="7" t="n">
        <v>1</v>
      </c>
    </row>
    <row r="5026" spans="1:9">
      <c r="A5026" t="s">
        <v>4</v>
      </c>
      <c r="B5026" s="4" t="s">
        <v>5</v>
      </c>
      <c r="C5026" s="4" t="s">
        <v>13</v>
      </c>
      <c r="D5026" s="4" t="s">
        <v>10</v>
      </c>
    </row>
    <row r="5027" spans="1:9">
      <c r="A5027" t="n">
        <v>40217</v>
      </c>
      <c r="B5027" s="23" t="n">
        <v>58</v>
      </c>
      <c r="C5027" s="7" t="n">
        <v>254</v>
      </c>
      <c r="D5027" s="7" t="n">
        <v>0</v>
      </c>
    </row>
    <row r="5028" spans="1:9">
      <c r="A5028" t="s">
        <v>4</v>
      </c>
      <c r="B5028" s="4" t="s">
        <v>5</v>
      </c>
      <c r="C5028" s="4" t="s">
        <v>13</v>
      </c>
    </row>
    <row r="5029" spans="1:9">
      <c r="A5029" t="n">
        <v>40221</v>
      </c>
      <c r="B5029" s="38" t="n">
        <v>45</v>
      </c>
      <c r="C5029" s="7" t="n">
        <v>0</v>
      </c>
    </row>
    <row r="5030" spans="1:9">
      <c r="A5030" t="s">
        <v>4</v>
      </c>
      <c r="B5030" s="4" t="s">
        <v>5</v>
      </c>
      <c r="C5030" s="4" t="s">
        <v>13</v>
      </c>
      <c r="D5030" s="4" t="s">
        <v>13</v>
      </c>
      <c r="E5030" s="4" t="s">
        <v>18</v>
      </c>
      <c r="F5030" s="4" t="s">
        <v>18</v>
      </c>
      <c r="G5030" s="4" t="s">
        <v>18</v>
      </c>
      <c r="H5030" s="4" t="s">
        <v>10</v>
      </c>
    </row>
    <row r="5031" spans="1:9">
      <c r="A5031" t="n">
        <v>40223</v>
      </c>
      <c r="B5031" s="38" t="n">
        <v>45</v>
      </c>
      <c r="C5031" s="7" t="n">
        <v>2</v>
      </c>
      <c r="D5031" s="7" t="n">
        <v>3</v>
      </c>
      <c r="E5031" s="7" t="n">
        <v>2.79999995231628</v>
      </c>
      <c r="F5031" s="7" t="n">
        <v>1.22000002861023</v>
      </c>
      <c r="G5031" s="7" t="n">
        <v>76.5699996948242</v>
      </c>
      <c r="H5031" s="7" t="n">
        <v>0</v>
      </c>
    </row>
    <row r="5032" spans="1:9">
      <c r="A5032" t="s">
        <v>4</v>
      </c>
      <c r="B5032" s="4" t="s">
        <v>5</v>
      </c>
      <c r="C5032" s="4" t="s">
        <v>13</v>
      </c>
      <c r="D5032" s="4" t="s">
        <v>13</v>
      </c>
      <c r="E5032" s="4" t="s">
        <v>18</v>
      </c>
      <c r="F5032" s="4" t="s">
        <v>18</v>
      </c>
      <c r="G5032" s="4" t="s">
        <v>18</v>
      </c>
      <c r="H5032" s="4" t="s">
        <v>10</v>
      </c>
      <c r="I5032" s="4" t="s">
        <v>13</v>
      </c>
    </row>
    <row r="5033" spans="1:9">
      <c r="A5033" t="n">
        <v>40240</v>
      </c>
      <c r="B5033" s="38" t="n">
        <v>45</v>
      </c>
      <c r="C5033" s="7" t="n">
        <v>4</v>
      </c>
      <c r="D5033" s="7" t="n">
        <v>3</v>
      </c>
      <c r="E5033" s="7" t="n">
        <v>348.470001220703</v>
      </c>
      <c r="F5033" s="7" t="n">
        <v>293.769989013672</v>
      </c>
      <c r="G5033" s="7" t="n">
        <v>0</v>
      </c>
      <c r="H5033" s="7" t="n">
        <v>0</v>
      </c>
      <c r="I5033" s="7" t="n">
        <v>0</v>
      </c>
    </row>
    <row r="5034" spans="1:9">
      <c r="A5034" t="s">
        <v>4</v>
      </c>
      <c r="B5034" s="4" t="s">
        <v>5</v>
      </c>
      <c r="C5034" s="4" t="s">
        <v>13</v>
      </c>
      <c r="D5034" s="4" t="s">
        <v>13</v>
      </c>
      <c r="E5034" s="4" t="s">
        <v>18</v>
      </c>
      <c r="F5034" s="4" t="s">
        <v>10</v>
      </c>
    </row>
    <row r="5035" spans="1:9">
      <c r="A5035" t="n">
        <v>40258</v>
      </c>
      <c r="B5035" s="38" t="n">
        <v>45</v>
      </c>
      <c r="C5035" s="7" t="n">
        <v>5</v>
      </c>
      <c r="D5035" s="7" t="n">
        <v>3</v>
      </c>
      <c r="E5035" s="7" t="n">
        <v>3.29999995231628</v>
      </c>
      <c r="F5035" s="7" t="n">
        <v>0</v>
      </c>
    </row>
    <row r="5036" spans="1:9">
      <c r="A5036" t="s">
        <v>4</v>
      </c>
      <c r="B5036" s="4" t="s">
        <v>5</v>
      </c>
      <c r="C5036" s="4" t="s">
        <v>13</v>
      </c>
      <c r="D5036" s="4" t="s">
        <v>13</v>
      </c>
      <c r="E5036" s="4" t="s">
        <v>18</v>
      </c>
      <c r="F5036" s="4" t="s">
        <v>10</v>
      </c>
    </row>
    <row r="5037" spans="1:9">
      <c r="A5037" t="n">
        <v>40267</v>
      </c>
      <c r="B5037" s="38" t="n">
        <v>45</v>
      </c>
      <c r="C5037" s="7" t="n">
        <v>11</v>
      </c>
      <c r="D5037" s="7" t="n">
        <v>3</v>
      </c>
      <c r="E5037" s="7" t="n">
        <v>38</v>
      </c>
      <c r="F5037" s="7" t="n">
        <v>0</v>
      </c>
    </row>
    <row r="5038" spans="1:9">
      <c r="A5038" t="s">
        <v>4</v>
      </c>
      <c r="B5038" s="4" t="s">
        <v>5</v>
      </c>
      <c r="C5038" s="4" t="s">
        <v>13</v>
      </c>
      <c r="D5038" s="4" t="s">
        <v>13</v>
      </c>
      <c r="E5038" s="4" t="s">
        <v>18</v>
      </c>
      <c r="F5038" s="4" t="s">
        <v>18</v>
      </c>
      <c r="G5038" s="4" t="s">
        <v>18</v>
      </c>
      <c r="H5038" s="4" t="s">
        <v>10</v>
      </c>
    </row>
    <row r="5039" spans="1:9">
      <c r="A5039" t="n">
        <v>40276</v>
      </c>
      <c r="B5039" s="38" t="n">
        <v>45</v>
      </c>
      <c r="C5039" s="7" t="n">
        <v>2</v>
      </c>
      <c r="D5039" s="7" t="n">
        <v>3</v>
      </c>
      <c r="E5039" s="7" t="n">
        <v>2.79999995231628</v>
      </c>
      <c r="F5039" s="7" t="n">
        <v>1.61000001430511</v>
      </c>
      <c r="G5039" s="7" t="n">
        <v>76.5699996948242</v>
      </c>
      <c r="H5039" s="7" t="n">
        <v>4000</v>
      </c>
    </row>
    <row r="5040" spans="1:9">
      <c r="A5040" t="s">
        <v>4</v>
      </c>
      <c r="B5040" s="4" t="s">
        <v>5</v>
      </c>
      <c r="C5040" s="4" t="s">
        <v>13</v>
      </c>
      <c r="D5040" s="4" t="s">
        <v>13</v>
      </c>
      <c r="E5040" s="4" t="s">
        <v>18</v>
      </c>
      <c r="F5040" s="4" t="s">
        <v>18</v>
      </c>
      <c r="G5040" s="4" t="s">
        <v>18</v>
      </c>
      <c r="H5040" s="4" t="s">
        <v>10</v>
      </c>
      <c r="I5040" s="4" t="s">
        <v>13</v>
      </c>
    </row>
    <row r="5041" spans="1:9">
      <c r="A5041" t="n">
        <v>40293</v>
      </c>
      <c r="B5041" s="38" t="n">
        <v>45</v>
      </c>
      <c r="C5041" s="7" t="n">
        <v>4</v>
      </c>
      <c r="D5041" s="7" t="n">
        <v>3</v>
      </c>
      <c r="E5041" s="7" t="n">
        <v>348.470001220703</v>
      </c>
      <c r="F5041" s="7" t="n">
        <v>293.769989013672</v>
      </c>
      <c r="G5041" s="7" t="n">
        <v>0</v>
      </c>
      <c r="H5041" s="7" t="n">
        <v>4000</v>
      </c>
      <c r="I5041" s="7" t="n">
        <v>0</v>
      </c>
    </row>
    <row r="5042" spans="1:9">
      <c r="A5042" t="s">
        <v>4</v>
      </c>
      <c r="B5042" s="4" t="s">
        <v>5</v>
      </c>
      <c r="C5042" s="4" t="s">
        <v>13</v>
      </c>
      <c r="D5042" s="4" t="s">
        <v>13</v>
      </c>
      <c r="E5042" s="4" t="s">
        <v>18</v>
      </c>
      <c r="F5042" s="4" t="s">
        <v>10</v>
      </c>
    </row>
    <row r="5043" spans="1:9">
      <c r="A5043" t="n">
        <v>40311</v>
      </c>
      <c r="B5043" s="38" t="n">
        <v>45</v>
      </c>
      <c r="C5043" s="7" t="n">
        <v>5</v>
      </c>
      <c r="D5043" s="7" t="n">
        <v>3</v>
      </c>
      <c r="E5043" s="7" t="n">
        <v>3.29999995231628</v>
      </c>
      <c r="F5043" s="7" t="n">
        <v>4000</v>
      </c>
    </row>
    <row r="5044" spans="1:9">
      <c r="A5044" t="s">
        <v>4</v>
      </c>
      <c r="B5044" s="4" t="s">
        <v>5</v>
      </c>
      <c r="C5044" s="4" t="s">
        <v>13</v>
      </c>
      <c r="D5044" s="4" t="s">
        <v>13</v>
      </c>
      <c r="E5044" s="4" t="s">
        <v>18</v>
      </c>
      <c r="F5044" s="4" t="s">
        <v>10</v>
      </c>
    </row>
    <row r="5045" spans="1:9">
      <c r="A5045" t="n">
        <v>40320</v>
      </c>
      <c r="B5045" s="38" t="n">
        <v>45</v>
      </c>
      <c r="C5045" s="7" t="n">
        <v>11</v>
      </c>
      <c r="D5045" s="7" t="n">
        <v>3</v>
      </c>
      <c r="E5045" s="7" t="n">
        <v>38</v>
      </c>
      <c r="F5045" s="7" t="n">
        <v>4000</v>
      </c>
    </row>
    <row r="5046" spans="1:9">
      <c r="A5046" t="s">
        <v>4</v>
      </c>
      <c r="B5046" s="4" t="s">
        <v>5</v>
      </c>
      <c r="C5046" s="4" t="s">
        <v>10</v>
      </c>
    </row>
    <row r="5047" spans="1:9">
      <c r="A5047" t="n">
        <v>40329</v>
      </c>
      <c r="B5047" s="30" t="n">
        <v>16</v>
      </c>
      <c r="C5047" s="7" t="n">
        <v>1500</v>
      </c>
    </row>
    <row r="5048" spans="1:9">
      <c r="A5048" t="s">
        <v>4</v>
      </c>
      <c r="B5048" s="4" t="s">
        <v>5</v>
      </c>
      <c r="C5048" s="4" t="s">
        <v>10</v>
      </c>
      <c r="D5048" s="4" t="s">
        <v>18</v>
      </c>
      <c r="E5048" s="4" t="s">
        <v>18</v>
      </c>
      <c r="F5048" s="4" t="s">
        <v>13</v>
      </c>
    </row>
    <row r="5049" spans="1:9">
      <c r="A5049" t="n">
        <v>40332</v>
      </c>
      <c r="B5049" s="50" t="n">
        <v>52</v>
      </c>
      <c r="C5049" s="7" t="n">
        <v>23</v>
      </c>
      <c r="D5049" s="7" t="n">
        <v>90</v>
      </c>
      <c r="E5049" s="7" t="n">
        <v>5</v>
      </c>
      <c r="F5049" s="7" t="n">
        <v>0</v>
      </c>
    </row>
    <row r="5050" spans="1:9">
      <c r="A5050" t="s">
        <v>4</v>
      </c>
      <c r="B5050" s="4" t="s">
        <v>5</v>
      </c>
      <c r="C5050" s="4" t="s">
        <v>10</v>
      </c>
    </row>
    <row r="5051" spans="1:9">
      <c r="A5051" t="n">
        <v>40344</v>
      </c>
      <c r="B5051" s="55" t="n">
        <v>54</v>
      </c>
      <c r="C5051" s="7" t="n">
        <v>23</v>
      </c>
    </row>
    <row r="5052" spans="1:9">
      <c r="A5052" t="s">
        <v>4</v>
      </c>
      <c r="B5052" s="4" t="s">
        <v>5</v>
      </c>
      <c r="C5052" s="4" t="s">
        <v>13</v>
      </c>
      <c r="D5052" s="4" t="s">
        <v>10</v>
      </c>
      <c r="E5052" s="4" t="s">
        <v>18</v>
      </c>
      <c r="F5052" s="4" t="s">
        <v>10</v>
      </c>
      <c r="G5052" s="4" t="s">
        <v>9</v>
      </c>
      <c r="H5052" s="4" t="s">
        <v>9</v>
      </c>
      <c r="I5052" s="4" t="s">
        <v>10</v>
      </c>
      <c r="J5052" s="4" t="s">
        <v>10</v>
      </c>
      <c r="K5052" s="4" t="s">
        <v>9</v>
      </c>
      <c r="L5052" s="4" t="s">
        <v>9</v>
      </c>
      <c r="M5052" s="4" t="s">
        <v>9</v>
      </c>
      <c r="N5052" s="4" t="s">
        <v>9</v>
      </c>
      <c r="O5052" s="4" t="s">
        <v>6</v>
      </c>
    </row>
    <row r="5053" spans="1:9">
      <c r="A5053" t="n">
        <v>40347</v>
      </c>
      <c r="B5053" s="14" t="n">
        <v>50</v>
      </c>
      <c r="C5053" s="7" t="n">
        <v>0</v>
      </c>
      <c r="D5053" s="7" t="n">
        <v>4407</v>
      </c>
      <c r="E5053" s="7" t="n">
        <v>1</v>
      </c>
      <c r="F5053" s="7" t="n">
        <v>0</v>
      </c>
      <c r="G5053" s="7" t="n">
        <v>0</v>
      </c>
      <c r="H5053" s="7" t="n">
        <v>0</v>
      </c>
      <c r="I5053" s="7" t="n">
        <v>0</v>
      </c>
      <c r="J5053" s="7" t="n">
        <v>65533</v>
      </c>
      <c r="K5053" s="7" t="n">
        <v>0</v>
      </c>
      <c r="L5053" s="7" t="n">
        <v>0</v>
      </c>
      <c r="M5053" s="7" t="n">
        <v>0</v>
      </c>
      <c r="N5053" s="7" t="n">
        <v>0</v>
      </c>
      <c r="O5053" s="7" t="s">
        <v>12</v>
      </c>
    </row>
    <row r="5054" spans="1:9">
      <c r="A5054" t="s">
        <v>4</v>
      </c>
      <c r="B5054" s="4" t="s">
        <v>5</v>
      </c>
      <c r="C5054" s="4" t="s">
        <v>13</v>
      </c>
      <c r="D5054" s="4" t="s">
        <v>10</v>
      </c>
      <c r="E5054" s="4" t="s">
        <v>10</v>
      </c>
      <c r="F5054" s="4" t="s">
        <v>10</v>
      </c>
      <c r="G5054" s="4" t="s">
        <v>10</v>
      </c>
      <c r="H5054" s="4" t="s">
        <v>10</v>
      </c>
      <c r="I5054" s="4" t="s">
        <v>6</v>
      </c>
      <c r="J5054" s="4" t="s">
        <v>18</v>
      </c>
      <c r="K5054" s="4" t="s">
        <v>18</v>
      </c>
      <c r="L5054" s="4" t="s">
        <v>18</v>
      </c>
      <c r="M5054" s="4" t="s">
        <v>9</v>
      </c>
      <c r="N5054" s="4" t="s">
        <v>9</v>
      </c>
      <c r="O5054" s="4" t="s">
        <v>18</v>
      </c>
      <c r="P5054" s="4" t="s">
        <v>18</v>
      </c>
      <c r="Q5054" s="4" t="s">
        <v>18</v>
      </c>
      <c r="R5054" s="4" t="s">
        <v>18</v>
      </c>
      <c r="S5054" s="4" t="s">
        <v>13</v>
      </c>
    </row>
    <row r="5055" spans="1:9">
      <c r="A5055" t="n">
        <v>40386</v>
      </c>
      <c r="B5055" s="31" t="n">
        <v>39</v>
      </c>
      <c r="C5055" s="7" t="n">
        <v>12</v>
      </c>
      <c r="D5055" s="7" t="n">
        <v>65533</v>
      </c>
      <c r="E5055" s="7" t="n">
        <v>208</v>
      </c>
      <c r="F5055" s="7" t="n">
        <v>0</v>
      </c>
      <c r="G5055" s="7" t="n">
        <v>23</v>
      </c>
      <c r="H5055" s="7" t="n">
        <v>259</v>
      </c>
      <c r="I5055" s="7" t="s">
        <v>12</v>
      </c>
      <c r="J5055" s="7" t="n">
        <v>0</v>
      </c>
      <c r="K5055" s="7" t="n">
        <v>0.800000011920929</v>
      </c>
      <c r="L5055" s="7" t="n">
        <v>0</v>
      </c>
      <c r="M5055" s="7" t="n">
        <v>0</v>
      </c>
      <c r="N5055" s="7" t="n">
        <v>0</v>
      </c>
      <c r="O5055" s="7" t="n">
        <v>0</v>
      </c>
      <c r="P5055" s="7" t="n">
        <v>1</v>
      </c>
      <c r="Q5055" s="7" t="n">
        <v>1</v>
      </c>
      <c r="R5055" s="7" t="n">
        <v>1</v>
      </c>
      <c r="S5055" s="7" t="n">
        <v>255</v>
      </c>
    </row>
    <row r="5056" spans="1:9">
      <c r="A5056" t="s">
        <v>4</v>
      </c>
      <c r="B5056" s="4" t="s">
        <v>5</v>
      </c>
      <c r="C5056" s="4" t="s">
        <v>10</v>
      </c>
      <c r="D5056" s="4" t="s">
        <v>9</v>
      </c>
      <c r="E5056" s="4" t="s">
        <v>9</v>
      </c>
      <c r="F5056" s="4" t="s">
        <v>9</v>
      </c>
      <c r="G5056" s="4" t="s">
        <v>9</v>
      </c>
      <c r="H5056" s="4" t="s">
        <v>10</v>
      </c>
      <c r="I5056" s="4" t="s">
        <v>13</v>
      </c>
    </row>
    <row r="5057" spans="1:19">
      <c r="A5057" t="n">
        <v>40436</v>
      </c>
      <c r="B5057" s="70" t="n">
        <v>66</v>
      </c>
      <c r="C5057" s="7" t="n">
        <v>23</v>
      </c>
      <c r="D5057" s="7" t="n">
        <v>1065353216</v>
      </c>
      <c r="E5057" s="7" t="n">
        <v>1065353216</v>
      </c>
      <c r="F5057" s="7" t="n">
        <v>1065353216</v>
      </c>
      <c r="G5057" s="7" t="n">
        <v>0</v>
      </c>
      <c r="H5057" s="7" t="n">
        <v>1000</v>
      </c>
      <c r="I5057" s="7" t="n">
        <v>3</v>
      </c>
    </row>
    <row r="5058" spans="1:19">
      <c r="A5058" t="s">
        <v>4</v>
      </c>
      <c r="B5058" s="4" t="s">
        <v>5</v>
      </c>
      <c r="C5058" s="4" t="s">
        <v>10</v>
      </c>
      <c r="D5058" s="4" t="s">
        <v>9</v>
      </c>
    </row>
    <row r="5059" spans="1:19">
      <c r="A5059" t="n">
        <v>40458</v>
      </c>
      <c r="B5059" s="35" t="n">
        <v>43</v>
      </c>
      <c r="C5059" s="7" t="n">
        <v>23</v>
      </c>
      <c r="D5059" s="7" t="n">
        <v>512</v>
      </c>
    </row>
    <row r="5060" spans="1:19">
      <c r="A5060" t="s">
        <v>4</v>
      </c>
      <c r="B5060" s="4" t="s">
        <v>5</v>
      </c>
      <c r="C5060" s="4" t="s">
        <v>10</v>
      </c>
    </row>
    <row r="5061" spans="1:19">
      <c r="A5061" t="n">
        <v>40465</v>
      </c>
      <c r="B5061" s="30" t="n">
        <v>16</v>
      </c>
      <c r="C5061" s="7" t="n">
        <v>1000</v>
      </c>
    </row>
    <row r="5062" spans="1:19">
      <c r="A5062" t="s">
        <v>4</v>
      </c>
      <c r="B5062" s="4" t="s">
        <v>5</v>
      </c>
      <c r="C5062" s="4" t="s">
        <v>13</v>
      </c>
      <c r="D5062" s="4" t="s">
        <v>10</v>
      </c>
      <c r="E5062" s="4" t="s">
        <v>18</v>
      </c>
      <c r="F5062" s="4" t="s">
        <v>10</v>
      </c>
      <c r="G5062" s="4" t="s">
        <v>9</v>
      </c>
      <c r="H5062" s="4" t="s">
        <v>9</v>
      </c>
      <c r="I5062" s="4" t="s">
        <v>10</v>
      </c>
      <c r="J5062" s="4" t="s">
        <v>10</v>
      </c>
      <c r="K5062" s="4" t="s">
        <v>9</v>
      </c>
      <c r="L5062" s="4" t="s">
        <v>9</v>
      </c>
      <c r="M5062" s="4" t="s">
        <v>9</v>
      </c>
      <c r="N5062" s="4" t="s">
        <v>9</v>
      </c>
      <c r="O5062" s="4" t="s">
        <v>6</v>
      </c>
    </row>
    <row r="5063" spans="1:19">
      <c r="A5063" t="n">
        <v>40468</v>
      </c>
      <c r="B5063" s="14" t="n">
        <v>50</v>
      </c>
      <c r="C5063" s="7" t="n">
        <v>0</v>
      </c>
      <c r="D5063" s="7" t="n">
        <v>4120</v>
      </c>
      <c r="E5063" s="7" t="n">
        <v>0.5</v>
      </c>
      <c r="F5063" s="7" t="n">
        <v>0</v>
      </c>
      <c r="G5063" s="7" t="n">
        <v>0</v>
      </c>
      <c r="H5063" s="7" t="n">
        <v>-1073741824</v>
      </c>
      <c r="I5063" s="7" t="n">
        <v>0</v>
      </c>
      <c r="J5063" s="7" t="n">
        <v>65533</v>
      </c>
      <c r="K5063" s="7" t="n">
        <v>0</v>
      </c>
      <c r="L5063" s="7" t="n">
        <v>0</v>
      </c>
      <c r="M5063" s="7" t="n">
        <v>0</v>
      </c>
      <c r="N5063" s="7" t="n">
        <v>0</v>
      </c>
      <c r="O5063" s="7" t="s">
        <v>12</v>
      </c>
    </row>
    <row r="5064" spans="1:19">
      <c r="A5064" t="s">
        <v>4</v>
      </c>
      <c r="B5064" s="4" t="s">
        <v>5</v>
      </c>
      <c r="C5064" s="4" t="s">
        <v>13</v>
      </c>
      <c r="D5064" s="4" t="s">
        <v>10</v>
      </c>
      <c r="E5064" s="4" t="s">
        <v>10</v>
      </c>
      <c r="F5064" s="4" t="s">
        <v>10</v>
      </c>
      <c r="G5064" s="4" t="s">
        <v>10</v>
      </c>
      <c r="H5064" s="4" t="s">
        <v>10</v>
      </c>
      <c r="I5064" s="4" t="s">
        <v>6</v>
      </c>
      <c r="J5064" s="4" t="s">
        <v>18</v>
      </c>
      <c r="K5064" s="4" t="s">
        <v>18</v>
      </c>
      <c r="L5064" s="4" t="s">
        <v>18</v>
      </c>
      <c r="M5064" s="4" t="s">
        <v>9</v>
      </c>
      <c r="N5064" s="4" t="s">
        <v>9</v>
      </c>
      <c r="O5064" s="4" t="s">
        <v>18</v>
      </c>
      <c r="P5064" s="4" t="s">
        <v>18</v>
      </c>
      <c r="Q5064" s="4" t="s">
        <v>18</v>
      </c>
      <c r="R5064" s="4" t="s">
        <v>18</v>
      </c>
      <c r="S5064" s="4" t="s">
        <v>13</v>
      </c>
    </row>
    <row r="5065" spans="1:19">
      <c r="A5065" t="n">
        <v>40507</v>
      </c>
      <c r="B5065" s="31" t="n">
        <v>39</v>
      </c>
      <c r="C5065" s="7" t="n">
        <v>12</v>
      </c>
      <c r="D5065" s="7" t="n">
        <v>65533</v>
      </c>
      <c r="E5065" s="7" t="n">
        <v>210</v>
      </c>
      <c r="F5065" s="7" t="n">
        <v>0</v>
      </c>
      <c r="G5065" s="7" t="n">
        <v>23</v>
      </c>
      <c r="H5065" s="7" t="n">
        <v>259</v>
      </c>
      <c r="I5065" s="7" t="s">
        <v>12</v>
      </c>
      <c r="J5065" s="7" t="n">
        <v>0</v>
      </c>
      <c r="K5065" s="7" t="n">
        <v>0.800000011920929</v>
      </c>
      <c r="L5065" s="7" t="n">
        <v>0</v>
      </c>
      <c r="M5065" s="7" t="n">
        <v>0</v>
      </c>
      <c r="N5065" s="7" t="n">
        <v>0</v>
      </c>
      <c r="O5065" s="7" t="n">
        <v>0</v>
      </c>
      <c r="P5065" s="7" t="n">
        <v>1.39999997615814</v>
      </c>
      <c r="Q5065" s="7" t="n">
        <v>1.39999997615814</v>
      </c>
      <c r="R5065" s="7" t="n">
        <v>1.39999997615814</v>
      </c>
      <c r="S5065" s="7" t="n">
        <v>110</v>
      </c>
    </row>
    <row r="5066" spans="1:19">
      <c r="A5066" t="s">
        <v>4</v>
      </c>
      <c r="B5066" s="4" t="s">
        <v>5</v>
      </c>
      <c r="C5066" s="4" t="s">
        <v>10</v>
      </c>
      <c r="D5066" s="4" t="s">
        <v>18</v>
      </c>
      <c r="E5066" s="4" t="s">
        <v>18</v>
      </c>
      <c r="F5066" s="4" t="s">
        <v>18</v>
      </c>
      <c r="G5066" s="4" t="s">
        <v>18</v>
      </c>
    </row>
    <row r="5067" spans="1:19">
      <c r="A5067" t="n">
        <v>40557</v>
      </c>
      <c r="B5067" s="68" t="n">
        <v>131</v>
      </c>
      <c r="C5067" s="7" t="n">
        <v>23</v>
      </c>
      <c r="D5067" s="7" t="n">
        <v>0.5</v>
      </c>
      <c r="E5067" s="7" t="n">
        <v>0.100000001490116</v>
      </c>
      <c r="F5067" s="7" t="n">
        <v>2</v>
      </c>
      <c r="G5067" s="7" t="n">
        <v>0.25</v>
      </c>
    </row>
    <row r="5068" spans="1:19">
      <c r="A5068" t="s">
        <v>4</v>
      </c>
      <c r="B5068" s="4" t="s">
        <v>5</v>
      </c>
      <c r="C5068" s="4" t="s">
        <v>10</v>
      </c>
      <c r="D5068" s="4" t="s">
        <v>10</v>
      </c>
      <c r="E5068" s="4" t="s">
        <v>18</v>
      </c>
      <c r="F5068" s="4" t="s">
        <v>18</v>
      </c>
      <c r="G5068" s="4" t="s">
        <v>18</v>
      </c>
      <c r="H5068" s="4" t="s">
        <v>18</v>
      </c>
      <c r="I5068" s="4" t="s">
        <v>13</v>
      </c>
      <c r="J5068" s="4" t="s">
        <v>10</v>
      </c>
    </row>
    <row r="5069" spans="1:19">
      <c r="A5069" t="n">
        <v>40576</v>
      </c>
      <c r="B5069" s="40" t="n">
        <v>55</v>
      </c>
      <c r="C5069" s="7" t="n">
        <v>23</v>
      </c>
      <c r="D5069" s="7" t="n">
        <v>65533</v>
      </c>
      <c r="E5069" s="7" t="n">
        <v>5.32000017166138</v>
      </c>
      <c r="F5069" s="7" t="n">
        <v>1.77999997138977</v>
      </c>
      <c r="G5069" s="7" t="n">
        <v>76.4400024414063</v>
      </c>
      <c r="H5069" s="7" t="n">
        <v>4</v>
      </c>
      <c r="I5069" s="7" t="n">
        <v>0</v>
      </c>
      <c r="J5069" s="7" t="n">
        <v>1</v>
      </c>
    </row>
    <row r="5070" spans="1:19">
      <c r="A5070" t="s">
        <v>4</v>
      </c>
      <c r="B5070" s="4" t="s">
        <v>5</v>
      </c>
      <c r="C5070" s="4" t="s">
        <v>10</v>
      </c>
      <c r="D5070" s="4" t="s">
        <v>13</v>
      </c>
    </row>
    <row r="5071" spans="1:19">
      <c r="A5071" t="n">
        <v>40600</v>
      </c>
      <c r="B5071" s="42" t="n">
        <v>56</v>
      </c>
      <c r="C5071" s="7" t="n">
        <v>23</v>
      </c>
      <c r="D5071" s="7" t="n">
        <v>0</v>
      </c>
    </row>
    <row r="5072" spans="1:19">
      <c r="A5072" t="s">
        <v>4</v>
      </c>
      <c r="B5072" s="4" t="s">
        <v>5</v>
      </c>
      <c r="C5072" s="4" t="s">
        <v>10</v>
      </c>
    </row>
    <row r="5073" spans="1:19">
      <c r="A5073" t="n">
        <v>40604</v>
      </c>
      <c r="B5073" s="30" t="n">
        <v>16</v>
      </c>
      <c r="C5073" s="7" t="n">
        <v>100</v>
      </c>
    </row>
    <row r="5074" spans="1:19">
      <c r="A5074" t="s">
        <v>4</v>
      </c>
      <c r="B5074" s="4" t="s">
        <v>5</v>
      </c>
      <c r="C5074" s="4" t="s">
        <v>13</v>
      </c>
      <c r="D5074" s="4" t="s">
        <v>10</v>
      </c>
      <c r="E5074" s="4" t="s">
        <v>13</v>
      </c>
    </row>
    <row r="5075" spans="1:19">
      <c r="A5075" t="n">
        <v>40607</v>
      </c>
      <c r="B5075" s="31" t="n">
        <v>39</v>
      </c>
      <c r="C5075" s="7" t="n">
        <v>14</v>
      </c>
      <c r="D5075" s="7" t="n">
        <v>65533</v>
      </c>
      <c r="E5075" s="7" t="n">
        <v>110</v>
      </c>
    </row>
    <row r="5076" spans="1:19">
      <c r="A5076" t="s">
        <v>4</v>
      </c>
      <c r="B5076" s="4" t="s">
        <v>5</v>
      </c>
      <c r="C5076" s="4" t="s">
        <v>10</v>
      </c>
    </row>
    <row r="5077" spans="1:19">
      <c r="A5077" t="n">
        <v>40612</v>
      </c>
      <c r="B5077" s="30" t="n">
        <v>16</v>
      </c>
      <c r="C5077" s="7" t="n">
        <v>100</v>
      </c>
    </row>
    <row r="5078" spans="1:19">
      <c r="A5078" t="s">
        <v>4</v>
      </c>
      <c r="B5078" s="4" t="s">
        <v>5</v>
      </c>
      <c r="C5078" s="4" t="s">
        <v>13</v>
      </c>
      <c r="D5078" s="4" t="s">
        <v>10</v>
      </c>
      <c r="E5078" s="4" t="s">
        <v>18</v>
      </c>
      <c r="F5078" s="4" t="s">
        <v>10</v>
      </c>
      <c r="G5078" s="4" t="s">
        <v>9</v>
      </c>
      <c r="H5078" s="4" t="s">
        <v>9</v>
      </c>
      <c r="I5078" s="4" t="s">
        <v>10</v>
      </c>
      <c r="J5078" s="4" t="s">
        <v>10</v>
      </c>
      <c r="K5078" s="4" t="s">
        <v>9</v>
      </c>
      <c r="L5078" s="4" t="s">
        <v>9</v>
      </c>
      <c r="M5078" s="4" t="s">
        <v>9</v>
      </c>
      <c r="N5078" s="4" t="s">
        <v>9</v>
      </c>
      <c r="O5078" s="4" t="s">
        <v>6</v>
      </c>
    </row>
    <row r="5079" spans="1:19">
      <c r="A5079" t="n">
        <v>40615</v>
      </c>
      <c r="B5079" s="14" t="n">
        <v>50</v>
      </c>
      <c r="C5079" s="7" t="n">
        <v>0</v>
      </c>
      <c r="D5079" s="7" t="n">
        <v>4120</v>
      </c>
      <c r="E5079" s="7" t="n">
        <v>1</v>
      </c>
      <c r="F5079" s="7" t="n">
        <v>0</v>
      </c>
      <c r="G5079" s="7" t="n">
        <v>0</v>
      </c>
      <c r="H5079" s="7" t="n">
        <v>0</v>
      </c>
      <c r="I5079" s="7" t="n">
        <v>0</v>
      </c>
      <c r="J5079" s="7" t="n">
        <v>65533</v>
      </c>
      <c r="K5079" s="7" t="n">
        <v>0</v>
      </c>
      <c r="L5079" s="7" t="n">
        <v>0</v>
      </c>
      <c r="M5079" s="7" t="n">
        <v>0</v>
      </c>
      <c r="N5079" s="7" t="n">
        <v>0</v>
      </c>
      <c r="O5079" s="7" t="s">
        <v>12</v>
      </c>
    </row>
    <row r="5080" spans="1:19">
      <c r="A5080" t="s">
        <v>4</v>
      </c>
      <c r="B5080" s="4" t="s">
        <v>5</v>
      </c>
      <c r="C5080" s="4" t="s">
        <v>13</v>
      </c>
      <c r="D5080" s="4" t="s">
        <v>10</v>
      </c>
      <c r="E5080" s="4" t="s">
        <v>10</v>
      </c>
      <c r="F5080" s="4" t="s">
        <v>10</v>
      </c>
      <c r="G5080" s="4" t="s">
        <v>10</v>
      </c>
      <c r="H5080" s="4" t="s">
        <v>10</v>
      </c>
      <c r="I5080" s="4" t="s">
        <v>6</v>
      </c>
      <c r="J5080" s="4" t="s">
        <v>18</v>
      </c>
      <c r="K5080" s="4" t="s">
        <v>18</v>
      </c>
      <c r="L5080" s="4" t="s">
        <v>18</v>
      </c>
      <c r="M5080" s="4" t="s">
        <v>9</v>
      </c>
      <c r="N5080" s="4" t="s">
        <v>9</v>
      </c>
      <c r="O5080" s="4" t="s">
        <v>18</v>
      </c>
      <c r="P5080" s="4" t="s">
        <v>18</v>
      </c>
      <c r="Q5080" s="4" t="s">
        <v>18</v>
      </c>
      <c r="R5080" s="4" t="s">
        <v>18</v>
      </c>
      <c r="S5080" s="4" t="s">
        <v>13</v>
      </c>
    </row>
    <row r="5081" spans="1:19">
      <c r="A5081" t="n">
        <v>40654</v>
      </c>
      <c r="B5081" s="31" t="n">
        <v>39</v>
      </c>
      <c r="C5081" s="7" t="n">
        <v>12</v>
      </c>
      <c r="D5081" s="7" t="n">
        <v>65533</v>
      </c>
      <c r="E5081" s="7" t="n">
        <v>209</v>
      </c>
      <c r="F5081" s="7" t="n">
        <v>0</v>
      </c>
      <c r="G5081" s="7" t="n">
        <v>7034</v>
      </c>
      <c r="H5081" s="7" t="n">
        <v>259</v>
      </c>
      <c r="I5081" s="7" t="s">
        <v>12</v>
      </c>
      <c r="J5081" s="7" t="n">
        <v>0</v>
      </c>
      <c r="K5081" s="7" t="n">
        <v>2.59999990463257</v>
      </c>
      <c r="L5081" s="7" t="n">
        <v>0.600000023841858</v>
      </c>
      <c r="M5081" s="7" t="n">
        <v>0</v>
      </c>
      <c r="N5081" s="7" t="n">
        <v>0</v>
      </c>
      <c r="O5081" s="7" t="n">
        <v>0</v>
      </c>
      <c r="P5081" s="7" t="n">
        <v>1</v>
      </c>
      <c r="Q5081" s="7" t="n">
        <v>1</v>
      </c>
      <c r="R5081" s="7" t="n">
        <v>1</v>
      </c>
      <c r="S5081" s="7" t="n">
        <v>255</v>
      </c>
    </row>
    <row r="5082" spans="1:19">
      <c r="A5082" t="s">
        <v>4</v>
      </c>
      <c r="B5082" s="4" t="s">
        <v>5</v>
      </c>
      <c r="C5082" s="4" t="s">
        <v>10</v>
      </c>
    </row>
    <row r="5083" spans="1:19">
      <c r="A5083" t="n">
        <v>40704</v>
      </c>
      <c r="B5083" s="30" t="n">
        <v>16</v>
      </c>
      <c r="C5083" s="7" t="n">
        <v>1500</v>
      </c>
    </row>
    <row r="5084" spans="1:19">
      <c r="A5084" t="s">
        <v>4</v>
      </c>
      <c r="B5084" s="4" t="s">
        <v>5</v>
      </c>
      <c r="C5084" s="4" t="s">
        <v>10</v>
      </c>
      <c r="D5084" s="4" t="s">
        <v>13</v>
      </c>
      <c r="E5084" s="4" t="s">
        <v>6</v>
      </c>
      <c r="F5084" s="4" t="s">
        <v>18</v>
      </c>
      <c r="G5084" s="4" t="s">
        <v>18</v>
      </c>
      <c r="H5084" s="4" t="s">
        <v>18</v>
      </c>
    </row>
    <row r="5085" spans="1:19">
      <c r="A5085" t="n">
        <v>40707</v>
      </c>
      <c r="B5085" s="36" t="n">
        <v>48</v>
      </c>
      <c r="C5085" s="7" t="n">
        <v>7034</v>
      </c>
      <c r="D5085" s="7" t="n">
        <v>0</v>
      </c>
      <c r="E5085" s="7" t="s">
        <v>204</v>
      </c>
      <c r="F5085" s="7" t="n">
        <v>-1</v>
      </c>
      <c r="G5085" s="7" t="n">
        <v>1</v>
      </c>
      <c r="H5085" s="7" t="n">
        <v>0</v>
      </c>
    </row>
    <row r="5086" spans="1:19">
      <c r="A5086" t="s">
        <v>4</v>
      </c>
      <c r="B5086" s="4" t="s">
        <v>5</v>
      </c>
      <c r="C5086" s="4" t="s">
        <v>10</v>
      </c>
      <c r="D5086" s="4" t="s">
        <v>9</v>
      </c>
    </row>
    <row r="5087" spans="1:19">
      <c r="A5087" t="n">
        <v>40734</v>
      </c>
      <c r="B5087" s="35" t="n">
        <v>43</v>
      </c>
      <c r="C5087" s="7" t="n">
        <v>23</v>
      </c>
      <c r="D5087" s="7" t="n">
        <v>128</v>
      </c>
    </row>
    <row r="5088" spans="1:19">
      <c r="A5088" t="s">
        <v>4</v>
      </c>
      <c r="B5088" s="4" t="s">
        <v>5</v>
      </c>
      <c r="C5088" s="4" t="s">
        <v>10</v>
      </c>
      <c r="D5088" s="4" t="s">
        <v>18</v>
      </c>
      <c r="E5088" s="4" t="s">
        <v>18</v>
      </c>
      <c r="F5088" s="4" t="s">
        <v>18</v>
      </c>
      <c r="G5088" s="4" t="s">
        <v>18</v>
      </c>
    </row>
    <row r="5089" spans="1:19">
      <c r="A5089" t="n">
        <v>40741</v>
      </c>
      <c r="B5089" s="34" t="n">
        <v>46</v>
      </c>
      <c r="C5089" s="7" t="n">
        <v>23</v>
      </c>
      <c r="D5089" s="7" t="n">
        <v>0</v>
      </c>
      <c r="E5089" s="7" t="n">
        <v>-50</v>
      </c>
      <c r="F5089" s="7" t="n">
        <v>15</v>
      </c>
      <c r="G5089" s="7" t="n">
        <v>0</v>
      </c>
    </row>
    <row r="5090" spans="1:19">
      <c r="A5090" t="s">
        <v>4</v>
      </c>
      <c r="B5090" s="4" t="s">
        <v>5</v>
      </c>
      <c r="C5090" s="4" t="s">
        <v>10</v>
      </c>
      <c r="D5090" s="4" t="s">
        <v>9</v>
      </c>
      <c r="E5090" s="4" t="s">
        <v>9</v>
      </c>
      <c r="F5090" s="4" t="s">
        <v>9</v>
      </c>
      <c r="G5090" s="4" t="s">
        <v>9</v>
      </c>
      <c r="H5090" s="4" t="s">
        <v>10</v>
      </c>
      <c r="I5090" s="4" t="s">
        <v>13</v>
      </c>
    </row>
    <row r="5091" spans="1:19">
      <c r="A5091" t="n">
        <v>40760</v>
      </c>
      <c r="B5091" s="70" t="n">
        <v>66</v>
      </c>
      <c r="C5091" s="7" t="n">
        <v>23</v>
      </c>
      <c r="D5091" s="7" t="n">
        <v>1065353216</v>
      </c>
      <c r="E5091" s="7" t="n">
        <v>1065353216</v>
      </c>
      <c r="F5091" s="7" t="n">
        <v>1065353216</v>
      </c>
      <c r="G5091" s="7" t="n">
        <v>1065353216</v>
      </c>
      <c r="H5091" s="7" t="n">
        <v>1</v>
      </c>
      <c r="I5091" s="7" t="n">
        <v>3</v>
      </c>
    </row>
    <row r="5092" spans="1:19">
      <c r="A5092" t="s">
        <v>4</v>
      </c>
      <c r="B5092" s="4" t="s">
        <v>5</v>
      </c>
      <c r="C5092" s="4" t="s">
        <v>10</v>
      </c>
      <c r="D5092" s="4" t="s">
        <v>13</v>
      </c>
      <c r="E5092" s="4" t="s">
        <v>6</v>
      </c>
      <c r="F5092" s="4" t="s">
        <v>18</v>
      </c>
      <c r="G5092" s="4" t="s">
        <v>18</v>
      </c>
      <c r="H5092" s="4" t="s">
        <v>18</v>
      </c>
    </row>
    <row r="5093" spans="1:19">
      <c r="A5093" t="n">
        <v>40782</v>
      </c>
      <c r="B5093" s="36" t="n">
        <v>48</v>
      </c>
      <c r="C5093" s="7" t="n">
        <v>23</v>
      </c>
      <c r="D5093" s="7" t="n">
        <v>0</v>
      </c>
      <c r="E5093" s="7" t="s">
        <v>198</v>
      </c>
      <c r="F5093" s="7" t="n">
        <v>-1</v>
      </c>
      <c r="G5093" s="7" t="n">
        <v>1</v>
      </c>
      <c r="H5093" s="7" t="n">
        <v>0</v>
      </c>
    </row>
    <row r="5094" spans="1:19">
      <c r="A5094" t="s">
        <v>4</v>
      </c>
      <c r="B5094" s="4" t="s">
        <v>5</v>
      </c>
      <c r="C5094" s="4" t="s">
        <v>10</v>
      </c>
    </row>
    <row r="5095" spans="1:19">
      <c r="A5095" t="n">
        <v>40808</v>
      </c>
      <c r="B5095" s="30" t="n">
        <v>16</v>
      </c>
      <c r="C5095" s="7" t="n">
        <v>500</v>
      </c>
    </row>
    <row r="5096" spans="1:19">
      <c r="A5096" t="s">
        <v>4</v>
      </c>
      <c r="B5096" s="4" t="s">
        <v>5</v>
      </c>
      <c r="C5096" s="4" t="s">
        <v>13</v>
      </c>
      <c r="D5096" s="4" t="s">
        <v>13</v>
      </c>
      <c r="E5096" s="4" t="s">
        <v>18</v>
      </c>
      <c r="F5096" s="4" t="s">
        <v>18</v>
      </c>
      <c r="G5096" s="4" t="s">
        <v>18</v>
      </c>
      <c r="H5096" s="4" t="s">
        <v>10</v>
      </c>
    </row>
    <row r="5097" spans="1:19">
      <c r="A5097" t="n">
        <v>40811</v>
      </c>
      <c r="B5097" s="38" t="n">
        <v>45</v>
      </c>
      <c r="C5097" s="7" t="n">
        <v>2</v>
      </c>
      <c r="D5097" s="7" t="n">
        <v>3</v>
      </c>
      <c r="E5097" s="7" t="n">
        <v>2.79999995231628</v>
      </c>
      <c r="F5097" s="7" t="n">
        <v>2.52999997138977</v>
      </c>
      <c r="G5097" s="7" t="n">
        <v>76.5699996948242</v>
      </c>
      <c r="H5097" s="7" t="n">
        <v>3500</v>
      </c>
    </row>
    <row r="5098" spans="1:19">
      <c r="A5098" t="s">
        <v>4</v>
      </c>
      <c r="B5098" s="4" t="s">
        <v>5</v>
      </c>
      <c r="C5098" s="4" t="s">
        <v>13</v>
      </c>
      <c r="D5098" s="4" t="s">
        <v>13</v>
      </c>
      <c r="E5098" s="4" t="s">
        <v>18</v>
      </c>
      <c r="F5098" s="4" t="s">
        <v>18</v>
      </c>
      <c r="G5098" s="4" t="s">
        <v>18</v>
      </c>
      <c r="H5098" s="4" t="s">
        <v>10</v>
      </c>
      <c r="I5098" s="4" t="s">
        <v>13</v>
      </c>
    </row>
    <row r="5099" spans="1:19">
      <c r="A5099" t="n">
        <v>40828</v>
      </c>
      <c r="B5099" s="38" t="n">
        <v>45</v>
      </c>
      <c r="C5099" s="7" t="n">
        <v>4</v>
      </c>
      <c r="D5099" s="7" t="n">
        <v>3</v>
      </c>
      <c r="E5099" s="7" t="n">
        <v>329.029998779297</v>
      </c>
      <c r="F5099" s="7" t="n">
        <v>293.769989013672</v>
      </c>
      <c r="G5099" s="7" t="n">
        <v>0</v>
      </c>
      <c r="H5099" s="7" t="n">
        <v>3500</v>
      </c>
      <c r="I5099" s="7" t="n">
        <v>0</v>
      </c>
    </row>
    <row r="5100" spans="1:19">
      <c r="A5100" t="s">
        <v>4</v>
      </c>
      <c r="B5100" s="4" t="s">
        <v>5</v>
      </c>
      <c r="C5100" s="4" t="s">
        <v>13</v>
      </c>
      <c r="D5100" s="4" t="s">
        <v>13</v>
      </c>
      <c r="E5100" s="4" t="s">
        <v>18</v>
      </c>
      <c r="F5100" s="4" t="s">
        <v>10</v>
      </c>
    </row>
    <row r="5101" spans="1:19">
      <c r="A5101" t="n">
        <v>40846</v>
      </c>
      <c r="B5101" s="38" t="n">
        <v>45</v>
      </c>
      <c r="C5101" s="7" t="n">
        <v>5</v>
      </c>
      <c r="D5101" s="7" t="n">
        <v>3</v>
      </c>
      <c r="E5101" s="7" t="n">
        <v>3.29999995231628</v>
      </c>
      <c r="F5101" s="7" t="n">
        <v>3500</v>
      </c>
    </row>
    <row r="5102" spans="1:19">
      <c r="A5102" t="s">
        <v>4</v>
      </c>
      <c r="B5102" s="4" t="s">
        <v>5</v>
      </c>
      <c r="C5102" s="4" t="s">
        <v>13</v>
      </c>
      <c r="D5102" s="4" t="s">
        <v>13</v>
      </c>
      <c r="E5102" s="4" t="s">
        <v>18</v>
      </c>
      <c r="F5102" s="4" t="s">
        <v>10</v>
      </c>
    </row>
    <row r="5103" spans="1:19">
      <c r="A5103" t="n">
        <v>40855</v>
      </c>
      <c r="B5103" s="38" t="n">
        <v>45</v>
      </c>
      <c r="C5103" s="7" t="n">
        <v>11</v>
      </c>
      <c r="D5103" s="7" t="n">
        <v>3</v>
      </c>
      <c r="E5103" s="7" t="n">
        <v>38</v>
      </c>
      <c r="F5103" s="7" t="n">
        <v>3500</v>
      </c>
    </row>
    <row r="5104" spans="1:19">
      <c r="A5104" t="s">
        <v>4</v>
      </c>
      <c r="B5104" s="4" t="s">
        <v>5</v>
      </c>
      <c r="C5104" s="4" t="s">
        <v>13</v>
      </c>
      <c r="D5104" s="4" t="s">
        <v>10</v>
      </c>
    </row>
    <row r="5105" spans="1:9">
      <c r="A5105" t="n">
        <v>40864</v>
      </c>
      <c r="B5105" s="38" t="n">
        <v>45</v>
      </c>
      <c r="C5105" s="7" t="n">
        <v>7</v>
      </c>
      <c r="D5105" s="7" t="n">
        <v>255</v>
      </c>
    </row>
    <row r="5106" spans="1:9">
      <c r="A5106" t="s">
        <v>4</v>
      </c>
      <c r="B5106" s="4" t="s">
        <v>5</v>
      </c>
      <c r="C5106" s="4" t="s">
        <v>10</v>
      </c>
    </row>
    <row r="5107" spans="1:9">
      <c r="A5107" t="n">
        <v>40868</v>
      </c>
      <c r="B5107" s="30" t="n">
        <v>16</v>
      </c>
      <c r="C5107" s="7" t="n">
        <v>1000</v>
      </c>
    </row>
    <row r="5108" spans="1:9">
      <c r="A5108" t="s">
        <v>4</v>
      </c>
      <c r="B5108" s="4" t="s">
        <v>5</v>
      </c>
      <c r="C5108" s="4" t="s">
        <v>13</v>
      </c>
      <c r="D5108" s="4" t="s">
        <v>10</v>
      </c>
      <c r="E5108" s="4" t="s">
        <v>18</v>
      </c>
    </row>
    <row r="5109" spans="1:9">
      <c r="A5109" t="n">
        <v>40871</v>
      </c>
      <c r="B5109" s="23" t="n">
        <v>58</v>
      </c>
      <c r="C5109" s="7" t="n">
        <v>101</v>
      </c>
      <c r="D5109" s="7" t="n">
        <v>500</v>
      </c>
      <c r="E5109" s="7" t="n">
        <v>1</v>
      </c>
    </row>
    <row r="5110" spans="1:9">
      <c r="A5110" t="s">
        <v>4</v>
      </c>
      <c r="B5110" s="4" t="s">
        <v>5</v>
      </c>
      <c r="C5110" s="4" t="s">
        <v>13</v>
      </c>
      <c r="D5110" s="4" t="s">
        <v>10</v>
      </c>
    </row>
    <row r="5111" spans="1:9">
      <c r="A5111" t="n">
        <v>40879</v>
      </c>
      <c r="B5111" s="23" t="n">
        <v>58</v>
      </c>
      <c r="C5111" s="7" t="n">
        <v>254</v>
      </c>
      <c r="D5111" s="7" t="n">
        <v>0</v>
      </c>
    </row>
    <row r="5112" spans="1:9">
      <c r="A5112" t="s">
        <v>4</v>
      </c>
      <c r="B5112" s="4" t="s">
        <v>5</v>
      </c>
      <c r="C5112" s="4" t="s">
        <v>13</v>
      </c>
    </row>
    <row r="5113" spans="1:9">
      <c r="A5113" t="n">
        <v>40883</v>
      </c>
      <c r="B5113" s="38" t="n">
        <v>45</v>
      </c>
      <c r="C5113" s="7" t="n">
        <v>0</v>
      </c>
    </row>
    <row r="5114" spans="1:9">
      <c r="A5114" t="s">
        <v>4</v>
      </c>
      <c r="B5114" s="4" t="s">
        <v>5</v>
      </c>
      <c r="C5114" s="4" t="s">
        <v>13</v>
      </c>
      <c r="D5114" s="4" t="s">
        <v>13</v>
      </c>
      <c r="E5114" s="4" t="s">
        <v>18</v>
      </c>
      <c r="F5114" s="4" t="s">
        <v>18</v>
      </c>
      <c r="G5114" s="4" t="s">
        <v>18</v>
      </c>
      <c r="H5114" s="4" t="s">
        <v>10</v>
      </c>
    </row>
    <row r="5115" spans="1:9">
      <c r="A5115" t="n">
        <v>40885</v>
      </c>
      <c r="B5115" s="38" t="n">
        <v>45</v>
      </c>
      <c r="C5115" s="7" t="n">
        <v>2</v>
      </c>
      <c r="D5115" s="7" t="n">
        <v>3</v>
      </c>
      <c r="E5115" s="7" t="n">
        <v>5.76999998092651</v>
      </c>
      <c r="F5115" s="7" t="n">
        <v>1.91999995708466</v>
      </c>
      <c r="G5115" s="7" t="n">
        <v>68.629997253418</v>
      </c>
      <c r="H5115" s="7" t="n">
        <v>0</v>
      </c>
    </row>
    <row r="5116" spans="1:9">
      <c r="A5116" t="s">
        <v>4</v>
      </c>
      <c r="B5116" s="4" t="s">
        <v>5</v>
      </c>
      <c r="C5116" s="4" t="s">
        <v>13</v>
      </c>
      <c r="D5116" s="4" t="s">
        <v>13</v>
      </c>
      <c r="E5116" s="4" t="s">
        <v>18</v>
      </c>
      <c r="F5116" s="4" t="s">
        <v>18</v>
      </c>
      <c r="G5116" s="4" t="s">
        <v>18</v>
      </c>
      <c r="H5116" s="4" t="s">
        <v>10</v>
      </c>
      <c r="I5116" s="4" t="s">
        <v>13</v>
      </c>
    </row>
    <row r="5117" spans="1:9">
      <c r="A5117" t="n">
        <v>40902</v>
      </c>
      <c r="B5117" s="38" t="n">
        <v>45</v>
      </c>
      <c r="C5117" s="7" t="n">
        <v>4</v>
      </c>
      <c r="D5117" s="7" t="n">
        <v>3</v>
      </c>
      <c r="E5117" s="7" t="n">
        <v>353.739990234375</v>
      </c>
      <c r="F5117" s="7" t="n">
        <v>292.179992675781</v>
      </c>
      <c r="G5117" s="7" t="n">
        <v>0</v>
      </c>
      <c r="H5117" s="7" t="n">
        <v>0</v>
      </c>
      <c r="I5117" s="7" t="n">
        <v>0</v>
      </c>
    </row>
    <row r="5118" spans="1:9">
      <c r="A5118" t="s">
        <v>4</v>
      </c>
      <c r="B5118" s="4" t="s">
        <v>5</v>
      </c>
      <c r="C5118" s="4" t="s">
        <v>13</v>
      </c>
      <c r="D5118" s="4" t="s">
        <v>13</v>
      </c>
      <c r="E5118" s="4" t="s">
        <v>18</v>
      </c>
      <c r="F5118" s="4" t="s">
        <v>10</v>
      </c>
    </row>
    <row r="5119" spans="1:9">
      <c r="A5119" t="n">
        <v>40920</v>
      </c>
      <c r="B5119" s="38" t="n">
        <v>45</v>
      </c>
      <c r="C5119" s="7" t="n">
        <v>5</v>
      </c>
      <c r="D5119" s="7" t="n">
        <v>3</v>
      </c>
      <c r="E5119" s="7" t="n">
        <v>5.19999980926514</v>
      </c>
      <c r="F5119" s="7" t="n">
        <v>0</v>
      </c>
    </row>
    <row r="5120" spans="1:9">
      <c r="A5120" t="s">
        <v>4</v>
      </c>
      <c r="B5120" s="4" t="s">
        <v>5</v>
      </c>
      <c r="C5120" s="4" t="s">
        <v>13</v>
      </c>
      <c r="D5120" s="4" t="s">
        <v>13</v>
      </c>
      <c r="E5120" s="4" t="s">
        <v>18</v>
      </c>
      <c r="F5120" s="4" t="s">
        <v>10</v>
      </c>
    </row>
    <row r="5121" spans="1:9">
      <c r="A5121" t="n">
        <v>40929</v>
      </c>
      <c r="B5121" s="38" t="n">
        <v>45</v>
      </c>
      <c r="C5121" s="7" t="n">
        <v>11</v>
      </c>
      <c r="D5121" s="7" t="n">
        <v>3</v>
      </c>
      <c r="E5121" s="7" t="n">
        <v>38</v>
      </c>
      <c r="F5121" s="7" t="n">
        <v>0</v>
      </c>
    </row>
    <row r="5122" spans="1:9">
      <c r="A5122" t="s">
        <v>4</v>
      </c>
      <c r="B5122" s="4" t="s">
        <v>5</v>
      </c>
      <c r="C5122" s="4" t="s">
        <v>13</v>
      </c>
      <c r="D5122" s="4" t="s">
        <v>13</v>
      </c>
      <c r="E5122" s="4" t="s">
        <v>18</v>
      </c>
      <c r="F5122" s="4" t="s">
        <v>18</v>
      </c>
      <c r="G5122" s="4" t="s">
        <v>18</v>
      </c>
      <c r="H5122" s="4" t="s">
        <v>10</v>
      </c>
    </row>
    <row r="5123" spans="1:9">
      <c r="A5123" t="n">
        <v>40938</v>
      </c>
      <c r="B5123" s="38" t="n">
        <v>45</v>
      </c>
      <c r="C5123" s="7" t="n">
        <v>2</v>
      </c>
      <c r="D5123" s="7" t="n">
        <v>3</v>
      </c>
      <c r="E5123" s="7" t="n">
        <v>3.34999990463257</v>
      </c>
      <c r="F5123" s="7" t="n">
        <v>1.62999999523163</v>
      </c>
      <c r="G5123" s="7" t="n">
        <v>69.6600036621094</v>
      </c>
      <c r="H5123" s="7" t="n">
        <v>0</v>
      </c>
    </row>
    <row r="5124" spans="1:9">
      <c r="A5124" t="s">
        <v>4</v>
      </c>
      <c r="B5124" s="4" t="s">
        <v>5</v>
      </c>
      <c r="C5124" s="4" t="s">
        <v>13</v>
      </c>
      <c r="D5124" s="4" t="s">
        <v>13</v>
      </c>
      <c r="E5124" s="4" t="s">
        <v>18</v>
      </c>
      <c r="F5124" s="4" t="s">
        <v>18</v>
      </c>
      <c r="G5124" s="4" t="s">
        <v>18</v>
      </c>
      <c r="H5124" s="4" t="s">
        <v>10</v>
      </c>
      <c r="I5124" s="4" t="s">
        <v>13</v>
      </c>
    </row>
    <row r="5125" spans="1:9">
      <c r="A5125" t="n">
        <v>40955</v>
      </c>
      <c r="B5125" s="38" t="n">
        <v>45</v>
      </c>
      <c r="C5125" s="7" t="n">
        <v>4</v>
      </c>
      <c r="D5125" s="7" t="n">
        <v>3</v>
      </c>
      <c r="E5125" s="7" t="n">
        <v>350.140014648438</v>
      </c>
      <c r="F5125" s="7" t="n">
        <v>288.760009765625</v>
      </c>
      <c r="G5125" s="7" t="n">
        <v>0</v>
      </c>
      <c r="H5125" s="7" t="n">
        <v>0</v>
      </c>
      <c r="I5125" s="7" t="n">
        <v>0</v>
      </c>
    </row>
    <row r="5126" spans="1:9">
      <c r="A5126" t="s">
        <v>4</v>
      </c>
      <c r="B5126" s="4" t="s">
        <v>5</v>
      </c>
      <c r="C5126" s="4" t="s">
        <v>13</v>
      </c>
      <c r="D5126" s="4" t="s">
        <v>13</v>
      </c>
      <c r="E5126" s="4" t="s">
        <v>18</v>
      </c>
      <c r="F5126" s="4" t="s">
        <v>10</v>
      </c>
    </row>
    <row r="5127" spans="1:9">
      <c r="A5127" t="n">
        <v>40973</v>
      </c>
      <c r="B5127" s="38" t="n">
        <v>45</v>
      </c>
      <c r="C5127" s="7" t="n">
        <v>5</v>
      </c>
      <c r="D5127" s="7" t="n">
        <v>3</v>
      </c>
      <c r="E5127" s="7" t="n">
        <v>2.40000009536743</v>
      </c>
      <c r="F5127" s="7" t="n">
        <v>0</v>
      </c>
    </row>
    <row r="5128" spans="1:9">
      <c r="A5128" t="s">
        <v>4</v>
      </c>
      <c r="B5128" s="4" t="s">
        <v>5</v>
      </c>
      <c r="C5128" s="4" t="s">
        <v>13</v>
      </c>
      <c r="D5128" s="4" t="s">
        <v>13</v>
      </c>
      <c r="E5128" s="4" t="s">
        <v>18</v>
      </c>
      <c r="F5128" s="4" t="s">
        <v>10</v>
      </c>
    </row>
    <row r="5129" spans="1:9">
      <c r="A5129" t="n">
        <v>40982</v>
      </c>
      <c r="B5129" s="38" t="n">
        <v>45</v>
      </c>
      <c r="C5129" s="7" t="n">
        <v>11</v>
      </c>
      <c r="D5129" s="7" t="n">
        <v>3</v>
      </c>
      <c r="E5129" s="7" t="n">
        <v>38</v>
      </c>
      <c r="F5129" s="7" t="n">
        <v>0</v>
      </c>
    </row>
    <row r="5130" spans="1:9">
      <c r="A5130" t="s">
        <v>4</v>
      </c>
      <c r="B5130" s="4" t="s">
        <v>5</v>
      </c>
      <c r="C5130" s="4" t="s">
        <v>13</v>
      </c>
      <c r="D5130" s="4" t="s">
        <v>10</v>
      </c>
      <c r="E5130" s="4" t="s">
        <v>6</v>
      </c>
      <c r="F5130" s="4" t="s">
        <v>6</v>
      </c>
      <c r="G5130" s="4" t="s">
        <v>6</v>
      </c>
      <c r="H5130" s="4" t="s">
        <v>6</v>
      </c>
    </row>
    <row r="5131" spans="1:9">
      <c r="A5131" t="n">
        <v>40991</v>
      </c>
      <c r="B5131" s="43" t="n">
        <v>51</v>
      </c>
      <c r="C5131" s="7" t="n">
        <v>3</v>
      </c>
      <c r="D5131" s="7" t="n">
        <v>25</v>
      </c>
      <c r="E5131" s="7" t="s">
        <v>75</v>
      </c>
      <c r="F5131" s="7" t="s">
        <v>67</v>
      </c>
      <c r="G5131" s="7" t="s">
        <v>66</v>
      </c>
      <c r="H5131" s="7" t="s">
        <v>67</v>
      </c>
    </row>
    <row r="5132" spans="1:9">
      <c r="A5132" t="s">
        <v>4</v>
      </c>
      <c r="B5132" s="4" t="s">
        <v>5</v>
      </c>
      <c r="C5132" s="4" t="s">
        <v>13</v>
      </c>
      <c r="D5132" s="4" t="s">
        <v>10</v>
      </c>
    </row>
    <row r="5133" spans="1:9">
      <c r="A5133" t="n">
        <v>41004</v>
      </c>
      <c r="B5133" s="23" t="n">
        <v>58</v>
      </c>
      <c r="C5133" s="7" t="n">
        <v>255</v>
      </c>
      <c r="D5133" s="7" t="n">
        <v>0</v>
      </c>
    </row>
    <row r="5134" spans="1:9">
      <c r="A5134" t="s">
        <v>4</v>
      </c>
      <c r="B5134" s="4" t="s">
        <v>5</v>
      </c>
      <c r="C5134" s="4" t="s">
        <v>13</v>
      </c>
      <c r="D5134" s="4" t="s">
        <v>10</v>
      </c>
      <c r="E5134" s="4" t="s">
        <v>6</v>
      </c>
    </row>
    <row r="5135" spans="1:9">
      <c r="A5135" t="n">
        <v>41008</v>
      </c>
      <c r="B5135" s="43" t="n">
        <v>51</v>
      </c>
      <c r="C5135" s="7" t="n">
        <v>4</v>
      </c>
      <c r="D5135" s="7" t="n">
        <v>24</v>
      </c>
      <c r="E5135" s="7" t="s">
        <v>376</v>
      </c>
    </row>
    <row r="5136" spans="1:9">
      <c r="A5136" t="s">
        <v>4</v>
      </c>
      <c r="B5136" s="4" t="s">
        <v>5</v>
      </c>
      <c r="C5136" s="4" t="s">
        <v>10</v>
      </c>
    </row>
    <row r="5137" spans="1:9">
      <c r="A5137" t="n">
        <v>41022</v>
      </c>
      <c r="B5137" s="30" t="n">
        <v>16</v>
      </c>
      <c r="C5137" s="7" t="n">
        <v>0</v>
      </c>
    </row>
    <row r="5138" spans="1:9">
      <c r="A5138" t="s">
        <v>4</v>
      </c>
      <c r="B5138" s="4" t="s">
        <v>5</v>
      </c>
      <c r="C5138" s="4" t="s">
        <v>10</v>
      </c>
      <c r="D5138" s="4" t="s">
        <v>13</v>
      </c>
      <c r="E5138" s="4" t="s">
        <v>9</v>
      </c>
      <c r="F5138" s="4" t="s">
        <v>62</v>
      </c>
      <c r="G5138" s="4" t="s">
        <v>13</v>
      </c>
      <c r="H5138" s="4" t="s">
        <v>13</v>
      </c>
    </row>
    <row r="5139" spans="1:9">
      <c r="A5139" t="n">
        <v>41025</v>
      </c>
      <c r="B5139" s="44" t="n">
        <v>26</v>
      </c>
      <c r="C5139" s="7" t="n">
        <v>24</v>
      </c>
      <c r="D5139" s="7" t="n">
        <v>17</v>
      </c>
      <c r="E5139" s="7" t="n">
        <v>27352</v>
      </c>
      <c r="F5139" s="7" t="s">
        <v>377</v>
      </c>
      <c r="G5139" s="7" t="n">
        <v>2</v>
      </c>
      <c r="H5139" s="7" t="n">
        <v>0</v>
      </c>
    </row>
    <row r="5140" spans="1:9">
      <c r="A5140" t="s">
        <v>4</v>
      </c>
      <c r="B5140" s="4" t="s">
        <v>5</v>
      </c>
    </row>
    <row r="5141" spans="1:9">
      <c r="A5141" t="n">
        <v>41056</v>
      </c>
      <c r="B5141" s="45" t="n">
        <v>28</v>
      </c>
    </row>
    <row r="5142" spans="1:9">
      <c r="A5142" t="s">
        <v>4</v>
      </c>
      <c r="B5142" s="4" t="s">
        <v>5</v>
      </c>
      <c r="C5142" s="4" t="s">
        <v>10</v>
      </c>
      <c r="D5142" s="4" t="s">
        <v>13</v>
      </c>
    </row>
    <row r="5143" spans="1:9">
      <c r="A5143" t="n">
        <v>41057</v>
      </c>
      <c r="B5143" s="48" t="n">
        <v>89</v>
      </c>
      <c r="C5143" s="7" t="n">
        <v>65533</v>
      </c>
      <c r="D5143" s="7" t="n">
        <v>1</v>
      </c>
    </row>
    <row r="5144" spans="1:9">
      <c r="A5144" t="s">
        <v>4</v>
      </c>
      <c r="B5144" s="4" t="s">
        <v>5</v>
      </c>
      <c r="C5144" s="4" t="s">
        <v>10</v>
      </c>
      <c r="D5144" s="4" t="s">
        <v>13</v>
      </c>
      <c r="E5144" s="4" t="s">
        <v>6</v>
      </c>
      <c r="F5144" s="4" t="s">
        <v>18</v>
      </c>
      <c r="G5144" s="4" t="s">
        <v>18</v>
      </c>
      <c r="H5144" s="4" t="s">
        <v>18</v>
      </c>
    </row>
    <row r="5145" spans="1:9">
      <c r="A5145" t="n">
        <v>41061</v>
      </c>
      <c r="B5145" s="36" t="n">
        <v>48</v>
      </c>
      <c r="C5145" s="7" t="n">
        <v>25</v>
      </c>
      <c r="D5145" s="7" t="n">
        <v>0</v>
      </c>
      <c r="E5145" s="7" t="s">
        <v>213</v>
      </c>
      <c r="F5145" s="7" t="n">
        <v>-1</v>
      </c>
      <c r="G5145" s="7" t="n">
        <v>1</v>
      </c>
      <c r="H5145" s="7" t="n">
        <v>0</v>
      </c>
    </row>
    <row r="5146" spans="1:9">
      <c r="A5146" t="s">
        <v>4</v>
      </c>
      <c r="B5146" s="4" t="s">
        <v>5</v>
      </c>
      <c r="C5146" s="4" t="s">
        <v>10</v>
      </c>
    </row>
    <row r="5147" spans="1:9">
      <c r="A5147" t="n">
        <v>41090</v>
      </c>
      <c r="B5147" s="30" t="n">
        <v>16</v>
      </c>
      <c r="C5147" s="7" t="n">
        <v>300</v>
      </c>
    </row>
    <row r="5148" spans="1:9">
      <c r="A5148" t="s">
        <v>4</v>
      </c>
      <c r="B5148" s="4" t="s">
        <v>5</v>
      </c>
      <c r="C5148" s="4" t="s">
        <v>13</v>
      </c>
      <c r="D5148" s="4" t="s">
        <v>10</v>
      </c>
      <c r="E5148" s="4" t="s">
        <v>6</v>
      </c>
    </row>
    <row r="5149" spans="1:9">
      <c r="A5149" t="n">
        <v>41093</v>
      </c>
      <c r="B5149" s="43" t="n">
        <v>51</v>
      </c>
      <c r="C5149" s="7" t="n">
        <v>4</v>
      </c>
      <c r="D5149" s="7" t="n">
        <v>25</v>
      </c>
      <c r="E5149" s="7" t="s">
        <v>328</v>
      </c>
    </row>
    <row r="5150" spans="1:9">
      <c r="A5150" t="s">
        <v>4</v>
      </c>
      <c r="B5150" s="4" t="s">
        <v>5</v>
      </c>
      <c r="C5150" s="4" t="s">
        <v>10</v>
      </c>
    </row>
    <row r="5151" spans="1:9">
      <c r="A5151" t="n">
        <v>41106</v>
      </c>
      <c r="B5151" s="30" t="n">
        <v>16</v>
      </c>
      <c r="C5151" s="7" t="n">
        <v>0</v>
      </c>
    </row>
    <row r="5152" spans="1:9">
      <c r="A5152" t="s">
        <v>4</v>
      </c>
      <c r="B5152" s="4" t="s">
        <v>5</v>
      </c>
      <c r="C5152" s="4" t="s">
        <v>10</v>
      </c>
      <c r="D5152" s="4" t="s">
        <v>13</v>
      </c>
      <c r="E5152" s="4" t="s">
        <v>9</v>
      </c>
      <c r="F5152" s="4" t="s">
        <v>62</v>
      </c>
      <c r="G5152" s="4" t="s">
        <v>13</v>
      </c>
      <c r="H5152" s="4" t="s">
        <v>13</v>
      </c>
    </row>
    <row r="5153" spans="1:8">
      <c r="A5153" t="n">
        <v>41109</v>
      </c>
      <c r="B5153" s="44" t="n">
        <v>26</v>
      </c>
      <c r="C5153" s="7" t="n">
        <v>25</v>
      </c>
      <c r="D5153" s="7" t="n">
        <v>17</v>
      </c>
      <c r="E5153" s="7" t="n">
        <v>34337</v>
      </c>
      <c r="F5153" s="7" t="s">
        <v>378</v>
      </c>
      <c r="G5153" s="7" t="n">
        <v>2</v>
      </c>
      <c r="H5153" s="7" t="n">
        <v>0</v>
      </c>
    </row>
    <row r="5154" spans="1:8">
      <c r="A5154" t="s">
        <v>4</v>
      </c>
      <c r="B5154" s="4" t="s">
        <v>5</v>
      </c>
    </row>
    <row r="5155" spans="1:8">
      <c r="A5155" t="n">
        <v>41163</v>
      </c>
      <c r="B5155" s="45" t="n">
        <v>28</v>
      </c>
    </row>
    <row r="5156" spans="1:8">
      <c r="A5156" t="s">
        <v>4</v>
      </c>
      <c r="B5156" s="4" t="s">
        <v>5</v>
      </c>
      <c r="C5156" s="4" t="s">
        <v>10</v>
      </c>
      <c r="D5156" s="4" t="s">
        <v>13</v>
      </c>
    </row>
    <row r="5157" spans="1:8">
      <c r="A5157" t="n">
        <v>41164</v>
      </c>
      <c r="B5157" s="48" t="n">
        <v>89</v>
      </c>
      <c r="C5157" s="7" t="n">
        <v>65533</v>
      </c>
      <c r="D5157" s="7" t="n">
        <v>1</v>
      </c>
    </row>
    <row r="5158" spans="1:8">
      <c r="A5158" t="s">
        <v>4</v>
      </c>
      <c r="B5158" s="4" t="s">
        <v>5</v>
      </c>
      <c r="C5158" s="4" t="s">
        <v>13</v>
      </c>
      <c r="D5158" s="4" t="s">
        <v>10</v>
      </c>
      <c r="E5158" s="4" t="s">
        <v>10</v>
      </c>
      <c r="F5158" s="4" t="s">
        <v>13</v>
      </c>
    </row>
    <row r="5159" spans="1:8">
      <c r="A5159" t="n">
        <v>41168</v>
      </c>
      <c r="B5159" s="51" t="n">
        <v>25</v>
      </c>
      <c r="C5159" s="7" t="n">
        <v>1</v>
      </c>
      <c r="D5159" s="7" t="n">
        <v>60</v>
      </c>
      <c r="E5159" s="7" t="n">
        <v>640</v>
      </c>
      <c r="F5159" s="7" t="n">
        <v>1</v>
      </c>
    </row>
    <row r="5160" spans="1:8">
      <c r="A5160" t="s">
        <v>4</v>
      </c>
      <c r="B5160" s="4" t="s">
        <v>5</v>
      </c>
      <c r="C5160" s="4" t="s">
        <v>13</v>
      </c>
      <c r="D5160" s="4" t="s">
        <v>10</v>
      </c>
      <c r="E5160" s="4" t="s">
        <v>6</v>
      </c>
    </row>
    <row r="5161" spans="1:8">
      <c r="A5161" t="n">
        <v>41175</v>
      </c>
      <c r="B5161" s="43" t="n">
        <v>51</v>
      </c>
      <c r="C5161" s="7" t="n">
        <v>4</v>
      </c>
      <c r="D5161" s="7" t="n">
        <v>7</v>
      </c>
      <c r="E5161" s="7" t="s">
        <v>290</v>
      </c>
    </row>
    <row r="5162" spans="1:8">
      <c r="A5162" t="s">
        <v>4</v>
      </c>
      <c r="B5162" s="4" t="s">
        <v>5</v>
      </c>
      <c r="C5162" s="4" t="s">
        <v>10</v>
      </c>
    </row>
    <row r="5163" spans="1:8">
      <c r="A5163" t="n">
        <v>41188</v>
      </c>
      <c r="B5163" s="30" t="n">
        <v>16</v>
      </c>
      <c r="C5163" s="7" t="n">
        <v>0</v>
      </c>
    </row>
    <row r="5164" spans="1:8">
      <c r="A5164" t="s">
        <v>4</v>
      </c>
      <c r="B5164" s="4" t="s">
        <v>5</v>
      </c>
      <c r="C5164" s="4" t="s">
        <v>10</v>
      </c>
      <c r="D5164" s="4" t="s">
        <v>13</v>
      </c>
      <c r="E5164" s="4" t="s">
        <v>9</v>
      </c>
      <c r="F5164" s="4" t="s">
        <v>62</v>
      </c>
      <c r="G5164" s="4" t="s">
        <v>13</v>
      </c>
      <c r="H5164" s="4" t="s">
        <v>13</v>
      </c>
    </row>
    <row r="5165" spans="1:8">
      <c r="A5165" t="n">
        <v>41191</v>
      </c>
      <c r="B5165" s="44" t="n">
        <v>26</v>
      </c>
      <c r="C5165" s="7" t="n">
        <v>7</v>
      </c>
      <c r="D5165" s="7" t="n">
        <v>17</v>
      </c>
      <c r="E5165" s="7" t="n">
        <v>4389</v>
      </c>
      <c r="F5165" s="7" t="s">
        <v>379</v>
      </c>
      <c r="G5165" s="7" t="n">
        <v>2</v>
      </c>
      <c r="H5165" s="7" t="n">
        <v>0</v>
      </c>
    </row>
    <row r="5166" spans="1:8">
      <c r="A5166" t="s">
        <v>4</v>
      </c>
      <c r="B5166" s="4" t="s">
        <v>5</v>
      </c>
    </row>
    <row r="5167" spans="1:8">
      <c r="A5167" t="n">
        <v>41220</v>
      </c>
      <c r="B5167" s="45" t="n">
        <v>28</v>
      </c>
    </row>
    <row r="5168" spans="1:8">
      <c r="A5168" t="s">
        <v>4</v>
      </c>
      <c r="B5168" s="4" t="s">
        <v>5</v>
      </c>
      <c r="C5168" s="4" t="s">
        <v>13</v>
      </c>
      <c r="D5168" s="4" t="s">
        <v>10</v>
      </c>
      <c r="E5168" s="4" t="s">
        <v>10</v>
      </c>
      <c r="F5168" s="4" t="s">
        <v>13</v>
      </c>
    </row>
    <row r="5169" spans="1:8">
      <c r="A5169" t="n">
        <v>41221</v>
      </c>
      <c r="B5169" s="51" t="n">
        <v>25</v>
      </c>
      <c r="C5169" s="7" t="n">
        <v>1</v>
      </c>
      <c r="D5169" s="7" t="n">
        <v>65535</v>
      </c>
      <c r="E5169" s="7" t="n">
        <v>65535</v>
      </c>
      <c r="F5169" s="7" t="n">
        <v>0</v>
      </c>
    </row>
    <row r="5170" spans="1:8">
      <c r="A5170" t="s">
        <v>4</v>
      </c>
      <c r="B5170" s="4" t="s">
        <v>5</v>
      </c>
      <c r="C5170" s="4" t="s">
        <v>10</v>
      </c>
      <c r="D5170" s="4" t="s">
        <v>13</v>
      </c>
    </row>
    <row r="5171" spans="1:8">
      <c r="A5171" t="n">
        <v>41228</v>
      </c>
      <c r="B5171" s="48" t="n">
        <v>89</v>
      </c>
      <c r="C5171" s="7" t="n">
        <v>65533</v>
      </c>
      <c r="D5171" s="7" t="n">
        <v>1</v>
      </c>
    </row>
    <row r="5172" spans="1:8">
      <c r="A5172" t="s">
        <v>4</v>
      </c>
      <c r="B5172" s="4" t="s">
        <v>5</v>
      </c>
      <c r="C5172" s="4" t="s">
        <v>13</v>
      </c>
      <c r="D5172" s="4" t="s">
        <v>10</v>
      </c>
      <c r="E5172" s="4" t="s">
        <v>18</v>
      </c>
    </row>
    <row r="5173" spans="1:8">
      <c r="A5173" t="n">
        <v>41232</v>
      </c>
      <c r="B5173" s="23" t="n">
        <v>58</v>
      </c>
      <c r="C5173" s="7" t="n">
        <v>101</v>
      </c>
      <c r="D5173" s="7" t="n">
        <v>500</v>
      </c>
      <c r="E5173" s="7" t="n">
        <v>1</v>
      </c>
    </row>
    <row r="5174" spans="1:8">
      <c r="A5174" t="s">
        <v>4</v>
      </c>
      <c r="B5174" s="4" t="s">
        <v>5</v>
      </c>
      <c r="C5174" s="4" t="s">
        <v>13</v>
      </c>
      <c r="D5174" s="4" t="s">
        <v>10</v>
      </c>
    </row>
    <row r="5175" spans="1:8">
      <c r="A5175" t="n">
        <v>41240</v>
      </c>
      <c r="B5175" s="23" t="n">
        <v>58</v>
      </c>
      <c r="C5175" s="7" t="n">
        <v>254</v>
      </c>
      <c r="D5175" s="7" t="n">
        <v>0</v>
      </c>
    </row>
    <row r="5176" spans="1:8">
      <c r="A5176" t="s">
        <v>4</v>
      </c>
      <c r="B5176" s="4" t="s">
        <v>5</v>
      </c>
      <c r="C5176" s="4" t="s">
        <v>13</v>
      </c>
    </row>
    <row r="5177" spans="1:8">
      <c r="A5177" t="n">
        <v>41244</v>
      </c>
      <c r="B5177" s="38" t="n">
        <v>45</v>
      </c>
      <c r="C5177" s="7" t="n">
        <v>0</v>
      </c>
    </row>
    <row r="5178" spans="1:8">
      <c r="A5178" t="s">
        <v>4</v>
      </c>
      <c r="B5178" s="4" t="s">
        <v>5</v>
      </c>
      <c r="C5178" s="4" t="s">
        <v>13</v>
      </c>
      <c r="D5178" s="4" t="s">
        <v>13</v>
      </c>
      <c r="E5178" s="4" t="s">
        <v>18</v>
      </c>
      <c r="F5178" s="4" t="s">
        <v>18</v>
      </c>
      <c r="G5178" s="4" t="s">
        <v>18</v>
      </c>
      <c r="H5178" s="4" t="s">
        <v>10</v>
      </c>
    </row>
    <row r="5179" spans="1:8">
      <c r="A5179" t="n">
        <v>41246</v>
      </c>
      <c r="B5179" s="38" t="n">
        <v>45</v>
      </c>
      <c r="C5179" s="7" t="n">
        <v>2</v>
      </c>
      <c r="D5179" s="7" t="n">
        <v>3</v>
      </c>
      <c r="E5179" s="7" t="n">
        <v>-8.89999961853027</v>
      </c>
      <c r="F5179" s="7" t="n">
        <v>1.25</v>
      </c>
      <c r="G5179" s="7" t="n">
        <v>72.2099990844727</v>
      </c>
      <c r="H5179" s="7" t="n">
        <v>0</v>
      </c>
    </row>
    <row r="5180" spans="1:8">
      <c r="A5180" t="s">
        <v>4</v>
      </c>
      <c r="B5180" s="4" t="s">
        <v>5</v>
      </c>
      <c r="C5180" s="4" t="s">
        <v>13</v>
      </c>
      <c r="D5180" s="4" t="s">
        <v>13</v>
      </c>
      <c r="E5180" s="4" t="s">
        <v>18</v>
      </c>
      <c r="F5180" s="4" t="s">
        <v>18</v>
      </c>
      <c r="G5180" s="4" t="s">
        <v>18</v>
      </c>
      <c r="H5180" s="4" t="s">
        <v>10</v>
      </c>
      <c r="I5180" s="4" t="s">
        <v>13</v>
      </c>
    </row>
    <row r="5181" spans="1:8">
      <c r="A5181" t="n">
        <v>41263</v>
      </c>
      <c r="B5181" s="38" t="n">
        <v>45</v>
      </c>
      <c r="C5181" s="7" t="n">
        <v>4</v>
      </c>
      <c r="D5181" s="7" t="n">
        <v>3</v>
      </c>
      <c r="E5181" s="7" t="n">
        <v>352.190002441406</v>
      </c>
      <c r="F5181" s="7" t="n">
        <v>75.5500030517578</v>
      </c>
      <c r="G5181" s="7" t="n">
        <v>0</v>
      </c>
      <c r="H5181" s="7" t="n">
        <v>0</v>
      </c>
      <c r="I5181" s="7" t="n">
        <v>0</v>
      </c>
    </row>
    <row r="5182" spans="1:8">
      <c r="A5182" t="s">
        <v>4</v>
      </c>
      <c r="B5182" s="4" t="s">
        <v>5</v>
      </c>
      <c r="C5182" s="4" t="s">
        <v>13</v>
      </c>
      <c r="D5182" s="4" t="s">
        <v>13</v>
      </c>
      <c r="E5182" s="4" t="s">
        <v>18</v>
      </c>
      <c r="F5182" s="4" t="s">
        <v>10</v>
      </c>
    </row>
    <row r="5183" spans="1:8">
      <c r="A5183" t="n">
        <v>41281</v>
      </c>
      <c r="B5183" s="38" t="n">
        <v>45</v>
      </c>
      <c r="C5183" s="7" t="n">
        <v>5</v>
      </c>
      <c r="D5183" s="7" t="n">
        <v>3</v>
      </c>
      <c r="E5183" s="7" t="n">
        <v>1.39999997615814</v>
      </c>
      <c r="F5183" s="7" t="n">
        <v>0</v>
      </c>
    </row>
    <row r="5184" spans="1:8">
      <c r="A5184" t="s">
        <v>4</v>
      </c>
      <c r="B5184" s="4" t="s">
        <v>5</v>
      </c>
      <c r="C5184" s="4" t="s">
        <v>13</v>
      </c>
      <c r="D5184" s="4" t="s">
        <v>13</v>
      </c>
      <c r="E5184" s="4" t="s">
        <v>18</v>
      </c>
      <c r="F5184" s="4" t="s">
        <v>10</v>
      </c>
    </row>
    <row r="5185" spans="1:9">
      <c r="A5185" t="n">
        <v>41290</v>
      </c>
      <c r="B5185" s="38" t="n">
        <v>45</v>
      </c>
      <c r="C5185" s="7" t="n">
        <v>11</v>
      </c>
      <c r="D5185" s="7" t="n">
        <v>3</v>
      </c>
      <c r="E5185" s="7" t="n">
        <v>38</v>
      </c>
      <c r="F5185" s="7" t="n">
        <v>0</v>
      </c>
    </row>
    <row r="5186" spans="1:9">
      <c r="A5186" t="s">
        <v>4</v>
      </c>
      <c r="B5186" s="4" t="s">
        <v>5</v>
      </c>
      <c r="C5186" s="4" t="s">
        <v>13</v>
      </c>
      <c r="D5186" s="4" t="s">
        <v>13</v>
      </c>
      <c r="E5186" s="4" t="s">
        <v>18</v>
      </c>
      <c r="F5186" s="4" t="s">
        <v>18</v>
      </c>
      <c r="G5186" s="4" t="s">
        <v>18</v>
      </c>
      <c r="H5186" s="4" t="s">
        <v>10</v>
      </c>
    </row>
    <row r="5187" spans="1:9">
      <c r="A5187" t="n">
        <v>41299</v>
      </c>
      <c r="B5187" s="38" t="n">
        <v>45</v>
      </c>
      <c r="C5187" s="7" t="n">
        <v>2</v>
      </c>
      <c r="D5187" s="7" t="n">
        <v>3</v>
      </c>
      <c r="E5187" s="7" t="n">
        <v>-9.98999977111816</v>
      </c>
      <c r="F5187" s="7" t="n">
        <v>1.04999995231628</v>
      </c>
      <c r="G5187" s="7" t="n">
        <v>72.1600036621094</v>
      </c>
      <c r="H5187" s="7" t="n">
        <v>0</v>
      </c>
    </row>
    <row r="5188" spans="1:9">
      <c r="A5188" t="s">
        <v>4</v>
      </c>
      <c r="B5188" s="4" t="s">
        <v>5</v>
      </c>
      <c r="C5188" s="4" t="s">
        <v>13</v>
      </c>
      <c r="D5188" s="4" t="s">
        <v>13</v>
      </c>
      <c r="E5188" s="4" t="s">
        <v>18</v>
      </c>
      <c r="F5188" s="4" t="s">
        <v>18</v>
      </c>
      <c r="G5188" s="4" t="s">
        <v>18</v>
      </c>
      <c r="H5188" s="4" t="s">
        <v>10</v>
      </c>
      <c r="I5188" s="4" t="s">
        <v>13</v>
      </c>
    </row>
    <row r="5189" spans="1:9">
      <c r="A5189" t="n">
        <v>41316</v>
      </c>
      <c r="B5189" s="38" t="n">
        <v>45</v>
      </c>
      <c r="C5189" s="7" t="n">
        <v>4</v>
      </c>
      <c r="D5189" s="7" t="n">
        <v>3</v>
      </c>
      <c r="E5189" s="7" t="n">
        <v>347.269989013672</v>
      </c>
      <c r="F5189" s="7" t="n">
        <v>68.0999984741211</v>
      </c>
      <c r="G5189" s="7" t="n">
        <v>350</v>
      </c>
      <c r="H5189" s="7" t="n">
        <v>0</v>
      </c>
      <c r="I5189" s="7" t="n">
        <v>0</v>
      </c>
    </row>
    <row r="5190" spans="1:9">
      <c r="A5190" t="s">
        <v>4</v>
      </c>
      <c r="B5190" s="4" t="s">
        <v>5</v>
      </c>
      <c r="C5190" s="4" t="s">
        <v>13</v>
      </c>
      <c r="D5190" s="4" t="s">
        <v>13</v>
      </c>
      <c r="E5190" s="4" t="s">
        <v>18</v>
      </c>
      <c r="F5190" s="4" t="s">
        <v>10</v>
      </c>
    </row>
    <row r="5191" spans="1:9">
      <c r="A5191" t="n">
        <v>41334</v>
      </c>
      <c r="B5191" s="38" t="n">
        <v>45</v>
      </c>
      <c r="C5191" s="7" t="n">
        <v>5</v>
      </c>
      <c r="D5191" s="7" t="n">
        <v>3</v>
      </c>
      <c r="E5191" s="7" t="n">
        <v>1.39999997615814</v>
      </c>
      <c r="F5191" s="7" t="n">
        <v>0</v>
      </c>
    </row>
    <row r="5192" spans="1:9">
      <c r="A5192" t="s">
        <v>4</v>
      </c>
      <c r="B5192" s="4" t="s">
        <v>5</v>
      </c>
      <c r="C5192" s="4" t="s">
        <v>13</v>
      </c>
      <c r="D5192" s="4" t="s">
        <v>13</v>
      </c>
      <c r="E5192" s="4" t="s">
        <v>18</v>
      </c>
      <c r="F5192" s="4" t="s">
        <v>10</v>
      </c>
    </row>
    <row r="5193" spans="1:9">
      <c r="A5193" t="n">
        <v>41343</v>
      </c>
      <c r="B5193" s="38" t="n">
        <v>45</v>
      </c>
      <c r="C5193" s="7" t="n">
        <v>11</v>
      </c>
      <c r="D5193" s="7" t="n">
        <v>3</v>
      </c>
      <c r="E5193" s="7" t="n">
        <v>38</v>
      </c>
      <c r="F5193" s="7" t="n">
        <v>0</v>
      </c>
    </row>
    <row r="5194" spans="1:9">
      <c r="A5194" t="s">
        <v>4</v>
      </c>
      <c r="B5194" s="4" t="s">
        <v>5</v>
      </c>
      <c r="C5194" s="4" t="s">
        <v>13</v>
      </c>
      <c r="D5194" s="4" t="s">
        <v>13</v>
      </c>
      <c r="E5194" s="4" t="s">
        <v>18</v>
      </c>
      <c r="F5194" s="4" t="s">
        <v>18</v>
      </c>
      <c r="G5194" s="4" t="s">
        <v>18</v>
      </c>
      <c r="H5194" s="4" t="s">
        <v>10</v>
      </c>
    </row>
    <row r="5195" spans="1:9">
      <c r="A5195" t="n">
        <v>41352</v>
      </c>
      <c r="B5195" s="38" t="n">
        <v>45</v>
      </c>
      <c r="C5195" s="7" t="n">
        <v>2</v>
      </c>
      <c r="D5195" s="7" t="n">
        <v>3</v>
      </c>
      <c r="E5195" s="7" t="n">
        <v>-10.3900003433228</v>
      </c>
      <c r="F5195" s="7" t="n">
        <v>1.12000000476837</v>
      </c>
      <c r="G5195" s="7" t="n">
        <v>72.129997253418</v>
      </c>
      <c r="H5195" s="7" t="n">
        <v>0</v>
      </c>
    </row>
    <row r="5196" spans="1:9">
      <c r="A5196" t="s">
        <v>4</v>
      </c>
      <c r="B5196" s="4" t="s">
        <v>5</v>
      </c>
      <c r="C5196" s="4" t="s">
        <v>13</v>
      </c>
      <c r="D5196" s="4" t="s">
        <v>13</v>
      </c>
      <c r="E5196" s="4" t="s">
        <v>18</v>
      </c>
      <c r="F5196" s="4" t="s">
        <v>18</v>
      </c>
      <c r="G5196" s="4" t="s">
        <v>18</v>
      </c>
      <c r="H5196" s="4" t="s">
        <v>10</v>
      </c>
      <c r="I5196" s="4" t="s">
        <v>13</v>
      </c>
    </row>
    <row r="5197" spans="1:9">
      <c r="A5197" t="n">
        <v>41369</v>
      </c>
      <c r="B5197" s="38" t="n">
        <v>45</v>
      </c>
      <c r="C5197" s="7" t="n">
        <v>4</v>
      </c>
      <c r="D5197" s="7" t="n">
        <v>3</v>
      </c>
      <c r="E5197" s="7" t="n">
        <v>350.670013427734</v>
      </c>
      <c r="F5197" s="7" t="n">
        <v>98.1999969482422</v>
      </c>
      <c r="G5197" s="7" t="n">
        <v>352</v>
      </c>
      <c r="H5197" s="7" t="n">
        <v>0</v>
      </c>
      <c r="I5197" s="7" t="n">
        <v>0</v>
      </c>
    </row>
    <row r="5198" spans="1:9">
      <c r="A5198" t="s">
        <v>4</v>
      </c>
      <c r="B5198" s="4" t="s">
        <v>5</v>
      </c>
      <c r="C5198" s="4" t="s">
        <v>13</v>
      </c>
      <c r="D5198" s="4" t="s">
        <v>13</v>
      </c>
      <c r="E5198" s="4" t="s">
        <v>18</v>
      </c>
      <c r="F5198" s="4" t="s">
        <v>10</v>
      </c>
    </row>
    <row r="5199" spans="1:9">
      <c r="A5199" t="n">
        <v>41387</v>
      </c>
      <c r="B5199" s="38" t="n">
        <v>45</v>
      </c>
      <c r="C5199" s="7" t="n">
        <v>5</v>
      </c>
      <c r="D5199" s="7" t="n">
        <v>3</v>
      </c>
      <c r="E5199" s="7" t="n">
        <v>1.39999997615814</v>
      </c>
      <c r="F5199" s="7" t="n">
        <v>0</v>
      </c>
    </row>
    <row r="5200" spans="1:9">
      <c r="A5200" t="s">
        <v>4</v>
      </c>
      <c r="B5200" s="4" t="s">
        <v>5</v>
      </c>
      <c r="C5200" s="4" t="s">
        <v>13</v>
      </c>
      <c r="D5200" s="4" t="s">
        <v>13</v>
      </c>
      <c r="E5200" s="4" t="s">
        <v>18</v>
      </c>
      <c r="F5200" s="4" t="s">
        <v>10</v>
      </c>
    </row>
    <row r="5201" spans="1:9">
      <c r="A5201" t="n">
        <v>41396</v>
      </c>
      <c r="B5201" s="38" t="n">
        <v>45</v>
      </c>
      <c r="C5201" s="7" t="n">
        <v>11</v>
      </c>
      <c r="D5201" s="7" t="n">
        <v>3</v>
      </c>
      <c r="E5201" s="7" t="n">
        <v>38</v>
      </c>
      <c r="F5201" s="7" t="n">
        <v>0</v>
      </c>
    </row>
    <row r="5202" spans="1:9">
      <c r="A5202" t="s">
        <v>4</v>
      </c>
      <c r="B5202" s="4" t="s">
        <v>5</v>
      </c>
      <c r="C5202" s="4" t="s">
        <v>13</v>
      </c>
      <c r="D5202" s="4" t="s">
        <v>10</v>
      </c>
      <c r="E5202" s="4" t="s">
        <v>6</v>
      </c>
      <c r="F5202" s="4" t="s">
        <v>6</v>
      </c>
      <c r="G5202" s="4" t="s">
        <v>6</v>
      </c>
      <c r="H5202" s="4" t="s">
        <v>6</v>
      </c>
    </row>
    <row r="5203" spans="1:9">
      <c r="A5203" t="n">
        <v>41405</v>
      </c>
      <c r="B5203" s="43" t="n">
        <v>51</v>
      </c>
      <c r="C5203" s="7" t="n">
        <v>3</v>
      </c>
      <c r="D5203" s="7" t="n">
        <v>9</v>
      </c>
      <c r="E5203" s="7" t="s">
        <v>102</v>
      </c>
      <c r="F5203" s="7" t="s">
        <v>65</v>
      </c>
      <c r="G5203" s="7" t="s">
        <v>66</v>
      </c>
      <c r="H5203" s="7" t="s">
        <v>67</v>
      </c>
    </row>
    <row r="5204" spans="1:9">
      <c r="A5204" t="s">
        <v>4</v>
      </c>
      <c r="B5204" s="4" t="s">
        <v>5</v>
      </c>
      <c r="C5204" s="4" t="s">
        <v>10</v>
      </c>
      <c r="D5204" s="4" t="s">
        <v>13</v>
      </c>
      <c r="E5204" s="4" t="s">
        <v>6</v>
      </c>
      <c r="F5204" s="4" t="s">
        <v>18</v>
      </c>
      <c r="G5204" s="4" t="s">
        <v>18</v>
      </c>
      <c r="H5204" s="4" t="s">
        <v>18</v>
      </c>
    </row>
    <row r="5205" spans="1:9">
      <c r="A5205" t="n">
        <v>41418</v>
      </c>
      <c r="B5205" s="36" t="n">
        <v>48</v>
      </c>
      <c r="C5205" s="7" t="n">
        <v>9</v>
      </c>
      <c r="D5205" s="7" t="n">
        <v>0</v>
      </c>
      <c r="E5205" s="7" t="s">
        <v>226</v>
      </c>
      <c r="F5205" s="7" t="n">
        <v>-1</v>
      </c>
      <c r="G5205" s="7" t="n">
        <v>1</v>
      </c>
      <c r="H5205" s="7" t="n">
        <v>0</v>
      </c>
    </row>
    <row r="5206" spans="1:9">
      <c r="A5206" t="s">
        <v>4</v>
      </c>
      <c r="B5206" s="4" t="s">
        <v>5</v>
      </c>
      <c r="C5206" s="4" t="s">
        <v>13</v>
      </c>
      <c r="D5206" s="4" t="s">
        <v>10</v>
      </c>
    </row>
    <row r="5207" spans="1:9">
      <c r="A5207" t="n">
        <v>41450</v>
      </c>
      <c r="B5207" s="23" t="n">
        <v>58</v>
      </c>
      <c r="C5207" s="7" t="n">
        <v>255</v>
      </c>
      <c r="D5207" s="7" t="n">
        <v>0</v>
      </c>
    </row>
    <row r="5208" spans="1:9">
      <c r="A5208" t="s">
        <v>4</v>
      </c>
      <c r="B5208" s="4" t="s">
        <v>5</v>
      </c>
      <c r="C5208" s="4" t="s">
        <v>13</v>
      </c>
      <c r="D5208" s="4" t="s">
        <v>10</v>
      </c>
      <c r="E5208" s="4" t="s">
        <v>6</v>
      </c>
    </row>
    <row r="5209" spans="1:9">
      <c r="A5209" t="n">
        <v>41454</v>
      </c>
      <c r="B5209" s="43" t="n">
        <v>51</v>
      </c>
      <c r="C5209" s="7" t="n">
        <v>4</v>
      </c>
      <c r="D5209" s="7" t="n">
        <v>9</v>
      </c>
      <c r="E5209" s="7" t="s">
        <v>275</v>
      </c>
    </row>
    <row r="5210" spans="1:9">
      <c r="A5210" t="s">
        <v>4</v>
      </c>
      <c r="B5210" s="4" t="s">
        <v>5</v>
      </c>
      <c r="C5210" s="4" t="s">
        <v>10</v>
      </c>
    </row>
    <row r="5211" spans="1:9">
      <c r="A5211" t="n">
        <v>41467</v>
      </c>
      <c r="B5211" s="30" t="n">
        <v>16</v>
      </c>
      <c r="C5211" s="7" t="n">
        <v>0</v>
      </c>
    </row>
    <row r="5212" spans="1:9">
      <c r="A5212" t="s">
        <v>4</v>
      </c>
      <c r="B5212" s="4" t="s">
        <v>5</v>
      </c>
      <c r="C5212" s="4" t="s">
        <v>10</v>
      </c>
      <c r="D5212" s="4" t="s">
        <v>13</v>
      </c>
      <c r="E5212" s="4" t="s">
        <v>9</v>
      </c>
      <c r="F5212" s="4" t="s">
        <v>62</v>
      </c>
      <c r="G5212" s="4" t="s">
        <v>13</v>
      </c>
      <c r="H5212" s="4" t="s">
        <v>13</v>
      </c>
    </row>
    <row r="5213" spans="1:9">
      <c r="A5213" t="n">
        <v>41470</v>
      </c>
      <c r="B5213" s="44" t="n">
        <v>26</v>
      </c>
      <c r="C5213" s="7" t="n">
        <v>9</v>
      </c>
      <c r="D5213" s="7" t="n">
        <v>17</v>
      </c>
      <c r="E5213" s="7" t="n">
        <v>5356</v>
      </c>
      <c r="F5213" s="7" t="s">
        <v>380</v>
      </c>
      <c r="G5213" s="7" t="n">
        <v>2</v>
      </c>
      <c r="H5213" s="7" t="n">
        <v>0</v>
      </c>
    </row>
    <row r="5214" spans="1:9">
      <c r="A5214" t="s">
        <v>4</v>
      </c>
      <c r="B5214" s="4" t="s">
        <v>5</v>
      </c>
    </row>
    <row r="5215" spans="1:9">
      <c r="A5215" t="n">
        <v>41540</v>
      </c>
      <c r="B5215" s="45" t="n">
        <v>28</v>
      </c>
    </row>
    <row r="5216" spans="1:9">
      <c r="A5216" t="s">
        <v>4</v>
      </c>
      <c r="B5216" s="4" t="s">
        <v>5</v>
      </c>
      <c r="C5216" s="4" t="s">
        <v>10</v>
      </c>
      <c r="D5216" s="4" t="s">
        <v>13</v>
      </c>
    </row>
    <row r="5217" spans="1:8">
      <c r="A5217" t="n">
        <v>41541</v>
      </c>
      <c r="B5217" s="48" t="n">
        <v>89</v>
      </c>
      <c r="C5217" s="7" t="n">
        <v>65533</v>
      </c>
      <c r="D5217" s="7" t="n">
        <v>1</v>
      </c>
    </row>
    <row r="5218" spans="1:8">
      <c r="A5218" t="s">
        <v>4</v>
      </c>
      <c r="B5218" s="4" t="s">
        <v>5</v>
      </c>
      <c r="C5218" s="4" t="s">
        <v>13</v>
      </c>
      <c r="D5218" s="4" t="s">
        <v>10</v>
      </c>
      <c r="E5218" s="4" t="s">
        <v>18</v>
      </c>
      <c r="F5218" s="4" t="s">
        <v>10</v>
      </c>
      <c r="G5218" s="4" t="s">
        <v>9</v>
      </c>
      <c r="H5218" s="4" t="s">
        <v>9</v>
      </c>
      <c r="I5218" s="4" t="s">
        <v>10</v>
      </c>
      <c r="J5218" s="4" t="s">
        <v>10</v>
      </c>
      <c r="K5218" s="4" t="s">
        <v>9</v>
      </c>
      <c r="L5218" s="4" t="s">
        <v>9</v>
      </c>
      <c r="M5218" s="4" t="s">
        <v>9</v>
      </c>
      <c r="N5218" s="4" t="s">
        <v>9</v>
      </c>
      <c r="O5218" s="4" t="s">
        <v>6</v>
      </c>
    </row>
    <row r="5219" spans="1:8">
      <c r="A5219" t="n">
        <v>41545</v>
      </c>
      <c r="B5219" s="14" t="n">
        <v>50</v>
      </c>
      <c r="C5219" s="7" t="n">
        <v>0</v>
      </c>
      <c r="D5219" s="7" t="n">
        <v>2070</v>
      </c>
      <c r="E5219" s="7" t="n">
        <v>1</v>
      </c>
      <c r="F5219" s="7" t="n">
        <v>0</v>
      </c>
      <c r="G5219" s="7" t="n">
        <v>0</v>
      </c>
      <c r="H5219" s="7" t="n">
        <v>0</v>
      </c>
      <c r="I5219" s="7" t="n">
        <v>0</v>
      </c>
      <c r="J5219" s="7" t="n">
        <v>65533</v>
      </c>
      <c r="K5219" s="7" t="n">
        <v>0</v>
      </c>
      <c r="L5219" s="7" t="n">
        <v>0</v>
      </c>
      <c r="M5219" s="7" t="n">
        <v>0</v>
      </c>
      <c r="N5219" s="7" t="n">
        <v>0</v>
      </c>
      <c r="O5219" s="7" t="s">
        <v>12</v>
      </c>
    </row>
    <row r="5220" spans="1:8">
      <c r="A5220" t="s">
        <v>4</v>
      </c>
      <c r="B5220" s="4" t="s">
        <v>5</v>
      </c>
      <c r="C5220" s="4" t="s">
        <v>13</v>
      </c>
      <c r="D5220" s="4" t="s">
        <v>10</v>
      </c>
      <c r="E5220" s="4" t="s">
        <v>6</v>
      </c>
    </row>
    <row r="5221" spans="1:8">
      <c r="A5221" t="n">
        <v>41584</v>
      </c>
      <c r="B5221" s="43" t="n">
        <v>51</v>
      </c>
      <c r="C5221" s="7" t="n">
        <v>4</v>
      </c>
      <c r="D5221" s="7" t="n">
        <v>7030</v>
      </c>
      <c r="E5221" s="7" t="s">
        <v>367</v>
      </c>
    </row>
    <row r="5222" spans="1:8">
      <c r="A5222" t="s">
        <v>4</v>
      </c>
      <c r="B5222" s="4" t="s">
        <v>5</v>
      </c>
      <c r="C5222" s="4" t="s">
        <v>10</v>
      </c>
    </row>
    <row r="5223" spans="1:8">
      <c r="A5223" t="n">
        <v>41597</v>
      </c>
      <c r="B5223" s="30" t="n">
        <v>16</v>
      </c>
      <c r="C5223" s="7" t="n">
        <v>0</v>
      </c>
    </row>
    <row r="5224" spans="1:8">
      <c r="A5224" t="s">
        <v>4</v>
      </c>
      <c r="B5224" s="4" t="s">
        <v>5</v>
      </c>
      <c r="C5224" s="4" t="s">
        <v>10</v>
      </c>
      <c r="D5224" s="4" t="s">
        <v>62</v>
      </c>
      <c r="E5224" s="4" t="s">
        <v>13</v>
      </c>
      <c r="F5224" s="4" t="s">
        <v>13</v>
      </c>
    </row>
    <row r="5225" spans="1:8">
      <c r="A5225" t="n">
        <v>41600</v>
      </c>
      <c r="B5225" s="44" t="n">
        <v>26</v>
      </c>
      <c r="C5225" s="7" t="n">
        <v>7030</v>
      </c>
      <c r="D5225" s="7" t="s">
        <v>381</v>
      </c>
      <c r="E5225" s="7" t="n">
        <v>2</v>
      </c>
      <c r="F5225" s="7" t="n">
        <v>0</v>
      </c>
    </row>
    <row r="5226" spans="1:8">
      <c r="A5226" t="s">
        <v>4</v>
      </c>
      <c r="B5226" s="4" t="s">
        <v>5</v>
      </c>
    </row>
    <row r="5227" spans="1:8">
      <c r="A5227" t="n">
        <v>41621</v>
      </c>
      <c r="B5227" s="45" t="n">
        <v>28</v>
      </c>
    </row>
    <row r="5228" spans="1:8">
      <c r="A5228" t="s">
        <v>4</v>
      </c>
      <c r="B5228" s="4" t="s">
        <v>5</v>
      </c>
      <c r="C5228" s="4" t="s">
        <v>10</v>
      </c>
      <c r="D5228" s="4" t="s">
        <v>13</v>
      </c>
    </row>
    <row r="5229" spans="1:8">
      <c r="A5229" t="n">
        <v>41622</v>
      </c>
      <c r="B5229" s="48" t="n">
        <v>89</v>
      </c>
      <c r="C5229" s="7" t="n">
        <v>65533</v>
      </c>
      <c r="D5229" s="7" t="n">
        <v>1</v>
      </c>
    </row>
    <row r="5230" spans="1:8">
      <c r="A5230" t="s">
        <v>4</v>
      </c>
      <c r="B5230" s="4" t="s">
        <v>5</v>
      </c>
      <c r="C5230" s="4" t="s">
        <v>13</v>
      </c>
      <c r="D5230" s="4" t="s">
        <v>10</v>
      </c>
      <c r="E5230" s="4" t="s">
        <v>18</v>
      </c>
    </row>
    <row r="5231" spans="1:8">
      <c r="A5231" t="n">
        <v>41626</v>
      </c>
      <c r="B5231" s="23" t="n">
        <v>58</v>
      </c>
      <c r="C5231" s="7" t="n">
        <v>101</v>
      </c>
      <c r="D5231" s="7" t="n">
        <v>500</v>
      </c>
      <c r="E5231" s="7" t="n">
        <v>1</v>
      </c>
    </row>
    <row r="5232" spans="1:8">
      <c r="A5232" t="s">
        <v>4</v>
      </c>
      <c r="B5232" s="4" t="s">
        <v>5</v>
      </c>
      <c r="C5232" s="4" t="s">
        <v>13</v>
      </c>
      <c r="D5232" s="4" t="s">
        <v>10</v>
      </c>
    </row>
    <row r="5233" spans="1:15">
      <c r="A5233" t="n">
        <v>41634</v>
      </c>
      <c r="B5233" s="23" t="n">
        <v>58</v>
      </c>
      <c r="C5233" s="7" t="n">
        <v>254</v>
      </c>
      <c r="D5233" s="7" t="n">
        <v>0</v>
      </c>
    </row>
    <row r="5234" spans="1:15">
      <c r="A5234" t="s">
        <v>4</v>
      </c>
      <c r="B5234" s="4" t="s">
        <v>5</v>
      </c>
      <c r="C5234" s="4" t="s">
        <v>13</v>
      </c>
    </row>
    <row r="5235" spans="1:15">
      <c r="A5235" t="n">
        <v>41638</v>
      </c>
      <c r="B5235" s="38" t="n">
        <v>45</v>
      </c>
      <c r="C5235" s="7" t="n">
        <v>0</v>
      </c>
    </row>
    <row r="5236" spans="1:15">
      <c r="A5236" t="s">
        <v>4</v>
      </c>
      <c r="B5236" s="4" t="s">
        <v>5</v>
      </c>
      <c r="C5236" s="4" t="s">
        <v>13</v>
      </c>
      <c r="D5236" s="4" t="s">
        <v>13</v>
      </c>
      <c r="E5236" s="4" t="s">
        <v>18</v>
      </c>
      <c r="F5236" s="4" t="s">
        <v>18</v>
      </c>
      <c r="G5236" s="4" t="s">
        <v>18</v>
      </c>
      <c r="H5236" s="4" t="s">
        <v>10</v>
      </c>
    </row>
    <row r="5237" spans="1:15">
      <c r="A5237" t="n">
        <v>41640</v>
      </c>
      <c r="B5237" s="38" t="n">
        <v>45</v>
      </c>
      <c r="C5237" s="7" t="n">
        <v>2</v>
      </c>
      <c r="D5237" s="7" t="n">
        <v>3</v>
      </c>
      <c r="E5237" s="7" t="n">
        <v>4.36999988555908</v>
      </c>
      <c r="F5237" s="7" t="n">
        <v>1.57000005245209</v>
      </c>
      <c r="G5237" s="7" t="n">
        <v>71.5599975585938</v>
      </c>
      <c r="H5237" s="7" t="n">
        <v>0</v>
      </c>
    </row>
    <row r="5238" spans="1:15">
      <c r="A5238" t="s">
        <v>4</v>
      </c>
      <c r="B5238" s="4" t="s">
        <v>5</v>
      </c>
      <c r="C5238" s="4" t="s">
        <v>13</v>
      </c>
      <c r="D5238" s="4" t="s">
        <v>13</v>
      </c>
      <c r="E5238" s="4" t="s">
        <v>18</v>
      </c>
      <c r="F5238" s="4" t="s">
        <v>18</v>
      </c>
      <c r="G5238" s="4" t="s">
        <v>18</v>
      </c>
      <c r="H5238" s="4" t="s">
        <v>10</v>
      </c>
      <c r="I5238" s="4" t="s">
        <v>13</v>
      </c>
    </row>
    <row r="5239" spans="1:15">
      <c r="A5239" t="n">
        <v>41657</v>
      </c>
      <c r="B5239" s="38" t="n">
        <v>45</v>
      </c>
      <c r="C5239" s="7" t="n">
        <v>4</v>
      </c>
      <c r="D5239" s="7" t="n">
        <v>3</v>
      </c>
      <c r="E5239" s="7" t="n">
        <v>342.529998779297</v>
      </c>
      <c r="F5239" s="7" t="n">
        <v>254.330001831055</v>
      </c>
      <c r="G5239" s="7" t="n">
        <v>0</v>
      </c>
      <c r="H5239" s="7" t="n">
        <v>0</v>
      </c>
      <c r="I5239" s="7" t="n">
        <v>0</v>
      </c>
    </row>
    <row r="5240" spans="1:15">
      <c r="A5240" t="s">
        <v>4</v>
      </c>
      <c r="B5240" s="4" t="s">
        <v>5</v>
      </c>
      <c r="C5240" s="4" t="s">
        <v>13</v>
      </c>
      <c r="D5240" s="4" t="s">
        <v>13</v>
      </c>
      <c r="E5240" s="4" t="s">
        <v>18</v>
      </c>
      <c r="F5240" s="4" t="s">
        <v>10</v>
      </c>
    </row>
    <row r="5241" spans="1:15">
      <c r="A5241" t="n">
        <v>41675</v>
      </c>
      <c r="B5241" s="38" t="n">
        <v>45</v>
      </c>
      <c r="C5241" s="7" t="n">
        <v>5</v>
      </c>
      <c r="D5241" s="7" t="n">
        <v>3</v>
      </c>
      <c r="E5241" s="7" t="n">
        <v>2.20000004768372</v>
      </c>
      <c r="F5241" s="7" t="n">
        <v>0</v>
      </c>
    </row>
    <row r="5242" spans="1:15">
      <c r="A5242" t="s">
        <v>4</v>
      </c>
      <c r="B5242" s="4" t="s">
        <v>5</v>
      </c>
      <c r="C5242" s="4" t="s">
        <v>13</v>
      </c>
      <c r="D5242" s="4" t="s">
        <v>13</v>
      </c>
      <c r="E5242" s="4" t="s">
        <v>18</v>
      </c>
      <c r="F5242" s="4" t="s">
        <v>10</v>
      </c>
    </row>
    <row r="5243" spans="1:15">
      <c r="A5243" t="n">
        <v>41684</v>
      </c>
      <c r="B5243" s="38" t="n">
        <v>45</v>
      </c>
      <c r="C5243" s="7" t="n">
        <v>11</v>
      </c>
      <c r="D5243" s="7" t="n">
        <v>3</v>
      </c>
      <c r="E5243" s="7" t="n">
        <v>38</v>
      </c>
      <c r="F5243" s="7" t="n">
        <v>0</v>
      </c>
    </row>
    <row r="5244" spans="1:15">
      <c r="A5244" t="s">
        <v>4</v>
      </c>
      <c r="B5244" s="4" t="s">
        <v>5</v>
      </c>
      <c r="C5244" s="4" t="s">
        <v>13</v>
      </c>
      <c r="D5244" s="4" t="s">
        <v>13</v>
      </c>
      <c r="E5244" s="4" t="s">
        <v>18</v>
      </c>
      <c r="F5244" s="4" t="s">
        <v>18</v>
      </c>
      <c r="G5244" s="4" t="s">
        <v>18</v>
      </c>
      <c r="H5244" s="4" t="s">
        <v>10</v>
      </c>
    </row>
    <row r="5245" spans="1:15">
      <c r="A5245" t="n">
        <v>41693</v>
      </c>
      <c r="B5245" s="38" t="n">
        <v>45</v>
      </c>
      <c r="C5245" s="7" t="n">
        <v>2</v>
      </c>
      <c r="D5245" s="7" t="n">
        <v>3</v>
      </c>
      <c r="E5245" s="7" t="n">
        <v>4.61999988555908</v>
      </c>
      <c r="F5245" s="7" t="n">
        <v>1.48000001907349</v>
      </c>
      <c r="G5245" s="7" t="n">
        <v>71.870002746582</v>
      </c>
      <c r="H5245" s="7" t="n">
        <v>0</v>
      </c>
    </row>
    <row r="5246" spans="1:15">
      <c r="A5246" t="s">
        <v>4</v>
      </c>
      <c r="B5246" s="4" t="s">
        <v>5</v>
      </c>
      <c r="C5246" s="4" t="s">
        <v>13</v>
      </c>
      <c r="D5246" s="4" t="s">
        <v>13</v>
      </c>
      <c r="E5246" s="4" t="s">
        <v>18</v>
      </c>
      <c r="F5246" s="4" t="s">
        <v>18</v>
      </c>
      <c r="G5246" s="4" t="s">
        <v>18</v>
      </c>
      <c r="H5246" s="4" t="s">
        <v>10</v>
      </c>
      <c r="I5246" s="4" t="s">
        <v>13</v>
      </c>
    </row>
    <row r="5247" spans="1:15">
      <c r="A5247" t="n">
        <v>41710</v>
      </c>
      <c r="B5247" s="38" t="n">
        <v>45</v>
      </c>
      <c r="C5247" s="7" t="n">
        <v>4</v>
      </c>
      <c r="D5247" s="7" t="n">
        <v>3</v>
      </c>
      <c r="E5247" s="7" t="n">
        <v>339.709991455078</v>
      </c>
      <c r="F5247" s="7" t="n">
        <v>254.830001831055</v>
      </c>
      <c r="G5247" s="7" t="n">
        <v>20</v>
      </c>
      <c r="H5247" s="7" t="n">
        <v>0</v>
      </c>
      <c r="I5247" s="7" t="n">
        <v>0</v>
      </c>
    </row>
    <row r="5248" spans="1:15">
      <c r="A5248" t="s">
        <v>4</v>
      </c>
      <c r="B5248" s="4" t="s">
        <v>5</v>
      </c>
      <c r="C5248" s="4" t="s">
        <v>13</v>
      </c>
      <c r="D5248" s="4" t="s">
        <v>13</v>
      </c>
      <c r="E5248" s="4" t="s">
        <v>18</v>
      </c>
      <c r="F5248" s="4" t="s">
        <v>10</v>
      </c>
    </row>
    <row r="5249" spans="1:9">
      <c r="A5249" t="n">
        <v>41728</v>
      </c>
      <c r="B5249" s="38" t="n">
        <v>45</v>
      </c>
      <c r="C5249" s="7" t="n">
        <v>5</v>
      </c>
      <c r="D5249" s="7" t="n">
        <v>3</v>
      </c>
      <c r="E5249" s="7" t="n">
        <v>2.20000004768372</v>
      </c>
      <c r="F5249" s="7" t="n">
        <v>0</v>
      </c>
    </row>
    <row r="5250" spans="1:9">
      <c r="A5250" t="s">
        <v>4</v>
      </c>
      <c r="B5250" s="4" t="s">
        <v>5</v>
      </c>
      <c r="C5250" s="4" t="s">
        <v>13</v>
      </c>
      <c r="D5250" s="4" t="s">
        <v>13</v>
      </c>
      <c r="E5250" s="4" t="s">
        <v>18</v>
      </c>
      <c r="F5250" s="4" t="s">
        <v>10</v>
      </c>
    </row>
    <row r="5251" spans="1:9">
      <c r="A5251" t="n">
        <v>41737</v>
      </c>
      <c r="B5251" s="38" t="n">
        <v>45</v>
      </c>
      <c r="C5251" s="7" t="n">
        <v>11</v>
      </c>
      <c r="D5251" s="7" t="n">
        <v>3</v>
      </c>
      <c r="E5251" s="7" t="n">
        <v>38</v>
      </c>
      <c r="F5251" s="7" t="n">
        <v>0</v>
      </c>
    </row>
    <row r="5252" spans="1:9">
      <c r="A5252" t="s">
        <v>4</v>
      </c>
      <c r="B5252" s="4" t="s">
        <v>5</v>
      </c>
      <c r="C5252" s="4" t="s">
        <v>13</v>
      </c>
      <c r="D5252" s="4" t="s">
        <v>10</v>
      </c>
      <c r="E5252" s="4" t="s">
        <v>6</v>
      </c>
      <c r="F5252" s="4" t="s">
        <v>6</v>
      </c>
      <c r="G5252" s="4" t="s">
        <v>6</v>
      </c>
      <c r="H5252" s="4" t="s">
        <v>6</v>
      </c>
    </row>
    <row r="5253" spans="1:9">
      <c r="A5253" t="n">
        <v>41746</v>
      </c>
      <c r="B5253" s="43" t="n">
        <v>51</v>
      </c>
      <c r="C5253" s="7" t="n">
        <v>3</v>
      </c>
      <c r="D5253" s="7" t="n">
        <v>22</v>
      </c>
      <c r="E5253" s="7" t="s">
        <v>67</v>
      </c>
      <c r="F5253" s="7" t="s">
        <v>67</v>
      </c>
      <c r="G5253" s="7" t="s">
        <v>66</v>
      </c>
      <c r="H5253" s="7" t="s">
        <v>67</v>
      </c>
    </row>
    <row r="5254" spans="1:9">
      <c r="A5254" t="s">
        <v>4</v>
      </c>
      <c r="B5254" s="4" t="s">
        <v>5</v>
      </c>
      <c r="C5254" s="4" t="s">
        <v>13</v>
      </c>
      <c r="D5254" s="4" t="s">
        <v>10</v>
      </c>
    </row>
    <row r="5255" spans="1:9">
      <c r="A5255" t="n">
        <v>41759</v>
      </c>
      <c r="B5255" s="23" t="n">
        <v>58</v>
      </c>
      <c r="C5255" s="7" t="n">
        <v>255</v>
      </c>
      <c r="D5255" s="7" t="n">
        <v>0</v>
      </c>
    </row>
    <row r="5256" spans="1:9">
      <c r="A5256" t="s">
        <v>4</v>
      </c>
      <c r="B5256" s="4" t="s">
        <v>5</v>
      </c>
      <c r="C5256" s="4" t="s">
        <v>13</v>
      </c>
      <c r="D5256" s="4" t="s">
        <v>10</v>
      </c>
      <c r="E5256" s="4" t="s">
        <v>6</v>
      </c>
    </row>
    <row r="5257" spans="1:9">
      <c r="A5257" t="n">
        <v>41763</v>
      </c>
      <c r="B5257" s="43" t="n">
        <v>51</v>
      </c>
      <c r="C5257" s="7" t="n">
        <v>4</v>
      </c>
      <c r="D5257" s="7" t="n">
        <v>22</v>
      </c>
      <c r="E5257" s="7" t="s">
        <v>310</v>
      </c>
    </row>
    <row r="5258" spans="1:9">
      <c r="A5258" t="s">
        <v>4</v>
      </c>
      <c r="B5258" s="4" t="s">
        <v>5</v>
      </c>
      <c r="C5258" s="4" t="s">
        <v>10</v>
      </c>
    </row>
    <row r="5259" spans="1:9">
      <c r="A5259" t="n">
        <v>41777</v>
      </c>
      <c r="B5259" s="30" t="n">
        <v>16</v>
      </c>
      <c r="C5259" s="7" t="n">
        <v>0</v>
      </c>
    </row>
    <row r="5260" spans="1:9">
      <c r="A5260" t="s">
        <v>4</v>
      </c>
      <c r="B5260" s="4" t="s">
        <v>5</v>
      </c>
      <c r="C5260" s="4" t="s">
        <v>10</v>
      </c>
      <c r="D5260" s="4" t="s">
        <v>13</v>
      </c>
      <c r="E5260" s="4" t="s">
        <v>9</v>
      </c>
      <c r="F5260" s="4" t="s">
        <v>62</v>
      </c>
      <c r="G5260" s="4" t="s">
        <v>13</v>
      </c>
      <c r="H5260" s="4" t="s">
        <v>13</v>
      </c>
    </row>
    <row r="5261" spans="1:9">
      <c r="A5261" t="n">
        <v>41780</v>
      </c>
      <c r="B5261" s="44" t="n">
        <v>26</v>
      </c>
      <c r="C5261" s="7" t="n">
        <v>22</v>
      </c>
      <c r="D5261" s="7" t="n">
        <v>17</v>
      </c>
      <c r="E5261" s="7" t="n">
        <v>30379</v>
      </c>
      <c r="F5261" s="7" t="s">
        <v>382</v>
      </c>
      <c r="G5261" s="7" t="n">
        <v>2</v>
      </c>
      <c r="H5261" s="7" t="n">
        <v>0</v>
      </c>
    </row>
    <row r="5262" spans="1:9">
      <c r="A5262" t="s">
        <v>4</v>
      </c>
      <c r="B5262" s="4" t="s">
        <v>5</v>
      </c>
    </row>
    <row r="5263" spans="1:9">
      <c r="A5263" t="n">
        <v>41866</v>
      </c>
      <c r="B5263" s="45" t="n">
        <v>28</v>
      </c>
    </row>
    <row r="5264" spans="1:9">
      <c r="A5264" t="s">
        <v>4</v>
      </c>
      <c r="B5264" s="4" t="s">
        <v>5</v>
      </c>
      <c r="C5264" s="4" t="s">
        <v>10</v>
      </c>
      <c r="D5264" s="4" t="s">
        <v>13</v>
      </c>
    </row>
    <row r="5265" spans="1:8">
      <c r="A5265" t="n">
        <v>41867</v>
      </c>
      <c r="B5265" s="48" t="n">
        <v>89</v>
      </c>
      <c r="C5265" s="7" t="n">
        <v>65533</v>
      </c>
      <c r="D5265" s="7" t="n">
        <v>1</v>
      </c>
    </row>
    <row r="5266" spans="1:8">
      <c r="A5266" t="s">
        <v>4</v>
      </c>
      <c r="B5266" s="4" t="s">
        <v>5</v>
      </c>
      <c r="C5266" s="4" t="s">
        <v>13</v>
      </c>
      <c r="D5266" s="4" t="s">
        <v>10</v>
      </c>
      <c r="E5266" s="4" t="s">
        <v>18</v>
      </c>
      <c r="F5266" s="4" t="s">
        <v>10</v>
      </c>
      <c r="G5266" s="4" t="s">
        <v>9</v>
      </c>
      <c r="H5266" s="4" t="s">
        <v>9</v>
      </c>
      <c r="I5266" s="4" t="s">
        <v>10</v>
      </c>
      <c r="J5266" s="4" t="s">
        <v>10</v>
      </c>
      <c r="K5266" s="4" t="s">
        <v>9</v>
      </c>
      <c r="L5266" s="4" t="s">
        <v>9</v>
      </c>
      <c r="M5266" s="4" t="s">
        <v>9</v>
      </c>
      <c r="N5266" s="4" t="s">
        <v>9</v>
      </c>
      <c r="O5266" s="4" t="s">
        <v>6</v>
      </c>
    </row>
    <row r="5267" spans="1:8">
      <c r="A5267" t="n">
        <v>41871</v>
      </c>
      <c r="B5267" s="14" t="n">
        <v>50</v>
      </c>
      <c r="C5267" s="7" t="n">
        <v>0</v>
      </c>
      <c r="D5267" s="7" t="n">
        <v>2214</v>
      </c>
      <c r="E5267" s="7" t="n">
        <v>1</v>
      </c>
      <c r="F5267" s="7" t="n">
        <v>0</v>
      </c>
      <c r="G5267" s="7" t="n">
        <v>0</v>
      </c>
      <c r="H5267" s="7" t="n">
        <v>0</v>
      </c>
      <c r="I5267" s="7" t="n">
        <v>0</v>
      </c>
      <c r="J5267" s="7" t="n">
        <v>65533</v>
      </c>
      <c r="K5267" s="7" t="n">
        <v>0</v>
      </c>
      <c r="L5267" s="7" t="n">
        <v>0</v>
      </c>
      <c r="M5267" s="7" t="n">
        <v>0</v>
      </c>
      <c r="N5267" s="7" t="n">
        <v>0</v>
      </c>
      <c r="O5267" s="7" t="s">
        <v>12</v>
      </c>
    </row>
    <row r="5268" spans="1:8">
      <c r="A5268" t="s">
        <v>4</v>
      </c>
      <c r="B5268" s="4" t="s">
        <v>5</v>
      </c>
      <c r="C5268" s="4" t="s">
        <v>13</v>
      </c>
      <c r="D5268" s="4" t="s">
        <v>10</v>
      </c>
      <c r="E5268" s="4" t="s">
        <v>6</v>
      </c>
    </row>
    <row r="5269" spans="1:8">
      <c r="A5269" t="n">
        <v>41910</v>
      </c>
      <c r="B5269" s="43" t="n">
        <v>51</v>
      </c>
      <c r="C5269" s="7" t="n">
        <v>4</v>
      </c>
      <c r="D5269" s="7" t="n">
        <v>7031</v>
      </c>
      <c r="E5269" s="7" t="s">
        <v>367</v>
      </c>
    </row>
    <row r="5270" spans="1:8">
      <c r="A5270" t="s">
        <v>4</v>
      </c>
      <c r="B5270" s="4" t="s">
        <v>5</v>
      </c>
      <c r="C5270" s="4" t="s">
        <v>10</v>
      </c>
    </row>
    <row r="5271" spans="1:8">
      <c r="A5271" t="n">
        <v>41923</v>
      </c>
      <c r="B5271" s="30" t="n">
        <v>16</v>
      </c>
      <c r="C5271" s="7" t="n">
        <v>0</v>
      </c>
    </row>
    <row r="5272" spans="1:8">
      <c r="A5272" t="s">
        <v>4</v>
      </c>
      <c r="B5272" s="4" t="s">
        <v>5</v>
      </c>
      <c r="C5272" s="4" t="s">
        <v>10</v>
      </c>
      <c r="D5272" s="4" t="s">
        <v>62</v>
      </c>
      <c r="E5272" s="4" t="s">
        <v>13</v>
      </c>
      <c r="F5272" s="4" t="s">
        <v>13</v>
      </c>
    </row>
    <row r="5273" spans="1:8">
      <c r="A5273" t="n">
        <v>41926</v>
      </c>
      <c r="B5273" s="44" t="n">
        <v>26</v>
      </c>
      <c r="C5273" s="7" t="n">
        <v>7031</v>
      </c>
      <c r="D5273" s="7" t="s">
        <v>383</v>
      </c>
      <c r="E5273" s="7" t="n">
        <v>2</v>
      </c>
      <c r="F5273" s="7" t="n">
        <v>0</v>
      </c>
    </row>
    <row r="5274" spans="1:8">
      <c r="A5274" t="s">
        <v>4</v>
      </c>
      <c r="B5274" s="4" t="s">
        <v>5</v>
      </c>
    </row>
    <row r="5275" spans="1:8">
      <c r="A5275" t="n">
        <v>41953</v>
      </c>
      <c r="B5275" s="45" t="n">
        <v>28</v>
      </c>
    </row>
    <row r="5276" spans="1:8">
      <c r="A5276" t="s">
        <v>4</v>
      </c>
      <c r="B5276" s="4" t="s">
        <v>5</v>
      </c>
      <c r="C5276" s="4" t="s">
        <v>10</v>
      </c>
      <c r="D5276" s="4" t="s">
        <v>13</v>
      </c>
    </row>
    <row r="5277" spans="1:8">
      <c r="A5277" t="n">
        <v>41954</v>
      </c>
      <c r="B5277" s="48" t="n">
        <v>89</v>
      </c>
      <c r="C5277" s="7" t="n">
        <v>65533</v>
      </c>
      <c r="D5277" s="7" t="n">
        <v>1</v>
      </c>
    </row>
    <row r="5278" spans="1:8">
      <c r="A5278" t="s">
        <v>4</v>
      </c>
      <c r="B5278" s="4" t="s">
        <v>5</v>
      </c>
      <c r="C5278" s="4" t="s">
        <v>13</v>
      </c>
      <c r="D5278" s="4" t="s">
        <v>10</v>
      </c>
      <c r="E5278" s="4" t="s">
        <v>18</v>
      </c>
    </row>
    <row r="5279" spans="1:8">
      <c r="A5279" t="n">
        <v>41958</v>
      </c>
      <c r="B5279" s="23" t="n">
        <v>58</v>
      </c>
      <c r="C5279" s="7" t="n">
        <v>101</v>
      </c>
      <c r="D5279" s="7" t="n">
        <v>500</v>
      </c>
      <c r="E5279" s="7" t="n">
        <v>1</v>
      </c>
    </row>
    <row r="5280" spans="1:8">
      <c r="A5280" t="s">
        <v>4</v>
      </c>
      <c r="B5280" s="4" t="s">
        <v>5</v>
      </c>
      <c r="C5280" s="4" t="s">
        <v>13</v>
      </c>
      <c r="D5280" s="4" t="s">
        <v>10</v>
      </c>
    </row>
    <row r="5281" spans="1:15">
      <c r="A5281" t="n">
        <v>41966</v>
      </c>
      <c r="B5281" s="23" t="n">
        <v>58</v>
      </c>
      <c r="C5281" s="7" t="n">
        <v>254</v>
      </c>
      <c r="D5281" s="7" t="n">
        <v>0</v>
      </c>
    </row>
    <row r="5282" spans="1:15">
      <c r="A5282" t="s">
        <v>4</v>
      </c>
      <c r="B5282" s="4" t="s">
        <v>5</v>
      </c>
      <c r="C5282" s="4" t="s">
        <v>13</v>
      </c>
    </row>
    <row r="5283" spans="1:15">
      <c r="A5283" t="n">
        <v>41970</v>
      </c>
      <c r="B5283" s="38" t="n">
        <v>45</v>
      </c>
      <c r="C5283" s="7" t="n">
        <v>0</v>
      </c>
    </row>
    <row r="5284" spans="1:15">
      <c r="A5284" t="s">
        <v>4</v>
      </c>
      <c r="B5284" s="4" t="s">
        <v>5</v>
      </c>
      <c r="C5284" s="4" t="s">
        <v>13</v>
      </c>
      <c r="D5284" s="4" t="s">
        <v>13</v>
      </c>
      <c r="E5284" s="4" t="s">
        <v>18</v>
      </c>
      <c r="F5284" s="4" t="s">
        <v>18</v>
      </c>
      <c r="G5284" s="4" t="s">
        <v>18</v>
      </c>
      <c r="H5284" s="4" t="s">
        <v>10</v>
      </c>
    </row>
    <row r="5285" spans="1:15">
      <c r="A5285" t="n">
        <v>41972</v>
      </c>
      <c r="B5285" s="38" t="n">
        <v>45</v>
      </c>
      <c r="C5285" s="7" t="n">
        <v>2</v>
      </c>
      <c r="D5285" s="7" t="n">
        <v>3</v>
      </c>
      <c r="E5285" s="7" t="n">
        <v>-2.5699999332428</v>
      </c>
      <c r="F5285" s="7" t="n">
        <v>1.38999998569489</v>
      </c>
      <c r="G5285" s="7" t="n">
        <v>69.8600006103516</v>
      </c>
      <c r="H5285" s="7" t="n">
        <v>0</v>
      </c>
    </row>
    <row r="5286" spans="1:15">
      <c r="A5286" t="s">
        <v>4</v>
      </c>
      <c r="B5286" s="4" t="s">
        <v>5</v>
      </c>
      <c r="C5286" s="4" t="s">
        <v>13</v>
      </c>
      <c r="D5286" s="4" t="s">
        <v>13</v>
      </c>
      <c r="E5286" s="4" t="s">
        <v>18</v>
      </c>
      <c r="F5286" s="4" t="s">
        <v>18</v>
      </c>
      <c r="G5286" s="4" t="s">
        <v>18</v>
      </c>
      <c r="H5286" s="4" t="s">
        <v>10</v>
      </c>
      <c r="I5286" s="4" t="s">
        <v>13</v>
      </c>
    </row>
    <row r="5287" spans="1:15">
      <c r="A5287" t="n">
        <v>41989</v>
      </c>
      <c r="B5287" s="38" t="n">
        <v>45</v>
      </c>
      <c r="C5287" s="7" t="n">
        <v>4</v>
      </c>
      <c r="D5287" s="7" t="n">
        <v>3</v>
      </c>
      <c r="E5287" s="7" t="n">
        <v>3.00999999046326</v>
      </c>
      <c r="F5287" s="7" t="n">
        <v>121.139999389648</v>
      </c>
      <c r="G5287" s="7" t="n">
        <v>0</v>
      </c>
      <c r="H5287" s="7" t="n">
        <v>0</v>
      </c>
      <c r="I5287" s="7" t="n">
        <v>0</v>
      </c>
    </row>
    <row r="5288" spans="1:15">
      <c r="A5288" t="s">
        <v>4</v>
      </c>
      <c r="B5288" s="4" t="s">
        <v>5</v>
      </c>
      <c r="C5288" s="4" t="s">
        <v>13</v>
      </c>
      <c r="D5288" s="4" t="s">
        <v>13</v>
      </c>
      <c r="E5288" s="4" t="s">
        <v>18</v>
      </c>
      <c r="F5288" s="4" t="s">
        <v>10</v>
      </c>
    </row>
    <row r="5289" spans="1:15">
      <c r="A5289" t="n">
        <v>42007</v>
      </c>
      <c r="B5289" s="38" t="n">
        <v>45</v>
      </c>
      <c r="C5289" s="7" t="n">
        <v>5</v>
      </c>
      <c r="D5289" s="7" t="n">
        <v>3</v>
      </c>
      <c r="E5289" s="7" t="n">
        <v>1.29999995231628</v>
      </c>
      <c r="F5289" s="7" t="n">
        <v>0</v>
      </c>
    </row>
    <row r="5290" spans="1:15">
      <c r="A5290" t="s">
        <v>4</v>
      </c>
      <c r="B5290" s="4" t="s">
        <v>5</v>
      </c>
      <c r="C5290" s="4" t="s">
        <v>13</v>
      </c>
      <c r="D5290" s="4" t="s">
        <v>13</v>
      </c>
      <c r="E5290" s="4" t="s">
        <v>18</v>
      </c>
      <c r="F5290" s="4" t="s">
        <v>10</v>
      </c>
    </row>
    <row r="5291" spans="1:15">
      <c r="A5291" t="n">
        <v>42016</v>
      </c>
      <c r="B5291" s="38" t="n">
        <v>45</v>
      </c>
      <c r="C5291" s="7" t="n">
        <v>11</v>
      </c>
      <c r="D5291" s="7" t="n">
        <v>3</v>
      </c>
      <c r="E5291" s="7" t="n">
        <v>38</v>
      </c>
      <c r="F5291" s="7" t="n">
        <v>0</v>
      </c>
    </row>
    <row r="5292" spans="1:15">
      <c r="A5292" t="s">
        <v>4</v>
      </c>
      <c r="B5292" s="4" t="s">
        <v>5</v>
      </c>
      <c r="C5292" s="4" t="s">
        <v>13</v>
      </c>
      <c r="D5292" s="4" t="s">
        <v>13</v>
      </c>
      <c r="E5292" s="4" t="s">
        <v>18</v>
      </c>
      <c r="F5292" s="4" t="s">
        <v>18</v>
      </c>
      <c r="G5292" s="4" t="s">
        <v>18</v>
      </c>
      <c r="H5292" s="4" t="s">
        <v>10</v>
      </c>
    </row>
    <row r="5293" spans="1:15">
      <c r="A5293" t="n">
        <v>42025</v>
      </c>
      <c r="B5293" s="38" t="n">
        <v>45</v>
      </c>
      <c r="C5293" s="7" t="n">
        <v>2</v>
      </c>
      <c r="D5293" s="7" t="n">
        <v>3</v>
      </c>
      <c r="E5293" s="7" t="n">
        <v>-4.55999994277954</v>
      </c>
      <c r="F5293" s="7" t="n">
        <v>1.41999995708466</v>
      </c>
      <c r="G5293" s="7" t="n">
        <v>69.9400024414063</v>
      </c>
      <c r="H5293" s="7" t="n">
        <v>0</v>
      </c>
    </row>
    <row r="5294" spans="1:15">
      <c r="A5294" t="s">
        <v>4</v>
      </c>
      <c r="B5294" s="4" t="s">
        <v>5</v>
      </c>
      <c r="C5294" s="4" t="s">
        <v>13</v>
      </c>
      <c r="D5294" s="4" t="s">
        <v>13</v>
      </c>
      <c r="E5294" s="4" t="s">
        <v>18</v>
      </c>
      <c r="F5294" s="4" t="s">
        <v>18</v>
      </c>
      <c r="G5294" s="4" t="s">
        <v>18</v>
      </c>
      <c r="H5294" s="4" t="s">
        <v>10</v>
      </c>
      <c r="I5294" s="4" t="s">
        <v>13</v>
      </c>
    </row>
    <row r="5295" spans="1:15">
      <c r="A5295" t="n">
        <v>42042</v>
      </c>
      <c r="B5295" s="38" t="n">
        <v>45</v>
      </c>
      <c r="C5295" s="7" t="n">
        <v>4</v>
      </c>
      <c r="D5295" s="7" t="n">
        <v>3</v>
      </c>
      <c r="E5295" s="7" t="n">
        <v>358.769989013672</v>
      </c>
      <c r="F5295" s="7" t="n">
        <v>114.809997558594</v>
      </c>
      <c r="G5295" s="7" t="n">
        <v>0</v>
      </c>
      <c r="H5295" s="7" t="n">
        <v>0</v>
      </c>
      <c r="I5295" s="7" t="n">
        <v>0</v>
      </c>
    </row>
    <row r="5296" spans="1:15">
      <c r="A5296" t="s">
        <v>4</v>
      </c>
      <c r="B5296" s="4" t="s">
        <v>5</v>
      </c>
      <c r="C5296" s="4" t="s">
        <v>13</v>
      </c>
      <c r="D5296" s="4" t="s">
        <v>13</v>
      </c>
      <c r="E5296" s="4" t="s">
        <v>18</v>
      </c>
      <c r="F5296" s="4" t="s">
        <v>10</v>
      </c>
    </row>
    <row r="5297" spans="1:9">
      <c r="A5297" t="n">
        <v>42060</v>
      </c>
      <c r="B5297" s="38" t="n">
        <v>45</v>
      </c>
      <c r="C5297" s="7" t="n">
        <v>5</v>
      </c>
      <c r="D5297" s="7" t="n">
        <v>3</v>
      </c>
      <c r="E5297" s="7" t="n">
        <v>1.29999995231628</v>
      </c>
      <c r="F5297" s="7" t="n">
        <v>0</v>
      </c>
    </row>
    <row r="5298" spans="1:9">
      <c r="A5298" t="s">
        <v>4</v>
      </c>
      <c r="B5298" s="4" t="s">
        <v>5</v>
      </c>
      <c r="C5298" s="4" t="s">
        <v>13</v>
      </c>
      <c r="D5298" s="4" t="s">
        <v>13</v>
      </c>
      <c r="E5298" s="4" t="s">
        <v>18</v>
      </c>
      <c r="F5298" s="4" t="s">
        <v>10</v>
      </c>
    </row>
    <row r="5299" spans="1:9">
      <c r="A5299" t="n">
        <v>42069</v>
      </c>
      <c r="B5299" s="38" t="n">
        <v>45</v>
      </c>
      <c r="C5299" s="7" t="n">
        <v>11</v>
      </c>
      <c r="D5299" s="7" t="n">
        <v>3</v>
      </c>
      <c r="E5299" s="7" t="n">
        <v>38</v>
      </c>
      <c r="F5299" s="7" t="n">
        <v>0</v>
      </c>
    </row>
    <row r="5300" spans="1:9">
      <c r="A5300" t="s">
        <v>4</v>
      </c>
      <c r="B5300" s="4" t="s">
        <v>5</v>
      </c>
      <c r="C5300" s="4" t="s">
        <v>13</v>
      </c>
      <c r="D5300" s="4" t="s">
        <v>13</v>
      </c>
      <c r="E5300" s="4" t="s">
        <v>18</v>
      </c>
      <c r="F5300" s="4" t="s">
        <v>18</v>
      </c>
      <c r="G5300" s="4" t="s">
        <v>18</v>
      </c>
      <c r="H5300" s="4" t="s">
        <v>10</v>
      </c>
    </row>
    <row r="5301" spans="1:9">
      <c r="A5301" t="n">
        <v>42078</v>
      </c>
      <c r="B5301" s="38" t="n">
        <v>45</v>
      </c>
      <c r="C5301" s="7" t="n">
        <v>2</v>
      </c>
      <c r="D5301" s="7" t="n">
        <v>3</v>
      </c>
      <c r="E5301" s="7" t="n">
        <v>-4.59000015258789</v>
      </c>
      <c r="F5301" s="7" t="n">
        <v>1.41999995708466</v>
      </c>
      <c r="G5301" s="7" t="n">
        <v>69.9300003051758</v>
      </c>
      <c r="H5301" s="7" t="n">
        <v>0</v>
      </c>
    </row>
    <row r="5302" spans="1:9">
      <c r="A5302" t="s">
        <v>4</v>
      </c>
      <c r="B5302" s="4" t="s">
        <v>5</v>
      </c>
      <c r="C5302" s="4" t="s">
        <v>13</v>
      </c>
      <c r="D5302" s="4" t="s">
        <v>13</v>
      </c>
      <c r="E5302" s="4" t="s">
        <v>18</v>
      </c>
      <c r="F5302" s="4" t="s">
        <v>18</v>
      </c>
      <c r="G5302" s="4" t="s">
        <v>18</v>
      </c>
      <c r="H5302" s="4" t="s">
        <v>10</v>
      </c>
      <c r="I5302" s="4" t="s">
        <v>13</v>
      </c>
    </row>
    <row r="5303" spans="1:9">
      <c r="A5303" t="n">
        <v>42095</v>
      </c>
      <c r="B5303" s="38" t="n">
        <v>45</v>
      </c>
      <c r="C5303" s="7" t="n">
        <v>4</v>
      </c>
      <c r="D5303" s="7" t="n">
        <v>3</v>
      </c>
      <c r="E5303" s="7" t="n">
        <v>358.769989013672</v>
      </c>
      <c r="F5303" s="7" t="n">
        <v>114.809997558594</v>
      </c>
      <c r="G5303" s="7" t="n">
        <v>358</v>
      </c>
      <c r="H5303" s="7" t="n">
        <v>0</v>
      </c>
      <c r="I5303" s="7" t="n">
        <v>0</v>
      </c>
    </row>
    <row r="5304" spans="1:9">
      <c r="A5304" t="s">
        <v>4</v>
      </c>
      <c r="B5304" s="4" t="s">
        <v>5</v>
      </c>
      <c r="C5304" s="4" t="s">
        <v>13</v>
      </c>
      <c r="D5304" s="4" t="s">
        <v>13</v>
      </c>
      <c r="E5304" s="4" t="s">
        <v>18</v>
      </c>
      <c r="F5304" s="4" t="s">
        <v>10</v>
      </c>
    </row>
    <row r="5305" spans="1:9">
      <c r="A5305" t="n">
        <v>42113</v>
      </c>
      <c r="B5305" s="38" t="n">
        <v>45</v>
      </c>
      <c r="C5305" s="7" t="n">
        <v>5</v>
      </c>
      <c r="D5305" s="7" t="n">
        <v>3</v>
      </c>
      <c r="E5305" s="7" t="n">
        <v>1.29999995231628</v>
      </c>
      <c r="F5305" s="7" t="n">
        <v>0</v>
      </c>
    </row>
    <row r="5306" spans="1:9">
      <c r="A5306" t="s">
        <v>4</v>
      </c>
      <c r="B5306" s="4" t="s">
        <v>5</v>
      </c>
      <c r="C5306" s="4" t="s">
        <v>13</v>
      </c>
      <c r="D5306" s="4" t="s">
        <v>13</v>
      </c>
      <c r="E5306" s="4" t="s">
        <v>18</v>
      </c>
      <c r="F5306" s="4" t="s">
        <v>10</v>
      </c>
    </row>
    <row r="5307" spans="1:9">
      <c r="A5307" t="n">
        <v>42122</v>
      </c>
      <c r="B5307" s="38" t="n">
        <v>45</v>
      </c>
      <c r="C5307" s="7" t="n">
        <v>11</v>
      </c>
      <c r="D5307" s="7" t="n">
        <v>3</v>
      </c>
      <c r="E5307" s="7" t="n">
        <v>38</v>
      </c>
      <c r="F5307" s="7" t="n">
        <v>0</v>
      </c>
    </row>
    <row r="5308" spans="1:9">
      <c r="A5308" t="s">
        <v>4</v>
      </c>
      <c r="B5308" s="4" t="s">
        <v>5</v>
      </c>
      <c r="C5308" s="4" t="s">
        <v>13</v>
      </c>
      <c r="D5308" s="4" t="s">
        <v>13</v>
      </c>
      <c r="E5308" s="4" t="s">
        <v>18</v>
      </c>
      <c r="F5308" s="4" t="s">
        <v>18</v>
      </c>
      <c r="G5308" s="4" t="s">
        <v>18</v>
      </c>
      <c r="H5308" s="4" t="s">
        <v>10</v>
      </c>
    </row>
    <row r="5309" spans="1:9">
      <c r="A5309" t="n">
        <v>42131</v>
      </c>
      <c r="B5309" s="38" t="n">
        <v>45</v>
      </c>
      <c r="C5309" s="7" t="n">
        <v>2</v>
      </c>
      <c r="D5309" s="7" t="n">
        <v>3</v>
      </c>
      <c r="E5309" s="7" t="n">
        <v>-4.6100001335144</v>
      </c>
      <c r="F5309" s="7" t="n">
        <v>1.41999995708466</v>
      </c>
      <c r="G5309" s="7" t="n">
        <v>69.9899978637695</v>
      </c>
      <c r="H5309" s="7" t="n">
        <v>0</v>
      </c>
    </row>
    <row r="5310" spans="1:9">
      <c r="A5310" t="s">
        <v>4</v>
      </c>
      <c r="B5310" s="4" t="s">
        <v>5</v>
      </c>
      <c r="C5310" s="4" t="s">
        <v>13</v>
      </c>
      <c r="D5310" s="4" t="s">
        <v>13</v>
      </c>
      <c r="E5310" s="4" t="s">
        <v>18</v>
      </c>
      <c r="F5310" s="4" t="s">
        <v>18</v>
      </c>
      <c r="G5310" s="4" t="s">
        <v>18</v>
      </c>
      <c r="H5310" s="4" t="s">
        <v>10</v>
      </c>
      <c r="I5310" s="4" t="s">
        <v>13</v>
      </c>
    </row>
    <row r="5311" spans="1:9">
      <c r="A5311" t="n">
        <v>42148</v>
      </c>
      <c r="B5311" s="38" t="n">
        <v>45</v>
      </c>
      <c r="C5311" s="7" t="n">
        <v>4</v>
      </c>
      <c r="D5311" s="7" t="n">
        <v>3</v>
      </c>
      <c r="E5311" s="7" t="n">
        <v>358.769989013672</v>
      </c>
      <c r="F5311" s="7" t="n">
        <v>114.809997558594</v>
      </c>
      <c r="G5311" s="7" t="n">
        <v>358</v>
      </c>
      <c r="H5311" s="7" t="n">
        <v>0</v>
      </c>
      <c r="I5311" s="7" t="n">
        <v>0</v>
      </c>
    </row>
    <row r="5312" spans="1:9">
      <c r="A5312" t="s">
        <v>4</v>
      </c>
      <c r="B5312" s="4" t="s">
        <v>5</v>
      </c>
      <c r="C5312" s="4" t="s">
        <v>13</v>
      </c>
      <c r="D5312" s="4" t="s">
        <v>13</v>
      </c>
      <c r="E5312" s="4" t="s">
        <v>18</v>
      </c>
      <c r="F5312" s="4" t="s">
        <v>10</v>
      </c>
    </row>
    <row r="5313" spans="1:9">
      <c r="A5313" t="n">
        <v>42166</v>
      </c>
      <c r="B5313" s="38" t="n">
        <v>45</v>
      </c>
      <c r="C5313" s="7" t="n">
        <v>5</v>
      </c>
      <c r="D5313" s="7" t="n">
        <v>3</v>
      </c>
      <c r="E5313" s="7" t="n">
        <v>1.29999995231628</v>
      </c>
      <c r="F5313" s="7" t="n">
        <v>0</v>
      </c>
    </row>
    <row r="5314" spans="1:9">
      <c r="A5314" t="s">
        <v>4</v>
      </c>
      <c r="B5314" s="4" t="s">
        <v>5</v>
      </c>
      <c r="C5314" s="4" t="s">
        <v>13</v>
      </c>
      <c r="D5314" s="4" t="s">
        <v>13</v>
      </c>
      <c r="E5314" s="4" t="s">
        <v>18</v>
      </c>
      <c r="F5314" s="4" t="s">
        <v>10</v>
      </c>
    </row>
    <row r="5315" spans="1:9">
      <c r="A5315" t="n">
        <v>42175</v>
      </c>
      <c r="B5315" s="38" t="n">
        <v>45</v>
      </c>
      <c r="C5315" s="7" t="n">
        <v>11</v>
      </c>
      <c r="D5315" s="7" t="n">
        <v>3</v>
      </c>
      <c r="E5315" s="7" t="n">
        <v>38</v>
      </c>
      <c r="F5315" s="7" t="n">
        <v>0</v>
      </c>
    </row>
    <row r="5316" spans="1:9">
      <c r="A5316" t="s">
        <v>4</v>
      </c>
      <c r="B5316" s="4" t="s">
        <v>5</v>
      </c>
      <c r="C5316" s="4" t="s">
        <v>13</v>
      </c>
    </row>
    <row r="5317" spans="1:9">
      <c r="A5317" t="n">
        <v>42184</v>
      </c>
      <c r="B5317" s="71" t="n">
        <v>116</v>
      </c>
      <c r="C5317" s="7" t="n">
        <v>0</v>
      </c>
    </row>
    <row r="5318" spans="1:9">
      <c r="A5318" t="s">
        <v>4</v>
      </c>
      <c r="B5318" s="4" t="s">
        <v>5</v>
      </c>
      <c r="C5318" s="4" t="s">
        <v>13</v>
      </c>
      <c r="D5318" s="4" t="s">
        <v>10</v>
      </c>
    </row>
    <row r="5319" spans="1:9">
      <c r="A5319" t="n">
        <v>42186</v>
      </c>
      <c r="B5319" s="71" t="n">
        <v>116</v>
      </c>
      <c r="C5319" s="7" t="n">
        <v>2</v>
      </c>
      <c r="D5319" s="7" t="n">
        <v>1</v>
      </c>
    </row>
    <row r="5320" spans="1:9">
      <c r="A5320" t="s">
        <v>4</v>
      </c>
      <c r="B5320" s="4" t="s">
        <v>5</v>
      </c>
      <c r="C5320" s="4" t="s">
        <v>13</v>
      </c>
      <c r="D5320" s="4" t="s">
        <v>9</v>
      </c>
    </row>
    <row r="5321" spans="1:9">
      <c r="A5321" t="n">
        <v>42190</v>
      </c>
      <c r="B5321" s="71" t="n">
        <v>116</v>
      </c>
      <c r="C5321" s="7" t="n">
        <v>5</v>
      </c>
      <c r="D5321" s="7" t="n">
        <v>1092616192</v>
      </c>
    </row>
    <row r="5322" spans="1:9">
      <c r="A5322" t="s">
        <v>4</v>
      </c>
      <c r="B5322" s="4" t="s">
        <v>5</v>
      </c>
      <c r="C5322" s="4" t="s">
        <v>13</v>
      </c>
      <c r="D5322" s="4" t="s">
        <v>10</v>
      </c>
    </row>
    <row r="5323" spans="1:9">
      <c r="A5323" t="n">
        <v>42196</v>
      </c>
      <c r="B5323" s="71" t="n">
        <v>116</v>
      </c>
      <c r="C5323" s="7" t="n">
        <v>6</v>
      </c>
      <c r="D5323" s="7" t="n">
        <v>1</v>
      </c>
    </row>
    <row r="5324" spans="1:9">
      <c r="A5324" t="s">
        <v>4</v>
      </c>
      <c r="B5324" s="4" t="s">
        <v>5</v>
      </c>
      <c r="C5324" s="4" t="s">
        <v>13</v>
      </c>
      <c r="D5324" s="4" t="s">
        <v>10</v>
      </c>
      <c r="E5324" s="4" t="s">
        <v>6</v>
      </c>
      <c r="F5324" s="4" t="s">
        <v>6</v>
      </c>
      <c r="G5324" s="4" t="s">
        <v>6</v>
      </c>
      <c r="H5324" s="4" t="s">
        <v>6</v>
      </c>
    </row>
    <row r="5325" spans="1:9">
      <c r="A5325" t="n">
        <v>42200</v>
      </c>
      <c r="B5325" s="43" t="n">
        <v>51</v>
      </c>
      <c r="C5325" s="7" t="n">
        <v>3</v>
      </c>
      <c r="D5325" s="7" t="n">
        <v>11</v>
      </c>
      <c r="E5325" s="7" t="s">
        <v>64</v>
      </c>
      <c r="F5325" s="7" t="s">
        <v>65</v>
      </c>
      <c r="G5325" s="7" t="s">
        <v>66</v>
      </c>
      <c r="H5325" s="7" t="s">
        <v>67</v>
      </c>
    </row>
    <row r="5326" spans="1:9">
      <c r="A5326" t="s">
        <v>4</v>
      </c>
      <c r="B5326" s="4" t="s">
        <v>5</v>
      </c>
      <c r="C5326" s="4" t="s">
        <v>10</v>
      </c>
      <c r="D5326" s="4" t="s">
        <v>13</v>
      </c>
      <c r="E5326" s="4" t="s">
        <v>6</v>
      </c>
      <c r="F5326" s="4" t="s">
        <v>18</v>
      </c>
      <c r="G5326" s="4" t="s">
        <v>18</v>
      </c>
      <c r="H5326" s="4" t="s">
        <v>18</v>
      </c>
    </row>
    <row r="5327" spans="1:9">
      <c r="A5327" t="n">
        <v>42213</v>
      </c>
      <c r="B5327" s="36" t="n">
        <v>48</v>
      </c>
      <c r="C5327" s="7" t="n">
        <v>16</v>
      </c>
      <c r="D5327" s="7" t="n">
        <v>0</v>
      </c>
      <c r="E5327" s="7" t="s">
        <v>53</v>
      </c>
      <c r="F5327" s="7" t="n">
        <v>-1</v>
      </c>
      <c r="G5327" s="7" t="n">
        <v>1</v>
      </c>
      <c r="H5327" s="7" t="n">
        <v>0</v>
      </c>
    </row>
    <row r="5328" spans="1:9">
      <c r="A5328" t="s">
        <v>4</v>
      </c>
      <c r="B5328" s="4" t="s">
        <v>5</v>
      </c>
      <c r="C5328" s="4" t="s">
        <v>13</v>
      </c>
      <c r="D5328" s="4" t="s">
        <v>10</v>
      </c>
    </row>
    <row r="5329" spans="1:8">
      <c r="A5329" t="n">
        <v>42241</v>
      </c>
      <c r="B5329" s="23" t="n">
        <v>58</v>
      </c>
      <c r="C5329" s="7" t="n">
        <v>255</v>
      </c>
      <c r="D5329" s="7" t="n">
        <v>0</v>
      </c>
    </row>
    <row r="5330" spans="1:8">
      <c r="A5330" t="s">
        <v>4</v>
      </c>
      <c r="B5330" s="4" t="s">
        <v>5</v>
      </c>
      <c r="C5330" s="4" t="s">
        <v>13</v>
      </c>
      <c r="D5330" s="4" t="s">
        <v>10</v>
      </c>
      <c r="E5330" s="4" t="s">
        <v>6</v>
      </c>
    </row>
    <row r="5331" spans="1:8">
      <c r="A5331" t="n">
        <v>42245</v>
      </c>
      <c r="B5331" s="43" t="n">
        <v>51</v>
      </c>
      <c r="C5331" s="7" t="n">
        <v>4</v>
      </c>
      <c r="D5331" s="7" t="n">
        <v>16</v>
      </c>
      <c r="E5331" s="7" t="s">
        <v>82</v>
      </c>
    </row>
    <row r="5332" spans="1:8">
      <c r="A5332" t="s">
        <v>4</v>
      </c>
      <c r="B5332" s="4" t="s">
        <v>5</v>
      </c>
      <c r="C5332" s="4" t="s">
        <v>10</v>
      </c>
    </row>
    <row r="5333" spans="1:8">
      <c r="A5333" t="n">
        <v>42258</v>
      </c>
      <c r="B5333" s="30" t="n">
        <v>16</v>
      </c>
      <c r="C5333" s="7" t="n">
        <v>0</v>
      </c>
    </row>
    <row r="5334" spans="1:8">
      <c r="A5334" t="s">
        <v>4</v>
      </c>
      <c r="B5334" s="4" t="s">
        <v>5</v>
      </c>
      <c r="C5334" s="4" t="s">
        <v>10</v>
      </c>
      <c r="D5334" s="4" t="s">
        <v>13</v>
      </c>
      <c r="E5334" s="4" t="s">
        <v>9</v>
      </c>
      <c r="F5334" s="4" t="s">
        <v>62</v>
      </c>
      <c r="G5334" s="4" t="s">
        <v>13</v>
      </c>
      <c r="H5334" s="4" t="s">
        <v>13</v>
      </c>
    </row>
    <row r="5335" spans="1:8">
      <c r="A5335" t="n">
        <v>42261</v>
      </c>
      <c r="B5335" s="44" t="n">
        <v>26</v>
      </c>
      <c r="C5335" s="7" t="n">
        <v>16</v>
      </c>
      <c r="D5335" s="7" t="n">
        <v>17</v>
      </c>
      <c r="E5335" s="7" t="n">
        <v>14398</v>
      </c>
      <c r="F5335" s="7" t="s">
        <v>384</v>
      </c>
      <c r="G5335" s="7" t="n">
        <v>2</v>
      </c>
      <c r="H5335" s="7" t="n">
        <v>0</v>
      </c>
    </row>
    <row r="5336" spans="1:8">
      <c r="A5336" t="s">
        <v>4</v>
      </c>
      <c r="B5336" s="4" t="s">
        <v>5</v>
      </c>
    </row>
    <row r="5337" spans="1:8">
      <c r="A5337" t="n">
        <v>42311</v>
      </c>
      <c r="B5337" s="45" t="n">
        <v>28</v>
      </c>
    </row>
    <row r="5338" spans="1:8">
      <c r="A5338" t="s">
        <v>4</v>
      </c>
      <c r="B5338" s="4" t="s">
        <v>5</v>
      </c>
      <c r="C5338" s="4" t="s">
        <v>10</v>
      </c>
      <c r="D5338" s="4" t="s">
        <v>13</v>
      </c>
      <c r="E5338" s="4" t="s">
        <v>6</v>
      </c>
      <c r="F5338" s="4" t="s">
        <v>18</v>
      </c>
      <c r="G5338" s="4" t="s">
        <v>18</v>
      </c>
      <c r="H5338" s="4" t="s">
        <v>18</v>
      </c>
    </row>
    <row r="5339" spans="1:8">
      <c r="A5339" t="n">
        <v>42312</v>
      </c>
      <c r="B5339" s="36" t="n">
        <v>48</v>
      </c>
      <c r="C5339" s="7" t="n">
        <v>11</v>
      </c>
      <c r="D5339" s="7" t="n">
        <v>0</v>
      </c>
      <c r="E5339" s="7" t="s">
        <v>212</v>
      </c>
      <c r="F5339" s="7" t="n">
        <v>-1</v>
      </c>
      <c r="G5339" s="7" t="n">
        <v>1</v>
      </c>
      <c r="H5339" s="7" t="n">
        <v>0</v>
      </c>
    </row>
    <row r="5340" spans="1:8">
      <c r="A5340" t="s">
        <v>4</v>
      </c>
      <c r="B5340" s="4" t="s">
        <v>5</v>
      </c>
      <c r="C5340" s="4" t="s">
        <v>10</v>
      </c>
    </row>
    <row r="5341" spans="1:8">
      <c r="A5341" t="n">
        <v>42342</v>
      </c>
      <c r="B5341" s="30" t="n">
        <v>16</v>
      </c>
      <c r="C5341" s="7" t="n">
        <v>300</v>
      </c>
    </row>
    <row r="5342" spans="1:8">
      <c r="A5342" t="s">
        <v>4</v>
      </c>
      <c r="B5342" s="4" t="s">
        <v>5</v>
      </c>
      <c r="C5342" s="4" t="s">
        <v>13</v>
      </c>
      <c r="D5342" s="4" t="s">
        <v>10</v>
      </c>
      <c r="E5342" s="4" t="s">
        <v>6</v>
      </c>
    </row>
    <row r="5343" spans="1:8">
      <c r="A5343" t="n">
        <v>42345</v>
      </c>
      <c r="B5343" s="43" t="n">
        <v>51</v>
      </c>
      <c r="C5343" s="7" t="n">
        <v>4</v>
      </c>
      <c r="D5343" s="7" t="n">
        <v>11</v>
      </c>
      <c r="E5343" s="7" t="s">
        <v>99</v>
      </c>
    </row>
    <row r="5344" spans="1:8">
      <c r="A5344" t="s">
        <v>4</v>
      </c>
      <c r="B5344" s="4" t="s">
        <v>5</v>
      </c>
      <c r="C5344" s="4" t="s">
        <v>10</v>
      </c>
    </row>
    <row r="5345" spans="1:8">
      <c r="A5345" t="n">
        <v>42359</v>
      </c>
      <c r="B5345" s="30" t="n">
        <v>16</v>
      </c>
      <c r="C5345" s="7" t="n">
        <v>0</v>
      </c>
    </row>
    <row r="5346" spans="1:8">
      <c r="A5346" t="s">
        <v>4</v>
      </c>
      <c r="B5346" s="4" t="s">
        <v>5</v>
      </c>
      <c r="C5346" s="4" t="s">
        <v>10</v>
      </c>
      <c r="D5346" s="4" t="s">
        <v>13</v>
      </c>
      <c r="E5346" s="4" t="s">
        <v>9</v>
      </c>
      <c r="F5346" s="4" t="s">
        <v>62</v>
      </c>
      <c r="G5346" s="4" t="s">
        <v>13</v>
      </c>
      <c r="H5346" s="4" t="s">
        <v>13</v>
      </c>
      <c r="I5346" s="4" t="s">
        <v>13</v>
      </c>
      <c r="J5346" s="4" t="s">
        <v>9</v>
      </c>
      <c r="K5346" s="4" t="s">
        <v>62</v>
      </c>
      <c r="L5346" s="4" t="s">
        <v>13</v>
      </c>
      <c r="M5346" s="4" t="s">
        <v>13</v>
      </c>
    </row>
    <row r="5347" spans="1:8">
      <c r="A5347" t="n">
        <v>42362</v>
      </c>
      <c r="B5347" s="44" t="n">
        <v>26</v>
      </c>
      <c r="C5347" s="7" t="n">
        <v>11</v>
      </c>
      <c r="D5347" s="7" t="n">
        <v>17</v>
      </c>
      <c r="E5347" s="7" t="n">
        <v>10328</v>
      </c>
      <c r="F5347" s="7" t="s">
        <v>385</v>
      </c>
      <c r="G5347" s="7" t="n">
        <v>2</v>
      </c>
      <c r="H5347" s="7" t="n">
        <v>3</v>
      </c>
      <c r="I5347" s="7" t="n">
        <v>17</v>
      </c>
      <c r="J5347" s="7" t="n">
        <v>10329</v>
      </c>
      <c r="K5347" s="7" t="s">
        <v>386</v>
      </c>
      <c r="L5347" s="7" t="n">
        <v>2</v>
      </c>
      <c r="M5347" s="7" t="n">
        <v>0</v>
      </c>
    </row>
    <row r="5348" spans="1:8">
      <c r="A5348" t="s">
        <v>4</v>
      </c>
      <c r="B5348" s="4" t="s">
        <v>5</v>
      </c>
    </row>
    <row r="5349" spans="1:8">
      <c r="A5349" t="n">
        <v>42454</v>
      </c>
      <c r="B5349" s="45" t="n">
        <v>28</v>
      </c>
    </row>
    <row r="5350" spans="1:8">
      <c r="A5350" t="s">
        <v>4</v>
      </c>
      <c r="B5350" s="4" t="s">
        <v>5</v>
      </c>
      <c r="C5350" s="4" t="s">
        <v>10</v>
      </c>
      <c r="D5350" s="4" t="s">
        <v>13</v>
      </c>
    </row>
    <row r="5351" spans="1:8">
      <c r="A5351" t="n">
        <v>42455</v>
      </c>
      <c r="B5351" s="48" t="n">
        <v>89</v>
      </c>
      <c r="C5351" s="7" t="n">
        <v>65533</v>
      </c>
      <c r="D5351" s="7" t="n">
        <v>1</v>
      </c>
    </row>
    <row r="5352" spans="1:8">
      <c r="A5352" t="s">
        <v>4</v>
      </c>
      <c r="B5352" s="4" t="s">
        <v>5</v>
      </c>
      <c r="C5352" s="4" t="s">
        <v>13</v>
      </c>
      <c r="D5352" s="4" t="s">
        <v>10</v>
      </c>
      <c r="E5352" s="4" t="s">
        <v>10</v>
      </c>
      <c r="F5352" s="4" t="s">
        <v>13</v>
      </c>
    </row>
    <row r="5353" spans="1:8">
      <c r="A5353" t="n">
        <v>42459</v>
      </c>
      <c r="B5353" s="51" t="n">
        <v>25</v>
      </c>
      <c r="C5353" s="7" t="n">
        <v>1</v>
      </c>
      <c r="D5353" s="7" t="n">
        <v>60</v>
      </c>
      <c r="E5353" s="7" t="n">
        <v>640</v>
      </c>
      <c r="F5353" s="7" t="n">
        <v>1</v>
      </c>
    </row>
    <row r="5354" spans="1:8">
      <c r="A5354" t="s">
        <v>4</v>
      </c>
      <c r="B5354" s="4" t="s">
        <v>5</v>
      </c>
      <c r="C5354" s="4" t="s">
        <v>13</v>
      </c>
      <c r="D5354" s="4" t="s">
        <v>10</v>
      </c>
      <c r="E5354" s="4" t="s">
        <v>6</v>
      </c>
    </row>
    <row r="5355" spans="1:8">
      <c r="A5355" t="n">
        <v>42466</v>
      </c>
      <c r="B5355" s="43" t="n">
        <v>51</v>
      </c>
      <c r="C5355" s="7" t="n">
        <v>4</v>
      </c>
      <c r="D5355" s="7" t="n">
        <v>28</v>
      </c>
      <c r="E5355" s="7" t="s">
        <v>310</v>
      </c>
    </row>
    <row r="5356" spans="1:8">
      <c r="A5356" t="s">
        <v>4</v>
      </c>
      <c r="B5356" s="4" t="s">
        <v>5</v>
      </c>
      <c r="C5356" s="4" t="s">
        <v>10</v>
      </c>
    </row>
    <row r="5357" spans="1:8">
      <c r="A5357" t="n">
        <v>42480</v>
      </c>
      <c r="B5357" s="30" t="n">
        <v>16</v>
      </c>
      <c r="C5357" s="7" t="n">
        <v>0</v>
      </c>
    </row>
    <row r="5358" spans="1:8">
      <c r="A5358" t="s">
        <v>4</v>
      </c>
      <c r="B5358" s="4" t="s">
        <v>5</v>
      </c>
      <c r="C5358" s="4" t="s">
        <v>10</v>
      </c>
      <c r="D5358" s="4" t="s">
        <v>13</v>
      </c>
      <c r="E5358" s="4" t="s">
        <v>9</v>
      </c>
      <c r="F5358" s="4" t="s">
        <v>62</v>
      </c>
      <c r="G5358" s="4" t="s">
        <v>13</v>
      </c>
      <c r="H5358" s="4" t="s">
        <v>13</v>
      </c>
      <c r="I5358" s="4" t="s">
        <v>13</v>
      </c>
      <c r="J5358" s="4" t="s">
        <v>9</v>
      </c>
      <c r="K5358" s="4" t="s">
        <v>62</v>
      </c>
      <c r="L5358" s="4" t="s">
        <v>13</v>
      </c>
      <c r="M5358" s="4" t="s">
        <v>13</v>
      </c>
    </row>
    <row r="5359" spans="1:8">
      <c r="A5359" t="n">
        <v>42483</v>
      </c>
      <c r="B5359" s="44" t="n">
        <v>26</v>
      </c>
      <c r="C5359" s="7" t="n">
        <v>28</v>
      </c>
      <c r="D5359" s="7" t="n">
        <v>17</v>
      </c>
      <c r="E5359" s="7" t="n">
        <v>33415</v>
      </c>
      <c r="F5359" s="7" t="s">
        <v>387</v>
      </c>
      <c r="G5359" s="7" t="n">
        <v>2</v>
      </c>
      <c r="H5359" s="7" t="n">
        <v>3</v>
      </c>
      <c r="I5359" s="7" t="n">
        <v>17</v>
      </c>
      <c r="J5359" s="7" t="n">
        <v>33416</v>
      </c>
      <c r="K5359" s="7" t="s">
        <v>388</v>
      </c>
      <c r="L5359" s="7" t="n">
        <v>2</v>
      </c>
      <c r="M5359" s="7" t="n">
        <v>0</v>
      </c>
    </row>
    <row r="5360" spans="1:8">
      <c r="A5360" t="s">
        <v>4</v>
      </c>
      <c r="B5360" s="4" t="s">
        <v>5</v>
      </c>
    </row>
    <row r="5361" spans="1:13">
      <c r="A5361" t="n">
        <v>42654</v>
      </c>
      <c r="B5361" s="45" t="n">
        <v>28</v>
      </c>
    </row>
    <row r="5362" spans="1:13">
      <c r="A5362" t="s">
        <v>4</v>
      </c>
      <c r="B5362" s="4" t="s">
        <v>5</v>
      </c>
      <c r="C5362" s="4" t="s">
        <v>10</v>
      </c>
      <c r="D5362" s="4" t="s">
        <v>13</v>
      </c>
      <c r="E5362" s="4" t="s">
        <v>6</v>
      </c>
      <c r="F5362" s="4" t="s">
        <v>18</v>
      </c>
      <c r="G5362" s="4" t="s">
        <v>18</v>
      </c>
      <c r="H5362" s="4" t="s">
        <v>18</v>
      </c>
    </row>
    <row r="5363" spans="1:13">
      <c r="A5363" t="n">
        <v>42655</v>
      </c>
      <c r="B5363" s="36" t="n">
        <v>48</v>
      </c>
      <c r="C5363" s="7" t="n">
        <v>33</v>
      </c>
      <c r="D5363" s="7" t="n">
        <v>0</v>
      </c>
      <c r="E5363" s="7" t="s">
        <v>219</v>
      </c>
      <c r="F5363" s="7" t="n">
        <v>-1</v>
      </c>
      <c r="G5363" s="7" t="n">
        <v>1</v>
      </c>
      <c r="H5363" s="7" t="n">
        <v>0</v>
      </c>
    </row>
    <row r="5364" spans="1:13">
      <c r="A5364" t="s">
        <v>4</v>
      </c>
      <c r="B5364" s="4" t="s">
        <v>5</v>
      </c>
      <c r="C5364" s="4" t="s">
        <v>10</v>
      </c>
    </row>
    <row r="5365" spans="1:13">
      <c r="A5365" t="n">
        <v>42685</v>
      </c>
      <c r="B5365" s="30" t="n">
        <v>16</v>
      </c>
      <c r="C5365" s="7" t="n">
        <v>300</v>
      </c>
    </row>
    <row r="5366" spans="1:13">
      <c r="A5366" t="s">
        <v>4</v>
      </c>
      <c r="B5366" s="4" t="s">
        <v>5</v>
      </c>
      <c r="C5366" s="4" t="s">
        <v>13</v>
      </c>
      <c r="D5366" s="4" t="s">
        <v>10</v>
      </c>
      <c r="E5366" s="4" t="s">
        <v>10</v>
      </c>
      <c r="F5366" s="4" t="s">
        <v>13</v>
      </c>
    </row>
    <row r="5367" spans="1:13">
      <c r="A5367" t="n">
        <v>42688</v>
      </c>
      <c r="B5367" s="51" t="n">
        <v>25</v>
      </c>
      <c r="C5367" s="7" t="n">
        <v>1</v>
      </c>
      <c r="D5367" s="7" t="n">
        <v>65535</v>
      </c>
      <c r="E5367" s="7" t="n">
        <v>65535</v>
      </c>
      <c r="F5367" s="7" t="n">
        <v>0</v>
      </c>
    </row>
    <row r="5368" spans="1:13">
      <c r="A5368" t="s">
        <v>4</v>
      </c>
      <c r="B5368" s="4" t="s">
        <v>5</v>
      </c>
      <c r="C5368" s="4" t="s">
        <v>13</v>
      </c>
      <c r="D5368" s="4" t="s">
        <v>10</v>
      </c>
      <c r="E5368" s="4" t="s">
        <v>6</v>
      </c>
    </row>
    <row r="5369" spans="1:13">
      <c r="A5369" t="n">
        <v>42695</v>
      </c>
      <c r="B5369" s="43" t="n">
        <v>51</v>
      </c>
      <c r="C5369" s="7" t="n">
        <v>4</v>
      </c>
      <c r="D5369" s="7" t="n">
        <v>33</v>
      </c>
      <c r="E5369" s="7" t="s">
        <v>288</v>
      </c>
    </row>
    <row r="5370" spans="1:13">
      <c r="A5370" t="s">
        <v>4</v>
      </c>
      <c r="B5370" s="4" t="s">
        <v>5</v>
      </c>
      <c r="C5370" s="4" t="s">
        <v>10</v>
      </c>
    </row>
    <row r="5371" spans="1:13">
      <c r="A5371" t="n">
        <v>42708</v>
      </c>
      <c r="B5371" s="30" t="n">
        <v>16</v>
      </c>
      <c r="C5371" s="7" t="n">
        <v>0</v>
      </c>
    </row>
    <row r="5372" spans="1:13">
      <c r="A5372" t="s">
        <v>4</v>
      </c>
      <c r="B5372" s="4" t="s">
        <v>5</v>
      </c>
      <c r="C5372" s="4" t="s">
        <v>10</v>
      </c>
      <c r="D5372" s="4" t="s">
        <v>13</v>
      </c>
      <c r="E5372" s="4" t="s">
        <v>9</v>
      </c>
      <c r="F5372" s="4" t="s">
        <v>62</v>
      </c>
      <c r="G5372" s="4" t="s">
        <v>13</v>
      </c>
      <c r="H5372" s="4" t="s">
        <v>13</v>
      </c>
    </row>
    <row r="5373" spans="1:13">
      <c r="A5373" t="n">
        <v>42711</v>
      </c>
      <c r="B5373" s="44" t="n">
        <v>26</v>
      </c>
      <c r="C5373" s="7" t="n">
        <v>33</v>
      </c>
      <c r="D5373" s="7" t="n">
        <v>17</v>
      </c>
      <c r="E5373" s="7" t="n">
        <v>22307</v>
      </c>
      <c r="F5373" s="7" t="s">
        <v>389</v>
      </c>
      <c r="G5373" s="7" t="n">
        <v>2</v>
      </c>
      <c r="H5373" s="7" t="n">
        <v>0</v>
      </c>
    </row>
    <row r="5374" spans="1:13">
      <c r="A5374" t="s">
        <v>4</v>
      </c>
      <c r="B5374" s="4" t="s">
        <v>5</v>
      </c>
    </row>
    <row r="5375" spans="1:13">
      <c r="A5375" t="n">
        <v>42850</v>
      </c>
      <c r="B5375" s="45" t="n">
        <v>28</v>
      </c>
    </row>
    <row r="5376" spans="1:13">
      <c r="A5376" t="s">
        <v>4</v>
      </c>
      <c r="B5376" s="4" t="s">
        <v>5</v>
      </c>
      <c r="C5376" s="4" t="s">
        <v>10</v>
      </c>
      <c r="D5376" s="4" t="s">
        <v>13</v>
      </c>
    </row>
    <row r="5377" spans="1:8">
      <c r="A5377" t="n">
        <v>42851</v>
      </c>
      <c r="B5377" s="48" t="n">
        <v>89</v>
      </c>
      <c r="C5377" s="7" t="n">
        <v>65533</v>
      </c>
      <c r="D5377" s="7" t="n">
        <v>1</v>
      </c>
    </row>
    <row r="5378" spans="1:8">
      <c r="A5378" t="s">
        <v>4</v>
      </c>
      <c r="B5378" s="4" t="s">
        <v>5</v>
      </c>
      <c r="C5378" s="4" t="s">
        <v>13</v>
      </c>
      <c r="D5378" s="4" t="s">
        <v>10</v>
      </c>
      <c r="E5378" s="4" t="s">
        <v>18</v>
      </c>
    </row>
    <row r="5379" spans="1:8">
      <c r="A5379" t="n">
        <v>42855</v>
      </c>
      <c r="B5379" s="23" t="n">
        <v>58</v>
      </c>
      <c r="C5379" s="7" t="n">
        <v>101</v>
      </c>
      <c r="D5379" s="7" t="n">
        <v>500</v>
      </c>
      <c r="E5379" s="7" t="n">
        <v>1</v>
      </c>
    </row>
    <row r="5380" spans="1:8">
      <c r="A5380" t="s">
        <v>4</v>
      </c>
      <c r="B5380" s="4" t="s">
        <v>5</v>
      </c>
      <c r="C5380" s="4" t="s">
        <v>13</v>
      </c>
      <c r="D5380" s="4" t="s">
        <v>10</v>
      </c>
    </row>
    <row r="5381" spans="1:8">
      <c r="A5381" t="n">
        <v>42863</v>
      </c>
      <c r="B5381" s="23" t="n">
        <v>58</v>
      </c>
      <c r="C5381" s="7" t="n">
        <v>254</v>
      </c>
      <c r="D5381" s="7" t="n">
        <v>0</v>
      </c>
    </row>
    <row r="5382" spans="1:8">
      <c r="A5382" t="s">
        <v>4</v>
      </c>
      <c r="B5382" s="4" t="s">
        <v>5</v>
      </c>
      <c r="C5382" s="4" t="s">
        <v>13</v>
      </c>
    </row>
    <row r="5383" spans="1:8">
      <c r="A5383" t="n">
        <v>42867</v>
      </c>
      <c r="B5383" s="38" t="n">
        <v>45</v>
      </c>
      <c r="C5383" s="7" t="n">
        <v>0</v>
      </c>
    </row>
    <row r="5384" spans="1:8">
      <c r="A5384" t="s">
        <v>4</v>
      </c>
      <c r="B5384" s="4" t="s">
        <v>5</v>
      </c>
      <c r="C5384" s="4" t="s">
        <v>13</v>
      </c>
      <c r="D5384" s="4" t="s">
        <v>13</v>
      </c>
      <c r="E5384" s="4" t="s">
        <v>18</v>
      </c>
      <c r="F5384" s="4" t="s">
        <v>18</v>
      </c>
      <c r="G5384" s="4" t="s">
        <v>18</v>
      </c>
      <c r="H5384" s="4" t="s">
        <v>10</v>
      </c>
    </row>
    <row r="5385" spans="1:8">
      <c r="A5385" t="n">
        <v>42869</v>
      </c>
      <c r="B5385" s="38" t="n">
        <v>45</v>
      </c>
      <c r="C5385" s="7" t="n">
        <v>2</v>
      </c>
      <c r="D5385" s="7" t="n">
        <v>3</v>
      </c>
      <c r="E5385" s="7" t="n">
        <v>2.17000007629395</v>
      </c>
      <c r="F5385" s="7" t="n">
        <v>1.30999994277954</v>
      </c>
      <c r="G5385" s="7" t="n">
        <v>73.2900009155273</v>
      </c>
      <c r="H5385" s="7" t="n">
        <v>0</v>
      </c>
    </row>
    <row r="5386" spans="1:8">
      <c r="A5386" t="s">
        <v>4</v>
      </c>
      <c r="B5386" s="4" t="s">
        <v>5</v>
      </c>
      <c r="C5386" s="4" t="s">
        <v>13</v>
      </c>
      <c r="D5386" s="4" t="s">
        <v>13</v>
      </c>
      <c r="E5386" s="4" t="s">
        <v>18</v>
      </c>
      <c r="F5386" s="4" t="s">
        <v>18</v>
      </c>
      <c r="G5386" s="4" t="s">
        <v>18</v>
      </c>
      <c r="H5386" s="4" t="s">
        <v>10</v>
      </c>
      <c r="I5386" s="4" t="s">
        <v>13</v>
      </c>
    </row>
    <row r="5387" spans="1:8">
      <c r="A5387" t="n">
        <v>42886</v>
      </c>
      <c r="B5387" s="38" t="n">
        <v>45</v>
      </c>
      <c r="C5387" s="7" t="n">
        <v>4</v>
      </c>
      <c r="D5387" s="7" t="n">
        <v>3</v>
      </c>
      <c r="E5387" s="7" t="n">
        <v>354.540008544922</v>
      </c>
      <c r="F5387" s="7" t="n">
        <v>238.169998168945</v>
      </c>
      <c r="G5387" s="7" t="n">
        <v>0</v>
      </c>
      <c r="H5387" s="7" t="n">
        <v>0</v>
      </c>
      <c r="I5387" s="7" t="n">
        <v>0</v>
      </c>
    </row>
    <row r="5388" spans="1:8">
      <c r="A5388" t="s">
        <v>4</v>
      </c>
      <c r="B5388" s="4" t="s">
        <v>5</v>
      </c>
      <c r="C5388" s="4" t="s">
        <v>13</v>
      </c>
      <c r="D5388" s="4" t="s">
        <v>13</v>
      </c>
      <c r="E5388" s="4" t="s">
        <v>18</v>
      </c>
      <c r="F5388" s="4" t="s">
        <v>10</v>
      </c>
    </row>
    <row r="5389" spans="1:8">
      <c r="A5389" t="n">
        <v>42904</v>
      </c>
      <c r="B5389" s="38" t="n">
        <v>45</v>
      </c>
      <c r="C5389" s="7" t="n">
        <v>5</v>
      </c>
      <c r="D5389" s="7" t="n">
        <v>3</v>
      </c>
      <c r="E5389" s="7" t="n">
        <v>1.5</v>
      </c>
      <c r="F5389" s="7" t="n">
        <v>0</v>
      </c>
    </row>
    <row r="5390" spans="1:8">
      <c r="A5390" t="s">
        <v>4</v>
      </c>
      <c r="B5390" s="4" t="s">
        <v>5</v>
      </c>
      <c r="C5390" s="4" t="s">
        <v>13</v>
      </c>
      <c r="D5390" s="4" t="s">
        <v>13</v>
      </c>
      <c r="E5390" s="4" t="s">
        <v>18</v>
      </c>
      <c r="F5390" s="4" t="s">
        <v>10</v>
      </c>
    </row>
    <row r="5391" spans="1:8">
      <c r="A5391" t="n">
        <v>42913</v>
      </c>
      <c r="B5391" s="38" t="n">
        <v>45</v>
      </c>
      <c r="C5391" s="7" t="n">
        <v>11</v>
      </c>
      <c r="D5391" s="7" t="n">
        <v>3</v>
      </c>
      <c r="E5391" s="7" t="n">
        <v>34</v>
      </c>
      <c r="F5391" s="7" t="n">
        <v>0</v>
      </c>
    </row>
    <row r="5392" spans="1:8">
      <c r="A5392" t="s">
        <v>4</v>
      </c>
      <c r="B5392" s="4" t="s">
        <v>5</v>
      </c>
      <c r="C5392" s="4" t="s">
        <v>13</v>
      </c>
      <c r="D5392" s="4" t="s">
        <v>13</v>
      </c>
      <c r="E5392" s="4" t="s">
        <v>18</v>
      </c>
      <c r="F5392" s="4" t="s">
        <v>18</v>
      </c>
      <c r="G5392" s="4" t="s">
        <v>18</v>
      </c>
      <c r="H5392" s="4" t="s">
        <v>10</v>
      </c>
    </row>
    <row r="5393" spans="1:9">
      <c r="A5393" t="n">
        <v>42922</v>
      </c>
      <c r="B5393" s="38" t="n">
        <v>45</v>
      </c>
      <c r="C5393" s="7" t="n">
        <v>2</v>
      </c>
      <c r="D5393" s="7" t="n">
        <v>3</v>
      </c>
      <c r="E5393" s="7" t="n">
        <v>2.20000004768372</v>
      </c>
      <c r="F5393" s="7" t="n">
        <v>1.30999994277954</v>
      </c>
      <c r="G5393" s="7" t="n">
        <v>73.370002746582</v>
      </c>
      <c r="H5393" s="7" t="n">
        <v>0</v>
      </c>
    </row>
    <row r="5394" spans="1:9">
      <c r="A5394" t="s">
        <v>4</v>
      </c>
      <c r="B5394" s="4" t="s">
        <v>5</v>
      </c>
      <c r="C5394" s="4" t="s">
        <v>13</v>
      </c>
      <c r="D5394" s="4" t="s">
        <v>13</v>
      </c>
      <c r="E5394" s="4" t="s">
        <v>18</v>
      </c>
      <c r="F5394" s="4" t="s">
        <v>18</v>
      </c>
      <c r="G5394" s="4" t="s">
        <v>18</v>
      </c>
      <c r="H5394" s="4" t="s">
        <v>10</v>
      </c>
      <c r="I5394" s="4" t="s">
        <v>13</v>
      </c>
    </row>
    <row r="5395" spans="1:9">
      <c r="A5395" t="n">
        <v>42939</v>
      </c>
      <c r="B5395" s="38" t="n">
        <v>45</v>
      </c>
      <c r="C5395" s="7" t="n">
        <v>4</v>
      </c>
      <c r="D5395" s="7" t="n">
        <v>3</v>
      </c>
      <c r="E5395" s="7" t="n">
        <v>354.540008544922</v>
      </c>
      <c r="F5395" s="7" t="n">
        <v>238.169998168945</v>
      </c>
      <c r="G5395" s="7" t="n">
        <v>0</v>
      </c>
      <c r="H5395" s="7" t="n">
        <v>0</v>
      </c>
      <c r="I5395" s="7" t="n">
        <v>0</v>
      </c>
    </row>
    <row r="5396" spans="1:9">
      <c r="A5396" t="s">
        <v>4</v>
      </c>
      <c r="B5396" s="4" t="s">
        <v>5</v>
      </c>
      <c r="C5396" s="4" t="s">
        <v>13</v>
      </c>
      <c r="D5396" s="4" t="s">
        <v>13</v>
      </c>
      <c r="E5396" s="4" t="s">
        <v>18</v>
      </c>
      <c r="F5396" s="4" t="s">
        <v>10</v>
      </c>
    </row>
    <row r="5397" spans="1:9">
      <c r="A5397" t="n">
        <v>42957</v>
      </c>
      <c r="B5397" s="38" t="n">
        <v>45</v>
      </c>
      <c r="C5397" s="7" t="n">
        <v>5</v>
      </c>
      <c r="D5397" s="7" t="n">
        <v>3</v>
      </c>
      <c r="E5397" s="7" t="n">
        <v>1.5</v>
      </c>
      <c r="F5397" s="7" t="n">
        <v>0</v>
      </c>
    </row>
    <row r="5398" spans="1:9">
      <c r="A5398" t="s">
        <v>4</v>
      </c>
      <c r="B5398" s="4" t="s">
        <v>5</v>
      </c>
      <c r="C5398" s="4" t="s">
        <v>13</v>
      </c>
      <c r="D5398" s="4" t="s">
        <v>13</v>
      </c>
      <c r="E5398" s="4" t="s">
        <v>18</v>
      </c>
      <c r="F5398" s="4" t="s">
        <v>10</v>
      </c>
    </row>
    <row r="5399" spans="1:9">
      <c r="A5399" t="n">
        <v>42966</v>
      </c>
      <c r="B5399" s="38" t="n">
        <v>45</v>
      </c>
      <c r="C5399" s="7" t="n">
        <v>11</v>
      </c>
      <c r="D5399" s="7" t="n">
        <v>3</v>
      </c>
      <c r="E5399" s="7" t="n">
        <v>34</v>
      </c>
      <c r="F5399" s="7" t="n">
        <v>0</v>
      </c>
    </row>
    <row r="5400" spans="1:9">
      <c r="A5400" t="s">
        <v>4</v>
      </c>
      <c r="B5400" s="4" t="s">
        <v>5</v>
      </c>
      <c r="C5400" s="4" t="s">
        <v>13</v>
      </c>
      <c r="D5400" s="4" t="s">
        <v>13</v>
      </c>
      <c r="E5400" s="4" t="s">
        <v>18</v>
      </c>
      <c r="F5400" s="4" t="s">
        <v>18</v>
      </c>
      <c r="G5400" s="4" t="s">
        <v>18</v>
      </c>
      <c r="H5400" s="4" t="s">
        <v>10</v>
      </c>
    </row>
    <row r="5401" spans="1:9">
      <c r="A5401" t="n">
        <v>42975</v>
      </c>
      <c r="B5401" s="38" t="n">
        <v>45</v>
      </c>
      <c r="C5401" s="7" t="n">
        <v>2</v>
      </c>
      <c r="D5401" s="7" t="n">
        <v>3</v>
      </c>
      <c r="E5401" s="7" t="n">
        <v>2.17000007629395</v>
      </c>
      <c r="F5401" s="7" t="n">
        <v>1.32000005245209</v>
      </c>
      <c r="G5401" s="7" t="n">
        <v>73.370002746582</v>
      </c>
      <c r="H5401" s="7" t="n">
        <v>0</v>
      </c>
    </row>
    <row r="5402" spans="1:9">
      <c r="A5402" t="s">
        <v>4</v>
      </c>
      <c r="B5402" s="4" t="s">
        <v>5</v>
      </c>
      <c r="C5402" s="4" t="s">
        <v>13</v>
      </c>
      <c r="D5402" s="4" t="s">
        <v>13</v>
      </c>
      <c r="E5402" s="4" t="s">
        <v>18</v>
      </c>
      <c r="F5402" s="4" t="s">
        <v>18</v>
      </c>
      <c r="G5402" s="4" t="s">
        <v>18</v>
      </c>
      <c r="H5402" s="4" t="s">
        <v>10</v>
      </c>
      <c r="I5402" s="4" t="s">
        <v>13</v>
      </c>
    </row>
    <row r="5403" spans="1:9">
      <c r="A5403" t="n">
        <v>42992</v>
      </c>
      <c r="B5403" s="38" t="n">
        <v>45</v>
      </c>
      <c r="C5403" s="7" t="n">
        <v>4</v>
      </c>
      <c r="D5403" s="7" t="n">
        <v>3</v>
      </c>
      <c r="E5403" s="7" t="n">
        <v>354.540008544922</v>
      </c>
      <c r="F5403" s="7" t="n">
        <v>238.169998168945</v>
      </c>
      <c r="G5403" s="7" t="n">
        <v>4</v>
      </c>
      <c r="H5403" s="7" t="n">
        <v>0</v>
      </c>
      <c r="I5403" s="7" t="n">
        <v>0</v>
      </c>
    </row>
    <row r="5404" spans="1:9">
      <c r="A5404" t="s">
        <v>4</v>
      </c>
      <c r="B5404" s="4" t="s">
        <v>5</v>
      </c>
      <c r="C5404" s="4" t="s">
        <v>13</v>
      </c>
      <c r="D5404" s="4" t="s">
        <v>13</v>
      </c>
      <c r="E5404" s="4" t="s">
        <v>18</v>
      </c>
      <c r="F5404" s="4" t="s">
        <v>10</v>
      </c>
    </row>
    <row r="5405" spans="1:9">
      <c r="A5405" t="n">
        <v>43010</v>
      </c>
      <c r="B5405" s="38" t="n">
        <v>45</v>
      </c>
      <c r="C5405" s="7" t="n">
        <v>5</v>
      </c>
      <c r="D5405" s="7" t="n">
        <v>3</v>
      </c>
      <c r="E5405" s="7" t="n">
        <v>1.5</v>
      </c>
      <c r="F5405" s="7" t="n">
        <v>0</v>
      </c>
    </row>
    <row r="5406" spans="1:9">
      <c r="A5406" t="s">
        <v>4</v>
      </c>
      <c r="B5406" s="4" t="s">
        <v>5</v>
      </c>
      <c r="C5406" s="4" t="s">
        <v>13</v>
      </c>
      <c r="D5406" s="4" t="s">
        <v>13</v>
      </c>
      <c r="E5406" s="4" t="s">
        <v>18</v>
      </c>
      <c r="F5406" s="4" t="s">
        <v>10</v>
      </c>
    </row>
    <row r="5407" spans="1:9">
      <c r="A5407" t="n">
        <v>43019</v>
      </c>
      <c r="B5407" s="38" t="n">
        <v>45</v>
      </c>
      <c r="C5407" s="7" t="n">
        <v>11</v>
      </c>
      <c r="D5407" s="7" t="n">
        <v>3</v>
      </c>
      <c r="E5407" s="7" t="n">
        <v>34</v>
      </c>
      <c r="F5407" s="7" t="n">
        <v>0</v>
      </c>
    </row>
    <row r="5408" spans="1:9">
      <c r="A5408" t="s">
        <v>4</v>
      </c>
      <c r="B5408" s="4" t="s">
        <v>5</v>
      </c>
      <c r="C5408" s="4" t="s">
        <v>10</v>
      </c>
      <c r="D5408" s="4" t="s">
        <v>13</v>
      </c>
      <c r="E5408" s="4" t="s">
        <v>6</v>
      </c>
      <c r="F5408" s="4" t="s">
        <v>18</v>
      </c>
      <c r="G5408" s="4" t="s">
        <v>18</v>
      </c>
      <c r="H5408" s="4" t="s">
        <v>18</v>
      </c>
    </row>
    <row r="5409" spans="1:9">
      <c r="A5409" t="n">
        <v>43028</v>
      </c>
      <c r="B5409" s="36" t="n">
        <v>48</v>
      </c>
      <c r="C5409" s="7" t="n">
        <v>29</v>
      </c>
      <c r="D5409" s="7" t="n">
        <v>0</v>
      </c>
      <c r="E5409" s="7" t="s">
        <v>52</v>
      </c>
      <c r="F5409" s="7" t="n">
        <v>-1</v>
      </c>
      <c r="G5409" s="7" t="n">
        <v>1</v>
      </c>
      <c r="H5409" s="7" t="n">
        <v>1.40129846432482e-45</v>
      </c>
    </row>
    <row r="5410" spans="1:9">
      <c r="A5410" t="s">
        <v>4</v>
      </c>
      <c r="B5410" s="4" t="s">
        <v>5</v>
      </c>
      <c r="C5410" s="4" t="s">
        <v>13</v>
      </c>
    </row>
    <row r="5411" spans="1:9">
      <c r="A5411" t="n">
        <v>43056</v>
      </c>
      <c r="B5411" s="71" t="n">
        <v>116</v>
      </c>
      <c r="C5411" s="7" t="n">
        <v>1</v>
      </c>
    </row>
    <row r="5412" spans="1:9">
      <c r="A5412" t="s">
        <v>4</v>
      </c>
      <c r="B5412" s="4" t="s">
        <v>5</v>
      </c>
      <c r="C5412" s="4" t="s">
        <v>13</v>
      </c>
      <c r="D5412" s="4" t="s">
        <v>10</v>
      </c>
    </row>
    <row r="5413" spans="1:9">
      <c r="A5413" t="n">
        <v>43058</v>
      </c>
      <c r="B5413" s="23" t="n">
        <v>58</v>
      </c>
      <c r="C5413" s="7" t="n">
        <v>255</v>
      </c>
      <c r="D5413" s="7" t="n">
        <v>0</v>
      </c>
    </row>
    <row r="5414" spans="1:9">
      <c r="A5414" t="s">
        <v>4</v>
      </c>
      <c r="B5414" s="4" t="s">
        <v>5</v>
      </c>
      <c r="C5414" s="4" t="s">
        <v>13</v>
      </c>
      <c r="D5414" s="4" t="s">
        <v>10</v>
      </c>
      <c r="E5414" s="4" t="s">
        <v>6</v>
      </c>
    </row>
    <row r="5415" spans="1:9">
      <c r="A5415" t="n">
        <v>43062</v>
      </c>
      <c r="B5415" s="43" t="n">
        <v>51</v>
      </c>
      <c r="C5415" s="7" t="n">
        <v>4</v>
      </c>
      <c r="D5415" s="7" t="n">
        <v>29</v>
      </c>
      <c r="E5415" s="7" t="s">
        <v>390</v>
      </c>
    </row>
    <row r="5416" spans="1:9">
      <c r="A5416" t="s">
        <v>4</v>
      </c>
      <c r="B5416" s="4" t="s">
        <v>5</v>
      </c>
      <c r="C5416" s="4" t="s">
        <v>10</v>
      </c>
    </row>
    <row r="5417" spans="1:9">
      <c r="A5417" t="n">
        <v>43075</v>
      </c>
      <c r="B5417" s="30" t="n">
        <v>16</v>
      </c>
      <c r="C5417" s="7" t="n">
        <v>0</v>
      </c>
    </row>
    <row r="5418" spans="1:9">
      <c r="A5418" t="s">
        <v>4</v>
      </c>
      <c r="B5418" s="4" t="s">
        <v>5</v>
      </c>
      <c r="C5418" s="4" t="s">
        <v>10</v>
      </c>
      <c r="D5418" s="4" t="s">
        <v>13</v>
      </c>
      <c r="E5418" s="4" t="s">
        <v>9</v>
      </c>
      <c r="F5418" s="4" t="s">
        <v>62</v>
      </c>
      <c r="G5418" s="4" t="s">
        <v>13</v>
      </c>
      <c r="H5418" s="4" t="s">
        <v>13</v>
      </c>
    </row>
    <row r="5419" spans="1:9">
      <c r="A5419" t="n">
        <v>43078</v>
      </c>
      <c r="B5419" s="44" t="n">
        <v>26</v>
      </c>
      <c r="C5419" s="7" t="n">
        <v>29</v>
      </c>
      <c r="D5419" s="7" t="n">
        <v>17</v>
      </c>
      <c r="E5419" s="7" t="n">
        <v>39399</v>
      </c>
      <c r="F5419" s="7" t="s">
        <v>391</v>
      </c>
      <c r="G5419" s="7" t="n">
        <v>2</v>
      </c>
      <c r="H5419" s="7" t="n">
        <v>0</v>
      </c>
    </row>
    <row r="5420" spans="1:9">
      <c r="A5420" t="s">
        <v>4</v>
      </c>
      <c r="B5420" s="4" t="s">
        <v>5</v>
      </c>
    </row>
    <row r="5421" spans="1:9">
      <c r="A5421" t="n">
        <v>43169</v>
      </c>
      <c r="B5421" s="45" t="n">
        <v>28</v>
      </c>
    </row>
    <row r="5422" spans="1:9">
      <c r="A5422" t="s">
        <v>4</v>
      </c>
      <c r="B5422" s="4" t="s">
        <v>5</v>
      </c>
      <c r="C5422" s="4" t="s">
        <v>10</v>
      </c>
      <c r="D5422" s="4" t="s">
        <v>13</v>
      </c>
    </row>
    <row r="5423" spans="1:9">
      <c r="A5423" t="n">
        <v>43170</v>
      </c>
      <c r="B5423" s="48" t="n">
        <v>89</v>
      </c>
      <c r="C5423" s="7" t="n">
        <v>65533</v>
      </c>
      <c r="D5423" s="7" t="n">
        <v>1</v>
      </c>
    </row>
    <row r="5424" spans="1:9">
      <c r="A5424" t="s">
        <v>4</v>
      </c>
      <c r="B5424" s="4" t="s">
        <v>5</v>
      </c>
      <c r="C5424" s="4" t="s">
        <v>13</v>
      </c>
      <c r="D5424" s="4" t="s">
        <v>10</v>
      </c>
      <c r="E5424" s="4" t="s">
        <v>10</v>
      </c>
      <c r="F5424" s="4" t="s">
        <v>13</v>
      </c>
    </row>
    <row r="5425" spans="1:8">
      <c r="A5425" t="n">
        <v>43174</v>
      </c>
      <c r="B5425" s="51" t="n">
        <v>25</v>
      </c>
      <c r="C5425" s="7" t="n">
        <v>1</v>
      </c>
      <c r="D5425" s="7" t="n">
        <v>260</v>
      </c>
      <c r="E5425" s="7" t="n">
        <v>640</v>
      </c>
      <c r="F5425" s="7" t="n">
        <v>2</v>
      </c>
    </row>
    <row r="5426" spans="1:8">
      <c r="A5426" t="s">
        <v>4</v>
      </c>
      <c r="B5426" s="4" t="s">
        <v>5</v>
      </c>
      <c r="C5426" s="4" t="s">
        <v>13</v>
      </c>
      <c r="D5426" s="4" t="s">
        <v>10</v>
      </c>
      <c r="E5426" s="4" t="s">
        <v>6</v>
      </c>
    </row>
    <row r="5427" spans="1:8">
      <c r="A5427" t="n">
        <v>43181</v>
      </c>
      <c r="B5427" s="43" t="n">
        <v>51</v>
      </c>
      <c r="C5427" s="7" t="n">
        <v>4</v>
      </c>
      <c r="D5427" s="7" t="n">
        <v>3</v>
      </c>
      <c r="E5427" s="7" t="s">
        <v>304</v>
      </c>
    </row>
    <row r="5428" spans="1:8">
      <c r="A5428" t="s">
        <v>4</v>
      </c>
      <c r="B5428" s="4" t="s">
        <v>5</v>
      </c>
      <c r="C5428" s="4" t="s">
        <v>10</v>
      </c>
    </row>
    <row r="5429" spans="1:8">
      <c r="A5429" t="n">
        <v>43194</v>
      </c>
      <c r="B5429" s="30" t="n">
        <v>16</v>
      </c>
      <c r="C5429" s="7" t="n">
        <v>0</v>
      </c>
    </row>
    <row r="5430" spans="1:8">
      <c r="A5430" t="s">
        <v>4</v>
      </c>
      <c r="B5430" s="4" t="s">
        <v>5</v>
      </c>
      <c r="C5430" s="4" t="s">
        <v>10</v>
      </c>
      <c r="D5430" s="4" t="s">
        <v>13</v>
      </c>
      <c r="E5430" s="4" t="s">
        <v>9</v>
      </c>
      <c r="F5430" s="4" t="s">
        <v>62</v>
      </c>
      <c r="G5430" s="4" t="s">
        <v>13</v>
      </c>
      <c r="H5430" s="4" t="s">
        <v>13</v>
      </c>
    </row>
    <row r="5431" spans="1:8">
      <c r="A5431" t="n">
        <v>43197</v>
      </c>
      <c r="B5431" s="44" t="n">
        <v>26</v>
      </c>
      <c r="C5431" s="7" t="n">
        <v>3</v>
      </c>
      <c r="D5431" s="7" t="n">
        <v>17</v>
      </c>
      <c r="E5431" s="7" t="n">
        <v>2363</v>
      </c>
      <c r="F5431" s="7" t="s">
        <v>392</v>
      </c>
      <c r="G5431" s="7" t="n">
        <v>2</v>
      </c>
      <c r="H5431" s="7" t="n">
        <v>0</v>
      </c>
    </row>
    <row r="5432" spans="1:8">
      <c r="A5432" t="s">
        <v>4</v>
      </c>
      <c r="B5432" s="4" t="s">
        <v>5</v>
      </c>
    </row>
    <row r="5433" spans="1:8">
      <c r="A5433" t="n">
        <v>43258</v>
      </c>
      <c r="B5433" s="45" t="n">
        <v>28</v>
      </c>
    </row>
    <row r="5434" spans="1:8">
      <c r="A5434" t="s">
        <v>4</v>
      </c>
      <c r="B5434" s="4" t="s">
        <v>5</v>
      </c>
      <c r="C5434" s="4" t="s">
        <v>13</v>
      </c>
      <c r="D5434" s="4" t="s">
        <v>10</v>
      </c>
      <c r="E5434" s="4" t="s">
        <v>10</v>
      </c>
      <c r="F5434" s="4" t="s">
        <v>13</v>
      </c>
    </row>
    <row r="5435" spans="1:8">
      <c r="A5435" t="n">
        <v>43259</v>
      </c>
      <c r="B5435" s="51" t="n">
        <v>25</v>
      </c>
      <c r="C5435" s="7" t="n">
        <v>1</v>
      </c>
      <c r="D5435" s="7" t="n">
        <v>65535</v>
      </c>
      <c r="E5435" s="7" t="n">
        <v>65535</v>
      </c>
      <c r="F5435" s="7" t="n">
        <v>0</v>
      </c>
    </row>
    <row r="5436" spans="1:8">
      <c r="A5436" t="s">
        <v>4</v>
      </c>
      <c r="B5436" s="4" t="s">
        <v>5</v>
      </c>
      <c r="C5436" s="4" t="s">
        <v>10</v>
      </c>
      <c r="D5436" s="4" t="s">
        <v>13</v>
      </c>
    </row>
    <row r="5437" spans="1:8">
      <c r="A5437" t="n">
        <v>43266</v>
      </c>
      <c r="B5437" s="48" t="n">
        <v>89</v>
      </c>
      <c r="C5437" s="7" t="n">
        <v>65533</v>
      </c>
      <c r="D5437" s="7" t="n">
        <v>1</v>
      </c>
    </row>
    <row r="5438" spans="1:8">
      <c r="A5438" t="s">
        <v>4</v>
      </c>
      <c r="B5438" s="4" t="s">
        <v>5</v>
      </c>
      <c r="C5438" s="4" t="s">
        <v>13</v>
      </c>
      <c r="D5438" s="4" t="s">
        <v>10</v>
      </c>
      <c r="E5438" s="4" t="s">
        <v>18</v>
      </c>
    </row>
    <row r="5439" spans="1:8">
      <c r="A5439" t="n">
        <v>43270</v>
      </c>
      <c r="B5439" s="23" t="n">
        <v>58</v>
      </c>
      <c r="C5439" s="7" t="n">
        <v>101</v>
      </c>
      <c r="D5439" s="7" t="n">
        <v>500</v>
      </c>
      <c r="E5439" s="7" t="n">
        <v>1</v>
      </c>
    </row>
    <row r="5440" spans="1:8">
      <c r="A5440" t="s">
        <v>4</v>
      </c>
      <c r="B5440" s="4" t="s">
        <v>5</v>
      </c>
      <c r="C5440" s="4" t="s">
        <v>13</v>
      </c>
      <c r="D5440" s="4" t="s">
        <v>10</v>
      </c>
    </row>
    <row r="5441" spans="1:8">
      <c r="A5441" t="n">
        <v>43278</v>
      </c>
      <c r="B5441" s="23" t="n">
        <v>58</v>
      </c>
      <c r="C5441" s="7" t="n">
        <v>254</v>
      </c>
      <c r="D5441" s="7" t="n">
        <v>0</v>
      </c>
    </row>
    <row r="5442" spans="1:8">
      <c r="A5442" t="s">
        <v>4</v>
      </c>
      <c r="B5442" s="4" t="s">
        <v>5</v>
      </c>
      <c r="C5442" s="4" t="s">
        <v>13</v>
      </c>
    </row>
    <row r="5443" spans="1:8">
      <c r="A5443" t="n">
        <v>43282</v>
      </c>
      <c r="B5443" s="38" t="n">
        <v>45</v>
      </c>
      <c r="C5443" s="7" t="n">
        <v>0</v>
      </c>
    </row>
    <row r="5444" spans="1:8">
      <c r="A5444" t="s">
        <v>4</v>
      </c>
      <c r="B5444" s="4" t="s">
        <v>5</v>
      </c>
      <c r="C5444" s="4" t="s">
        <v>13</v>
      </c>
      <c r="D5444" s="4" t="s">
        <v>13</v>
      </c>
      <c r="E5444" s="4" t="s">
        <v>18</v>
      </c>
      <c r="F5444" s="4" t="s">
        <v>18</v>
      </c>
      <c r="G5444" s="4" t="s">
        <v>18</v>
      </c>
      <c r="H5444" s="4" t="s">
        <v>10</v>
      </c>
    </row>
    <row r="5445" spans="1:8">
      <c r="A5445" t="n">
        <v>43284</v>
      </c>
      <c r="B5445" s="38" t="n">
        <v>45</v>
      </c>
      <c r="C5445" s="7" t="n">
        <v>2</v>
      </c>
      <c r="D5445" s="7" t="n">
        <v>3</v>
      </c>
      <c r="E5445" s="7" t="n">
        <v>-4.19999980926514</v>
      </c>
      <c r="F5445" s="7" t="n">
        <v>1.5</v>
      </c>
      <c r="G5445" s="7" t="n">
        <v>71.1500015258789</v>
      </c>
      <c r="H5445" s="7" t="n">
        <v>0</v>
      </c>
    </row>
    <row r="5446" spans="1:8">
      <c r="A5446" t="s">
        <v>4</v>
      </c>
      <c r="B5446" s="4" t="s">
        <v>5</v>
      </c>
      <c r="C5446" s="4" t="s">
        <v>13</v>
      </c>
      <c r="D5446" s="4" t="s">
        <v>13</v>
      </c>
      <c r="E5446" s="4" t="s">
        <v>18</v>
      </c>
      <c r="F5446" s="4" t="s">
        <v>18</v>
      </c>
      <c r="G5446" s="4" t="s">
        <v>18</v>
      </c>
      <c r="H5446" s="4" t="s">
        <v>10</v>
      </c>
      <c r="I5446" s="4" t="s">
        <v>13</v>
      </c>
    </row>
    <row r="5447" spans="1:8">
      <c r="A5447" t="n">
        <v>43301</v>
      </c>
      <c r="B5447" s="38" t="n">
        <v>45</v>
      </c>
      <c r="C5447" s="7" t="n">
        <v>4</v>
      </c>
      <c r="D5447" s="7" t="n">
        <v>3</v>
      </c>
      <c r="E5447" s="7" t="n">
        <v>349.109985351563</v>
      </c>
      <c r="F5447" s="7" t="n">
        <v>111.279998779297</v>
      </c>
      <c r="G5447" s="7" t="n">
        <v>0</v>
      </c>
      <c r="H5447" s="7" t="n">
        <v>0</v>
      </c>
      <c r="I5447" s="7" t="n">
        <v>0</v>
      </c>
    </row>
    <row r="5448" spans="1:8">
      <c r="A5448" t="s">
        <v>4</v>
      </c>
      <c r="B5448" s="4" t="s">
        <v>5</v>
      </c>
      <c r="C5448" s="4" t="s">
        <v>13</v>
      </c>
      <c r="D5448" s="4" t="s">
        <v>13</v>
      </c>
      <c r="E5448" s="4" t="s">
        <v>18</v>
      </c>
      <c r="F5448" s="4" t="s">
        <v>10</v>
      </c>
    </row>
    <row r="5449" spans="1:8">
      <c r="A5449" t="n">
        <v>43319</v>
      </c>
      <c r="B5449" s="38" t="n">
        <v>45</v>
      </c>
      <c r="C5449" s="7" t="n">
        <v>5</v>
      </c>
      <c r="D5449" s="7" t="n">
        <v>3</v>
      </c>
      <c r="E5449" s="7" t="n">
        <v>1.39999997615814</v>
      </c>
      <c r="F5449" s="7" t="n">
        <v>0</v>
      </c>
    </row>
    <row r="5450" spans="1:8">
      <c r="A5450" t="s">
        <v>4</v>
      </c>
      <c r="B5450" s="4" t="s">
        <v>5</v>
      </c>
      <c r="C5450" s="4" t="s">
        <v>13</v>
      </c>
      <c r="D5450" s="4" t="s">
        <v>13</v>
      </c>
      <c r="E5450" s="4" t="s">
        <v>18</v>
      </c>
      <c r="F5450" s="4" t="s">
        <v>10</v>
      </c>
    </row>
    <row r="5451" spans="1:8">
      <c r="A5451" t="n">
        <v>43328</v>
      </c>
      <c r="B5451" s="38" t="n">
        <v>45</v>
      </c>
      <c r="C5451" s="7" t="n">
        <v>11</v>
      </c>
      <c r="D5451" s="7" t="n">
        <v>3</v>
      </c>
      <c r="E5451" s="7" t="n">
        <v>34</v>
      </c>
      <c r="F5451" s="7" t="n">
        <v>0</v>
      </c>
    </row>
    <row r="5452" spans="1:8">
      <c r="A5452" t="s">
        <v>4</v>
      </c>
      <c r="B5452" s="4" t="s">
        <v>5</v>
      </c>
      <c r="C5452" s="4" t="s">
        <v>13</v>
      </c>
      <c r="D5452" s="4" t="s">
        <v>13</v>
      </c>
      <c r="E5452" s="4" t="s">
        <v>18</v>
      </c>
      <c r="F5452" s="4" t="s">
        <v>18</v>
      </c>
      <c r="G5452" s="4" t="s">
        <v>18</v>
      </c>
      <c r="H5452" s="4" t="s">
        <v>10</v>
      </c>
    </row>
    <row r="5453" spans="1:8">
      <c r="A5453" t="n">
        <v>43337</v>
      </c>
      <c r="B5453" s="38" t="n">
        <v>45</v>
      </c>
      <c r="C5453" s="7" t="n">
        <v>2</v>
      </c>
      <c r="D5453" s="7" t="n">
        <v>3</v>
      </c>
      <c r="E5453" s="7" t="n">
        <v>-4.44999980926514</v>
      </c>
      <c r="F5453" s="7" t="n">
        <v>1.60000002384186</v>
      </c>
      <c r="G5453" s="7" t="n">
        <v>71.2399978637695</v>
      </c>
      <c r="H5453" s="7" t="n">
        <v>0</v>
      </c>
    </row>
    <row r="5454" spans="1:8">
      <c r="A5454" t="s">
        <v>4</v>
      </c>
      <c r="B5454" s="4" t="s">
        <v>5</v>
      </c>
      <c r="C5454" s="4" t="s">
        <v>13</v>
      </c>
      <c r="D5454" s="4" t="s">
        <v>13</v>
      </c>
      <c r="E5454" s="4" t="s">
        <v>18</v>
      </c>
      <c r="F5454" s="4" t="s">
        <v>18</v>
      </c>
      <c r="G5454" s="4" t="s">
        <v>18</v>
      </c>
      <c r="H5454" s="4" t="s">
        <v>10</v>
      </c>
      <c r="I5454" s="4" t="s">
        <v>13</v>
      </c>
    </row>
    <row r="5455" spans="1:8">
      <c r="A5455" t="n">
        <v>43354</v>
      </c>
      <c r="B5455" s="38" t="n">
        <v>45</v>
      </c>
      <c r="C5455" s="7" t="n">
        <v>4</v>
      </c>
      <c r="D5455" s="7" t="n">
        <v>3</v>
      </c>
      <c r="E5455" s="7" t="n">
        <v>349.109985351563</v>
      </c>
      <c r="F5455" s="7" t="n">
        <v>111.279998779297</v>
      </c>
      <c r="G5455" s="7" t="n">
        <v>0</v>
      </c>
      <c r="H5455" s="7" t="n">
        <v>0</v>
      </c>
      <c r="I5455" s="7" t="n">
        <v>0</v>
      </c>
    </row>
    <row r="5456" spans="1:8">
      <c r="A5456" t="s">
        <v>4</v>
      </c>
      <c r="B5456" s="4" t="s">
        <v>5</v>
      </c>
      <c r="C5456" s="4" t="s">
        <v>13</v>
      </c>
      <c r="D5456" s="4" t="s">
        <v>13</v>
      </c>
      <c r="E5456" s="4" t="s">
        <v>18</v>
      </c>
      <c r="F5456" s="4" t="s">
        <v>10</v>
      </c>
    </row>
    <row r="5457" spans="1:9">
      <c r="A5457" t="n">
        <v>43372</v>
      </c>
      <c r="B5457" s="38" t="n">
        <v>45</v>
      </c>
      <c r="C5457" s="7" t="n">
        <v>5</v>
      </c>
      <c r="D5457" s="7" t="n">
        <v>3</v>
      </c>
      <c r="E5457" s="7" t="n">
        <v>1.39999997615814</v>
      </c>
      <c r="F5457" s="7" t="n">
        <v>0</v>
      </c>
    </row>
    <row r="5458" spans="1:9">
      <c r="A5458" t="s">
        <v>4</v>
      </c>
      <c r="B5458" s="4" t="s">
        <v>5</v>
      </c>
      <c r="C5458" s="4" t="s">
        <v>13</v>
      </c>
      <c r="D5458" s="4" t="s">
        <v>13</v>
      </c>
      <c r="E5458" s="4" t="s">
        <v>18</v>
      </c>
      <c r="F5458" s="4" t="s">
        <v>10</v>
      </c>
    </row>
    <row r="5459" spans="1:9">
      <c r="A5459" t="n">
        <v>43381</v>
      </c>
      <c r="B5459" s="38" t="n">
        <v>45</v>
      </c>
      <c r="C5459" s="7" t="n">
        <v>11</v>
      </c>
      <c r="D5459" s="7" t="n">
        <v>3</v>
      </c>
      <c r="E5459" s="7" t="n">
        <v>34</v>
      </c>
      <c r="F5459" s="7" t="n">
        <v>0</v>
      </c>
    </row>
    <row r="5460" spans="1:9">
      <c r="A5460" t="s">
        <v>4</v>
      </c>
      <c r="B5460" s="4" t="s">
        <v>5</v>
      </c>
      <c r="C5460" s="4" t="s">
        <v>13</v>
      </c>
      <c r="D5460" s="4" t="s">
        <v>10</v>
      </c>
      <c r="E5460" s="4" t="s">
        <v>6</v>
      </c>
      <c r="F5460" s="4" t="s">
        <v>6</v>
      </c>
      <c r="G5460" s="4" t="s">
        <v>6</v>
      </c>
      <c r="H5460" s="4" t="s">
        <v>6</v>
      </c>
    </row>
    <row r="5461" spans="1:9">
      <c r="A5461" t="n">
        <v>43390</v>
      </c>
      <c r="B5461" s="43" t="n">
        <v>51</v>
      </c>
      <c r="C5461" s="7" t="n">
        <v>3</v>
      </c>
      <c r="D5461" s="7" t="n">
        <v>31</v>
      </c>
      <c r="E5461" s="7" t="s">
        <v>67</v>
      </c>
      <c r="F5461" s="7" t="s">
        <v>65</v>
      </c>
      <c r="G5461" s="7" t="s">
        <v>66</v>
      </c>
      <c r="H5461" s="7" t="s">
        <v>67</v>
      </c>
    </row>
    <row r="5462" spans="1:9">
      <c r="A5462" t="s">
        <v>4</v>
      </c>
      <c r="B5462" s="4" t="s">
        <v>5</v>
      </c>
      <c r="C5462" s="4" t="s">
        <v>10</v>
      </c>
      <c r="D5462" s="4" t="s">
        <v>13</v>
      </c>
      <c r="E5462" s="4" t="s">
        <v>6</v>
      </c>
      <c r="F5462" s="4" t="s">
        <v>18</v>
      </c>
      <c r="G5462" s="4" t="s">
        <v>18</v>
      </c>
      <c r="H5462" s="4" t="s">
        <v>18</v>
      </c>
    </row>
    <row r="5463" spans="1:9">
      <c r="A5463" t="n">
        <v>43403</v>
      </c>
      <c r="B5463" s="36" t="n">
        <v>48</v>
      </c>
      <c r="C5463" s="7" t="n">
        <v>31</v>
      </c>
      <c r="D5463" s="7" t="n">
        <v>0</v>
      </c>
      <c r="E5463" s="7" t="s">
        <v>215</v>
      </c>
      <c r="F5463" s="7" t="n">
        <v>-1</v>
      </c>
      <c r="G5463" s="7" t="n">
        <v>1</v>
      </c>
      <c r="H5463" s="7" t="n">
        <v>0</v>
      </c>
    </row>
    <row r="5464" spans="1:9">
      <c r="A5464" t="s">
        <v>4</v>
      </c>
      <c r="B5464" s="4" t="s">
        <v>5</v>
      </c>
      <c r="C5464" s="4" t="s">
        <v>13</v>
      </c>
      <c r="D5464" s="4" t="s">
        <v>10</v>
      </c>
    </row>
    <row r="5465" spans="1:9">
      <c r="A5465" t="n">
        <v>43429</v>
      </c>
      <c r="B5465" s="23" t="n">
        <v>58</v>
      </c>
      <c r="C5465" s="7" t="n">
        <v>255</v>
      </c>
      <c r="D5465" s="7" t="n">
        <v>0</v>
      </c>
    </row>
    <row r="5466" spans="1:9">
      <c r="A5466" t="s">
        <v>4</v>
      </c>
      <c r="B5466" s="4" t="s">
        <v>5</v>
      </c>
      <c r="C5466" s="4" t="s">
        <v>10</v>
      </c>
    </row>
    <row r="5467" spans="1:9">
      <c r="A5467" t="n">
        <v>43433</v>
      </c>
      <c r="B5467" s="30" t="n">
        <v>16</v>
      </c>
      <c r="C5467" s="7" t="n">
        <v>300</v>
      </c>
    </row>
    <row r="5468" spans="1:9">
      <c r="A5468" t="s">
        <v>4</v>
      </c>
      <c r="B5468" s="4" t="s">
        <v>5</v>
      </c>
      <c r="C5468" s="4" t="s">
        <v>13</v>
      </c>
      <c r="D5468" s="4" t="s">
        <v>10</v>
      </c>
      <c r="E5468" s="4" t="s">
        <v>6</v>
      </c>
    </row>
    <row r="5469" spans="1:9">
      <c r="A5469" t="n">
        <v>43436</v>
      </c>
      <c r="B5469" s="43" t="n">
        <v>51</v>
      </c>
      <c r="C5469" s="7" t="n">
        <v>4</v>
      </c>
      <c r="D5469" s="7" t="n">
        <v>31</v>
      </c>
      <c r="E5469" s="7" t="s">
        <v>393</v>
      </c>
    </row>
    <row r="5470" spans="1:9">
      <c r="A5470" t="s">
        <v>4</v>
      </c>
      <c r="B5470" s="4" t="s">
        <v>5</v>
      </c>
      <c r="C5470" s="4" t="s">
        <v>10</v>
      </c>
    </row>
    <row r="5471" spans="1:9">
      <c r="A5471" t="n">
        <v>43450</v>
      </c>
      <c r="B5471" s="30" t="n">
        <v>16</v>
      </c>
      <c r="C5471" s="7" t="n">
        <v>0</v>
      </c>
    </row>
    <row r="5472" spans="1:9">
      <c r="A5472" t="s">
        <v>4</v>
      </c>
      <c r="B5472" s="4" t="s">
        <v>5</v>
      </c>
      <c r="C5472" s="4" t="s">
        <v>10</v>
      </c>
      <c r="D5472" s="4" t="s">
        <v>13</v>
      </c>
      <c r="E5472" s="4" t="s">
        <v>9</v>
      </c>
      <c r="F5472" s="4" t="s">
        <v>62</v>
      </c>
      <c r="G5472" s="4" t="s">
        <v>13</v>
      </c>
      <c r="H5472" s="4" t="s">
        <v>13</v>
      </c>
      <c r="I5472" s="4" t="s">
        <v>13</v>
      </c>
      <c r="J5472" s="4" t="s">
        <v>9</v>
      </c>
      <c r="K5472" s="4" t="s">
        <v>62</v>
      </c>
      <c r="L5472" s="4" t="s">
        <v>13</v>
      </c>
      <c r="M5472" s="4" t="s">
        <v>13</v>
      </c>
    </row>
    <row r="5473" spans="1:13">
      <c r="A5473" t="n">
        <v>43453</v>
      </c>
      <c r="B5473" s="44" t="n">
        <v>26</v>
      </c>
      <c r="C5473" s="7" t="n">
        <v>31</v>
      </c>
      <c r="D5473" s="7" t="n">
        <v>17</v>
      </c>
      <c r="E5473" s="7" t="n">
        <v>20305</v>
      </c>
      <c r="F5473" s="7" t="s">
        <v>394</v>
      </c>
      <c r="G5473" s="7" t="n">
        <v>2</v>
      </c>
      <c r="H5473" s="7" t="n">
        <v>3</v>
      </c>
      <c r="I5473" s="7" t="n">
        <v>17</v>
      </c>
      <c r="J5473" s="7" t="n">
        <v>20306</v>
      </c>
      <c r="K5473" s="7" t="s">
        <v>395</v>
      </c>
      <c r="L5473" s="7" t="n">
        <v>2</v>
      </c>
      <c r="M5473" s="7" t="n">
        <v>0</v>
      </c>
    </row>
    <row r="5474" spans="1:13">
      <c r="A5474" t="s">
        <v>4</v>
      </c>
      <c r="B5474" s="4" t="s">
        <v>5</v>
      </c>
    </row>
    <row r="5475" spans="1:13">
      <c r="A5475" t="n">
        <v>43665</v>
      </c>
      <c r="B5475" s="45" t="n">
        <v>28</v>
      </c>
    </row>
    <row r="5476" spans="1:13">
      <c r="A5476" t="s">
        <v>4</v>
      </c>
      <c r="B5476" s="4" t="s">
        <v>5</v>
      </c>
      <c r="C5476" s="4" t="s">
        <v>10</v>
      </c>
      <c r="D5476" s="4" t="s">
        <v>13</v>
      </c>
    </row>
    <row r="5477" spans="1:13">
      <c r="A5477" t="n">
        <v>43666</v>
      </c>
      <c r="B5477" s="48" t="n">
        <v>89</v>
      </c>
      <c r="C5477" s="7" t="n">
        <v>65533</v>
      </c>
      <c r="D5477" s="7" t="n">
        <v>1</v>
      </c>
    </row>
    <row r="5478" spans="1:13">
      <c r="A5478" t="s">
        <v>4</v>
      </c>
      <c r="B5478" s="4" t="s">
        <v>5</v>
      </c>
      <c r="C5478" s="4" t="s">
        <v>13</v>
      </c>
      <c r="D5478" s="4" t="s">
        <v>10</v>
      </c>
      <c r="E5478" s="4" t="s">
        <v>18</v>
      </c>
    </row>
    <row r="5479" spans="1:13">
      <c r="A5479" t="n">
        <v>43670</v>
      </c>
      <c r="B5479" s="23" t="n">
        <v>58</v>
      </c>
      <c r="C5479" s="7" t="n">
        <v>101</v>
      </c>
      <c r="D5479" s="7" t="n">
        <v>500</v>
      </c>
      <c r="E5479" s="7" t="n">
        <v>1</v>
      </c>
    </row>
    <row r="5480" spans="1:13">
      <c r="A5480" t="s">
        <v>4</v>
      </c>
      <c r="B5480" s="4" t="s">
        <v>5</v>
      </c>
      <c r="C5480" s="4" t="s">
        <v>13</v>
      </c>
      <c r="D5480" s="4" t="s">
        <v>10</v>
      </c>
    </row>
    <row r="5481" spans="1:13">
      <c r="A5481" t="n">
        <v>43678</v>
      </c>
      <c r="B5481" s="23" t="n">
        <v>58</v>
      </c>
      <c r="C5481" s="7" t="n">
        <v>254</v>
      </c>
      <c r="D5481" s="7" t="n">
        <v>0</v>
      </c>
    </row>
    <row r="5482" spans="1:13">
      <c r="A5482" t="s">
        <v>4</v>
      </c>
      <c r="B5482" s="4" t="s">
        <v>5</v>
      </c>
      <c r="C5482" s="4" t="s">
        <v>13</v>
      </c>
    </row>
    <row r="5483" spans="1:13">
      <c r="A5483" t="n">
        <v>43682</v>
      </c>
      <c r="B5483" s="38" t="n">
        <v>45</v>
      </c>
      <c r="C5483" s="7" t="n">
        <v>0</v>
      </c>
    </row>
    <row r="5484" spans="1:13">
      <c r="A5484" t="s">
        <v>4</v>
      </c>
      <c r="B5484" s="4" t="s">
        <v>5</v>
      </c>
      <c r="C5484" s="4" t="s">
        <v>13</v>
      </c>
      <c r="D5484" s="4" t="s">
        <v>13</v>
      </c>
      <c r="E5484" s="4" t="s">
        <v>18</v>
      </c>
      <c r="F5484" s="4" t="s">
        <v>18</v>
      </c>
      <c r="G5484" s="4" t="s">
        <v>18</v>
      </c>
      <c r="H5484" s="4" t="s">
        <v>10</v>
      </c>
    </row>
    <row r="5485" spans="1:13">
      <c r="A5485" t="n">
        <v>43684</v>
      </c>
      <c r="B5485" s="38" t="n">
        <v>45</v>
      </c>
      <c r="C5485" s="7" t="n">
        <v>2</v>
      </c>
      <c r="D5485" s="7" t="n">
        <v>3</v>
      </c>
      <c r="E5485" s="7" t="n">
        <v>2.17000007629395</v>
      </c>
      <c r="F5485" s="7" t="n">
        <v>1.30999994277954</v>
      </c>
      <c r="G5485" s="7" t="n">
        <v>73.2900009155273</v>
      </c>
      <c r="H5485" s="7" t="n">
        <v>0</v>
      </c>
    </row>
    <row r="5486" spans="1:13">
      <c r="A5486" t="s">
        <v>4</v>
      </c>
      <c r="B5486" s="4" t="s">
        <v>5</v>
      </c>
      <c r="C5486" s="4" t="s">
        <v>13</v>
      </c>
      <c r="D5486" s="4" t="s">
        <v>13</v>
      </c>
      <c r="E5486" s="4" t="s">
        <v>18</v>
      </c>
      <c r="F5486" s="4" t="s">
        <v>18</v>
      </c>
      <c r="G5486" s="4" t="s">
        <v>18</v>
      </c>
      <c r="H5486" s="4" t="s">
        <v>10</v>
      </c>
      <c r="I5486" s="4" t="s">
        <v>13</v>
      </c>
    </row>
    <row r="5487" spans="1:13">
      <c r="A5487" t="n">
        <v>43701</v>
      </c>
      <c r="B5487" s="38" t="n">
        <v>45</v>
      </c>
      <c r="C5487" s="7" t="n">
        <v>4</v>
      </c>
      <c r="D5487" s="7" t="n">
        <v>3</v>
      </c>
      <c r="E5487" s="7" t="n">
        <v>354.540008544922</v>
      </c>
      <c r="F5487" s="7" t="n">
        <v>238.169998168945</v>
      </c>
      <c r="G5487" s="7" t="n">
        <v>0</v>
      </c>
      <c r="H5487" s="7" t="n">
        <v>0</v>
      </c>
      <c r="I5487" s="7" t="n">
        <v>0</v>
      </c>
    </row>
    <row r="5488" spans="1:13">
      <c r="A5488" t="s">
        <v>4</v>
      </c>
      <c r="B5488" s="4" t="s">
        <v>5</v>
      </c>
      <c r="C5488" s="4" t="s">
        <v>13</v>
      </c>
      <c r="D5488" s="4" t="s">
        <v>13</v>
      </c>
      <c r="E5488" s="4" t="s">
        <v>18</v>
      </c>
      <c r="F5488" s="4" t="s">
        <v>10</v>
      </c>
    </row>
    <row r="5489" spans="1:13">
      <c r="A5489" t="n">
        <v>43719</v>
      </c>
      <c r="B5489" s="38" t="n">
        <v>45</v>
      </c>
      <c r="C5489" s="7" t="n">
        <v>5</v>
      </c>
      <c r="D5489" s="7" t="n">
        <v>3</v>
      </c>
      <c r="E5489" s="7" t="n">
        <v>1.5</v>
      </c>
      <c r="F5489" s="7" t="n">
        <v>0</v>
      </c>
    </row>
    <row r="5490" spans="1:13">
      <c r="A5490" t="s">
        <v>4</v>
      </c>
      <c r="B5490" s="4" t="s">
        <v>5</v>
      </c>
      <c r="C5490" s="4" t="s">
        <v>13</v>
      </c>
      <c r="D5490" s="4" t="s">
        <v>13</v>
      </c>
      <c r="E5490" s="4" t="s">
        <v>18</v>
      </c>
      <c r="F5490" s="4" t="s">
        <v>10</v>
      </c>
    </row>
    <row r="5491" spans="1:13">
      <c r="A5491" t="n">
        <v>43728</v>
      </c>
      <c r="B5491" s="38" t="n">
        <v>45</v>
      </c>
      <c r="C5491" s="7" t="n">
        <v>11</v>
      </c>
      <c r="D5491" s="7" t="n">
        <v>3</v>
      </c>
      <c r="E5491" s="7" t="n">
        <v>34</v>
      </c>
      <c r="F5491" s="7" t="n">
        <v>0</v>
      </c>
    </row>
    <row r="5492" spans="1:13">
      <c r="A5492" t="s">
        <v>4</v>
      </c>
      <c r="B5492" s="4" t="s">
        <v>5</v>
      </c>
      <c r="C5492" s="4" t="s">
        <v>13</v>
      </c>
      <c r="D5492" s="4" t="s">
        <v>13</v>
      </c>
      <c r="E5492" s="4" t="s">
        <v>18</v>
      </c>
      <c r="F5492" s="4" t="s">
        <v>18</v>
      </c>
      <c r="G5492" s="4" t="s">
        <v>18</v>
      </c>
      <c r="H5492" s="4" t="s">
        <v>10</v>
      </c>
    </row>
    <row r="5493" spans="1:13">
      <c r="A5493" t="n">
        <v>43737</v>
      </c>
      <c r="B5493" s="38" t="n">
        <v>45</v>
      </c>
      <c r="C5493" s="7" t="n">
        <v>2</v>
      </c>
      <c r="D5493" s="7" t="n">
        <v>3</v>
      </c>
      <c r="E5493" s="7" t="n">
        <v>2.20000004768372</v>
      </c>
      <c r="F5493" s="7" t="n">
        <v>1.30999994277954</v>
      </c>
      <c r="G5493" s="7" t="n">
        <v>73.370002746582</v>
      </c>
      <c r="H5493" s="7" t="n">
        <v>0</v>
      </c>
    </row>
    <row r="5494" spans="1:13">
      <c r="A5494" t="s">
        <v>4</v>
      </c>
      <c r="B5494" s="4" t="s">
        <v>5</v>
      </c>
      <c r="C5494" s="4" t="s">
        <v>13</v>
      </c>
      <c r="D5494" s="4" t="s">
        <v>13</v>
      </c>
      <c r="E5494" s="4" t="s">
        <v>18</v>
      </c>
      <c r="F5494" s="4" t="s">
        <v>18</v>
      </c>
      <c r="G5494" s="4" t="s">
        <v>18</v>
      </c>
      <c r="H5494" s="4" t="s">
        <v>10</v>
      </c>
      <c r="I5494" s="4" t="s">
        <v>13</v>
      </c>
    </row>
    <row r="5495" spans="1:13">
      <c r="A5495" t="n">
        <v>43754</v>
      </c>
      <c r="B5495" s="38" t="n">
        <v>45</v>
      </c>
      <c r="C5495" s="7" t="n">
        <v>4</v>
      </c>
      <c r="D5495" s="7" t="n">
        <v>3</v>
      </c>
      <c r="E5495" s="7" t="n">
        <v>354.540008544922</v>
      </c>
      <c r="F5495" s="7" t="n">
        <v>238.169998168945</v>
      </c>
      <c r="G5495" s="7" t="n">
        <v>0</v>
      </c>
      <c r="H5495" s="7" t="n">
        <v>0</v>
      </c>
      <c r="I5495" s="7" t="n">
        <v>0</v>
      </c>
    </row>
    <row r="5496" spans="1:13">
      <c r="A5496" t="s">
        <v>4</v>
      </c>
      <c r="B5496" s="4" t="s">
        <v>5</v>
      </c>
      <c r="C5496" s="4" t="s">
        <v>13</v>
      </c>
      <c r="D5496" s="4" t="s">
        <v>13</v>
      </c>
      <c r="E5496" s="4" t="s">
        <v>18</v>
      </c>
      <c r="F5496" s="4" t="s">
        <v>10</v>
      </c>
    </row>
    <row r="5497" spans="1:13">
      <c r="A5497" t="n">
        <v>43772</v>
      </c>
      <c r="B5497" s="38" t="n">
        <v>45</v>
      </c>
      <c r="C5497" s="7" t="n">
        <v>5</v>
      </c>
      <c r="D5497" s="7" t="n">
        <v>3</v>
      </c>
      <c r="E5497" s="7" t="n">
        <v>1.5</v>
      </c>
      <c r="F5497" s="7" t="n">
        <v>0</v>
      </c>
    </row>
    <row r="5498" spans="1:13">
      <c r="A5498" t="s">
        <v>4</v>
      </c>
      <c r="B5498" s="4" t="s">
        <v>5</v>
      </c>
      <c r="C5498" s="4" t="s">
        <v>13</v>
      </c>
      <c r="D5498" s="4" t="s">
        <v>13</v>
      </c>
      <c r="E5498" s="4" t="s">
        <v>18</v>
      </c>
      <c r="F5498" s="4" t="s">
        <v>10</v>
      </c>
    </row>
    <row r="5499" spans="1:13">
      <c r="A5499" t="n">
        <v>43781</v>
      </c>
      <c r="B5499" s="38" t="n">
        <v>45</v>
      </c>
      <c r="C5499" s="7" t="n">
        <v>11</v>
      </c>
      <c r="D5499" s="7" t="n">
        <v>3</v>
      </c>
      <c r="E5499" s="7" t="n">
        <v>34</v>
      </c>
      <c r="F5499" s="7" t="n">
        <v>0</v>
      </c>
    </row>
    <row r="5500" spans="1:13">
      <c r="A5500" t="s">
        <v>4</v>
      </c>
      <c r="B5500" s="4" t="s">
        <v>5</v>
      </c>
      <c r="C5500" s="4" t="s">
        <v>13</v>
      </c>
      <c r="D5500" s="4" t="s">
        <v>13</v>
      </c>
      <c r="E5500" s="4" t="s">
        <v>18</v>
      </c>
      <c r="F5500" s="4" t="s">
        <v>18</v>
      </c>
      <c r="G5500" s="4" t="s">
        <v>18</v>
      </c>
      <c r="H5500" s="4" t="s">
        <v>10</v>
      </c>
    </row>
    <row r="5501" spans="1:13">
      <c r="A5501" t="n">
        <v>43790</v>
      </c>
      <c r="B5501" s="38" t="n">
        <v>45</v>
      </c>
      <c r="C5501" s="7" t="n">
        <v>2</v>
      </c>
      <c r="D5501" s="7" t="n">
        <v>3</v>
      </c>
      <c r="E5501" s="7" t="n">
        <v>2.17000007629395</v>
      </c>
      <c r="F5501" s="7" t="n">
        <v>1.32000005245209</v>
      </c>
      <c r="G5501" s="7" t="n">
        <v>73.370002746582</v>
      </c>
      <c r="H5501" s="7" t="n">
        <v>0</v>
      </c>
    </row>
    <row r="5502" spans="1:13">
      <c r="A5502" t="s">
        <v>4</v>
      </c>
      <c r="B5502" s="4" t="s">
        <v>5</v>
      </c>
      <c r="C5502" s="4" t="s">
        <v>13</v>
      </c>
      <c r="D5502" s="4" t="s">
        <v>13</v>
      </c>
      <c r="E5502" s="4" t="s">
        <v>18</v>
      </c>
      <c r="F5502" s="4" t="s">
        <v>18</v>
      </c>
      <c r="G5502" s="4" t="s">
        <v>18</v>
      </c>
      <c r="H5502" s="4" t="s">
        <v>10</v>
      </c>
      <c r="I5502" s="4" t="s">
        <v>13</v>
      </c>
    </row>
    <row r="5503" spans="1:13">
      <c r="A5503" t="n">
        <v>43807</v>
      </c>
      <c r="B5503" s="38" t="n">
        <v>45</v>
      </c>
      <c r="C5503" s="7" t="n">
        <v>4</v>
      </c>
      <c r="D5503" s="7" t="n">
        <v>3</v>
      </c>
      <c r="E5503" s="7" t="n">
        <v>354.540008544922</v>
      </c>
      <c r="F5503" s="7" t="n">
        <v>238.169998168945</v>
      </c>
      <c r="G5503" s="7" t="n">
        <v>4</v>
      </c>
      <c r="H5503" s="7" t="n">
        <v>0</v>
      </c>
      <c r="I5503" s="7" t="n">
        <v>0</v>
      </c>
    </row>
    <row r="5504" spans="1:13">
      <c r="A5504" t="s">
        <v>4</v>
      </c>
      <c r="B5504" s="4" t="s">
        <v>5</v>
      </c>
      <c r="C5504" s="4" t="s">
        <v>13</v>
      </c>
      <c r="D5504" s="4" t="s">
        <v>13</v>
      </c>
      <c r="E5504" s="4" t="s">
        <v>18</v>
      </c>
      <c r="F5504" s="4" t="s">
        <v>10</v>
      </c>
    </row>
    <row r="5505" spans="1:9">
      <c r="A5505" t="n">
        <v>43825</v>
      </c>
      <c r="B5505" s="38" t="n">
        <v>45</v>
      </c>
      <c r="C5505" s="7" t="n">
        <v>5</v>
      </c>
      <c r="D5505" s="7" t="n">
        <v>3</v>
      </c>
      <c r="E5505" s="7" t="n">
        <v>1.5</v>
      </c>
      <c r="F5505" s="7" t="n">
        <v>0</v>
      </c>
    </row>
    <row r="5506" spans="1:9">
      <c r="A5506" t="s">
        <v>4</v>
      </c>
      <c r="B5506" s="4" t="s">
        <v>5</v>
      </c>
      <c r="C5506" s="4" t="s">
        <v>13</v>
      </c>
      <c r="D5506" s="4" t="s">
        <v>13</v>
      </c>
      <c r="E5506" s="4" t="s">
        <v>18</v>
      </c>
      <c r="F5506" s="4" t="s">
        <v>10</v>
      </c>
    </row>
    <row r="5507" spans="1:9">
      <c r="A5507" t="n">
        <v>43834</v>
      </c>
      <c r="B5507" s="38" t="n">
        <v>45</v>
      </c>
      <c r="C5507" s="7" t="n">
        <v>11</v>
      </c>
      <c r="D5507" s="7" t="n">
        <v>3</v>
      </c>
      <c r="E5507" s="7" t="n">
        <v>34</v>
      </c>
      <c r="F5507" s="7" t="n">
        <v>0</v>
      </c>
    </row>
    <row r="5508" spans="1:9">
      <c r="A5508" t="s">
        <v>4</v>
      </c>
      <c r="B5508" s="4" t="s">
        <v>5</v>
      </c>
      <c r="C5508" s="4" t="s">
        <v>13</v>
      </c>
      <c r="D5508" s="4" t="s">
        <v>10</v>
      </c>
    </row>
    <row r="5509" spans="1:9">
      <c r="A5509" t="n">
        <v>43843</v>
      </c>
      <c r="B5509" s="23" t="n">
        <v>58</v>
      </c>
      <c r="C5509" s="7" t="n">
        <v>255</v>
      </c>
      <c r="D5509" s="7" t="n">
        <v>0</v>
      </c>
    </row>
    <row r="5510" spans="1:9">
      <c r="A5510" t="s">
        <v>4</v>
      </c>
      <c r="B5510" s="4" t="s">
        <v>5</v>
      </c>
      <c r="C5510" s="4" t="s">
        <v>13</v>
      </c>
      <c r="D5510" s="4" t="s">
        <v>10</v>
      </c>
      <c r="E5510" s="4" t="s">
        <v>6</v>
      </c>
      <c r="F5510" s="4" t="s">
        <v>6</v>
      </c>
      <c r="G5510" s="4" t="s">
        <v>6</v>
      </c>
      <c r="H5510" s="4" t="s">
        <v>6</v>
      </c>
    </row>
    <row r="5511" spans="1:9">
      <c r="A5511" t="n">
        <v>43847</v>
      </c>
      <c r="B5511" s="43" t="n">
        <v>51</v>
      </c>
      <c r="C5511" s="7" t="n">
        <v>3</v>
      </c>
      <c r="D5511" s="7" t="n">
        <v>29</v>
      </c>
      <c r="E5511" s="7" t="s">
        <v>241</v>
      </c>
      <c r="F5511" s="7" t="s">
        <v>101</v>
      </c>
      <c r="G5511" s="7" t="s">
        <v>66</v>
      </c>
      <c r="H5511" s="7" t="s">
        <v>67</v>
      </c>
    </row>
    <row r="5512" spans="1:9">
      <c r="A5512" t="s">
        <v>4</v>
      </c>
      <c r="B5512" s="4" t="s">
        <v>5</v>
      </c>
      <c r="C5512" s="4" t="s">
        <v>10</v>
      </c>
      <c r="D5512" s="4" t="s">
        <v>13</v>
      </c>
      <c r="E5512" s="4" t="s">
        <v>18</v>
      </c>
      <c r="F5512" s="4" t="s">
        <v>10</v>
      </c>
    </row>
    <row r="5513" spans="1:9">
      <c r="A5513" t="n">
        <v>43860</v>
      </c>
      <c r="B5513" s="47" t="n">
        <v>59</v>
      </c>
      <c r="C5513" s="7" t="n">
        <v>29</v>
      </c>
      <c r="D5513" s="7" t="n">
        <v>16</v>
      </c>
      <c r="E5513" s="7" t="n">
        <v>0.150000005960464</v>
      </c>
      <c r="F5513" s="7" t="n">
        <v>0</v>
      </c>
    </row>
    <row r="5514" spans="1:9">
      <c r="A5514" t="s">
        <v>4</v>
      </c>
      <c r="B5514" s="4" t="s">
        <v>5</v>
      </c>
      <c r="C5514" s="4" t="s">
        <v>10</v>
      </c>
    </row>
    <row r="5515" spans="1:9">
      <c r="A5515" t="n">
        <v>43870</v>
      </c>
      <c r="B5515" s="30" t="n">
        <v>16</v>
      </c>
      <c r="C5515" s="7" t="n">
        <v>1000</v>
      </c>
    </row>
    <row r="5516" spans="1:9">
      <c r="A5516" t="s">
        <v>4</v>
      </c>
      <c r="B5516" s="4" t="s">
        <v>5</v>
      </c>
      <c r="C5516" s="4" t="s">
        <v>10</v>
      </c>
      <c r="D5516" s="4" t="s">
        <v>13</v>
      </c>
      <c r="E5516" s="4" t="s">
        <v>18</v>
      </c>
      <c r="F5516" s="4" t="s">
        <v>10</v>
      </c>
    </row>
    <row r="5517" spans="1:9">
      <c r="A5517" t="n">
        <v>43873</v>
      </c>
      <c r="B5517" s="47" t="n">
        <v>59</v>
      </c>
      <c r="C5517" s="7" t="n">
        <v>29</v>
      </c>
      <c r="D5517" s="7" t="n">
        <v>14</v>
      </c>
      <c r="E5517" s="7" t="n">
        <v>0.150000005960464</v>
      </c>
      <c r="F5517" s="7" t="n">
        <v>0</v>
      </c>
    </row>
    <row r="5518" spans="1:9">
      <c r="A5518" t="s">
        <v>4</v>
      </c>
      <c r="B5518" s="4" t="s">
        <v>5</v>
      </c>
      <c r="C5518" s="4" t="s">
        <v>13</v>
      </c>
      <c r="D5518" s="4" t="s">
        <v>10</v>
      </c>
      <c r="E5518" s="4" t="s">
        <v>6</v>
      </c>
      <c r="F5518" s="4" t="s">
        <v>6</v>
      </c>
      <c r="G5518" s="4" t="s">
        <v>6</v>
      </c>
      <c r="H5518" s="4" t="s">
        <v>6</v>
      </c>
    </row>
    <row r="5519" spans="1:9">
      <c r="A5519" t="n">
        <v>43883</v>
      </c>
      <c r="B5519" s="43" t="n">
        <v>51</v>
      </c>
      <c r="C5519" s="7" t="n">
        <v>3</v>
      </c>
      <c r="D5519" s="7" t="n">
        <v>29</v>
      </c>
      <c r="E5519" s="7" t="s">
        <v>101</v>
      </c>
      <c r="F5519" s="7" t="s">
        <v>67</v>
      </c>
      <c r="G5519" s="7" t="s">
        <v>66</v>
      </c>
      <c r="H5519" s="7" t="s">
        <v>67</v>
      </c>
    </row>
    <row r="5520" spans="1:9">
      <c r="A5520" t="s">
        <v>4</v>
      </c>
      <c r="B5520" s="4" t="s">
        <v>5</v>
      </c>
      <c r="C5520" s="4" t="s">
        <v>10</v>
      </c>
      <c r="D5520" s="4" t="s">
        <v>13</v>
      </c>
      <c r="E5520" s="4" t="s">
        <v>6</v>
      </c>
      <c r="F5520" s="4" t="s">
        <v>18</v>
      </c>
      <c r="G5520" s="4" t="s">
        <v>18</v>
      </c>
      <c r="H5520" s="4" t="s">
        <v>18</v>
      </c>
    </row>
    <row r="5521" spans="1:8">
      <c r="A5521" t="n">
        <v>43896</v>
      </c>
      <c r="B5521" s="36" t="n">
        <v>48</v>
      </c>
      <c r="C5521" s="7" t="n">
        <v>29</v>
      </c>
      <c r="D5521" s="7" t="n">
        <v>0</v>
      </c>
      <c r="E5521" s="7" t="s">
        <v>230</v>
      </c>
      <c r="F5521" s="7" t="n">
        <v>-1</v>
      </c>
      <c r="G5521" s="7" t="n">
        <v>1</v>
      </c>
      <c r="H5521" s="7" t="n">
        <v>0</v>
      </c>
    </row>
    <row r="5522" spans="1:8">
      <c r="A5522" t="s">
        <v>4</v>
      </c>
      <c r="B5522" s="4" t="s">
        <v>5</v>
      </c>
      <c r="C5522" s="4" t="s">
        <v>10</v>
      </c>
    </row>
    <row r="5523" spans="1:8">
      <c r="A5523" t="n">
        <v>43925</v>
      </c>
      <c r="B5523" s="30" t="n">
        <v>16</v>
      </c>
      <c r="C5523" s="7" t="n">
        <v>800</v>
      </c>
    </row>
    <row r="5524" spans="1:8">
      <c r="A5524" t="s">
        <v>4</v>
      </c>
      <c r="B5524" s="4" t="s">
        <v>5</v>
      </c>
      <c r="C5524" s="4" t="s">
        <v>13</v>
      </c>
      <c r="D5524" s="4" t="s">
        <v>18</v>
      </c>
      <c r="E5524" s="4" t="s">
        <v>18</v>
      </c>
      <c r="F5524" s="4" t="s">
        <v>18</v>
      </c>
    </row>
    <row r="5525" spans="1:8">
      <c r="A5525" t="n">
        <v>43928</v>
      </c>
      <c r="B5525" s="38" t="n">
        <v>45</v>
      </c>
      <c r="C5525" s="7" t="n">
        <v>9</v>
      </c>
      <c r="D5525" s="7" t="n">
        <v>0.0500000007450581</v>
      </c>
      <c r="E5525" s="7" t="n">
        <v>0.0500000007450581</v>
      </c>
      <c r="F5525" s="7" t="n">
        <v>0.200000002980232</v>
      </c>
    </row>
    <row r="5526" spans="1:8">
      <c r="A5526" t="s">
        <v>4</v>
      </c>
      <c r="B5526" s="4" t="s">
        <v>5</v>
      </c>
      <c r="C5526" s="4" t="s">
        <v>13</v>
      </c>
      <c r="D5526" s="4" t="s">
        <v>10</v>
      </c>
      <c r="E5526" s="4" t="s">
        <v>6</v>
      </c>
    </row>
    <row r="5527" spans="1:8">
      <c r="A5527" t="n">
        <v>43942</v>
      </c>
      <c r="B5527" s="43" t="n">
        <v>51</v>
      </c>
      <c r="C5527" s="7" t="n">
        <v>4</v>
      </c>
      <c r="D5527" s="7" t="n">
        <v>29</v>
      </c>
      <c r="E5527" s="7" t="s">
        <v>396</v>
      </c>
    </row>
    <row r="5528" spans="1:8">
      <c r="A5528" t="s">
        <v>4</v>
      </c>
      <c r="B5528" s="4" t="s">
        <v>5</v>
      </c>
      <c r="C5528" s="4" t="s">
        <v>10</v>
      </c>
    </row>
    <row r="5529" spans="1:8">
      <c r="A5529" t="n">
        <v>43956</v>
      </c>
      <c r="B5529" s="30" t="n">
        <v>16</v>
      </c>
      <c r="C5529" s="7" t="n">
        <v>0</v>
      </c>
    </row>
    <row r="5530" spans="1:8">
      <c r="A5530" t="s">
        <v>4</v>
      </c>
      <c r="B5530" s="4" t="s">
        <v>5</v>
      </c>
      <c r="C5530" s="4" t="s">
        <v>10</v>
      </c>
      <c r="D5530" s="4" t="s">
        <v>13</v>
      </c>
      <c r="E5530" s="4" t="s">
        <v>9</v>
      </c>
      <c r="F5530" s="4" t="s">
        <v>62</v>
      </c>
      <c r="G5530" s="4" t="s">
        <v>13</v>
      </c>
      <c r="H5530" s="4" t="s">
        <v>13</v>
      </c>
    </row>
    <row r="5531" spans="1:8">
      <c r="A5531" t="n">
        <v>43959</v>
      </c>
      <c r="B5531" s="44" t="n">
        <v>26</v>
      </c>
      <c r="C5531" s="7" t="n">
        <v>29</v>
      </c>
      <c r="D5531" s="7" t="n">
        <v>17</v>
      </c>
      <c r="E5531" s="7" t="n">
        <v>39400</v>
      </c>
      <c r="F5531" s="7" t="s">
        <v>397</v>
      </c>
      <c r="G5531" s="7" t="n">
        <v>2</v>
      </c>
      <c r="H5531" s="7" t="n">
        <v>0</v>
      </c>
    </row>
    <row r="5532" spans="1:8">
      <c r="A5532" t="s">
        <v>4</v>
      </c>
      <c r="B5532" s="4" t="s">
        <v>5</v>
      </c>
    </row>
    <row r="5533" spans="1:8">
      <c r="A5533" t="n">
        <v>44022</v>
      </c>
      <c r="B5533" s="45" t="n">
        <v>28</v>
      </c>
    </row>
    <row r="5534" spans="1:8">
      <c r="A5534" t="s">
        <v>4</v>
      </c>
      <c r="B5534" s="4" t="s">
        <v>5</v>
      </c>
      <c r="C5534" s="4" t="s">
        <v>10</v>
      </c>
      <c r="D5534" s="4" t="s">
        <v>13</v>
      </c>
    </row>
    <row r="5535" spans="1:8">
      <c r="A5535" t="n">
        <v>44023</v>
      </c>
      <c r="B5535" s="48" t="n">
        <v>89</v>
      </c>
      <c r="C5535" s="7" t="n">
        <v>65533</v>
      </c>
      <c r="D5535" s="7" t="n">
        <v>1</v>
      </c>
    </row>
    <row r="5536" spans="1:8">
      <c r="A5536" t="s">
        <v>4</v>
      </c>
      <c r="B5536" s="4" t="s">
        <v>5</v>
      </c>
      <c r="C5536" s="4" t="s">
        <v>13</v>
      </c>
      <c r="D5536" s="4" t="s">
        <v>10</v>
      </c>
      <c r="E5536" s="4" t="s">
        <v>13</v>
      </c>
    </row>
    <row r="5537" spans="1:8">
      <c r="A5537" t="n">
        <v>44027</v>
      </c>
      <c r="B5537" s="20" t="n">
        <v>49</v>
      </c>
      <c r="C5537" s="7" t="n">
        <v>1</v>
      </c>
      <c r="D5537" s="7" t="n">
        <v>3000</v>
      </c>
      <c r="E5537" s="7" t="n">
        <v>0</v>
      </c>
    </row>
    <row r="5538" spans="1:8">
      <c r="A5538" t="s">
        <v>4</v>
      </c>
      <c r="B5538" s="4" t="s">
        <v>5</v>
      </c>
      <c r="C5538" s="4" t="s">
        <v>13</v>
      </c>
      <c r="D5538" s="4" t="s">
        <v>10</v>
      </c>
      <c r="E5538" s="4" t="s">
        <v>18</v>
      </c>
    </row>
    <row r="5539" spans="1:8">
      <c r="A5539" t="n">
        <v>44032</v>
      </c>
      <c r="B5539" s="23" t="n">
        <v>58</v>
      </c>
      <c r="C5539" s="7" t="n">
        <v>101</v>
      </c>
      <c r="D5539" s="7" t="n">
        <v>500</v>
      </c>
      <c r="E5539" s="7" t="n">
        <v>1</v>
      </c>
    </row>
    <row r="5540" spans="1:8">
      <c r="A5540" t="s">
        <v>4</v>
      </c>
      <c r="B5540" s="4" t="s">
        <v>5</v>
      </c>
      <c r="C5540" s="4" t="s">
        <v>13</v>
      </c>
      <c r="D5540" s="4" t="s">
        <v>10</v>
      </c>
    </row>
    <row r="5541" spans="1:8">
      <c r="A5541" t="n">
        <v>44040</v>
      </c>
      <c r="B5541" s="23" t="n">
        <v>58</v>
      </c>
      <c r="C5541" s="7" t="n">
        <v>254</v>
      </c>
      <c r="D5541" s="7" t="n">
        <v>0</v>
      </c>
    </row>
    <row r="5542" spans="1:8">
      <c r="A5542" t="s">
        <v>4</v>
      </c>
      <c r="B5542" s="4" t="s">
        <v>5</v>
      </c>
      <c r="C5542" s="4" t="s">
        <v>13</v>
      </c>
    </row>
    <row r="5543" spans="1:8">
      <c r="A5543" t="n">
        <v>44044</v>
      </c>
      <c r="B5543" s="38" t="n">
        <v>45</v>
      </c>
      <c r="C5543" s="7" t="n">
        <v>0</v>
      </c>
    </row>
    <row r="5544" spans="1:8">
      <c r="A5544" t="s">
        <v>4</v>
      </c>
      <c r="B5544" s="4" t="s">
        <v>5</v>
      </c>
      <c r="C5544" s="4" t="s">
        <v>13</v>
      </c>
      <c r="D5544" s="4" t="s">
        <v>13</v>
      </c>
      <c r="E5544" s="4" t="s">
        <v>18</v>
      </c>
      <c r="F5544" s="4" t="s">
        <v>18</v>
      </c>
      <c r="G5544" s="4" t="s">
        <v>18</v>
      </c>
      <c r="H5544" s="4" t="s">
        <v>10</v>
      </c>
    </row>
    <row r="5545" spans="1:8">
      <c r="A5545" t="n">
        <v>44046</v>
      </c>
      <c r="B5545" s="38" t="n">
        <v>45</v>
      </c>
      <c r="C5545" s="7" t="n">
        <v>2</v>
      </c>
      <c r="D5545" s="7" t="n">
        <v>3</v>
      </c>
      <c r="E5545" s="7" t="n">
        <v>-7.51000022888184</v>
      </c>
      <c r="F5545" s="7" t="n">
        <v>6.94999980926514</v>
      </c>
      <c r="G5545" s="7" t="n">
        <v>80.1500015258789</v>
      </c>
      <c r="H5545" s="7" t="n">
        <v>0</v>
      </c>
    </row>
    <row r="5546" spans="1:8">
      <c r="A5546" t="s">
        <v>4</v>
      </c>
      <c r="B5546" s="4" t="s">
        <v>5</v>
      </c>
      <c r="C5546" s="4" t="s">
        <v>13</v>
      </c>
      <c r="D5546" s="4" t="s">
        <v>13</v>
      </c>
      <c r="E5546" s="4" t="s">
        <v>18</v>
      </c>
      <c r="F5546" s="4" t="s">
        <v>18</v>
      </c>
      <c r="G5546" s="4" t="s">
        <v>18</v>
      </c>
      <c r="H5546" s="4" t="s">
        <v>10</v>
      </c>
      <c r="I5546" s="4" t="s">
        <v>13</v>
      </c>
    </row>
    <row r="5547" spans="1:8">
      <c r="A5547" t="n">
        <v>44063</v>
      </c>
      <c r="B5547" s="38" t="n">
        <v>45</v>
      </c>
      <c r="C5547" s="7" t="n">
        <v>4</v>
      </c>
      <c r="D5547" s="7" t="n">
        <v>3</v>
      </c>
      <c r="E5547" s="7" t="n">
        <v>7.44000005722046</v>
      </c>
      <c r="F5547" s="7" t="n">
        <v>302.420013427734</v>
      </c>
      <c r="G5547" s="7" t="n">
        <v>10</v>
      </c>
      <c r="H5547" s="7" t="n">
        <v>0</v>
      </c>
      <c r="I5547" s="7" t="n">
        <v>0</v>
      </c>
    </row>
    <row r="5548" spans="1:8">
      <c r="A5548" t="s">
        <v>4</v>
      </c>
      <c r="B5548" s="4" t="s">
        <v>5</v>
      </c>
      <c r="C5548" s="4" t="s">
        <v>13</v>
      </c>
      <c r="D5548" s="4" t="s">
        <v>13</v>
      </c>
      <c r="E5548" s="4" t="s">
        <v>18</v>
      </c>
      <c r="F5548" s="4" t="s">
        <v>10</v>
      </c>
    </row>
    <row r="5549" spans="1:8">
      <c r="A5549" t="n">
        <v>44081</v>
      </c>
      <c r="B5549" s="38" t="n">
        <v>45</v>
      </c>
      <c r="C5549" s="7" t="n">
        <v>5</v>
      </c>
      <c r="D5549" s="7" t="n">
        <v>3</v>
      </c>
      <c r="E5549" s="7" t="n">
        <v>5.69999980926514</v>
      </c>
      <c r="F5549" s="7" t="n">
        <v>0</v>
      </c>
    </row>
    <row r="5550" spans="1:8">
      <c r="A5550" t="s">
        <v>4</v>
      </c>
      <c r="B5550" s="4" t="s">
        <v>5</v>
      </c>
      <c r="C5550" s="4" t="s">
        <v>13</v>
      </c>
      <c r="D5550" s="4" t="s">
        <v>13</v>
      </c>
      <c r="E5550" s="4" t="s">
        <v>18</v>
      </c>
      <c r="F5550" s="4" t="s">
        <v>10</v>
      </c>
    </row>
    <row r="5551" spans="1:8">
      <c r="A5551" t="n">
        <v>44090</v>
      </c>
      <c r="B5551" s="38" t="n">
        <v>45</v>
      </c>
      <c r="C5551" s="7" t="n">
        <v>11</v>
      </c>
      <c r="D5551" s="7" t="n">
        <v>3</v>
      </c>
      <c r="E5551" s="7" t="n">
        <v>34</v>
      </c>
      <c r="F5551" s="7" t="n">
        <v>0</v>
      </c>
    </row>
    <row r="5552" spans="1:8">
      <c r="A5552" t="s">
        <v>4</v>
      </c>
      <c r="B5552" s="4" t="s">
        <v>5</v>
      </c>
      <c r="C5552" s="4" t="s">
        <v>13</v>
      </c>
      <c r="D5552" s="4" t="s">
        <v>13</v>
      </c>
      <c r="E5552" s="4" t="s">
        <v>18</v>
      </c>
      <c r="F5552" s="4" t="s">
        <v>18</v>
      </c>
      <c r="G5552" s="4" t="s">
        <v>18</v>
      </c>
      <c r="H5552" s="4" t="s">
        <v>10</v>
      </c>
    </row>
    <row r="5553" spans="1:9">
      <c r="A5553" t="n">
        <v>44099</v>
      </c>
      <c r="B5553" s="38" t="n">
        <v>45</v>
      </c>
      <c r="C5553" s="7" t="n">
        <v>2</v>
      </c>
      <c r="D5553" s="7" t="n">
        <v>3</v>
      </c>
      <c r="E5553" s="7" t="n">
        <v>-7.21000003814697</v>
      </c>
      <c r="F5553" s="7" t="n">
        <v>6.94999980926514</v>
      </c>
      <c r="G5553" s="7" t="n">
        <v>73.4400024414063</v>
      </c>
      <c r="H5553" s="7" t="n">
        <v>50000</v>
      </c>
    </row>
    <row r="5554" spans="1:9">
      <c r="A5554" t="s">
        <v>4</v>
      </c>
      <c r="B5554" s="4" t="s">
        <v>5</v>
      </c>
      <c r="C5554" s="4" t="s">
        <v>13</v>
      </c>
      <c r="D5554" s="4" t="s">
        <v>13</v>
      </c>
      <c r="E5554" s="4" t="s">
        <v>18</v>
      </c>
      <c r="F5554" s="4" t="s">
        <v>18</v>
      </c>
      <c r="G5554" s="4" t="s">
        <v>18</v>
      </c>
      <c r="H5554" s="4" t="s">
        <v>10</v>
      </c>
      <c r="I5554" s="4" t="s">
        <v>13</v>
      </c>
    </row>
    <row r="5555" spans="1:9">
      <c r="A5555" t="n">
        <v>44116</v>
      </c>
      <c r="B5555" s="38" t="n">
        <v>45</v>
      </c>
      <c r="C5555" s="7" t="n">
        <v>4</v>
      </c>
      <c r="D5555" s="7" t="n">
        <v>3</v>
      </c>
      <c r="E5555" s="7" t="n">
        <v>7.44000005722046</v>
      </c>
      <c r="F5555" s="7" t="n">
        <v>232.410003662109</v>
      </c>
      <c r="G5555" s="7" t="n">
        <v>10</v>
      </c>
      <c r="H5555" s="7" t="n">
        <v>50000</v>
      </c>
      <c r="I5555" s="7" t="n">
        <v>0</v>
      </c>
    </row>
    <row r="5556" spans="1:9">
      <c r="A5556" t="s">
        <v>4</v>
      </c>
      <c r="B5556" s="4" t="s">
        <v>5</v>
      </c>
      <c r="C5556" s="4" t="s">
        <v>13</v>
      </c>
      <c r="D5556" s="4" t="s">
        <v>13</v>
      </c>
      <c r="E5556" s="4" t="s">
        <v>18</v>
      </c>
      <c r="F5556" s="4" t="s">
        <v>10</v>
      </c>
    </row>
    <row r="5557" spans="1:9">
      <c r="A5557" t="n">
        <v>44134</v>
      </c>
      <c r="B5557" s="38" t="n">
        <v>45</v>
      </c>
      <c r="C5557" s="7" t="n">
        <v>5</v>
      </c>
      <c r="D5557" s="7" t="n">
        <v>3</v>
      </c>
      <c r="E5557" s="7" t="n">
        <v>5.69999980926514</v>
      </c>
      <c r="F5557" s="7" t="n">
        <v>50000</v>
      </c>
    </row>
    <row r="5558" spans="1:9">
      <c r="A5558" t="s">
        <v>4</v>
      </c>
      <c r="B5558" s="4" t="s">
        <v>5</v>
      </c>
      <c r="C5558" s="4" t="s">
        <v>13</v>
      </c>
      <c r="D5558" s="4" t="s">
        <v>13</v>
      </c>
    </row>
    <row r="5559" spans="1:9">
      <c r="A5559" t="n">
        <v>44143</v>
      </c>
      <c r="B5559" s="20" t="n">
        <v>49</v>
      </c>
      <c r="C5559" s="7" t="n">
        <v>2</v>
      </c>
      <c r="D5559" s="7" t="n">
        <v>0</v>
      </c>
    </row>
    <row r="5560" spans="1:9">
      <c r="A5560" t="s">
        <v>4</v>
      </c>
      <c r="B5560" s="4" t="s">
        <v>5</v>
      </c>
      <c r="C5560" s="4" t="s">
        <v>13</v>
      </c>
      <c r="D5560" s="4" t="s">
        <v>10</v>
      </c>
      <c r="E5560" s="4" t="s">
        <v>9</v>
      </c>
      <c r="F5560" s="4" t="s">
        <v>10</v>
      </c>
      <c r="G5560" s="4" t="s">
        <v>9</v>
      </c>
      <c r="H5560" s="4" t="s">
        <v>13</v>
      </c>
    </row>
    <row r="5561" spans="1:9">
      <c r="A5561" t="n">
        <v>44146</v>
      </c>
      <c r="B5561" s="20" t="n">
        <v>49</v>
      </c>
      <c r="C5561" s="7" t="n">
        <v>0</v>
      </c>
      <c r="D5561" s="7" t="n">
        <v>5</v>
      </c>
      <c r="E5561" s="7" t="n">
        <v>1065353216</v>
      </c>
      <c r="F5561" s="7" t="n">
        <v>0</v>
      </c>
      <c r="G5561" s="7" t="n">
        <v>0</v>
      </c>
      <c r="H5561" s="7" t="n">
        <v>0</v>
      </c>
    </row>
    <row r="5562" spans="1:9">
      <c r="A5562" t="s">
        <v>4</v>
      </c>
      <c r="B5562" s="4" t="s">
        <v>5</v>
      </c>
      <c r="C5562" s="4" t="s">
        <v>13</v>
      </c>
      <c r="D5562" s="4" t="s">
        <v>13</v>
      </c>
      <c r="E5562" s="4" t="s">
        <v>13</v>
      </c>
      <c r="F5562" s="4" t="s">
        <v>13</v>
      </c>
    </row>
    <row r="5563" spans="1:9">
      <c r="A5563" t="n">
        <v>44161</v>
      </c>
      <c r="B5563" s="12" t="n">
        <v>14</v>
      </c>
      <c r="C5563" s="7" t="n">
        <v>0</v>
      </c>
      <c r="D5563" s="7" t="n">
        <v>1</v>
      </c>
      <c r="E5563" s="7" t="n">
        <v>0</v>
      </c>
      <c r="F5563" s="7" t="n">
        <v>0</v>
      </c>
    </row>
    <row r="5564" spans="1:9">
      <c r="A5564" t="s">
        <v>4</v>
      </c>
      <c r="B5564" s="4" t="s">
        <v>5</v>
      </c>
      <c r="C5564" s="4" t="s">
        <v>13</v>
      </c>
      <c r="D5564" s="4" t="s">
        <v>10</v>
      </c>
      <c r="E5564" s="4" t="s">
        <v>6</v>
      </c>
    </row>
    <row r="5565" spans="1:9">
      <c r="A5565" t="n">
        <v>44166</v>
      </c>
      <c r="B5565" s="43" t="n">
        <v>51</v>
      </c>
      <c r="C5565" s="7" t="n">
        <v>4</v>
      </c>
      <c r="D5565" s="7" t="n">
        <v>7034</v>
      </c>
      <c r="E5565" s="7" t="s">
        <v>367</v>
      </c>
    </row>
    <row r="5566" spans="1:9">
      <c r="A5566" t="s">
        <v>4</v>
      </c>
      <c r="B5566" s="4" t="s">
        <v>5</v>
      </c>
      <c r="C5566" s="4" t="s">
        <v>10</v>
      </c>
    </row>
    <row r="5567" spans="1:9">
      <c r="A5567" t="n">
        <v>44179</v>
      </c>
      <c r="B5567" s="30" t="n">
        <v>16</v>
      </c>
      <c r="C5567" s="7" t="n">
        <v>0</v>
      </c>
    </row>
    <row r="5568" spans="1:9">
      <c r="A5568" t="s">
        <v>4</v>
      </c>
      <c r="B5568" s="4" t="s">
        <v>5</v>
      </c>
      <c r="C5568" s="4" t="s">
        <v>10</v>
      </c>
      <c r="D5568" s="4" t="s">
        <v>13</v>
      </c>
      <c r="E5568" s="4" t="s">
        <v>9</v>
      </c>
      <c r="F5568" s="4" t="s">
        <v>62</v>
      </c>
      <c r="G5568" s="4" t="s">
        <v>13</v>
      </c>
      <c r="H5568" s="4" t="s">
        <v>13</v>
      </c>
      <c r="I5568" s="4" t="s">
        <v>13</v>
      </c>
      <c r="J5568" s="4" t="s">
        <v>9</v>
      </c>
      <c r="K5568" s="4" t="s">
        <v>62</v>
      </c>
      <c r="L5568" s="4" t="s">
        <v>13</v>
      </c>
      <c r="M5568" s="4" t="s">
        <v>13</v>
      </c>
      <c r="N5568" s="4" t="s">
        <v>13</v>
      </c>
      <c r="O5568" s="4" t="s">
        <v>9</v>
      </c>
      <c r="P5568" s="4" t="s">
        <v>62</v>
      </c>
      <c r="Q5568" s="4" t="s">
        <v>13</v>
      </c>
      <c r="R5568" s="4" t="s">
        <v>13</v>
      </c>
    </row>
    <row r="5569" spans="1:18">
      <c r="A5569" t="n">
        <v>44182</v>
      </c>
      <c r="B5569" s="44" t="n">
        <v>26</v>
      </c>
      <c r="C5569" s="7" t="n">
        <v>7034</v>
      </c>
      <c r="D5569" s="7" t="n">
        <v>17</v>
      </c>
      <c r="E5569" s="7" t="n">
        <v>28474</v>
      </c>
      <c r="F5569" s="7" t="s">
        <v>398</v>
      </c>
      <c r="G5569" s="7" t="n">
        <v>2</v>
      </c>
      <c r="H5569" s="7" t="n">
        <v>3</v>
      </c>
      <c r="I5569" s="7" t="n">
        <v>17</v>
      </c>
      <c r="J5569" s="7" t="n">
        <v>28475</v>
      </c>
      <c r="K5569" s="7" t="s">
        <v>399</v>
      </c>
      <c r="L5569" s="7" t="n">
        <v>2</v>
      </c>
      <c r="M5569" s="7" t="n">
        <v>3</v>
      </c>
      <c r="N5569" s="7" t="n">
        <v>17</v>
      </c>
      <c r="O5569" s="7" t="n">
        <v>28476</v>
      </c>
      <c r="P5569" s="7" t="s">
        <v>400</v>
      </c>
      <c r="Q5569" s="7" t="n">
        <v>2</v>
      </c>
      <c r="R5569" s="7" t="n">
        <v>0</v>
      </c>
    </row>
    <row r="5570" spans="1:18">
      <c r="A5570" t="s">
        <v>4</v>
      </c>
      <c r="B5570" s="4" t="s">
        <v>5</v>
      </c>
    </row>
    <row r="5571" spans="1:18">
      <c r="A5571" t="n">
        <v>44447</v>
      </c>
      <c r="B5571" s="45" t="n">
        <v>28</v>
      </c>
    </row>
    <row r="5572" spans="1:18">
      <c r="A5572" t="s">
        <v>4</v>
      </c>
      <c r="B5572" s="4" t="s">
        <v>5</v>
      </c>
      <c r="C5572" s="4" t="s">
        <v>10</v>
      </c>
      <c r="D5572" s="4" t="s">
        <v>13</v>
      </c>
    </row>
    <row r="5573" spans="1:18">
      <c r="A5573" t="n">
        <v>44448</v>
      </c>
      <c r="B5573" s="48" t="n">
        <v>89</v>
      </c>
      <c r="C5573" s="7" t="n">
        <v>65533</v>
      </c>
      <c r="D5573" s="7" t="n">
        <v>1</v>
      </c>
    </row>
    <row r="5574" spans="1:18">
      <c r="A5574" t="s">
        <v>4</v>
      </c>
      <c r="B5574" s="4" t="s">
        <v>5</v>
      </c>
      <c r="C5574" s="4" t="s">
        <v>13</v>
      </c>
      <c r="D5574" s="4" t="s">
        <v>10</v>
      </c>
      <c r="E5574" s="4" t="s">
        <v>6</v>
      </c>
    </row>
    <row r="5575" spans="1:18">
      <c r="A5575" t="n">
        <v>44452</v>
      </c>
      <c r="B5575" s="43" t="n">
        <v>51</v>
      </c>
      <c r="C5575" s="7" t="n">
        <v>4</v>
      </c>
      <c r="D5575" s="7" t="n">
        <v>7033</v>
      </c>
      <c r="E5575" s="7" t="s">
        <v>367</v>
      </c>
    </row>
    <row r="5576" spans="1:18">
      <c r="A5576" t="s">
        <v>4</v>
      </c>
      <c r="B5576" s="4" t="s">
        <v>5</v>
      </c>
      <c r="C5576" s="4" t="s">
        <v>10</v>
      </c>
    </row>
    <row r="5577" spans="1:18">
      <c r="A5577" t="n">
        <v>44465</v>
      </c>
      <c r="B5577" s="30" t="n">
        <v>16</v>
      </c>
      <c r="C5577" s="7" t="n">
        <v>0</v>
      </c>
    </row>
    <row r="5578" spans="1:18">
      <c r="A5578" t="s">
        <v>4</v>
      </c>
      <c r="B5578" s="4" t="s">
        <v>5</v>
      </c>
      <c r="C5578" s="4" t="s">
        <v>10</v>
      </c>
      <c r="D5578" s="4" t="s">
        <v>13</v>
      </c>
      <c r="E5578" s="4" t="s">
        <v>9</v>
      </c>
      <c r="F5578" s="4" t="s">
        <v>62</v>
      </c>
      <c r="G5578" s="4" t="s">
        <v>13</v>
      </c>
      <c r="H5578" s="4" t="s">
        <v>13</v>
      </c>
      <c r="I5578" s="4" t="s">
        <v>13</v>
      </c>
      <c r="J5578" s="4" t="s">
        <v>9</v>
      </c>
      <c r="K5578" s="4" t="s">
        <v>62</v>
      </c>
      <c r="L5578" s="4" t="s">
        <v>13</v>
      </c>
      <c r="M5578" s="4" t="s">
        <v>13</v>
      </c>
      <c r="N5578" s="4" t="s">
        <v>13</v>
      </c>
      <c r="O5578" s="4" t="s">
        <v>9</v>
      </c>
      <c r="P5578" s="4" t="s">
        <v>62</v>
      </c>
      <c r="Q5578" s="4" t="s">
        <v>13</v>
      </c>
      <c r="R5578" s="4" t="s">
        <v>13</v>
      </c>
    </row>
    <row r="5579" spans="1:18">
      <c r="A5579" t="n">
        <v>44468</v>
      </c>
      <c r="B5579" s="44" t="n">
        <v>26</v>
      </c>
      <c r="C5579" s="7" t="n">
        <v>7033</v>
      </c>
      <c r="D5579" s="7" t="n">
        <v>17</v>
      </c>
      <c r="E5579" s="7" t="n">
        <v>52799</v>
      </c>
      <c r="F5579" s="7" t="s">
        <v>401</v>
      </c>
      <c r="G5579" s="7" t="n">
        <v>2</v>
      </c>
      <c r="H5579" s="7" t="n">
        <v>3</v>
      </c>
      <c r="I5579" s="7" t="n">
        <v>17</v>
      </c>
      <c r="J5579" s="7" t="n">
        <v>52800</v>
      </c>
      <c r="K5579" s="7" t="s">
        <v>402</v>
      </c>
      <c r="L5579" s="7" t="n">
        <v>2</v>
      </c>
      <c r="M5579" s="7" t="n">
        <v>3</v>
      </c>
      <c r="N5579" s="7" t="n">
        <v>17</v>
      </c>
      <c r="O5579" s="7" t="n">
        <v>52801</v>
      </c>
      <c r="P5579" s="7" t="s">
        <v>403</v>
      </c>
      <c r="Q5579" s="7" t="n">
        <v>2</v>
      </c>
      <c r="R5579" s="7" t="n">
        <v>0</v>
      </c>
    </row>
    <row r="5580" spans="1:18">
      <c r="A5580" t="s">
        <v>4</v>
      </c>
      <c r="B5580" s="4" t="s">
        <v>5</v>
      </c>
    </row>
    <row r="5581" spans="1:18">
      <c r="A5581" t="n">
        <v>44585</v>
      </c>
      <c r="B5581" s="45" t="n">
        <v>28</v>
      </c>
    </row>
    <row r="5582" spans="1:18">
      <c r="A5582" t="s">
        <v>4</v>
      </c>
      <c r="B5582" s="4" t="s">
        <v>5</v>
      </c>
      <c r="C5582" s="4" t="s">
        <v>10</v>
      </c>
      <c r="D5582" s="4" t="s">
        <v>13</v>
      </c>
    </row>
    <row r="5583" spans="1:18">
      <c r="A5583" t="n">
        <v>44586</v>
      </c>
      <c r="B5583" s="48" t="n">
        <v>89</v>
      </c>
      <c r="C5583" s="7" t="n">
        <v>65533</v>
      </c>
      <c r="D5583" s="7" t="n">
        <v>1</v>
      </c>
    </row>
    <row r="5584" spans="1:18">
      <c r="A5584" t="s">
        <v>4</v>
      </c>
      <c r="B5584" s="4" t="s">
        <v>5</v>
      </c>
      <c r="C5584" s="4" t="s">
        <v>13</v>
      </c>
      <c r="D5584" s="4" t="s">
        <v>10</v>
      </c>
      <c r="E5584" s="4" t="s">
        <v>6</v>
      </c>
    </row>
    <row r="5585" spans="1:18">
      <c r="A5585" t="n">
        <v>44590</v>
      </c>
      <c r="B5585" s="43" t="n">
        <v>51</v>
      </c>
      <c r="C5585" s="7" t="n">
        <v>4</v>
      </c>
      <c r="D5585" s="7" t="n">
        <v>7034</v>
      </c>
      <c r="E5585" s="7" t="s">
        <v>367</v>
      </c>
    </row>
    <row r="5586" spans="1:18">
      <c r="A5586" t="s">
        <v>4</v>
      </c>
      <c r="B5586" s="4" t="s">
        <v>5</v>
      </c>
      <c r="C5586" s="4" t="s">
        <v>10</v>
      </c>
    </row>
    <row r="5587" spans="1:18">
      <c r="A5587" t="n">
        <v>44603</v>
      </c>
      <c r="B5587" s="30" t="n">
        <v>16</v>
      </c>
      <c r="C5587" s="7" t="n">
        <v>0</v>
      </c>
    </row>
    <row r="5588" spans="1:18">
      <c r="A5588" t="s">
        <v>4</v>
      </c>
      <c r="B5588" s="4" t="s">
        <v>5</v>
      </c>
      <c r="C5588" s="4" t="s">
        <v>10</v>
      </c>
      <c r="D5588" s="4" t="s">
        <v>13</v>
      </c>
      <c r="E5588" s="4" t="s">
        <v>9</v>
      </c>
      <c r="F5588" s="4" t="s">
        <v>62</v>
      </c>
      <c r="G5588" s="4" t="s">
        <v>13</v>
      </c>
      <c r="H5588" s="4" t="s">
        <v>13</v>
      </c>
    </row>
    <row r="5589" spans="1:18">
      <c r="A5589" t="n">
        <v>44606</v>
      </c>
      <c r="B5589" s="44" t="n">
        <v>26</v>
      </c>
      <c r="C5589" s="7" t="n">
        <v>7034</v>
      </c>
      <c r="D5589" s="7" t="n">
        <v>17</v>
      </c>
      <c r="E5589" s="7" t="n">
        <v>28961</v>
      </c>
      <c r="F5589" s="7" t="s">
        <v>404</v>
      </c>
      <c r="G5589" s="7" t="n">
        <v>2</v>
      </c>
      <c r="H5589" s="7" t="n">
        <v>0</v>
      </c>
    </row>
    <row r="5590" spans="1:18">
      <c r="A5590" t="s">
        <v>4</v>
      </c>
      <c r="B5590" s="4" t="s">
        <v>5</v>
      </c>
    </row>
    <row r="5591" spans="1:18">
      <c r="A5591" t="n">
        <v>44619</v>
      </c>
      <c r="B5591" s="45" t="n">
        <v>28</v>
      </c>
    </row>
    <row r="5592" spans="1:18">
      <c r="A5592" t="s">
        <v>4</v>
      </c>
      <c r="B5592" s="4" t="s">
        <v>5</v>
      </c>
      <c r="C5592" s="4" t="s">
        <v>10</v>
      </c>
      <c r="D5592" s="4" t="s">
        <v>13</v>
      </c>
    </row>
    <row r="5593" spans="1:18">
      <c r="A5593" t="n">
        <v>44620</v>
      </c>
      <c r="B5593" s="48" t="n">
        <v>89</v>
      </c>
      <c r="C5593" s="7" t="n">
        <v>65533</v>
      </c>
      <c r="D5593" s="7" t="n">
        <v>1</v>
      </c>
    </row>
    <row r="5594" spans="1:18">
      <c r="A5594" t="s">
        <v>4</v>
      </c>
      <c r="B5594" s="4" t="s">
        <v>5</v>
      </c>
      <c r="C5594" s="4" t="s">
        <v>9</v>
      </c>
    </row>
    <row r="5595" spans="1:18">
      <c r="A5595" t="n">
        <v>44624</v>
      </c>
      <c r="B5595" s="59" t="n">
        <v>15</v>
      </c>
      <c r="C5595" s="7" t="n">
        <v>256</v>
      </c>
    </row>
    <row r="5596" spans="1:18">
      <c r="A5596" t="s">
        <v>4</v>
      </c>
      <c r="B5596" s="4" t="s">
        <v>5</v>
      </c>
      <c r="C5596" s="4" t="s">
        <v>13</v>
      </c>
      <c r="D5596" s="4" t="s">
        <v>18</v>
      </c>
      <c r="E5596" s="4" t="s">
        <v>10</v>
      </c>
      <c r="F5596" s="4" t="s">
        <v>13</v>
      </c>
    </row>
    <row r="5597" spans="1:18">
      <c r="A5597" t="n">
        <v>44629</v>
      </c>
      <c r="B5597" s="20" t="n">
        <v>49</v>
      </c>
      <c r="C5597" s="7" t="n">
        <v>3</v>
      </c>
      <c r="D5597" s="7" t="n">
        <v>0.600000023841858</v>
      </c>
      <c r="E5597" s="7" t="n">
        <v>500</v>
      </c>
      <c r="F5597" s="7" t="n">
        <v>0</v>
      </c>
    </row>
    <row r="5598" spans="1:18">
      <c r="A5598" t="s">
        <v>4</v>
      </c>
      <c r="B5598" s="4" t="s">
        <v>5</v>
      </c>
      <c r="C5598" s="4" t="s">
        <v>13</v>
      </c>
      <c r="D5598" s="4" t="s">
        <v>10</v>
      </c>
      <c r="E5598" s="4" t="s">
        <v>9</v>
      </c>
      <c r="F5598" s="4" t="s">
        <v>10</v>
      </c>
    </row>
    <row r="5599" spans="1:18">
      <c r="A5599" t="n">
        <v>44638</v>
      </c>
      <c r="B5599" s="14" t="n">
        <v>50</v>
      </c>
      <c r="C5599" s="7" t="n">
        <v>3</v>
      </c>
      <c r="D5599" s="7" t="n">
        <v>8060</v>
      </c>
      <c r="E5599" s="7" t="n">
        <v>0</v>
      </c>
      <c r="F5599" s="7" t="n">
        <v>500</v>
      </c>
    </row>
    <row r="5600" spans="1:18">
      <c r="A5600" t="s">
        <v>4</v>
      </c>
      <c r="B5600" s="4" t="s">
        <v>5</v>
      </c>
      <c r="C5600" s="4" t="s">
        <v>13</v>
      </c>
      <c r="D5600" s="4" t="s">
        <v>10</v>
      </c>
      <c r="E5600" s="4" t="s">
        <v>9</v>
      </c>
      <c r="F5600" s="4" t="s">
        <v>10</v>
      </c>
    </row>
    <row r="5601" spans="1:8">
      <c r="A5601" t="n">
        <v>44648</v>
      </c>
      <c r="B5601" s="14" t="n">
        <v>50</v>
      </c>
      <c r="C5601" s="7" t="n">
        <v>3</v>
      </c>
      <c r="D5601" s="7" t="n">
        <v>5043</v>
      </c>
      <c r="E5601" s="7" t="n">
        <v>0</v>
      </c>
      <c r="F5601" s="7" t="n">
        <v>500</v>
      </c>
    </row>
    <row r="5602" spans="1:8">
      <c r="A5602" t="s">
        <v>4</v>
      </c>
      <c r="B5602" s="4" t="s">
        <v>5</v>
      </c>
      <c r="C5602" s="4" t="s">
        <v>13</v>
      </c>
      <c r="D5602" s="4" t="s">
        <v>13</v>
      </c>
      <c r="E5602" s="4" t="s">
        <v>13</v>
      </c>
      <c r="F5602" s="4" t="s">
        <v>18</v>
      </c>
      <c r="G5602" s="4" t="s">
        <v>18</v>
      </c>
      <c r="H5602" s="4" t="s">
        <v>18</v>
      </c>
      <c r="I5602" s="4" t="s">
        <v>18</v>
      </c>
      <c r="J5602" s="4" t="s">
        <v>18</v>
      </c>
    </row>
    <row r="5603" spans="1:8">
      <c r="A5603" t="n">
        <v>44658</v>
      </c>
      <c r="B5603" s="62" t="n">
        <v>76</v>
      </c>
      <c r="C5603" s="7" t="n">
        <v>1</v>
      </c>
      <c r="D5603" s="7" t="n">
        <v>3</v>
      </c>
      <c r="E5603" s="7" t="n">
        <v>0</v>
      </c>
      <c r="F5603" s="7" t="n">
        <v>1</v>
      </c>
      <c r="G5603" s="7" t="n">
        <v>1</v>
      </c>
      <c r="H5603" s="7" t="n">
        <v>1</v>
      </c>
      <c r="I5603" s="7" t="n">
        <v>1</v>
      </c>
      <c r="J5603" s="7" t="n">
        <v>1000</v>
      </c>
    </row>
    <row r="5604" spans="1:8">
      <c r="A5604" t="s">
        <v>4</v>
      </c>
      <c r="B5604" s="4" t="s">
        <v>5</v>
      </c>
      <c r="C5604" s="4" t="s">
        <v>13</v>
      </c>
      <c r="D5604" s="4" t="s">
        <v>13</v>
      </c>
    </row>
    <row r="5605" spans="1:8">
      <c r="A5605" t="n">
        <v>44682</v>
      </c>
      <c r="B5605" s="72" t="n">
        <v>77</v>
      </c>
      <c r="C5605" s="7" t="n">
        <v>1</v>
      </c>
      <c r="D5605" s="7" t="n">
        <v>3</v>
      </c>
    </row>
    <row r="5606" spans="1:8">
      <c r="A5606" t="s">
        <v>4</v>
      </c>
      <c r="B5606" s="4" t="s">
        <v>5</v>
      </c>
      <c r="C5606" s="4" t="s">
        <v>10</v>
      </c>
    </row>
    <row r="5607" spans="1:8">
      <c r="A5607" t="n">
        <v>44685</v>
      </c>
      <c r="B5607" s="30" t="n">
        <v>16</v>
      </c>
      <c r="C5607" s="7" t="n">
        <v>300</v>
      </c>
    </row>
    <row r="5608" spans="1:8">
      <c r="A5608" t="s">
        <v>4</v>
      </c>
      <c r="B5608" s="4" t="s">
        <v>5</v>
      </c>
      <c r="C5608" s="4" t="s">
        <v>13</v>
      </c>
      <c r="D5608" s="4" t="s">
        <v>13</v>
      </c>
      <c r="E5608" s="4" t="s">
        <v>13</v>
      </c>
      <c r="F5608" s="4" t="s">
        <v>13</v>
      </c>
    </row>
    <row r="5609" spans="1:8">
      <c r="A5609" t="n">
        <v>44688</v>
      </c>
      <c r="B5609" s="12" t="n">
        <v>14</v>
      </c>
      <c r="C5609" s="7" t="n">
        <v>0</v>
      </c>
      <c r="D5609" s="7" t="n">
        <v>128</v>
      </c>
      <c r="E5609" s="7" t="n">
        <v>0</v>
      </c>
      <c r="F5609" s="7" t="n">
        <v>0</v>
      </c>
    </row>
    <row r="5610" spans="1:8">
      <c r="A5610" t="s">
        <v>4</v>
      </c>
      <c r="B5610" s="4" t="s">
        <v>5</v>
      </c>
      <c r="C5610" s="4" t="s">
        <v>13</v>
      </c>
      <c r="D5610" s="4" t="s">
        <v>10</v>
      </c>
      <c r="E5610" s="4" t="s">
        <v>10</v>
      </c>
      <c r="F5610" s="4" t="s">
        <v>13</v>
      </c>
    </row>
    <row r="5611" spans="1:8">
      <c r="A5611" t="n">
        <v>44693</v>
      </c>
      <c r="B5611" s="51" t="n">
        <v>25</v>
      </c>
      <c r="C5611" s="7" t="n">
        <v>1</v>
      </c>
      <c r="D5611" s="7" t="n">
        <v>470</v>
      </c>
      <c r="E5611" s="7" t="n">
        <v>50</v>
      </c>
      <c r="F5611" s="7" t="n">
        <v>0</v>
      </c>
    </row>
    <row r="5612" spans="1:8">
      <c r="A5612" t="s">
        <v>4</v>
      </c>
      <c r="B5612" s="4" t="s">
        <v>5</v>
      </c>
      <c r="C5612" s="4" t="s">
        <v>13</v>
      </c>
      <c r="D5612" s="4" t="s">
        <v>10</v>
      </c>
      <c r="E5612" s="4" t="s">
        <v>6</v>
      </c>
    </row>
    <row r="5613" spans="1:8">
      <c r="A5613" t="n">
        <v>44700</v>
      </c>
      <c r="B5613" s="43" t="n">
        <v>51</v>
      </c>
      <c r="C5613" s="7" t="n">
        <v>4</v>
      </c>
      <c r="D5613" s="7" t="n">
        <v>16</v>
      </c>
      <c r="E5613" s="7" t="s">
        <v>367</v>
      </c>
    </row>
    <row r="5614" spans="1:8">
      <c r="A5614" t="s">
        <v>4</v>
      </c>
      <c r="B5614" s="4" t="s">
        <v>5</v>
      </c>
      <c r="C5614" s="4" t="s">
        <v>10</v>
      </c>
    </row>
    <row r="5615" spans="1:8">
      <c r="A5615" t="n">
        <v>44713</v>
      </c>
      <c r="B5615" s="30" t="n">
        <v>16</v>
      </c>
      <c r="C5615" s="7" t="n">
        <v>0</v>
      </c>
    </row>
    <row r="5616" spans="1:8">
      <c r="A5616" t="s">
        <v>4</v>
      </c>
      <c r="B5616" s="4" t="s">
        <v>5</v>
      </c>
      <c r="C5616" s="4" t="s">
        <v>10</v>
      </c>
      <c r="D5616" s="4" t="s">
        <v>13</v>
      </c>
      <c r="E5616" s="4" t="s">
        <v>9</v>
      </c>
      <c r="F5616" s="4" t="s">
        <v>62</v>
      </c>
      <c r="G5616" s="4" t="s">
        <v>13</v>
      </c>
      <c r="H5616" s="4" t="s">
        <v>13</v>
      </c>
      <c r="I5616" s="4" t="s">
        <v>13</v>
      </c>
      <c r="J5616" s="4" t="s">
        <v>9</v>
      </c>
      <c r="K5616" s="4" t="s">
        <v>62</v>
      </c>
      <c r="L5616" s="4" t="s">
        <v>13</v>
      </c>
      <c r="M5616" s="4" t="s">
        <v>13</v>
      </c>
    </row>
    <row r="5617" spans="1:13">
      <c r="A5617" t="n">
        <v>44716</v>
      </c>
      <c r="B5617" s="44" t="n">
        <v>26</v>
      </c>
      <c r="C5617" s="7" t="n">
        <v>16</v>
      </c>
      <c r="D5617" s="7" t="n">
        <v>17</v>
      </c>
      <c r="E5617" s="7" t="n">
        <v>14399</v>
      </c>
      <c r="F5617" s="7" t="s">
        <v>405</v>
      </c>
      <c r="G5617" s="7" t="n">
        <v>2</v>
      </c>
      <c r="H5617" s="7" t="n">
        <v>3</v>
      </c>
      <c r="I5617" s="7" t="n">
        <v>17</v>
      </c>
      <c r="J5617" s="7" t="n">
        <v>14400</v>
      </c>
      <c r="K5617" s="7" t="s">
        <v>406</v>
      </c>
      <c r="L5617" s="7" t="n">
        <v>2</v>
      </c>
      <c r="M5617" s="7" t="n">
        <v>0</v>
      </c>
    </row>
    <row r="5618" spans="1:13">
      <c r="A5618" t="s">
        <v>4</v>
      </c>
      <c r="B5618" s="4" t="s">
        <v>5</v>
      </c>
    </row>
    <row r="5619" spans="1:13">
      <c r="A5619" t="n">
        <v>44926</v>
      </c>
      <c r="B5619" s="45" t="n">
        <v>28</v>
      </c>
    </row>
    <row r="5620" spans="1:13">
      <c r="A5620" t="s">
        <v>4</v>
      </c>
      <c r="B5620" s="4" t="s">
        <v>5</v>
      </c>
      <c r="C5620" s="4" t="s">
        <v>13</v>
      </c>
      <c r="D5620" s="4" t="s">
        <v>10</v>
      </c>
      <c r="E5620" s="4" t="s">
        <v>10</v>
      </c>
      <c r="F5620" s="4" t="s">
        <v>13</v>
      </c>
    </row>
    <row r="5621" spans="1:13">
      <c r="A5621" t="n">
        <v>44927</v>
      </c>
      <c r="B5621" s="51" t="n">
        <v>25</v>
      </c>
      <c r="C5621" s="7" t="n">
        <v>1</v>
      </c>
      <c r="D5621" s="7" t="n">
        <v>65535</v>
      </c>
      <c r="E5621" s="7" t="n">
        <v>65535</v>
      </c>
      <c r="F5621" s="7" t="n">
        <v>0</v>
      </c>
    </row>
    <row r="5622" spans="1:13">
      <c r="A5622" t="s">
        <v>4</v>
      </c>
      <c r="B5622" s="4" t="s">
        <v>5</v>
      </c>
      <c r="C5622" s="4" t="s">
        <v>9</v>
      </c>
    </row>
    <row r="5623" spans="1:13">
      <c r="A5623" t="n">
        <v>44934</v>
      </c>
      <c r="B5623" s="59" t="n">
        <v>15</v>
      </c>
      <c r="C5623" s="7" t="n">
        <v>32768</v>
      </c>
    </row>
    <row r="5624" spans="1:13">
      <c r="A5624" t="s">
        <v>4</v>
      </c>
      <c r="B5624" s="4" t="s">
        <v>5</v>
      </c>
      <c r="C5624" s="4" t="s">
        <v>13</v>
      </c>
      <c r="D5624" s="4" t="s">
        <v>13</v>
      </c>
      <c r="E5624" s="4" t="s">
        <v>18</v>
      </c>
      <c r="F5624" s="4" t="s">
        <v>18</v>
      </c>
      <c r="G5624" s="4" t="s">
        <v>18</v>
      </c>
      <c r="H5624" s="4" t="s">
        <v>10</v>
      </c>
    </row>
    <row r="5625" spans="1:13">
      <c r="A5625" t="n">
        <v>44939</v>
      </c>
      <c r="B5625" s="38" t="n">
        <v>45</v>
      </c>
      <c r="C5625" s="7" t="n">
        <v>2</v>
      </c>
      <c r="D5625" s="7" t="n">
        <v>3</v>
      </c>
      <c r="E5625" s="7" t="n">
        <v>-5.48000001907349</v>
      </c>
      <c r="F5625" s="7" t="n">
        <v>1.48000001907349</v>
      </c>
      <c r="G5625" s="7" t="n">
        <v>69.5500030517578</v>
      </c>
      <c r="H5625" s="7" t="n">
        <v>0</v>
      </c>
    </row>
    <row r="5626" spans="1:13">
      <c r="A5626" t="s">
        <v>4</v>
      </c>
      <c r="B5626" s="4" t="s">
        <v>5</v>
      </c>
      <c r="C5626" s="4" t="s">
        <v>13</v>
      </c>
      <c r="D5626" s="4" t="s">
        <v>13</v>
      </c>
      <c r="E5626" s="4" t="s">
        <v>18</v>
      </c>
      <c r="F5626" s="4" t="s">
        <v>18</v>
      </c>
      <c r="G5626" s="4" t="s">
        <v>18</v>
      </c>
      <c r="H5626" s="4" t="s">
        <v>10</v>
      </c>
      <c r="I5626" s="4" t="s">
        <v>13</v>
      </c>
    </row>
    <row r="5627" spans="1:13">
      <c r="A5627" t="n">
        <v>44956</v>
      </c>
      <c r="B5627" s="38" t="n">
        <v>45</v>
      </c>
      <c r="C5627" s="7" t="n">
        <v>4</v>
      </c>
      <c r="D5627" s="7" t="n">
        <v>3</v>
      </c>
      <c r="E5627" s="7" t="n">
        <v>3.69000005722046</v>
      </c>
      <c r="F5627" s="7" t="n">
        <v>109.050003051758</v>
      </c>
      <c r="G5627" s="7" t="n">
        <v>2</v>
      </c>
      <c r="H5627" s="7" t="n">
        <v>0</v>
      </c>
      <c r="I5627" s="7" t="n">
        <v>0</v>
      </c>
    </row>
    <row r="5628" spans="1:13">
      <c r="A5628" t="s">
        <v>4</v>
      </c>
      <c r="B5628" s="4" t="s">
        <v>5</v>
      </c>
      <c r="C5628" s="4" t="s">
        <v>13</v>
      </c>
      <c r="D5628" s="4" t="s">
        <v>13</v>
      </c>
      <c r="E5628" s="4" t="s">
        <v>18</v>
      </c>
      <c r="F5628" s="4" t="s">
        <v>10</v>
      </c>
    </row>
    <row r="5629" spans="1:13">
      <c r="A5629" t="n">
        <v>44974</v>
      </c>
      <c r="B5629" s="38" t="n">
        <v>45</v>
      </c>
      <c r="C5629" s="7" t="n">
        <v>5</v>
      </c>
      <c r="D5629" s="7" t="n">
        <v>3</v>
      </c>
      <c r="E5629" s="7" t="n">
        <v>1.70000004768372</v>
      </c>
      <c r="F5629" s="7" t="n">
        <v>0</v>
      </c>
    </row>
    <row r="5630" spans="1:13">
      <c r="A5630" t="s">
        <v>4</v>
      </c>
      <c r="B5630" s="4" t="s">
        <v>5</v>
      </c>
      <c r="C5630" s="4" t="s">
        <v>13</v>
      </c>
      <c r="D5630" s="4" t="s">
        <v>13</v>
      </c>
      <c r="E5630" s="4" t="s">
        <v>18</v>
      </c>
      <c r="F5630" s="4" t="s">
        <v>10</v>
      </c>
    </row>
    <row r="5631" spans="1:13">
      <c r="A5631" t="n">
        <v>44983</v>
      </c>
      <c r="B5631" s="38" t="n">
        <v>45</v>
      </c>
      <c r="C5631" s="7" t="n">
        <v>11</v>
      </c>
      <c r="D5631" s="7" t="n">
        <v>3</v>
      </c>
      <c r="E5631" s="7" t="n">
        <v>34</v>
      </c>
      <c r="F5631" s="7" t="n">
        <v>0</v>
      </c>
    </row>
    <row r="5632" spans="1:13">
      <c r="A5632" t="s">
        <v>4</v>
      </c>
      <c r="B5632" s="4" t="s">
        <v>5</v>
      </c>
      <c r="C5632" s="4" t="s">
        <v>10</v>
      </c>
      <c r="D5632" s="4" t="s">
        <v>13</v>
      </c>
      <c r="E5632" s="4" t="s">
        <v>6</v>
      </c>
      <c r="F5632" s="4" t="s">
        <v>18</v>
      </c>
      <c r="G5632" s="4" t="s">
        <v>18</v>
      </c>
      <c r="H5632" s="4" t="s">
        <v>18</v>
      </c>
    </row>
    <row r="5633" spans="1:13">
      <c r="A5633" t="n">
        <v>44992</v>
      </c>
      <c r="B5633" s="36" t="n">
        <v>48</v>
      </c>
      <c r="C5633" s="7" t="n">
        <v>9</v>
      </c>
      <c r="D5633" s="7" t="n">
        <v>0</v>
      </c>
      <c r="E5633" s="7" t="s">
        <v>78</v>
      </c>
      <c r="F5633" s="7" t="n">
        <v>0</v>
      </c>
      <c r="G5633" s="7" t="n">
        <v>1</v>
      </c>
      <c r="H5633" s="7" t="n">
        <v>0</v>
      </c>
    </row>
    <row r="5634" spans="1:13">
      <c r="A5634" t="s">
        <v>4</v>
      </c>
      <c r="B5634" s="4" t="s">
        <v>5</v>
      </c>
      <c r="C5634" s="4" t="s">
        <v>13</v>
      </c>
      <c r="D5634" s="4" t="s">
        <v>10</v>
      </c>
      <c r="E5634" s="4" t="s">
        <v>6</v>
      </c>
      <c r="F5634" s="4" t="s">
        <v>6</v>
      </c>
      <c r="G5634" s="4" t="s">
        <v>6</v>
      </c>
      <c r="H5634" s="4" t="s">
        <v>6</v>
      </c>
    </row>
    <row r="5635" spans="1:13">
      <c r="A5635" t="n">
        <v>45018</v>
      </c>
      <c r="B5635" s="43" t="n">
        <v>51</v>
      </c>
      <c r="C5635" s="7" t="n">
        <v>3</v>
      </c>
      <c r="D5635" s="7" t="n">
        <v>16</v>
      </c>
      <c r="E5635" s="7" t="s">
        <v>241</v>
      </c>
      <c r="F5635" s="7" t="s">
        <v>65</v>
      </c>
      <c r="G5635" s="7" t="s">
        <v>66</v>
      </c>
      <c r="H5635" s="7" t="s">
        <v>67</v>
      </c>
    </row>
    <row r="5636" spans="1:13">
      <c r="A5636" t="s">
        <v>4</v>
      </c>
      <c r="B5636" s="4" t="s">
        <v>5</v>
      </c>
      <c r="C5636" s="4" t="s">
        <v>13</v>
      </c>
      <c r="D5636" s="4" t="s">
        <v>18</v>
      </c>
      <c r="E5636" s="4" t="s">
        <v>10</v>
      </c>
      <c r="F5636" s="4" t="s">
        <v>13</v>
      </c>
    </row>
    <row r="5637" spans="1:13">
      <c r="A5637" t="n">
        <v>45031</v>
      </c>
      <c r="B5637" s="20" t="n">
        <v>49</v>
      </c>
      <c r="C5637" s="7" t="n">
        <v>3</v>
      </c>
      <c r="D5637" s="7" t="n">
        <v>1</v>
      </c>
      <c r="E5637" s="7" t="n">
        <v>500</v>
      </c>
      <c r="F5637" s="7" t="n">
        <v>0</v>
      </c>
    </row>
    <row r="5638" spans="1:13">
      <c r="A5638" t="s">
        <v>4</v>
      </c>
      <c r="B5638" s="4" t="s">
        <v>5</v>
      </c>
      <c r="C5638" s="4" t="s">
        <v>13</v>
      </c>
      <c r="D5638" s="4" t="s">
        <v>10</v>
      </c>
      <c r="E5638" s="4" t="s">
        <v>9</v>
      </c>
      <c r="F5638" s="4" t="s">
        <v>10</v>
      </c>
    </row>
    <row r="5639" spans="1:13">
      <c r="A5639" t="n">
        <v>45040</v>
      </c>
      <c r="B5639" s="14" t="n">
        <v>50</v>
      </c>
      <c r="C5639" s="7" t="n">
        <v>3</v>
      </c>
      <c r="D5639" s="7" t="n">
        <v>8060</v>
      </c>
      <c r="E5639" s="7" t="n">
        <v>1058642330</v>
      </c>
      <c r="F5639" s="7" t="n">
        <v>1000</v>
      </c>
    </row>
    <row r="5640" spans="1:13">
      <c r="A5640" t="s">
        <v>4</v>
      </c>
      <c r="B5640" s="4" t="s">
        <v>5</v>
      </c>
      <c r="C5640" s="4" t="s">
        <v>13</v>
      </c>
      <c r="D5640" s="4" t="s">
        <v>10</v>
      </c>
      <c r="E5640" s="4" t="s">
        <v>9</v>
      </c>
      <c r="F5640" s="4" t="s">
        <v>10</v>
      </c>
    </row>
    <row r="5641" spans="1:13">
      <c r="A5641" t="n">
        <v>45050</v>
      </c>
      <c r="B5641" s="14" t="n">
        <v>50</v>
      </c>
      <c r="C5641" s="7" t="n">
        <v>3</v>
      </c>
      <c r="D5641" s="7" t="n">
        <v>5043</v>
      </c>
      <c r="E5641" s="7" t="n">
        <v>1045220557</v>
      </c>
      <c r="F5641" s="7" t="n">
        <v>1000</v>
      </c>
    </row>
    <row r="5642" spans="1:13">
      <c r="A5642" t="s">
        <v>4</v>
      </c>
      <c r="B5642" s="4" t="s">
        <v>5</v>
      </c>
      <c r="C5642" s="4" t="s">
        <v>13</v>
      </c>
      <c r="D5642" s="4" t="s">
        <v>13</v>
      </c>
      <c r="E5642" s="4" t="s">
        <v>13</v>
      </c>
      <c r="F5642" s="4" t="s">
        <v>18</v>
      </c>
      <c r="G5642" s="4" t="s">
        <v>18</v>
      </c>
      <c r="H5642" s="4" t="s">
        <v>18</v>
      </c>
      <c r="I5642" s="4" t="s">
        <v>18</v>
      </c>
      <c r="J5642" s="4" t="s">
        <v>18</v>
      </c>
    </row>
    <row r="5643" spans="1:13">
      <c r="A5643" t="n">
        <v>45060</v>
      </c>
      <c r="B5643" s="62" t="n">
        <v>76</v>
      </c>
      <c r="C5643" s="7" t="n">
        <v>1</v>
      </c>
      <c r="D5643" s="7" t="n">
        <v>3</v>
      </c>
      <c r="E5643" s="7" t="n">
        <v>0</v>
      </c>
      <c r="F5643" s="7" t="n">
        <v>1</v>
      </c>
      <c r="G5643" s="7" t="n">
        <v>1</v>
      </c>
      <c r="H5643" s="7" t="n">
        <v>1</v>
      </c>
      <c r="I5643" s="7" t="n">
        <v>0</v>
      </c>
      <c r="J5643" s="7" t="n">
        <v>1000</v>
      </c>
    </row>
    <row r="5644" spans="1:13">
      <c r="A5644" t="s">
        <v>4</v>
      </c>
      <c r="B5644" s="4" t="s">
        <v>5</v>
      </c>
      <c r="C5644" s="4" t="s">
        <v>13</v>
      </c>
      <c r="D5644" s="4" t="s">
        <v>13</v>
      </c>
    </row>
    <row r="5645" spans="1:13">
      <c r="A5645" t="n">
        <v>45084</v>
      </c>
      <c r="B5645" s="72" t="n">
        <v>77</v>
      </c>
      <c r="C5645" s="7" t="n">
        <v>1</v>
      </c>
      <c r="D5645" s="7" t="n">
        <v>3</v>
      </c>
    </row>
    <row r="5646" spans="1:13">
      <c r="A5646" t="s">
        <v>4</v>
      </c>
      <c r="B5646" s="4" t="s">
        <v>5</v>
      </c>
      <c r="C5646" s="4" t="s">
        <v>13</v>
      </c>
      <c r="D5646" s="4" t="s">
        <v>10</v>
      </c>
    </row>
    <row r="5647" spans="1:13">
      <c r="A5647" t="n">
        <v>45087</v>
      </c>
      <c r="B5647" s="23" t="n">
        <v>58</v>
      </c>
      <c r="C5647" s="7" t="n">
        <v>255</v>
      </c>
      <c r="D5647" s="7" t="n">
        <v>0</v>
      </c>
    </row>
    <row r="5648" spans="1:13">
      <c r="A5648" t="s">
        <v>4</v>
      </c>
      <c r="B5648" s="4" t="s">
        <v>5</v>
      </c>
      <c r="C5648" s="4" t="s">
        <v>10</v>
      </c>
      <c r="D5648" s="4" t="s">
        <v>13</v>
      </c>
      <c r="E5648" s="4" t="s">
        <v>6</v>
      </c>
      <c r="F5648" s="4" t="s">
        <v>18</v>
      </c>
      <c r="G5648" s="4" t="s">
        <v>18</v>
      </c>
      <c r="H5648" s="4" t="s">
        <v>18</v>
      </c>
    </row>
    <row r="5649" spans="1:10">
      <c r="A5649" t="n">
        <v>45091</v>
      </c>
      <c r="B5649" s="36" t="n">
        <v>48</v>
      </c>
      <c r="C5649" s="7" t="n">
        <v>16</v>
      </c>
      <c r="D5649" s="7" t="n">
        <v>0</v>
      </c>
      <c r="E5649" s="7" t="s">
        <v>213</v>
      </c>
      <c r="F5649" s="7" t="n">
        <v>-1</v>
      </c>
      <c r="G5649" s="7" t="n">
        <v>1</v>
      </c>
      <c r="H5649" s="7" t="n">
        <v>0</v>
      </c>
    </row>
    <row r="5650" spans="1:10">
      <c r="A5650" t="s">
        <v>4</v>
      </c>
      <c r="B5650" s="4" t="s">
        <v>5</v>
      </c>
      <c r="C5650" s="4" t="s">
        <v>13</v>
      </c>
      <c r="D5650" s="4" t="s">
        <v>10</v>
      </c>
      <c r="E5650" s="4" t="s">
        <v>6</v>
      </c>
    </row>
    <row r="5651" spans="1:10">
      <c r="A5651" t="n">
        <v>45120</v>
      </c>
      <c r="B5651" s="43" t="n">
        <v>51</v>
      </c>
      <c r="C5651" s="7" t="n">
        <v>4</v>
      </c>
      <c r="D5651" s="7" t="n">
        <v>16</v>
      </c>
      <c r="E5651" s="7" t="s">
        <v>61</v>
      </c>
    </row>
    <row r="5652" spans="1:10">
      <c r="A5652" t="s">
        <v>4</v>
      </c>
      <c r="B5652" s="4" t="s">
        <v>5</v>
      </c>
      <c r="C5652" s="4" t="s">
        <v>10</v>
      </c>
    </row>
    <row r="5653" spans="1:10">
      <c r="A5653" t="n">
        <v>45134</v>
      </c>
      <c r="B5653" s="30" t="n">
        <v>16</v>
      </c>
      <c r="C5653" s="7" t="n">
        <v>0</v>
      </c>
    </row>
    <row r="5654" spans="1:10">
      <c r="A5654" t="s">
        <v>4</v>
      </c>
      <c r="B5654" s="4" t="s">
        <v>5</v>
      </c>
      <c r="C5654" s="4" t="s">
        <v>10</v>
      </c>
      <c r="D5654" s="4" t="s">
        <v>13</v>
      </c>
      <c r="E5654" s="4" t="s">
        <v>9</v>
      </c>
      <c r="F5654" s="4" t="s">
        <v>62</v>
      </c>
      <c r="G5654" s="4" t="s">
        <v>13</v>
      </c>
      <c r="H5654" s="4" t="s">
        <v>13</v>
      </c>
      <c r="I5654" s="4" t="s">
        <v>13</v>
      </c>
      <c r="J5654" s="4" t="s">
        <v>9</v>
      </c>
      <c r="K5654" s="4" t="s">
        <v>62</v>
      </c>
      <c r="L5654" s="4" t="s">
        <v>13</v>
      </c>
      <c r="M5654" s="4" t="s">
        <v>13</v>
      </c>
    </row>
    <row r="5655" spans="1:10">
      <c r="A5655" t="n">
        <v>45137</v>
      </c>
      <c r="B5655" s="44" t="n">
        <v>26</v>
      </c>
      <c r="C5655" s="7" t="n">
        <v>16</v>
      </c>
      <c r="D5655" s="7" t="n">
        <v>17</v>
      </c>
      <c r="E5655" s="7" t="n">
        <v>14401</v>
      </c>
      <c r="F5655" s="7" t="s">
        <v>407</v>
      </c>
      <c r="G5655" s="7" t="n">
        <v>2</v>
      </c>
      <c r="H5655" s="7" t="n">
        <v>3</v>
      </c>
      <c r="I5655" s="7" t="n">
        <v>17</v>
      </c>
      <c r="J5655" s="7" t="n">
        <v>14402</v>
      </c>
      <c r="K5655" s="7" t="s">
        <v>408</v>
      </c>
      <c r="L5655" s="7" t="n">
        <v>2</v>
      </c>
      <c r="M5655" s="7" t="n">
        <v>0</v>
      </c>
    </row>
    <row r="5656" spans="1:10">
      <c r="A5656" t="s">
        <v>4</v>
      </c>
      <c r="B5656" s="4" t="s">
        <v>5</v>
      </c>
    </row>
    <row r="5657" spans="1:10">
      <c r="A5657" t="n">
        <v>45356</v>
      </c>
      <c r="B5657" s="45" t="n">
        <v>28</v>
      </c>
    </row>
    <row r="5658" spans="1:10">
      <c r="A5658" t="s">
        <v>4</v>
      </c>
      <c r="B5658" s="4" t="s">
        <v>5</v>
      </c>
      <c r="C5658" s="4" t="s">
        <v>10</v>
      </c>
      <c r="D5658" s="4" t="s">
        <v>13</v>
      </c>
    </row>
    <row r="5659" spans="1:10">
      <c r="A5659" t="n">
        <v>45357</v>
      </c>
      <c r="B5659" s="48" t="n">
        <v>89</v>
      </c>
      <c r="C5659" s="7" t="n">
        <v>65533</v>
      </c>
      <c r="D5659" s="7" t="n">
        <v>1</v>
      </c>
    </row>
    <row r="5660" spans="1:10">
      <c r="A5660" t="s">
        <v>4</v>
      </c>
      <c r="B5660" s="4" t="s">
        <v>5</v>
      </c>
      <c r="C5660" s="4" t="s">
        <v>13</v>
      </c>
      <c r="D5660" s="4" t="s">
        <v>10</v>
      </c>
      <c r="E5660" s="4" t="s">
        <v>10</v>
      </c>
      <c r="F5660" s="4" t="s">
        <v>13</v>
      </c>
    </row>
    <row r="5661" spans="1:10">
      <c r="A5661" t="n">
        <v>45361</v>
      </c>
      <c r="B5661" s="51" t="n">
        <v>25</v>
      </c>
      <c r="C5661" s="7" t="n">
        <v>1</v>
      </c>
      <c r="D5661" s="7" t="n">
        <v>60</v>
      </c>
      <c r="E5661" s="7" t="n">
        <v>280</v>
      </c>
      <c r="F5661" s="7" t="n">
        <v>1</v>
      </c>
    </row>
    <row r="5662" spans="1:10">
      <c r="A5662" t="s">
        <v>4</v>
      </c>
      <c r="B5662" s="4" t="s">
        <v>5</v>
      </c>
      <c r="C5662" s="4" t="s">
        <v>13</v>
      </c>
      <c r="D5662" s="4" t="s">
        <v>10</v>
      </c>
      <c r="E5662" s="4" t="s">
        <v>6</v>
      </c>
    </row>
    <row r="5663" spans="1:10">
      <c r="A5663" t="n">
        <v>45368</v>
      </c>
      <c r="B5663" s="43" t="n">
        <v>51</v>
      </c>
      <c r="C5663" s="7" t="n">
        <v>4</v>
      </c>
      <c r="D5663" s="7" t="n">
        <v>23</v>
      </c>
      <c r="E5663" s="7" t="s">
        <v>89</v>
      </c>
    </row>
    <row r="5664" spans="1:10">
      <c r="A5664" t="s">
        <v>4</v>
      </c>
      <c r="B5664" s="4" t="s">
        <v>5</v>
      </c>
      <c r="C5664" s="4" t="s">
        <v>10</v>
      </c>
    </row>
    <row r="5665" spans="1:13">
      <c r="A5665" t="n">
        <v>45382</v>
      </c>
      <c r="B5665" s="30" t="n">
        <v>16</v>
      </c>
      <c r="C5665" s="7" t="n">
        <v>0</v>
      </c>
    </row>
    <row r="5666" spans="1:13">
      <c r="A5666" t="s">
        <v>4</v>
      </c>
      <c r="B5666" s="4" t="s">
        <v>5</v>
      </c>
      <c r="C5666" s="4" t="s">
        <v>10</v>
      </c>
      <c r="D5666" s="4" t="s">
        <v>13</v>
      </c>
      <c r="E5666" s="4" t="s">
        <v>9</v>
      </c>
      <c r="F5666" s="4" t="s">
        <v>62</v>
      </c>
      <c r="G5666" s="4" t="s">
        <v>13</v>
      </c>
      <c r="H5666" s="4" t="s">
        <v>13</v>
      </c>
    </row>
    <row r="5667" spans="1:13">
      <c r="A5667" t="n">
        <v>45385</v>
      </c>
      <c r="B5667" s="44" t="n">
        <v>26</v>
      </c>
      <c r="C5667" s="7" t="n">
        <v>23</v>
      </c>
      <c r="D5667" s="7" t="n">
        <v>17</v>
      </c>
      <c r="E5667" s="7" t="n">
        <v>28477</v>
      </c>
      <c r="F5667" s="7" t="s">
        <v>409</v>
      </c>
      <c r="G5667" s="7" t="n">
        <v>2</v>
      </c>
      <c r="H5667" s="7" t="n">
        <v>0</v>
      </c>
    </row>
    <row r="5668" spans="1:13">
      <c r="A5668" t="s">
        <v>4</v>
      </c>
      <c r="B5668" s="4" t="s">
        <v>5</v>
      </c>
    </row>
    <row r="5669" spans="1:13">
      <c r="A5669" t="n">
        <v>45439</v>
      </c>
      <c r="B5669" s="45" t="n">
        <v>28</v>
      </c>
    </row>
    <row r="5670" spans="1:13">
      <c r="A5670" t="s">
        <v>4</v>
      </c>
      <c r="B5670" s="4" t="s">
        <v>5</v>
      </c>
      <c r="C5670" s="4" t="s">
        <v>13</v>
      </c>
      <c r="D5670" s="4" t="s">
        <v>10</v>
      </c>
      <c r="E5670" s="4" t="s">
        <v>10</v>
      </c>
      <c r="F5670" s="4" t="s">
        <v>13</v>
      </c>
    </row>
    <row r="5671" spans="1:13">
      <c r="A5671" t="n">
        <v>45440</v>
      </c>
      <c r="B5671" s="51" t="n">
        <v>25</v>
      </c>
      <c r="C5671" s="7" t="n">
        <v>1</v>
      </c>
      <c r="D5671" s="7" t="n">
        <v>65535</v>
      </c>
      <c r="E5671" s="7" t="n">
        <v>65535</v>
      </c>
      <c r="F5671" s="7" t="n">
        <v>0</v>
      </c>
    </row>
    <row r="5672" spans="1:13">
      <c r="A5672" t="s">
        <v>4</v>
      </c>
      <c r="B5672" s="4" t="s">
        <v>5</v>
      </c>
      <c r="C5672" s="4" t="s">
        <v>10</v>
      </c>
      <c r="D5672" s="4" t="s">
        <v>13</v>
      </c>
    </row>
    <row r="5673" spans="1:13">
      <c r="A5673" t="n">
        <v>45447</v>
      </c>
      <c r="B5673" s="48" t="n">
        <v>89</v>
      </c>
      <c r="C5673" s="7" t="n">
        <v>65533</v>
      </c>
      <c r="D5673" s="7" t="n">
        <v>1</v>
      </c>
    </row>
    <row r="5674" spans="1:13">
      <c r="A5674" t="s">
        <v>4</v>
      </c>
      <c r="B5674" s="4" t="s">
        <v>5</v>
      </c>
      <c r="C5674" s="4" t="s">
        <v>13</v>
      </c>
      <c r="D5674" s="4" t="s">
        <v>10</v>
      </c>
      <c r="E5674" s="4" t="s">
        <v>6</v>
      </c>
    </row>
    <row r="5675" spans="1:13">
      <c r="A5675" t="n">
        <v>45451</v>
      </c>
      <c r="B5675" s="43" t="n">
        <v>51</v>
      </c>
      <c r="C5675" s="7" t="n">
        <v>4</v>
      </c>
      <c r="D5675" s="7" t="n">
        <v>2</v>
      </c>
      <c r="E5675" s="7" t="s">
        <v>288</v>
      </c>
    </row>
    <row r="5676" spans="1:13">
      <c r="A5676" t="s">
        <v>4</v>
      </c>
      <c r="B5676" s="4" t="s">
        <v>5</v>
      </c>
      <c r="C5676" s="4" t="s">
        <v>10</v>
      </c>
    </row>
    <row r="5677" spans="1:13">
      <c r="A5677" t="n">
        <v>45464</v>
      </c>
      <c r="B5677" s="30" t="n">
        <v>16</v>
      </c>
      <c r="C5677" s="7" t="n">
        <v>0</v>
      </c>
    </row>
    <row r="5678" spans="1:13">
      <c r="A5678" t="s">
        <v>4</v>
      </c>
      <c r="B5678" s="4" t="s">
        <v>5</v>
      </c>
      <c r="C5678" s="4" t="s">
        <v>10</v>
      </c>
      <c r="D5678" s="4" t="s">
        <v>13</v>
      </c>
      <c r="E5678" s="4" t="s">
        <v>9</v>
      </c>
      <c r="F5678" s="4" t="s">
        <v>62</v>
      </c>
      <c r="G5678" s="4" t="s">
        <v>13</v>
      </c>
      <c r="H5678" s="4" t="s">
        <v>13</v>
      </c>
    </row>
    <row r="5679" spans="1:13">
      <c r="A5679" t="n">
        <v>45467</v>
      </c>
      <c r="B5679" s="44" t="n">
        <v>26</v>
      </c>
      <c r="C5679" s="7" t="n">
        <v>2</v>
      </c>
      <c r="D5679" s="7" t="n">
        <v>17</v>
      </c>
      <c r="E5679" s="7" t="n">
        <v>6396</v>
      </c>
      <c r="F5679" s="7" t="s">
        <v>410</v>
      </c>
      <c r="G5679" s="7" t="n">
        <v>2</v>
      </c>
      <c r="H5679" s="7" t="n">
        <v>0</v>
      </c>
    </row>
    <row r="5680" spans="1:13">
      <c r="A5680" t="s">
        <v>4</v>
      </c>
      <c r="B5680" s="4" t="s">
        <v>5</v>
      </c>
    </row>
    <row r="5681" spans="1:8">
      <c r="A5681" t="n">
        <v>45505</v>
      </c>
      <c r="B5681" s="45" t="n">
        <v>28</v>
      </c>
    </row>
    <row r="5682" spans="1:8">
      <c r="A5682" t="s">
        <v>4</v>
      </c>
      <c r="B5682" s="4" t="s">
        <v>5</v>
      </c>
      <c r="C5682" s="4" t="s">
        <v>10</v>
      </c>
      <c r="D5682" s="4" t="s">
        <v>13</v>
      </c>
    </row>
    <row r="5683" spans="1:8">
      <c r="A5683" t="n">
        <v>45506</v>
      </c>
      <c r="B5683" s="48" t="n">
        <v>89</v>
      </c>
      <c r="C5683" s="7" t="n">
        <v>65533</v>
      </c>
      <c r="D5683" s="7" t="n">
        <v>1</v>
      </c>
    </row>
    <row r="5684" spans="1:8">
      <c r="A5684" t="s">
        <v>4</v>
      </c>
      <c r="B5684" s="4" t="s">
        <v>5</v>
      </c>
      <c r="C5684" s="4" t="s">
        <v>10</v>
      </c>
      <c r="D5684" s="4" t="s">
        <v>13</v>
      </c>
      <c r="E5684" s="4" t="s">
        <v>6</v>
      </c>
      <c r="F5684" s="4" t="s">
        <v>18</v>
      </c>
      <c r="G5684" s="4" t="s">
        <v>18</v>
      </c>
      <c r="H5684" s="4" t="s">
        <v>18</v>
      </c>
    </row>
    <row r="5685" spans="1:8">
      <c r="A5685" t="n">
        <v>45510</v>
      </c>
      <c r="B5685" s="36" t="n">
        <v>48</v>
      </c>
      <c r="C5685" s="7" t="n">
        <v>1</v>
      </c>
      <c r="D5685" s="7" t="n">
        <v>0</v>
      </c>
      <c r="E5685" s="7" t="s">
        <v>227</v>
      </c>
      <c r="F5685" s="7" t="n">
        <v>-1</v>
      </c>
      <c r="G5685" s="7" t="n">
        <v>1</v>
      </c>
      <c r="H5685" s="7" t="n">
        <v>0</v>
      </c>
    </row>
    <row r="5686" spans="1:8">
      <c r="A5686" t="s">
        <v>4</v>
      </c>
      <c r="B5686" s="4" t="s">
        <v>5</v>
      </c>
      <c r="C5686" s="4" t="s">
        <v>13</v>
      </c>
      <c r="D5686" s="4" t="s">
        <v>10</v>
      </c>
      <c r="E5686" s="4" t="s">
        <v>6</v>
      </c>
    </row>
    <row r="5687" spans="1:8">
      <c r="A5687" t="n">
        <v>45541</v>
      </c>
      <c r="B5687" s="43" t="n">
        <v>51</v>
      </c>
      <c r="C5687" s="7" t="n">
        <v>4</v>
      </c>
      <c r="D5687" s="7" t="n">
        <v>1</v>
      </c>
      <c r="E5687" s="7" t="s">
        <v>290</v>
      </c>
    </row>
    <row r="5688" spans="1:8">
      <c r="A5688" t="s">
        <v>4</v>
      </c>
      <c r="B5688" s="4" t="s">
        <v>5</v>
      </c>
      <c r="C5688" s="4" t="s">
        <v>10</v>
      </c>
    </row>
    <row r="5689" spans="1:8">
      <c r="A5689" t="n">
        <v>45554</v>
      </c>
      <c r="B5689" s="30" t="n">
        <v>16</v>
      </c>
      <c r="C5689" s="7" t="n">
        <v>0</v>
      </c>
    </row>
    <row r="5690" spans="1:8">
      <c r="A5690" t="s">
        <v>4</v>
      </c>
      <c r="B5690" s="4" t="s">
        <v>5</v>
      </c>
      <c r="C5690" s="4" t="s">
        <v>10</v>
      </c>
      <c r="D5690" s="4" t="s">
        <v>13</v>
      </c>
      <c r="E5690" s="4" t="s">
        <v>9</v>
      </c>
      <c r="F5690" s="4" t="s">
        <v>62</v>
      </c>
      <c r="G5690" s="4" t="s">
        <v>13</v>
      </c>
      <c r="H5690" s="4" t="s">
        <v>13</v>
      </c>
    </row>
    <row r="5691" spans="1:8">
      <c r="A5691" t="n">
        <v>45557</v>
      </c>
      <c r="B5691" s="44" t="n">
        <v>26</v>
      </c>
      <c r="C5691" s="7" t="n">
        <v>1</v>
      </c>
      <c r="D5691" s="7" t="n">
        <v>17</v>
      </c>
      <c r="E5691" s="7" t="n">
        <v>1382</v>
      </c>
      <c r="F5691" s="7" t="s">
        <v>411</v>
      </c>
      <c r="G5691" s="7" t="n">
        <v>2</v>
      </c>
      <c r="H5691" s="7" t="n">
        <v>0</v>
      </c>
    </row>
    <row r="5692" spans="1:8">
      <c r="A5692" t="s">
        <v>4</v>
      </c>
      <c r="B5692" s="4" t="s">
        <v>5</v>
      </c>
    </row>
    <row r="5693" spans="1:8">
      <c r="A5693" t="n">
        <v>45641</v>
      </c>
      <c r="B5693" s="45" t="n">
        <v>28</v>
      </c>
    </row>
    <row r="5694" spans="1:8">
      <c r="A5694" t="s">
        <v>4</v>
      </c>
      <c r="B5694" s="4" t="s">
        <v>5</v>
      </c>
      <c r="C5694" s="4" t="s">
        <v>10</v>
      </c>
      <c r="D5694" s="4" t="s">
        <v>13</v>
      </c>
    </row>
    <row r="5695" spans="1:8">
      <c r="A5695" t="n">
        <v>45642</v>
      </c>
      <c r="B5695" s="48" t="n">
        <v>89</v>
      </c>
      <c r="C5695" s="7" t="n">
        <v>65533</v>
      </c>
      <c r="D5695" s="7" t="n">
        <v>1</v>
      </c>
    </row>
    <row r="5696" spans="1:8">
      <c r="A5696" t="s">
        <v>4</v>
      </c>
      <c r="B5696" s="4" t="s">
        <v>5</v>
      </c>
      <c r="C5696" s="4" t="s">
        <v>13</v>
      </c>
      <c r="D5696" s="4" t="s">
        <v>10</v>
      </c>
      <c r="E5696" s="4" t="s">
        <v>18</v>
      </c>
    </row>
    <row r="5697" spans="1:8">
      <c r="A5697" t="n">
        <v>45646</v>
      </c>
      <c r="B5697" s="23" t="n">
        <v>58</v>
      </c>
      <c r="C5697" s="7" t="n">
        <v>101</v>
      </c>
      <c r="D5697" s="7" t="n">
        <v>500</v>
      </c>
      <c r="E5697" s="7" t="n">
        <v>1</v>
      </c>
    </row>
    <row r="5698" spans="1:8">
      <c r="A5698" t="s">
        <v>4</v>
      </c>
      <c r="B5698" s="4" t="s">
        <v>5</v>
      </c>
      <c r="C5698" s="4" t="s">
        <v>13</v>
      </c>
      <c r="D5698" s="4" t="s">
        <v>10</v>
      </c>
    </row>
    <row r="5699" spans="1:8">
      <c r="A5699" t="n">
        <v>45654</v>
      </c>
      <c r="B5699" s="23" t="n">
        <v>58</v>
      </c>
      <c r="C5699" s="7" t="n">
        <v>254</v>
      </c>
      <c r="D5699" s="7" t="n">
        <v>0</v>
      </c>
    </row>
    <row r="5700" spans="1:8">
      <c r="A5700" t="s">
        <v>4</v>
      </c>
      <c r="B5700" s="4" t="s">
        <v>5</v>
      </c>
      <c r="C5700" s="4" t="s">
        <v>13</v>
      </c>
    </row>
    <row r="5701" spans="1:8">
      <c r="A5701" t="n">
        <v>45658</v>
      </c>
      <c r="B5701" s="38" t="n">
        <v>45</v>
      </c>
      <c r="C5701" s="7" t="n">
        <v>0</v>
      </c>
    </row>
    <row r="5702" spans="1:8">
      <c r="A5702" t="s">
        <v>4</v>
      </c>
      <c r="B5702" s="4" t="s">
        <v>5</v>
      </c>
      <c r="C5702" s="4" t="s">
        <v>13</v>
      </c>
      <c r="D5702" s="4" t="s">
        <v>13</v>
      </c>
      <c r="E5702" s="4" t="s">
        <v>18</v>
      </c>
      <c r="F5702" s="4" t="s">
        <v>18</v>
      </c>
      <c r="G5702" s="4" t="s">
        <v>18</v>
      </c>
      <c r="H5702" s="4" t="s">
        <v>10</v>
      </c>
    </row>
    <row r="5703" spans="1:8">
      <c r="A5703" t="n">
        <v>45660</v>
      </c>
      <c r="B5703" s="38" t="n">
        <v>45</v>
      </c>
      <c r="C5703" s="7" t="n">
        <v>2</v>
      </c>
      <c r="D5703" s="7" t="n">
        <v>3</v>
      </c>
      <c r="E5703" s="7" t="n">
        <v>3.71000003814697</v>
      </c>
      <c r="F5703" s="7" t="n">
        <v>4.59000015258789</v>
      </c>
      <c r="G5703" s="7" t="n">
        <v>74.25</v>
      </c>
      <c r="H5703" s="7" t="n">
        <v>0</v>
      </c>
    </row>
    <row r="5704" spans="1:8">
      <c r="A5704" t="s">
        <v>4</v>
      </c>
      <c r="B5704" s="4" t="s">
        <v>5</v>
      </c>
      <c r="C5704" s="4" t="s">
        <v>13</v>
      </c>
      <c r="D5704" s="4" t="s">
        <v>13</v>
      </c>
      <c r="E5704" s="4" t="s">
        <v>18</v>
      </c>
      <c r="F5704" s="4" t="s">
        <v>18</v>
      </c>
      <c r="G5704" s="4" t="s">
        <v>18</v>
      </c>
      <c r="H5704" s="4" t="s">
        <v>10</v>
      </c>
      <c r="I5704" s="4" t="s">
        <v>13</v>
      </c>
    </row>
    <row r="5705" spans="1:8">
      <c r="A5705" t="n">
        <v>45677</v>
      </c>
      <c r="B5705" s="38" t="n">
        <v>45</v>
      </c>
      <c r="C5705" s="7" t="n">
        <v>4</v>
      </c>
      <c r="D5705" s="7" t="n">
        <v>3</v>
      </c>
      <c r="E5705" s="7" t="n">
        <v>358.910003662109</v>
      </c>
      <c r="F5705" s="7" t="n">
        <v>220.050003051758</v>
      </c>
      <c r="G5705" s="7" t="n">
        <v>0</v>
      </c>
      <c r="H5705" s="7" t="n">
        <v>0</v>
      </c>
      <c r="I5705" s="7" t="n">
        <v>0</v>
      </c>
    </row>
    <row r="5706" spans="1:8">
      <c r="A5706" t="s">
        <v>4</v>
      </c>
      <c r="B5706" s="4" t="s">
        <v>5</v>
      </c>
      <c r="C5706" s="4" t="s">
        <v>13</v>
      </c>
      <c r="D5706" s="4" t="s">
        <v>13</v>
      </c>
      <c r="E5706" s="4" t="s">
        <v>18</v>
      </c>
      <c r="F5706" s="4" t="s">
        <v>10</v>
      </c>
    </row>
    <row r="5707" spans="1:8">
      <c r="A5707" t="n">
        <v>45695</v>
      </c>
      <c r="B5707" s="38" t="n">
        <v>45</v>
      </c>
      <c r="C5707" s="7" t="n">
        <v>5</v>
      </c>
      <c r="D5707" s="7" t="n">
        <v>3</v>
      </c>
      <c r="E5707" s="7" t="n">
        <v>4.69999980926514</v>
      </c>
      <c r="F5707" s="7" t="n">
        <v>0</v>
      </c>
    </row>
    <row r="5708" spans="1:8">
      <c r="A5708" t="s">
        <v>4</v>
      </c>
      <c r="B5708" s="4" t="s">
        <v>5</v>
      </c>
      <c r="C5708" s="4" t="s">
        <v>13</v>
      </c>
      <c r="D5708" s="4" t="s">
        <v>13</v>
      </c>
      <c r="E5708" s="4" t="s">
        <v>18</v>
      </c>
      <c r="F5708" s="4" t="s">
        <v>10</v>
      </c>
    </row>
    <row r="5709" spans="1:8">
      <c r="A5709" t="n">
        <v>45704</v>
      </c>
      <c r="B5709" s="38" t="n">
        <v>45</v>
      </c>
      <c r="C5709" s="7" t="n">
        <v>11</v>
      </c>
      <c r="D5709" s="7" t="n">
        <v>3</v>
      </c>
      <c r="E5709" s="7" t="n">
        <v>34</v>
      </c>
      <c r="F5709" s="7" t="n">
        <v>0</v>
      </c>
    </row>
    <row r="5710" spans="1:8">
      <c r="A5710" t="s">
        <v>4</v>
      </c>
      <c r="B5710" s="4" t="s">
        <v>5</v>
      </c>
      <c r="C5710" s="4" t="s">
        <v>13</v>
      </c>
      <c r="D5710" s="4" t="s">
        <v>13</v>
      </c>
      <c r="E5710" s="4" t="s">
        <v>18</v>
      </c>
      <c r="F5710" s="4" t="s">
        <v>18</v>
      </c>
      <c r="G5710" s="4" t="s">
        <v>18</v>
      </c>
      <c r="H5710" s="4" t="s">
        <v>10</v>
      </c>
    </row>
    <row r="5711" spans="1:8">
      <c r="A5711" t="n">
        <v>45713</v>
      </c>
      <c r="B5711" s="38" t="n">
        <v>45</v>
      </c>
      <c r="C5711" s="7" t="n">
        <v>2</v>
      </c>
      <c r="D5711" s="7" t="n">
        <v>3</v>
      </c>
      <c r="E5711" s="7" t="n">
        <v>1.33000004291534</v>
      </c>
      <c r="F5711" s="7" t="n">
        <v>4.59000015258789</v>
      </c>
      <c r="G5711" s="7" t="n">
        <v>75.9000015258789</v>
      </c>
      <c r="H5711" s="7" t="n">
        <v>6000</v>
      </c>
    </row>
    <row r="5712" spans="1:8">
      <c r="A5712" t="s">
        <v>4</v>
      </c>
      <c r="B5712" s="4" t="s">
        <v>5</v>
      </c>
      <c r="C5712" s="4" t="s">
        <v>13</v>
      </c>
      <c r="D5712" s="4" t="s">
        <v>13</v>
      </c>
      <c r="E5712" s="4" t="s">
        <v>18</v>
      </c>
      <c r="F5712" s="4" t="s">
        <v>18</v>
      </c>
      <c r="G5712" s="4" t="s">
        <v>18</v>
      </c>
      <c r="H5712" s="4" t="s">
        <v>10</v>
      </c>
      <c r="I5712" s="4" t="s">
        <v>13</v>
      </c>
    </row>
    <row r="5713" spans="1:9">
      <c r="A5713" t="n">
        <v>45730</v>
      </c>
      <c r="B5713" s="38" t="n">
        <v>45</v>
      </c>
      <c r="C5713" s="7" t="n">
        <v>4</v>
      </c>
      <c r="D5713" s="7" t="n">
        <v>3</v>
      </c>
      <c r="E5713" s="7" t="n">
        <v>357.850006103516</v>
      </c>
      <c r="F5713" s="7" t="n">
        <v>262.869995117188</v>
      </c>
      <c r="G5713" s="7" t="n">
        <v>0</v>
      </c>
      <c r="H5713" s="7" t="n">
        <v>6000</v>
      </c>
      <c r="I5713" s="7" t="n">
        <v>0</v>
      </c>
    </row>
    <row r="5714" spans="1:9">
      <c r="A5714" t="s">
        <v>4</v>
      </c>
      <c r="B5714" s="4" t="s">
        <v>5</v>
      </c>
      <c r="C5714" s="4" t="s">
        <v>13</v>
      </c>
      <c r="D5714" s="4" t="s">
        <v>13</v>
      </c>
      <c r="E5714" s="4" t="s">
        <v>18</v>
      </c>
      <c r="F5714" s="4" t="s">
        <v>10</v>
      </c>
    </row>
    <row r="5715" spans="1:9">
      <c r="A5715" t="n">
        <v>45748</v>
      </c>
      <c r="B5715" s="38" t="n">
        <v>45</v>
      </c>
      <c r="C5715" s="7" t="n">
        <v>5</v>
      </c>
      <c r="D5715" s="7" t="n">
        <v>3</v>
      </c>
      <c r="E5715" s="7" t="n">
        <v>4.80000019073486</v>
      </c>
      <c r="F5715" s="7" t="n">
        <v>6000</v>
      </c>
    </row>
    <row r="5716" spans="1:9">
      <c r="A5716" t="s">
        <v>4</v>
      </c>
      <c r="B5716" s="4" t="s">
        <v>5</v>
      </c>
      <c r="C5716" s="4" t="s">
        <v>13</v>
      </c>
      <c r="D5716" s="4" t="s">
        <v>13</v>
      </c>
      <c r="E5716" s="4" t="s">
        <v>18</v>
      </c>
      <c r="F5716" s="4" t="s">
        <v>10</v>
      </c>
    </row>
    <row r="5717" spans="1:9">
      <c r="A5717" t="n">
        <v>45757</v>
      </c>
      <c r="B5717" s="38" t="n">
        <v>45</v>
      </c>
      <c r="C5717" s="7" t="n">
        <v>11</v>
      </c>
      <c r="D5717" s="7" t="n">
        <v>3</v>
      </c>
      <c r="E5717" s="7" t="n">
        <v>34</v>
      </c>
      <c r="F5717" s="7" t="n">
        <v>6000</v>
      </c>
    </row>
    <row r="5718" spans="1:9">
      <c r="A5718" t="s">
        <v>4</v>
      </c>
      <c r="B5718" s="4" t="s">
        <v>5</v>
      </c>
      <c r="C5718" s="4" t="s">
        <v>10</v>
      </c>
      <c r="D5718" s="4" t="s">
        <v>13</v>
      </c>
      <c r="E5718" s="4" t="s">
        <v>6</v>
      </c>
      <c r="F5718" s="4" t="s">
        <v>18</v>
      </c>
      <c r="G5718" s="4" t="s">
        <v>18</v>
      </c>
      <c r="H5718" s="4" t="s">
        <v>18</v>
      </c>
    </row>
    <row r="5719" spans="1:9">
      <c r="A5719" t="n">
        <v>45766</v>
      </c>
      <c r="B5719" s="36" t="n">
        <v>48</v>
      </c>
      <c r="C5719" s="7" t="n">
        <v>7034</v>
      </c>
      <c r="D5719" s="7" t="n">
        <v>0</v>
      </c>
      <c r="E5719" s="7" t="s">
        <v>208</v>
      </c>
      <c r="F5719" s="7" t="n">
        <v>-1</v>
      </c>
      <c r="G5719" s="7" t="n">
        <v>1</v>
      </c>
      <c r="H5719" s="7" t="n">
        <v>0</v>
      </c>
    </row>
    <row r="5720" spans="1:9">
      <c r="A5720" t="s">
        <v>4</v>
      </c>
      <c r="B5720" s="4" t="s">
        <v>5</v>
      </c>
      <c r="C5720" s="4" t="s">
        <v>10</v>
      </c>
    </row>
    <row r="5721" spans="1:9">
      <c r="A5721" t="n">
        <v>45793</v>
      </c>
      <c r="B5721" s="30" t="n">
        <v>16</v>
      </c>
      <c r="C5721" s="7" t="n">
        <v>4000</v>
      </c>
    </row>
    <row r="5722" spans="1:9">
      <c r="A5722" t="s">
        <v>4</v>
      </c>
      <c r="B5722" s="4" t="s">
        <v>5</v>
      </c>
      <c r="C5722" s="4" t="s">
        <v>13</v>
      </c>
      <c r="D5722" s="4" t="s">
        <v>10</v>
      </c>
      <c r="E5722" s="4" t="s">
        <v>18</v>
      </c>
      <c r="F5722" s="4" t="s">
        <v>10</v>
      </c>
      <c r="G5722" s="4" t="s">
        <v>9</v>
      </c>
      <c r="H5722" s="4" t="s">
        <v>9</v>
      </c>
      <c r="I5722" s="4" t="s">
        <v>10</v>
      </c>
      <c r="J5722" s="4" t="s">
        <v>10</v>
      </c>
      <c r="K5722" s="4" t="s">
        <v>9</v>
      </c>
      <c r="L5722" s="4" t="s">
        <v>9</v>
      </c>
      <c r="M5722" s="4" t="s">
        <v>9</v>
      </c>
      <c r="N5722" s="4" t="s">
        <v>9</v>
      </c>
      <c r="O5722" s="4" t="s">
        <v>6</v>
      </c>
    </row>
    <row r="5723" spans="1:9">
      <c r="A5723" t="n">
        <v>45796</v>
      </c>
      <c r="B5723" s="14" t="n">
        <v>50</v>
      </c>
      <c r="C5723" s="7" t="n">
        <v>0</v>
      </c>
      <c r="D5723" s="7" t="n">
        <v>4427</v>
      </c>
      <c r="E5723" s="7" t="n">
        <v>1</v>
      </c>
      <c r="F5723" s="7" t="n">
        <v>400</v>
      </c>
      <c r="G5723" s="7" t="n">
        <v>0</v>
      </c>
      <c r="H5723" s="7" t="n">
        <v>0</v>
      </c>
      <c r="I5723" s="7" t="n">
        <v>0</v>
      </c>
      <c r="J5723" s="7" t="n">
        <v>65533</v>
      </c>
      <c r="K5723" s="7" t="n">
        <v>0</v>
      </c>
      <c r="L5723" s="7" t="n">
        <v>0</v>
      </c>
      <c r="M5723" s="7" t="n">
        <v>0</v>
      </c>
      <c r="N5723" s="7" t="n">
        <v>0</v>
      </c>
      <c r="O5723" s="7" t="s">
        <v>12</v>
      </c>
    </row>
    <row r="5724" spans="1:9">
      <c r="A5724" t="s">
        <v>4</v>
      </c>
      <c r="B5724" s="4" t="s">
        <v>5</v>
      </c>
      <c r="C5724" s="4" t="s">
        <v>10</v>
      </c>
      <c r="D5724" s="4" t="s">
        <v>13</v>
      </c>
      <c r="E5724" s="4" t="s">
        <v>6</v>
      </c>
      <c r="F5724" s="4" t="s">
        <v>18</v>
      </c>
      <c r="G5724" s="4" t="s">
        <v>18</v>
      </c>
      <c r="H5724" s="4" t="s">
        <v>18</v>
      </c>
    </row>
    <row r="5725" spans="1:9">
      <c r="A5725" t="n">
        <v>45835</v>
      </c>
      <c r="B5725" s="36" t="n">
        <v>48</v>
      </c>
      <c r="C5725" s="7" t="n">
        <v>7034</v>
      </c>
      <c r="D5725" s="7" t="n">
        <v>0</v>
      </c>
      <c r="E5725" s="7" t="s">
        <v>209</v>
      </c>
      <c r="F5725" s="7" t="n">
        <v>1</v>
      </c>
      <c r="G5725" s="7" t="n">
        <v>1</v>
      </c>
      <c r="H5725" s="7" t="n">
        <v>0</v>
      </c>
    </row>
    <row r="5726" spans="1:9">
      <c r="A5726" t="s">
        <v>4</v>
      </c>
      <c r="B5726" s="4" t="s">
        <v>5</v>
      </c>
      <c r="C5726" s="4" t="s">
        <v>10</v>
      </c>
      <c r="D5726" s="4" t="s">
        <v>9</v>
      </c>
    </row>
    <row r="5727" spans="1:9">
      <c r="A5727" t="n">
        <v>45862</v>
      </c>
      <c r="B5727" s="57" t="n">
        <v>98</v>
      </c>
      <c r="C5727" s="7" t="n">
        <v>7034</v>
      </c>
      <c r="D5727" s="7" t="n">
        <v>1056964608</v>
      </c>
    </row>
    <row r="5728" spans="1:9">
      <c r="A5728" t="s">
        <v>4</v>
      </c>
      <c r="B5728" s="4" t="s">
        <v>5</v>
      </c>
      <c r="C5728" s="4" t="s">
        <v>13</v>
      </c>
      <c r="D5728" s="4" t="s">
        <v>10</v>
      </c>
    </row>
    <row r="5729" spans="1:15">
      <c r="A5729" t="n">
        <v>45869</v>
      </c>
      <c r="B5729" s="38" t="n">
        <v>45</v>
      </c>
      <c r="C5729" s="7" t="n">
        <v>7</v>
      </c>
      <c r="D5729" s="7" t="n">
        <v>255</v>
      </c>
    </row>
    <row r="5730" spans="1:15">
      <c r="A5730" t="s">
        <v>4</v>
      </c>
      <c r="B5730" s="4" t="s">
        <v>5</v>
      </c>
      <c r="C5730" s="4" t="s">
        <v>13</v>
      </c>
      <c r="D5730" s="4" t="s">
        <v>13</v>
      </c>
      <c r="E5730" s="4" t="s">
        <v>18</v>
      </c>
      <c r="F5730" s="4" t="s">
        <v>10</v>
      </c>
    </row>
    <row r="5731" spans="1:15">
      <c r="A5731" t="n">
        <v>45873</v>
      </c>
      <c r="B5731" s="38" t="n">
        <v>45</v>
      </c>
      <c r="C5731" s="7" t="n">
        <v>5</v>
      </c>
      <c r="D5731" s="7" t="n">
        <v>3</v>
      </c>
      <c r="E5731" s="7" t="n">
        <v>4.59999990463257</v>
      </c>
      <c r="F5731" s="7" t="n">
        <v>10000</v>
      </c>
    </row>
    <row r="5732" spans="1:15">
      <c r="A5732" t="s">
        <v>4</v>
      </c>
      <c r="B5732" s="4" t="s">
        <v>5</v>
      </c>
      <c r="C5732" s="4" t="s">
        <v>13</v>
      </c>
      <c r="D5732" s="4" t="s">
        <v>10</v>
      </c>
      <c r="E5732" s="4" t="s">
        <v>6</v>
      </c>
    </row>
    <row r="5733" spans="1:15">
      <c r="A5733" t="n">
        <v>45882</v>
      </c>
      <c r="B5733" s="43" t="n">
        <v>51</v>
      </c>
      <c r="C5733" s="7" t="n">
        <v>4</v>
      </c>
      <c r="D5733" s="7" t="n">
        <v>7034</v>
      </c>
      <c r="E5733" s="7" t="s">
        <v>367</v>
      </c>
    </row>
    <row r="5734" spans="1:15">
      <c r="A5734" t="s">
        <v>4</v>
      </c>
      <c r="B5734" s="4" t="s">
        <v>5</v>
      </c>
      <c r="C5734" s="4" t="s">
        <v>10</v>
      </c>
    </row>
    <row r="5735" spans="1:15">
      <c r="A5735" t="n">
        <v>45895</v>
      </c>
      <c r="B5735" s="30" t="n">
        <v>16</v>
      </c>
      <c r="C5735" s="7" t="n">
        <v>0</v>
      </c>
    </row>
    <row r="5736" spans="1:15">
      <c r="A5736" t="s">
        <v>4</v>
      </c>
      <c r="B5736" s="4" t="s">
        <v>5</v>
      </c>
      <c r="C5736" s="4" t="s">
        <v>10</v>
      </c>
      <c r="D5736" s="4" t="s">
        <v>13</v>
      </c>
      <c r="E5736" s="4" t="s">
        <v>9</v>
      </c>
      <c r="F5736" s="4" t="s">
        <v>62</v>
      </c>
      <c r="G5736" s="4" t="s">
        <v>13</v>
      </c>
      <c r="H5736" s="4" t="s">
        <v>13</v>
      </c>
      <c r="I5736" s="4" t="s">
        <v>13</v>
      </c>
      <c r="J5736" s="4" t="s">
        <v>9</v>
      </c>
      <c r="K5736" s="4" t="s">
        <v>62</v>
      </c>
      <c r="L5736" s="4" t="s">
        <v>13</v>
      </c>
      <c r="M5736" s="4" t="s">
        <v>13</v>
      </c>
      <c r="N5736" s="4" t="s">
        <v>13</v>
      </c>
      <c r="O5736" s="4" t="s">
        <v>9</v>
      </c>
      <c r="P5736" s="4" t="s">
        <v>62</v>
      </c>
      <c r="Q5736" s="4" t="s">
        <v>13</v>
      </c>
      <c r="R5736" s="4" t="s">
        <v>13</v>
      </c>
    </row>
    <row r="5737" spans="1:15">
      <c r="A5737" t="n">
        <v>45898</v>
      </c>
      <c r="B5737" s="44" t="n">
        <v>26</v>
      </c>
      <c r="C5737" s="7" t="n">
        <v>7034</v>
      </c>
      <c r="D5737" s="7" t="n">
        <v>17</v>
      </c>
      <c r="E5737" s="7" t="n">
        <v>28478</v>
      </c>
      <c r="F5737" s="7" t="s">
        <v>412</v>
      </c>
      <c r="G5737" s="7" t="n">
        <v>2</v>
      </c>
      <c r="H5737" s="7" t="n">
        <v>3</v>
      </c>
      <c r="I5737" s="7" t="n">
        <v>17</v>
      </c>
      <c r="J5737" s="7" t="n">
        <v>28479</v>
      </c>
      <c r="K5737" s="7" t="s">
        <v>413</v>
      </c>
      <c r="L5737" s="7" t="n">
        <v>2</v>
      </c>
      <c r="M5737" s="7" t="n">
        <v>3</v>
      </c>
      <c r="N5737" s="7" t="n">
        <v>17</v>
      </c>
      <c r="O5737" s="7" t="n">
        <v>28480</v>
      </c>
      <c r="P5737" s="7" t="s">
        <v>414</v>
      </c>
      <c r="Q5737" s="7" t="n">
        <v>2</v>
      </c>
      <c r="R5737" s="7" t="n">
        <v>0</v>
      </c>
    </row>
    <row r="5738" spans="1:15">
      <c r="A5738" t="s">
        <v>4</v>
      </c>
      <c r="B5738" s="4" t="s">
        <v>5</v>
      </c>
    </row>
    <row r="5739" spans="1:15">
      <c r="A5739" t="n">
        <v>46137</v>
      </c>
      <c r="B5739" s="45" t="n">
        <v>28</v>
      </c>
    </row>
    <row r="5740" spans="1:15">
      <c r="A5740" t="s">
        <v>4</v>
      </c>
      <c r="B5740" s="4" t="s">
        <v>5</v>
      </c>
      <c r="C5740" s="4" t="s">
        <v>10</v>
      </c>
      <c r="D5740" s="4" t="s">
        <v>13</v>
      </c>
    </row>
    <row r="5741" spans="1:15">
      <c r="A5741" t="n">
        <v>46138</v>
      </c>
      <c r="B5741" s="48" t="n">
        <v>89</v>
      </c>
      <c r="C5741" s="7" t="n">
        <v>65533</v>
      </c>
      <c r="D5741" s="7" t="n">
        <v>1</v>
      </c>
    </row>
    <row r="5742" spans="1:15">
      <c r="A5742" t="s">
        <v>4</v>
      </c>
      <c r="B5742" s="4" t="s">
        <v>5</v>
      </c>
      <c r="C5742" s="4" t="s">
        <v>13</v>
      </c>
      <c r="D5742" s="4" t="s">
        <v>10</v>
      </c>
      <c r="E5742" s="4" t="s">
        <v>10</v>
      </c>
      <c r="F5742" s="4" t="s">
        <v>13</v>
      </c>
    </row>
    <row r="5743" spans="1:15">
      <c r="A5743" t="n">
        <v>46142</v>
      </c>
      <c r="B5743" s="51" t="n">
        <v>25</v>
      </c>
      <c r="C5743" s="7" t="n">
        <v>1</v>
      </c>
      <c r="D5743" s="7" t="n">
        <v>160</v>
      </c>
      <c r="E5743" s="7" t="n">
        <v>570</v>
      </c>
      <c r="F5743" s="7" t="n">
        <v>2</v>
      </c>
    </row>
    <row r="5744" spans="1:15">
      <c r="A5744" t="s">
        <v>4</v>
      </c>
      <c r="B5744" s="4" t="s">
        <v>5</v>
      </c>
      <c r="C5744" s="4" t="s">
        <v>13</v>
      </c>
      <c r="D5744" s="4" t="s">
        <v>10</v>
      </c>
      <c r="E5744" s="4" t="s">
        <v>6</v>
      </c>
    </row>
    <row r="5745" spans="1:18">
      <c r="A5745" t="n">
        <v>46149</v>
      </c>
      <c r="B5745" s="43" t="n">
        <v>51</v>
      </c>
      <c r="C5745" s="7" t="n">
        <v>4</v>
      </c>
      <c r="D5745" s="7" t="n">
        <v>7033</v>
      </c>
      <c r="E5745" s="7" t="s">
        <v>367</v>
      </c>
    </row>
    <row r="5746" spans="1:18">
      <c r="A5746" t="s">
        <v>4</v>
      </c>
      <c r="B5746" s="4" t="s">
        <v>5</v>
      </c>
      <c r="C5746" s="4" t="s">
        <v>10</v>
      </c>
    </row>
    <row r="5747" spans="1:18">
      <c r="A5747" t="n">
        <v>46162</v>
      </c>
      <c r="B5747" s="30" t="n">
        <v>16</v>
      </c>
      <c r="C5747" s="7" t="n">
        <v>0</v>
      </c>
    </row>
    <row r="5748" spans="1:18">
      <c r="A5748" t="s">
        <v>4</v>
      </c>
      <c r="B5748" s="4" t="s">
        <v>5</v>
      </c>
      <c r="C5748" s="4" t="s">
        <v>10</v>
      </c>
      <c r="D5748" s="4" t="s">
        <v>13</v>
      </c>
      <c r="E5748" s="4" t="s">
        <v>9</v>
      </c>
      <c r="F5748" s="4" t="s">
        <v>62</v>
      </c>
      <c r="G5748" s="4" t="s">
        <v>13</v>
      </c>
      <c r="H5748" s="4" t="s">
        <v>13</v>
      </c>
    </row>
    <row r="5749" spans="1:18">
      <c r="A5749" t="n">
        <v>46165</v>
      </c>
      <c r="B5749" s="44" t="n">
        <v>26</v>
      </c>
      <c r="C5749" s="7" t="n">
        <v>7033</v>
      </c>
      <c r="D5749" s="7" t="n">
        <v>17</v>
      </c>
      <c r="E5749" s="7" t="n">
        <v>52802</v>
      </c>
      <c r="F5749" s="7" t="s">
        <v>415</v>
      </c>
      <c r="G5749" s="7" t="n">
        <v>2</v>
      </c>
      <c r="H5749" s="7" t="n">
        <v>0</v>
      </c>
    </row>
    <row r="5750" spans="1:18">
      <c r="A5750" t="s">
        <v>4</v>
      </c>
      <c r="B5750" s="4" t="s">
        <v>5</v>
      </c>
    </row>
    <row r="5751" spans="1:18">
      <c r="A5751" t="n">
        <v>46182</v>
      </c>
      <c r="B5751" s="45" t="n">
        <v>28</v>
      </c>
    </row>
    <row r="5752" spans="1:18">
      <c r="A5752" t="s">
        <v>4</v>
      </c>
      <c r="B5752" s="4" t="s">
        <v>5</v>
      </c>
      <c r="C5752" s="4" t="s">
        <v>13</v>
      </c>
      <c r="D5752" s="4" t="s">
        <v>10</v>
      </c>
      <c r="E5752" s="4" t="s">
        <v>10</v>
      </c>
      <c r="F5752" s="4" t="s">
        <v>13</v>
      </c>
    </row>
    <row r="5753" spans="1:18">
      <c r="A5753" t="n">
        <v>46183</v>
      </c>
      <c r="B5753" s="51" t="n">
        <v>25</v>
      </c>
      <c r="C5753" s="7" t="n">
        <v>1</v>
      </c>
      <c r="D5753" s="7" t="n">
        <v>65535</v>
      </c>
      <c r="E5753" s="7" t="n">
        <v>65535</v>
      </c>
      <c r="F5753" s="7" t="n">
        <v>0</v>
      </c>
    </row>
    <row r="5754" spans="1:18">
      <c r="A5754" t="s">
        <v>4</v>
      </c>
      <c r="B5754" s="4" t="s">
        <v>5</v>
      </c>
      <c r="C5754" s="4" t="s">
        <v>10</v>
      </c>
      <c r="D5754" s="4" t="s">
        <v>13</v>
      </c>
    </row>
    <row r="5755" spans="1:18">
      <c r="A5755" t="n">
        <v>46190</v>
      </c>
      <c r="B5755" s="48" t="n">
        <v>89</v>
      </c>
      <c r="C5755" s="7" t="n">
        <v>65533</v>
      </c>
      <c r="D5755" s="7" t="n">
        <v>1</v>
      </c>
    </row>
    <row r="5756" spans="1:18">
      <c r="A5756" t="s">
        <v>4</v>
      </c>
      <c r="B5756" s="4" t="s">
        <v>5</v>
      </c>
      <c r="C5756" s="4" t="s">
        <v>13</v>
      </c>
      <c r="D5756" s="4" t="s">
        <v>10</v>
      </c>
      <c r="E5756" s="4" t="s">
        <v>9</v>
      </c>
      <c r="F5756" s="4" t="s">
        <v>10</v>
      </c>
    </row>
    <row r="5757" spans="1:18">
      <c r="A5757" t="n">
        <v>46194</v>
      </c>
      <c r="B5757" s="14" t="n">
        <v>50</v>
      </c>
      <c r="C5757" s="7" t="n">
        <v>3</v>
      </c>
      <c r="D5757" s="7" t="n">
        <v>8060</v>
      </c>
      <c r="E5757" s="7" t="n">
        <v>0</v>
      </c>
      <c r="F5757" s="7" t="n">
        <v>500</v>
      </c>
    </row>
    <row r="5758" spans="1:18">
      <c r="A5758" t="s">
        <v>4</v>
      </c>
      <c r="B5758" s="4" t="s">
        <v>5</v>
      </c>
      <c r="C5758" s="4" t="s">
        <v>13</v>
      </c>
      <c r="D5758" s="4" t="s">
        <v>10</v>
      </c>
      <c r="E5758" s="4" t="s">
        <v>9</v>
      </c>
      <c r="F5758" s="4" t="s">
        <v>10</v>
      </c>
    </row>
    <row r="5759" spans="1:18">
      <c r="A5759" t="n">
        <v>46204</v>
      </c>
      <c r="B5759" s="14" t="n">
        <v>50</v>
      </c>
      <c r="C5759" s="7" t="n">
        <v>3</v>
      </c>
      <c r="D5759" s="7" t="n">
        <v>5043</v>
      </c>
      <c r="E5759" s="7" t="n">
        <v>0</v>
      </c>
      <c r="F5759" s="7" t="n">
        <v>500</v>
      </c>
    </row>
    <row r="5760" spans="1:18">
      <c r="A5760" t="s">
        <v>4</v>
      </c>
      <c r="B5760" s="4" t="s">
        <v>5</v>
      </c>
      <c r="C5760" s="4" t="s">
        <v>13</v>
      </c>
      <c r="D5760" s="4" t="s">
        <v>10</v>
      </c>
      <c r="E5760" s="4" t="s">
        <v>18</v>
      </c>
      <c r="F5760" s="4" t="s">
        <v>10</v>
      </c>
      <c r="G5760" s="4" t="s">
        <v>9</v>
      </c>
      <c r="H5760" s="4" t="s">
        <v>9</v>
      </c>
      <c r="I5760" s="4" t="s">
        <v>10</v>
      </c>
      <c r="J5760" s="4" t="s">
        <v>10</v>
      </c>
      <c r="K5760" s="4" t="s">
        <v>9</v>
      </c>
      <c r="L5760" s="4" t="s">
        <v>9</v>
      </c>
      <c r="M5760" s="4" t="s">
        <v>9</v>
      </c>
      <c r="N5760" s="4" t="s">
        <v>9</v>
      </c>
      <c r="O5760" s="4" t="s">
        <v>6</v>
      </c>
    </row>
    <row r="5761" spans="1:15">
      <c r="A5761" t="n">
        <v>46214</v>
      </c>
      <c r="B5761" s="14" t="n">
        <v>50</v>
      </c>
      <c r="C5761" s="7" t="n">
        <v>0</v>
      </c>
      <c r="D5761" s="7" t="n">
        <v>8203</v>
      </c>
      <c r="E5761" s="7" t="n">
        <v>0.600000023841858</v>
      </c>
      <c r="F5761" s="7" t="n">
        <v>500</v>
      </c>
      <c r="G5761" s="7" t="n">
        <v>0</v>
      </c>
      <c r="H5761" s="7" t="n">
        <v>0</v>
      </c>
      <c r="I5761" s="7" t="n">
        <v>0</v>
      </c>
      <c r="J5761" s="7" t="n">
        <v>65533</v>
      </c>
      <c r="K5761" s="7" t="n">
        <v>0</v>
      </c>
      <c r="L5761" s="7" t="n">
        <v>0</v>
      </c>
      <c r="M5761" s="7" t="n">
        <v>0</v>
      </c>
      <c r="N5761" s="7" t="n">
        <v>0</v>
      </c>
      <c r="O5761" s="7" t="s">
        <v>12</v>
      </c>
    </row>
    <row r="5762" spans="1:15">
      <c r="A5762" t="s">
        <v>4</v>
      </c>
      <c r="B5762" s="4" t="s">
        <v>5</v>
      </c>
      <c r="C5762" s="4" t="s">
        <v>13</v>
      </c>
      <c r="D5762" s="4" t="s">
        <v>10</v>
      </c>
      <c r="E5762" s="4" t="s">
        <v>18</v>
      </c>
      <c r="F5762" s="4" t="s">
        <v>10</v>
      </c>
      <c r="G5762" s="4" t="s">
        <v>9</v>
      </c>
      <c r="H5762" s="4" t="s">
        <v>9</v>
      </c>
      <c r="I5762" s="4" t="s">
        <v>10</v>
      </c>
      <c r="J5762" s="4" t="s">
        <v>10</v>
      </c>
      <c r="K5762" s="4" t="s">
        <v>9</v>
      </c>
      <c r="L5762" s="4" t="s">
        <v>9</v>
      </c>
      <c r="M5762" s="4" t="s">
        <v>9</v>
      </c>
      <c r="N5762" s="4" t="s">
        <v>9</v>
      </c>
      <c r="O5762" s="4" t="s">
        <v>6</v>
      </c>
    </row>
    <row r="5763" spans="1:15">
      <c r="A5763" t="n">
        <v>46253</v>
      </c>
      <c r="B5763" s="14" t="n">
        <v>50</v>
      </c>
      <c r="C5763" s="7" t="n">
        <v>0</v>
      </c>
      <c r="D5763" s="7" t="n">
        <v>8121</v>
      </c>
      <c r="E5763" s="7" t="n">
        <v>0.600000023841858</v>
      </c>
      <c r="F5763" s="7" t="n">
        <v>500</v>
      </c>
      <c r="G5763" s="7" t="n">
        <v>0</v>
      </c>
      <c r="H5763" s="7" t="n">
        <v>0</v>
      </c>
      <c r="I5763" s="7" t="n">
        <v>0</v>
      </c>
      <c r="J5763" s="7" t="n">
        <v>65533</v>
      </c>
      <c r="K5763" s="7" t="n">
        <v>0</v>
      </c>
      <c r="L5763" s="7" t="n">
        <v>0</v>
      </c>
      <c r="M5763" s="7" t="n">
        <v>0</v>
      </c>
      <c r="N5763" s="7" t="n">
        <v>0</v>
      </c>
      <c r="O5763" s="7" t="s">
        <v>12</v>
      </c>
    </row>
    <row r="5764" spans="1:15">
      <c r="A5764" t="s">
        <v>4</v>
      </c>
      <c r="B5764" s="4" t="s">
        <v>5</v>
      </c>
      <c r="C5764" s="4" t="s">
        <v>13</v>
      </c>
      <c r="D5764" s="4" t="s">
        <v>10</v>
      </c>
      <c r="E5764" s="4" t="s">
        <v>18</v>
      </c>
    </row>
    <row r="5765" spans="1:15">
      <c r="A5765" t="n">
        <v>46292</v>
      </c>
      <c r="B5765" s="23" t="n">
        <v>58</v>
      </c>
      <c r="C5765" s="7" t="n">
        <v>101</v>
      </c>
      <c r="D5765" s="7" t="n">
        <v>500</v>
      </c>
      <c r="E5765" s="7" t="n">
        <v>1</v>
      </c>
    </row>
    <row r="5766" spans="1:15">
      <c r="A5766" t="s">
        <v>4</v>
      </c>
      <c r="B5766" s="4" t="s">
        <v>5</v>
      </c>
      <c r="C5766" s="4" t="s">
        <v>13</v>
      </c>
      <c r="D5766" s="4" t="s">
        <v>10</v>
      </c>
    </row>
    <row r="5767" spans="1:15">
      <c r="A5767" t="n">
        <v>46300</v>
      </c>
      <c r="B5767" s="23" t="n">
        <v>58</v>
      </c>
      <c r="C5767" s="7" t="n">
        <v>254</v>
      </c>
      <c r="D5767" s="7" t="n">
        <v>0</v>
      </c>
    </row>
    <row r="5768" spans="1:15">
      <c r="A5768" t="s">
        <v>4</v>
      </c>
      <c r="B5768" s="4" t="s">
        <v>5</v>
      </c>
      <c r="C5768" s="4" t="s">
        <v>13</v>
      </c>
    </row>
    <row r="5769" spans="1:15">
      <c r="A5769" t="n">
        <v>46304</v>
      </c>
      <c r="B5769" s="38" t="n">
        <v>45</v>
      </c>
      <c r="C5769" s="7" t="n">
        <v>0</v>
      </c>
    </row>
    <row r="5770" spans="1:15">
      <c r="A5770" t="s">
        <v>4</v>
      </c>
      <c r="B5770" s="4" t="s">
        <v>5</v>
      </c>
      <c r="C5770" s="4" t="s">
        <v>13</v>
      </c>
      <c r="D5770" s="4" t="s">
        <v>13</v>
      </c>
      <c r="E5770" s="4" t="s">
        <v>18</v>
      </c>
      <c r="F5770" s="4" t="s">
        <v>18</v>
      </c>
      <c r="G5770" s="4" t="s">
        <v>18</v>
      </c>
      <c r="H5770" s="4" t="s">
        <v>10</v>
      </c>
    </row>
    <row r="5771" spans="1:15">
      <c r="A5771" t="n">
        <v>46306</v>
      </c>
      <c r="B5771" s="38" t="n">
        <v>45</v>
      </c>
      <c r="C5771" s="7" t="n">
        <v>2</v>
      </c>
      <c r="D5771" s="7" t="n">
        <v>3</v>
      </c>
      <c r="E5771" s="7" t="n">
        <v>0.0500000007450581</v>
      </c>
      <c r="F5771" s="7" t="n">
        <v>-49.1399993896484</v>
      </c>
      <c r="G5771" s="7" t="n">
        <v>-0.400000005960464</v>
      </c>
      <c r="H5771" s="7" t="n">
        <v>0</v>
      </c>
    </row>
    <row r="5772" spans="1:15">
      <c r="A5772" t="s">
        <v>4</v>
      </c>
      <c r="B5772" s="4" t="s">
        <v>5</v>
      </c>
      <c r="C5772" s="4" t="s">
        <v>13</v>
      </c>
      <c r="D5772" s="4" t="s">
        <v>13</v>
      </c>
      <c r="E5772" s="4" t="s">
        <v>18</v>
      </c>
      <c r="F5772" s="4" t="s">
        <v>18</v>
      </c>
      <c r="G5772" s="4" t="s">
        <v>18</v>
      </c>
      <c r="H5772" s="4" t="s">
        <v>10</v>
      </c>
      <c r="I5772" s="4" t="s">
        <v>13</v>
      </c>
    </row>
    <row r="5773" spans="1:15">
      <c r="A5773" t="n">
        <v>46323</v>
      </c>
      <c r="B5773" s="38" t="n">
        <v>45</v>
      </c>
      <c r="C5773" s="7" t="n">
        <v>4</v>
      </c>
      <c r="D5773" s="7" t="n">
        <v>3</v>
      </c>
      <c r="E5773" s="7" t="n">
        <v>356.209991455078</v>
      </c>
      <c r="F5773" s="7" t="n">
        <v>315.649993896484</v>
      </c>
      <c r="G5773" s="7" t="n">
        <v>0</v>
      </c>
      <c r="H5773" s="7" t="n">
        <v>0</v>
      </c>
      <c r="I5773" s="7" t="n">
        <v>0</v>
      </c>
    </row>
    <row r="5774" spans="1:15">
      <c r="A5774" t="s">
        <v>4</v>
      </c>
      <c r="B5774" s="4" t="s">
        <v>5</v>
      </c>
      <c r="C5774" s="4" t="s">
        <v>13</v>
      </c>
      <c r="D5774" s="4" t="s">
        <v>13</v>
      </c>
      <c r="E5774" s="4" t="s">
        <v>18</v>
      </c>
      <c r="F5774" s="4" t="s">
        <v>10</v>
      </c>
    </row>
    <row r="5775" spans="1:15">
      <c r="A5775" t="n">
        <v>46341</v>
      </c>
      <c r="B5775" s="38" t="n">
        <v>45</v>
      </c>
      <c r="C5775" s="7" t="n">
        <v>5</v>
      </c>
      <c r="D5775" s="7" t="n">
        <v>3</v>
      </c>
      <c r="E5775" s="7" t="n">
        <v>2.20000004768372</v>
      </c>
      <c r="F5775" s="7" t="n">
        <v>0</v>
      </c>
    </row>
    <row r="5776" spans="1:15">
      <c r="A5776" t="s">
        <v>4</v>
      </c>
      <c r="B5776" s="4" t="s">
        <v>5</v>
      </c>
      <c r="C5776" s="4" t="s">
        <v>13</v>
      </c>
      <c r="D5776" s="4" t="s">
        <v>13</v>
      </c>
      <c r="E5776" s="4" t="s">
        <v>18</v>
      </c>
      <c r="F5776" s="4" t="s">
        <v>10</v>
      </c>
    </row>
    <row r="5777" spans="1:15">
      <c r="A5777" t="n">
        <v>46350</v>
      </c>
      <c r="B5777" s="38" t="n">
        <v>45</v>
      </c>
      <c r="C5777" s="7" t="n">
        <v>11</v>
      </c>
      <c r="D5777" s="7" t="n">
        <v>3</v>
      </c>
      <c r="E5777" s="7" t="n">
        <v>38</v>
      </c>
      <c r="F5777" s="7" t="n">
        <v>0</v>
      </c>
    </row>
    <row r="5778" spans="1:15">
      <c r="A5778" t="s">
        <v>4</v>
      </c>
      <c r="B5778" s="4" t="s">
        <v>5</v>
      </c>
      <c r="C5778" s="4" t="s">
        <v>13</v>
      </c>
      <c r="D5778" s="4" t="s">
        <v>13</v>
      </c>
      <c r="E5778" s="4" t="s">
        <v>18</v>
      </c>
      <c r="F5778" s="4" t="s">
        <v>18</v>
      </c>
      <c r="G5778" s="4" t="s">
        <v>18</v>
      </c>
      <c r="H5778" s="4" t="s">
        <v>10</v>
      </c>
    </row>
    <row r="5779" spans="1:15">
      <c r="A5779" t="n">
        <v>46359</v>
      </c>
      <c r="B5779" s="38" t="n">
        <v>45</v>
      </c>
      <c r="C5779" s="7" t="n">
        <v>2</v>
      </c>
      <c r="D5779" s="7" t="n">
        <v>3</v>
      </c>
      <c r="E5779" s="7" t="n">
        <v>0</v>
      </c>
      <c r="F5779" s="7" t="n">
        <v>-49.060001373291</v>
      </c>
      <c r="G5779" s="7" t="n">
        <v>-0.409999996423721</v>
      </c>
      <c r="H5779" s="7" t="n">
        <v>20000</v>
      </c>
    </row>
    <row r="5780" spans="1:15">
      <c r="A5780" t="s">
        <v>4</v>
      </c>
      <c r="B5780" s="4" t="s">
        <v>5</v>
      </c>
      <c r="C5780" s="4" t="s">
        <v>13</v>
      </c>
      <c r="D5780" s="4" t="s">
        <v>13</v>
      </c>
      <c r="E5780" s="4" t="s">
        <v>18</v>
      </c>
      <c r="F5780" s="4" t="s">
        <v>18</v>
      </c>
      <c r="G5780" s="4" t="s">
        <v>18</v>
      </c>
      <c r="H5780" s="4" t="s">
        <v>10</v>
      </c>
      <c r="I5780" s="4" t="s">
        <v>13</v>
      </c>
    </row>
    <row r="5781" spans="1:15">
      <c r="A5781" t="n">
        <v>46376</v>
      </c>
      <c r="B5781" s="38" t="n">
        <v>45</v>
      </c>
      <c r="C5781" s="7" t="n">
        <v>4</v>
      </c>
      <c r="D5781" s="7" t="n">
        <v>3</v>
      </c>
      <c r="E5781" s="7" t="n">
        <v>359.920013427734</v>
      </c>
      <c r="F5781" s="7" t="n">
        <v>350.649993896484</v>
      </c>
      <c r="G5781" s="7" t="n">
        <v>0</v>
      </c>
      <c r="H5781" s="7" t="n">
        <v>20000</v>
      </c>
      <c r="I5781" s="7" t="n">
        <v>0</v>
      </c>
    </row>
    <row r="5782" spans="1:15">
      <c r="A5782" t="s">
        <v>4</v>
      </c>
      <c r="B5782" s="4" t="s">
        <v>5</v>
      </c>
      <c r="C5782" s="4" t="s">
        <v>13</v>
      </c>
      <c r="D5782" s="4" t="s">
        <v>13</v>
      </c>
      <c r="E5782" s="4" t="s">
        <v>18</v>
      </c>
      <c r="F5782" s="4" t="s">
        <v>10</v>
      </c>
    </row>
    <row r="5783" spans="1:15">
      <c r="A5783" t="n">
        <v>46394</v>
      </c>
      <c r="B5783" s="38" t="n">
        <v>45</v>
      </c>
      <c r="C5783" s="7" t="n">
        <v>5</v>
      </c>
      <c r="D5783" s="7" t="n">
        <v>3</v>
      </c>
      <c r="E5783" s="7" t="n">
        <v>1.89999997615814</v>
      </c>
      <c r="F5783" s="7" t="n">
        <v>20000</v>
      </c>
    </row>
    <row r="5784" spans="1:15">
      <c r="A5784" t="s">
        <v>4</v>
      </c>
      <c r="B5784" s="4" t="s">
        <v>5</v>
      </c>
      <c r="C5784" s="4" t="s">
        <v>10</v>
      </c>
      <c r="D5784" s="4" t="s">
        <v>18</v>
      </c>
      <c r="E5784" s="4" t="s">
        <v>18</v>
      </c>
      <c r="F5784" s="4" t="s">
        <v>18</v>
      </c>
      <c r="G5784" s="4" t="s">
        <v>18</v>
      </c>
    </row>
    <row r="5785" spans="1:15">
      <c r="A5785" t="n">
        <v>46403</v>
      </c>
      <c r="B5785" s="34" t="n">
        <v>46</v>
      </c>
      <c r="C5785" s="7" t="n">
        <v>0</v>
      </c>
      <c r="D5785" s="7" t="n">
        <v>0</v>
      </c>
      <c r="E5785" s="7" t="n">
        <v>-50</v>
      </c>
      <c r="F5785" s="7" t="n">
        <v>-0.419999986886978</v>
      </c>
      <c r="G5785" s="7" t="n">
        <v>0</v>
      </c>
    </row>
    <row r="5786" spans="1:15">
      <c r="A5786" t="s">
        <v>4</v>
      </c>
      <c r="B5786" s="4" t="s">
        <v>5</v>
      </c>
      <c r="C5786" s="4" t="s">
        <v>10</v>
      </c>
      <c r="D5786" s="4" t="s">
        <v>18</v>
      </c>
      <c r="E5786" s="4" t="s">
        <v>18</v>
      </c>
      <c r="F5786" s="4" t="s">
        <v>18</v>
      </c>
      <c r="G5786" s="4" t="s">
        <v>18</v>
      </c>
    </row>
    <row r="5787" spans="1:15">
      <c r="A5787" t="n">
        <v>46422</v>
      </c>
      <c r="B5787" s="34" t="n">
        <v>46</v>
      </c>
      <c r="C5787" s="7" t="n">
        <v>7032</v>
      </c>
      <c r="D5787" s="7" t="n">
        <v>-0.550000011920929</v>
      </c>
      <c r="E5787" s="7" t="n">
        <v>-49.5</v>
      </c>
      <c r="F5787" s="7" t="n">
        <v>-0.569999992847443</v>
      </c>
      <c r="G5787" s="7" t="n">
        <v>0</v>
      </c>
    </row>
    <row r="5788" spans="1:15">
      <c r="A5788" t="s">
        <v>4</v>
      </c>
      <c r="B5788" s="4" t="s">
        <v>5</v>
      </c>
      <c r="C5788" s="4" t="s">
        <v>13</v>
      </c>
      <c r="D5788" s="4" t="s">
        <v>13</v>
      </c>
      <c r="E5788" s="4" t="s">
        <v>9</v>
      </c>
      <c r="F5788" s="4" t="s">
        <v>13</v>
      </c>
      <c r="G5788" s="4" t="s">
        <v>13</v>
      </c>
    </row>
    <row r="5789" spans="1:15">
      <c r="A5789" t="n">
        <v>46441</v>
      </c>
      <c r="B5789" s="73" t="n">
        <v>8</v>
      </c>
      <c r="C5789" s="7" t="n">
        <v>5</v>
      </c>
      <c r="D5789" s="7" t="n">
        <v>0</v>
      </c>
      <c r="E5789" s="7" t="n">
        <v>7</v>
      </c>
      <c r="F5789" s="7" t="n">
        <v>19</v>
      </c>
      <c r="G5789" s="7" t="n">
        <v>1</v>
      </c>
    </row>
    <row r="5790" spans="1:15">
      <c r="A5790" t="s">
        <v>4</v>
      </c>
      <c r="B5790" s="4" t="s">
        <v>5</v>
      </c>
      <c r="C5790" s="4" t="s">
        <v>13</v>
      </c>
      <c r="D5790" s="4" t="s">
        <v>10</v>
      </c>
      <c r="E5790" s="4" t="s">
        <v>10</v>
      </c>
      <c r="F5790" s="4" t="s">
        <v>9</v>
      </c>
      <c r="G5790" s="4" t="s">
        <v>9</v>
      </c>
      <c r="H5790" s="4" t="s">
        <v>9</v>
      </c>
    </row>
    <row r="5791" spans="1:15">
      <c r="A5791" t="n">
        <v>46450</v>
      </c>
      <c r="B5791" s="74" t="n">
        <v>97</v>
      </c>
      <c r="C5791" s="7" t="n">
        <v>6</v>
      </c>
      <c r="D5791" s="7" t="n">
        <v>0</v>
      </c>
      <c r="E5791" s="7" t="n">
        <v>0</v>
      </c>
      <c r="F5791" s="7" t="n">
        <v>1061158912</v>
      </c>
      <c r="G5791" s="7" t="n">
        <v>1058642330</v>
      </c>
      <c r="H5791" s="7" t="n">
        <v>0</v>
      </c>
    </row>
    <row r="5792" spans="1:15">
      <c r="A5792" t="s">
        <v>4</v>
      </c>
      <c r="B5792" s="4" t="s">
        <v>5</v>
      </c>
      <c r="C5792" s="4" t="s">
        <v>13</v>
      </c>
      <c r="D5792" s="4" t="s">
        <v>6</v>
      </c>
      <c r="E5792" s="4" t="s">
        <v>10</v>
      </c>
    </row>
    <row r="5793" spans="1:9">
      <c r="A5793" t="n">
        <v>46468</v>
      </c>
      <c r="B5793" s="64" t="n">
        <v>94</v>
      </c>
      <c r="C5793" s="7" t="n">
        <v>0</v>
      </c>
      <c r="D5793" s="7" t="s">
        <v>238</v>
      </c>
      <c r="E5793" s="7" t="n">
        <v>1</v>
      </c>
    </row>
    <row r="5794" spans="1:9">
      <c r="A5794" t="s">
        <v>4</v>
      </c>
      <c r="B5794" s="4" t="s">
        <v>5</v>
      </c>
      <c r="C5794" s="4" t="s">
        <v>13</v>
      </c>
      <c r="D5794" s="4" t="s">
        <v>6</v>
      </c>
      <c r="E5794" s="4" t="s">
        <v>10</v>
      </c>
    </row>
    <row r="5795" spans="1:9">
      <c r="A5795" t="n">
        <v>46481</v>
      </c>
      <c r="B5795" s="64" t="n">
        <v>94</v>
      </c>
      <c r="C5795" s="7" t="n">
        <v>0</v>
      </c>
      <c r="D5795" s="7" t="s">
        <v>238</v>
      </c>
      <c r="E5795" s="7" t="n">
        <v>2</v>
      </c>
    </row>
    <row r="5796" spans="1:9">
      <c r="A5796" t="s">
        <v>4</v>
      </c>
      <c r="B5796" s="4" t="s">
        <v>5</v>
      </c>
      <c r="C5796" s="4" t="s">
        <v>13</v>
      </c>
      <c r="D5796" s="4" t="s">
        <v>6</v>
      </c>
      <c r="E5796" s="4" t="s">
        <v>10</v>
      </c>
    </row>
    <row r="5797" spans="1:9">
      <c r="A5797" t="n">
        <v>46494</v>
      </c>
      <c r="B5797" s="64" t="n">
        <v>94</v>
      </c>
      <c r="C5797" s="7" t="n">
        <v>1</v>
      </c>
      <c r="D5797" s="7" t="s">
        <v>238</v>
      </c>
      <c r="E5797" s="7" t="n">
        <v>4</v>
      </c>
    </row>
    <row r="5798" spans="1:9">
      <c r="A5798" t="s">
        <v>4</v>
      </c>
      <c r="B5798" s="4" t="s">
        <v>5</v>
      </c>
      <c r="C5798" s="4" t="s">
        <v>13</v>
      </c>
      <c r="D5798" s="4" t="s">
        <v>6</v>
      </c>
      <c r="E5798" s="4" t="s">
        <v>10</v>
      </c>
    </row>
    <row r="5799" spans="1:9">
      <c r="A5799" t="n">
        <v>46507</v>
      </c>
      <c r="B5799" s="64" t="n">
        <v>94</v>
      </c>
      <c r="C5799" s="7" t="n">
        <v>0</v>
      </c>
      <c r="D5799" s="7" t="s">
        <v>239</v>
      </c>
      <c r="E5799" s="7" t="n">
        <v>1</v>
      </c>
    </row>
    <row r="5800" spans="1:9">
      <c r="A5800" t="s">
        <v>4</v>
      </c>
      <c r="B5800" s="4" t="s">
        <v>5</v>
      </c>
      <c r="C5800" s="4" t="s">
        <v>13</v>
      </c>
      <c r="D5800" s="4" t="s">
        <v>6</v>
      </c>
      <c r="E5800" s="4" t="s">
        <v>10</v>
      </c>
    </row>
    <row r="5801" spans="1:9">
      <c r="A5801" t="n">
        <v>46520</v>
      </c>
      <c r="B5801" s="64" t="n">
        <v>94</v>
      </c>
      <c r="C5801" s="7" t="n">
        <v>0</v>
      </c>
      <c r="D5801" s="7" t="s">
        <v>239</v>
      </c>
      <c r="E5801" s="7" t="n">
        <v>2</v>
      </c>
    </row>
    <row r="5802" spans="1:9">
      <c r="A5802" t="s">
        <v>4</v>
      </c>
      <c r="B5802" s="4" t="s">
        <v>5</v>
      </c>
      <c r="C5802" s="4" t="s">
        <v>13</v>
      </c>
      <c r="D5802" s="4" t="s">
        <v>6</v>
      </c>
      <c r="E5802" s="4" t="s">
        <v>10</v>
      </c>
    </row>
    <row r="5803" spans="1:9">
      <c r="A5803" t="n">
        <v>46533</v>
      </c>
      <c r="B5803" s="64" t="n">
        <v>94</v>
      </c>
      <c r="C5803" s="7" t="n">
        <v>1</v>
      </c>
      <c r="D5803" s="7" t="s">
        <v>239</v>
      </c>
      <c r="E5803" s="7" t="n">
        <v>4</v>
      </c>
    </row>
    <row r="5804" spans="1:9">
      <c r="A5804" t="s">
        <v>4</v>
      </c>
      <c r="B5804" s="4" t="s">
        <v>5</v>
      </c>
      <c r="C5804" s="4" t="s">
        <v>10</v>
      </c>
      <c r="D5804" s="4" t="s">
        <v>9</v>
      </c>
    </row>
    <row r="5805" spans="1:9">
      <c r="A5805" t="n">
        <v>46546</v>
      </c>
      <c r="B5805" s="46" t="n">
        <v>44</v>
      </c>
      <c r="C5805" s="7" t="n">
        <v>0</v>
      </c>
      <c r="D5805" s="7" t="n">
        <v>128</v>
      </c>
    </row>
    <row r="5806" spans="1:9">
      <c r="A5806" t="s">
        <v>4</v>
      </c>
      <c r="B5806" s="4" t="s">
        <v>5</v>
      </c>
      <c r="C5806" s="4" t="s">
        <v>10</v>
      </c>
      <c r="D5806" s="4" t="s">
        <v>9</v>
      </c>
    </row>
    <row r="5807" spans="1:9">
      <c r="A5807" t="n">
        <v>46553</v>
      </c>
      <c r="B5807" s="46" t="n">
        <v>44</v>
      </c>
      <c r="C5807" s="7" t="n">
        <v>7032</v>
      </c>
      <c r="D5807" s="7" t="n">
        <v>128</v>
      </c>
    </row>
    <row r="5808" spans="1:9">
      <c r="A5808" t="s">
        <v>4</v>
      </c>
      <c r="B5808" s="4" t="s">
        <v>5</v>
      </c>
      <c r="C5808" s="4" t="s">
        <v>10</v>
      </c>
      <c r="D5808" s="4" t="s">
        <v>9</v>
      </c>
    </row>
    <row r="5809" spans="1:5">
      <c r="A5809" t="n">
        <v>46560</v>
      </c>
      <c r="B5809" s="46" t="n">
        <v>44</v>
      </c>
      <c r="C5809" s="7" t="n">
        <v>23</v>
      </c>
      <c r="D5809" s="7" t="n">
        <v>128</v>
      </c>
    </row>
    <row r="5810" spans="1:5">
      <c r="A5810" t="s">
        <v>4</v>
      </c>
      <c r="B5810" s="4" t="s">
        <v>5</v>
      </c>
      <c r="C5810" s="4" t="s">
        <v>13</v>
      </c>
      <c r="D5810" s="4" t="s">
        <v>10</v>
      </c>
      <c r="E5810" s="4" t="s">
        <v>6</v>
      </c>
      <c r="F5810" s="4" t="s">
        <v>6</v>
      </c>
      <c r="G5810" s="4" t="s">
        <v>6</v>
      </c>
      <c r="H5810" s="4" t="s">
        <v>6</v>
      </c>
    </row>
    <row r="5811" spans="1:5">
      <c r="A5811" t="n">
        <v>46567</v>
      </c>
      <c r="B5811" s="43" t="n">
        <v>51</v>
      </c>
      <c r="C5811" s="7" t="n">
        <v>3</v>
      </c>
      <c r="D5811" s="7" t="n">
        <v>0</v>
      </c>
      <c r="E5811" s="7" t="s">
        <v>241</v>
      </c>
      <c r="F5811" s="7" t="s">
        <v>101</v>
      </c>
      <c r="G5811" s="7" t="s">
        <v>66</v>
      </c>
      <c r="H5811" s="7" t="s">
        <v>67</v>
      </c>
    </row>
    <row r="5812" spans="1:5">
      <c r="A5812" t="s">
        <v>4</v>
      </c>
      <c r="B5812" s="4" t="s">
        <v>5</v>
      </c>
      <c r="C5812" s="4" t="s">
        <v>13</v>
      </c>
      <c r="D5812" s="4" t="s">
        <v>10</v>
      </c>
    </row>
    <row r="5813" spans="1:5">
      <c r="A5813" t="n">
        <v>46580</v>
      </c>
      <c r="B5813" s="23" t="n">
        <v>58</v>
      </c>
      <c r="C5813" s="7" t="n">
        <v>255</v>
      </c>
      <c r="D5813" s="7" t="n">
        <v>0</v>
      </c>
    </row>
    <row r="5814" spans="1:5">
      <c r="A5814" t="s">
        <v>4</v>
      </c>
      <c r="B5814" s="4" t="s">
        <v>5</v>
      </c>
      <c r="C5814" s="4" t="s">
        <v>10</v>
      </c>
    </row>
    <row r="5815" spans="1:5">
      <c r="A5815" t="n">
        <v>46584</v>
      </c>
      <c r="B5815" s="30" t="n">
        <v>16</v>
      </c>
      <c r="C5815" s="7" t="n">
        <v>500</v>
      </c>
    </row>
    <row r="5816" spans="1:5">
      <c r="A5816" t="s">
        <v>4</v>
      </c>
      <c r="B5816" s="4" t="s">
        <v>5</v>
      </c>
      <c r="C5816" s="4" t="s">
        <v>13</v>
      </c>
      <c r="D5816" s="4" t="s">
        <v>10</v>
      </c>
      <c r="E5816" s="4" t="s">
        <v>10</v>
      </c>
      <c r="F5816" s="4" t="s">
        <v>13</v>
      </c>
    </row>
    <row r="5817" spans="1:5">
      <c r="A5817" t="n">
        <v>46587</v>
      </c>
      <c r="B5817" s="51" t="n">
        <v>25</v>
      </c>
      <c r="C5817" s="7" t="n">
        <v>1</v>
      </c>
      <c r="D5817" s="7" t="n">
        <v>620</v>
      </c>
      <c r="E5817" s="7" t="n">
        <v>80</v>
      </c>
      <c r="F5817" s="7" t="n">
        <v>0</v>
      </c>
    </row>
    <row r="5818" spans="1:5">
      <c r="A5818" t="s">
        <v>4</v>
      </c>
      <c r="B5818" s="4" t="s">
        <v>5</v>
      </c>
      <c r="C5818" s="4" t="s">
        <v>13</v>
      </c>
      <c r="D5818" s="4" t="s">
        <v>13</v>
      </c>
      <c r="E5818" s="4" t="s">
        <v>13</v>
      </c>
      <c r="F5818" s="4" t="s">
        <v>13</v>
      </c>
    </row>
    <row r="5819" spans="1:5">
      <c r="A5819" t="n">
        <v>46594</v>
      </c>
      <c r="B5819" s="12" t="n">
        <v>14</v>
      </c>
      <c r="C5819" s="7" t="n">
        <v>0</v>
      </c>
      <c r="D5819" s="7" t="n">
        <v>128</v>
      </c>
      <c r="E5819" s="7" t="n">
        <v>0</v>
      </c>
      <c r="F5819" s="7" t="n">
        <v>0</v>
      </c>
    </row>
    <row r="5820" spans="1:5">
      <c r="A5820" t="s">
        <v>4</v>
      </c>
      <c r="B5820" s="4" t="s">
        <v>5</v>
      </c>
      <c r="C5820" s="4" t="s">
        <v>6</v>
      </c>
      <c r="D5820" s="4" t="s">
        <v>10</v>
      </c>
    </row>
    <row r="5821" spans="1:5">
      <c r="A5821" t="n">
        <v>46599</v>
      </c>
      <c r="B5821" s="63" t="n">
        <v>29</v>
      </c>
      <c r="C5821" s="7" t="s">
        <v>416</v>
      </c>
      <c r="D5821" s="7" t="n">
        <v>65533</v>
      </c>
    </row>
    <row r="5822" spans="1:5">
      <c r="A5822" t="s">
        <v>4</v>
      </c>
      <c r="B5822" s="4" t="s">
        <v>5</v>
      </c>
      <c r="C5822" s="4" t="s">
        <v>13</v>
      </c>
      <c r="D5822" s="4" t="s">
        <v>10</v>
      </c>
      <c r="E5822" s="4" t="s">
        <v>6</v>
      </c>
    </row>
    <row r="5823" spans="1:5">
      <c r="A5823" t="n">
        <v>46624</v>
      </c>
      <c r="B5823" s="43" t="n">
        <v>51</v>
      </c>
      <c r="C5823" s="7" t="n">
        <v>4</v>
      </c>
      <c r="D5823" s="7" t="n">
        <v>7033</v>
      </c>
      <c r="E5823" s="7" t="s">
        <v>367</v>
      </c>
    </row>
    <row r="5824" spans="1:5">
      <c r="A5824" t="s">
        <v>4</v>
      </c>
      <c r="B5824" s="4" t="s">
        <v>5</v>
      </c>
      <c r="C5824" s="4" t="s">
        <v>10</v>
      </c>
    </row>
    <row r="5825" spans="1:8">
      <c r="A5825" t="n">
        <v>46637</v>
      </c>
      <c r="B5825" s="30" t="n">
        <v>16</v>
      </c>
      <c r="C5825" s="7" t="n">
        <v>0</v>
      </c>
    </row>
    <row r="5826" spans="1:8">
      <c r="A5826" t="s">
        <v>4</v>
      </c>
      <c r="B5826" s="4" t="s">
        <v>5</v>
      </c>
      <c r="C5826" s="4" t="s">
        <v>10</v>
      </c>
      <c r="D5826" s="4" t="s">
        <v>13</v>
      </c>
      <c r="E5826" s="4" t="s">
        <v>9</v>
      </c>
      <c r="F5826" s="4" t="s">
        <v>62</v>
      </c>
      <c r="G5826" s="4" t="s">
        <v>13</v>
      </c>
      <c r="H5826" s="4" t="s">
        <v>13</v>
      </c>
      <c r="I5826" s="4" t="s">
        <v>13</v>
      </c>
      <c r="J5826" s="4" t="s">
        <v>9</v>
      </c>
      <c r="K5826" s="4" t="s">
        <v>62</v>
      </c>
      <c r="L5826" s="4" t="s">
        <v>13</v>
      </c>
      <c r="M5826" s="4" t="s">
        <v>13</v>
      </c>
    </row>
    <row r="5827" spans="1:8">
      <c r="A5827" t="n">
        <v>46640</v>
      </c>
      <c r="B5827" s="44" t="n">
        <v>26</v>
      </c>
      <c r="C5827" s="7" t="n">
        <v>7033</v>
      </c>
      <c r="D5827" s="7" t="n">
        <v>17</v>
      </c>
      <c r="E5827" s="7" t="n">
        <v>23327</v>
      </c>
      <c r="F5827" s="7" t="s">
        <v>417</v>
      </c>
      <c r="G5827" s="7" t="n">
        <v>2</v>
      </c>
      <c r="H5827" s="7" t="n">
        <v>3</v>
      </c>
      <c r="I5827" s="7" t="n">
        <v>17</v>
      </c>
      <c r="J5827" s="7" t="n">
        <v>23328</v>
      </c>
      <c r="K5827" s="7" t="s">
        <v>418</v>
      </c>
      <c r="L5827" s="7" t="n">
        <v>2</v>
      </c>
      <c r="M5827" s="7" t="n">
        <v>0</v>
      </c>
    </row>
    <row r="5828" spans="1:8">
      <c r="A5828" t="s">
        <v>4</v>
      </c>
      <c r="B5828" s="4" t="s">
        <v>5</v>
      </c>
    </row>
    <row r="5829" spans="1:8">
      <c r="A5829" t="n">
        <v>46799</v>
      </c>
      <c r="B5829" s="45" t="n">
        <v>28</v>
      </c>
    </row>
    <row r="5830" spans="1:8">
      <c r="A5830" t="s">
        <v>4</v>
      </c>
      <c r="B5830" s="4" t="s">
        <v>5</v>
      </c>
      <c r="C5830" s="4" t="s">
        <v>9</v>
      </c>
    </row>
    <row r="5831" spans="1:8">
      <c r="A5831" t="n">
        <v>46800</v>
      </c>
      <c r="B5831" s="59" t="n">
        <v>15</v>
      </c>
      <c r="C5831" s="7" t="n">
        <v>32768</v>
      </c>
    </row>
    <row r="5832" spans="1:8">
      <c r="A5832" t="s">
        <v>4</v>
      </c>
      <c r="B5832" s="4" t="s">
        <v>5</v>
      </c>
      <c r="C5832" s="4" t="s">
        <v>6</v>
      </c>
      <c r="D5832" s="4" t="s">
        <v>10</v>
      </c>
    </row>
    <row r="5833" spans="1:8">
      <c r="A5833" t="n">
        <v>46805</v>
      </c>
      <c r="B5833" s="63" t="n">
        <v>29</v>
      </c>
      <c r="C5833" s="7" t="s">
        <v>12</v>
      </c>
      <c r="D5833" s="7" t="n">
        <v>65533</v>
      </c>
    </row>
    <row r="5834" spans="1:8">
      <c r="A5834" t="s">
        <v>4</v>
      </c>
      <c r="B5834" s="4" t="s">
        <v>5</v>
      </c>
      <c r="C5834" s="4" t="s">
        <v>13</v>
      </c>
      <c r="D5834" s="4" t="s">
        <v>10</v>
      </c>
      <c r="E5834" s="4" t="s">
        <v>10</v>
      </c>
      <c r="F5834" s="4" t="s">
        <v>13</v>
      </c>
    </row>
    <row r="5835" spans="1:8">
      <c r="A5835" t="n">
        <v>46809</v>
      </c>
      <c r="B5835" s="51" t="n">
        <v>25</v>
      </c>
      <c r="C5835" s="7" t="n">
        <v>1</v>
      </c>
      <c r="D5835" s="7" t="n">
        <v>65535</v>
      </c>
      <c r="E5835" s="7" t="n">
        <v>65535</v>
      </c>
      <c r="F5835" s="7" t="n">
        <v>0</v>
      </c>
    </row>
    <row r="5836" spans="1:8">
      <c r="A5836" t="s">
        <v>4</v>
      </c>
      <c r="B5836" s="4" t="s">
        <v>5</v>
      </c>
      <c r="C5836" s="4" t="s">
        <v>10</v>
      </c>
      <c r="D5836" s="4" t="s">
        <v>13</v>
      </c>
    </row>
    <row r="5837" spans="1:8">
      <c r="A5837" t="n">
        <v>46816</v>
      </c>
      <c r="B5837" s="48" t="n">
        <v>89</v>
      </c>
      <c r="C5837" s="7" t="n">
        <v>65533</v>
      </c>
      <c r="D5837" s="7" t="n">
        <v>1</v>
      </c>
    </row>
    <row r="5838" spans="1:8">
      <c r="A5838" t="s">
        <v>4</v>
      </c>
      <c r="B5838" s="4" t="s">
        <v>5</v>
      </c>
      <c r="C5838" s="4" t="s">
        <v>10</v>
      </c>
      <c r="D5838" s="4" t="s">
        <v>10</v>
      </c>
      <c r="E5838" s="4" t="s">
        <v>10</v>
      </c>
    </row>
    <row r="5839" spans="1:8">
      <c r="A5839" t="n">
        <v>46820</v>
      </c>
      <c r="B5839" s="49" t="n">
        <v>61</v>
      </c>
      <c r="C5839" s="7" t="n">
        <v>7032</v>
      </c>
      <c r="D5839" s="7" t="n">
        <v>0</v>
      </c>
      <c r="E5839" s="7" t="n">
        <v>1000</v>
      </c>
    </row>
    <row r="5840" spans="1:8">
      <c r="A5840" t="s">
        <v>4</v>
      </c>
      <c r="B5840" s="4" t="s">
        <v>5</v>
      </c>
      <c r="C5840" s="4" t="s">
        <v>13</v>
      </c>
      <c r="D5840" s="4" t="s">
        <v>10</v>
      </c>
      <c r="E5840" s="4" t="s">
        <v>6</v>
      </c>
    </row>
    <row r="5841" spans="1:13">
      <c r="A5841" t="n">
        <v>46827</v>
      </c>
      <c r="B5841" s="43" t="n">
        <v>51</v>
      </c>
      <c r="C5841" s="7" t="n">
        <v>4</v>
      </c>
      <c r="D5841" s="7" t="n">
        <v>7032</v>
      </c>
      <c r="E5841" s="7" t="s">
        <v>288</v>
      </c>
    </row>
    <row r="5842" spans="1:13">
      <c r="A5842" t="s">
        <v>4</v>
      </c>
      <c r="B5842" s="4" t="s">
        <v>5</v>
      </c>
      <c r="C5842" s="4" t="s">
        <v>10</v>
      </c>
    </row>
    <row r="5843" spans="1:13">
      <c r="A5843" t="n">
        <v>46840</v>
      </c>
      <c r="B5843" s="30" t="n">
        <v>16</v>
      </c>
      <c r="C5843" s="7" t="n">
        <v>0</v>
      </c>
    </row>
    <row r="5844" spans="1:13">
      <c r="A5844" t="s">
        <v>4</v>
      </c>
      <c r="B5844" s="4" t="s">
        <v>5</v>
      </c>
      <c r="C5844" s="4" t="s">
        <v>10</v>
      </c>
      <c r="D5844" s="4" t="s">
        <v>13</v>
      </c>
      <c r="E5844" s="4" t="s">
        <v>9</v>
      </c>
      <c r="F5844" s="4" t="s">
        <v>62</v>
      </c>
      <c r="G5844" s="4" t="s">
        <v>13</v>
      </c>
      <c r="H5844" s="4" t="s">
        <v>13</v>
      </c>
    </row>
    <row r="5845" spans="1:13">
      <c r="A5845" t="n">
        <v>46843</v>
      </c>
      <c r="B5845" s="44" t="n">
        <v>26</v>
      </c>
      <c r="C5845" s="7" t="n">
        <v>7032</v>
      </c>
      <c r="D5845" s="7" t="n">
        <v>17</v>
      </c>
      <c r="E5845" s="7" t="n">
        <v>18472</v>
      </c>
      <c r="F5845" s="7" t="s">
        <v>419</v>
      </c>
      <c r="G5845" s="7" t="n">
        <v>2</v>
      </c>
      <c r="H5845" s="7" t="n">
        <v>0</v>
      </c>
    </row>
    <row r="5846" spans="1:13">
      <c r="A5846" t="s">
        <v>4</v>
      </c>
      <c r="B5846" s="4" t="s">
        <v>5</v>
      </c>
    </row>
    <row r="5847" spans="1:13">
      <c r="A5847" t="n">
        <v>46909</v>
      </c>
      <c r="B5847" s="45" t="n">
        <v>28</v>
      </c>
    </row>
    <row r="5848" spans="1:13">
      <c r="A5848" t="s">
        <v>4</v>
      </c>
      <c r="B5848" s="4" t="s">
        <v>5</v>
      </c>
      <c r="C5848" s="4" t="s">
        <v>10</v>
      </c>
      <c r="D5848" s="4" t="s">
        <v>13</v>
      </c>
    </row>
    <row r="5849" spans="1:13">
      <c r="A5849" t="n">
        <v>46910</v>
      </c>
      <c r="B5849" s="48" t="n">
        <v>89</v>
      </c>
      <c r="C5849" s="7" t="n">
        <v>65533</v>
      </c>
      <c r="D5849" s="7" t="n">
        <v>1</v>
      </c>
    </row>
    <row r="5850" spans="1:13">
      <c r="A5850" t="s">
        <v>4</v>
      </c>
      <c r="B5850" s="4" t="s">
        <v>5</v>
      </c>
      <c r="C5850" s="4" t="s">
        <v>13</v>
      </c>
      <c r="D5850" s="4" t="s">
        <v>10</v>
      </c>
      <c r="E5850" s="4" t="s">
        <v>6</v>
      </c>
    </row>
    <row r="5851" spans="1:13">
      <c r="A5851" t="n">
        <v>46914</v>
      </c>
      <c r="B5851" s="43" t="n">
        <v>51</v>
      </c>
      <c r="C5851" s="7" t="n">
        <v>4</v>
      </c>
      <c r="D5851" s="7" t="n">
        <v>0</v>
      </c>
      <c r="E5851" s="7" t="s">
        <v>252</v>
      </c>
    </row>
    <row r="5852" spans="1:13">
      <c r="A5852" t="s">
        <v>4</v>
      </c>
      <c r="B5852" s="4" t="s">
        <v>5</v>
      </c>
      <c r="C5852" s="4" t="s">
        <v>10</v>
      </c>
    </row>
    <row r="5853" spans="1:13">
      <c r="A5853" t="n">
        <v>46928</v>
      </c>
      <c r="B5853" s="30" t="n">
        <v>16</v>
      </c>
      <c r="C5853" s="7" t="n">
        <v>0</v>
      </c>
    </row>
    <row r="5854" spans="1:13">
      <c r="A5854" t="s">
        <v>4</v>
      </c>
      <c r="B5854" s="4" t="s">
        <v>5</v>
      </c>
      <c r="C5854" s="4" t="s">
        <v>10</v>
      </c>
      <c r="D5854" s="4" t="s">
        <v>13</v>
      </c>
      <c r="E5854" s="4" t="s">
        <v>9</v>
      </c>
      <c r="F5854" s="4" t="s">
        <v>62</v>
      </c>
      <c r="G5854" s="4" t="s">
        <v>13</v>
      </c>
      <c r="H5854" s="4" t="s">
        <v>13</v>
      </c>
    </row>
    <row r="5855" spans="1:13">
      <c r="A5855" t="n">
        <v>46931</v>
      </c>
      <c r="B5855" s="44" t="n">
        <v>26</v>
      </c>
      <c r="C5855" s="7" t="n">
        <v>0</v>
      </c>
      <c r="D5855" s="7" t="n">
        <v>17</v>
      </c>
      <c r="E5855" s="7" t="n">
        <v>52803</v>
      </c>
      <c r="F5855" s="7" t="s">
        <v>420</v>
      </c>
      <c r="G5855" s="7" t="n">
        <v>2</v>
      </c>
      <c r="H5855" s="7" t="n">
        <v>0</v>
      </c>
    </row>
    <row r="5856" spans="1:13">
      <c r="A5856" t="s">
        <v>4</v>
      </c>
      <c r="B5856" s="4" t="s">
        <v>5</v>
      </c>
    </row>
    <row r="5857" spans="1:8">
      <c r="A5857" t="n">
        <v>47060</v>
      </c>
      <c r="B5857" s="45" t="n">
        <v>28</v>
      </c>
    </row>
    <row r="5858" spans="1:8">
      <c r="A5858" t="s">
        <v>4</v>
      </c>
      <c r="B5858" s="4" t="s">
        <v>5</v>
      </c>
      <c r="C5858" s="4" t="s">
        <v>13</v>
      </c>
      <c r="D5858" s="4" t="s">
        <v>10</v>
      </c>
      <c r="E5858" s="4" t="s">
        <v>6</v>
      </c>
      <c r="F5858" s="4" t="s">
        <v>6</v>
      </c>
      <c r="G5858" s="4" t="s">
        <v>6</v>
      </c>
      <c r="H5858" s="4" t="s">
        <v>6</v>
      </c>
    </row>
    <row r="5859" spans="1:8">
      <c r="A5859" t="n">
        <v>47061</v>
      </c>
      <c r="B5859" s="43" t="n">
        <v>51</v>
      </c>
      <c r="C5859" s="7" t="n">
        <v>3</v>
      </c>
      <c r="D5859" s="7" t="n">
        <v>0</v>
      </c>
      <c r="E5859" s="7" t="s">
        <v>75</v>
      </c>
      <c r="F5859" s="7" t="s">
        <v>102</v>
      </c>
      <c r="G5859" s="7" t="s">
        <v>66</v>
      </c>
      <c r="H5859" s="7" t="s">
        <v>67</v>
      </c>
    </row>
    <row r="5860" spans="1:8">
      <c r="A5860" t="s">
        <v>4</v>
      </c>
      <c r="B5860" s="4" t="s">
        <v>5</v>
      </c>
      <c r="C5860" s="4" t="s">
        <v>13</v>
      </c>
      <c r="D5860" s="4" t="s">
        <v>13</v>
      </c>
      <c r="E5860" s="4" t="s">
        <v>18</v>
      </c>
      <c r="F5860" s="4" t="s">
        <v>18</v>
      </c>
      <c r="G5860" s="4" t="s">
        <v>18</v>
      </c>
      <c r="H5860" s="4" t="s">
        <v>10</v>
      </c>
    </row>
    <row r="5861" spans="1:8">
      <c r="A5861" t="n">
        <v>47074</v>
      </c>
      <c r="B5861" s="38" t="n">
        <v>45</v>
      </c>
      <c r="C5861" s="7" t="n">
        <v>2</v>
      </c>
      <c r="D5861" s="7" t="n">
        <v>3</v>
      </c>
      <c r="E5861" s="7" t="n">
        <v>0</v>
      </c>
      <c r="F5861" s="7" t="n">
        <v>-48.9900016784668</v>
      </c>
      <c r="G5861" s="7" t="n">
        <v>-0.409999996423721</v>
      </c>
      <c r="H5861" s="7" t="n">
        <v>2000</v>
      </c>
    </row>
    <row r="5862" spans="1:8">
      <c r="A5862" t="s">
        <v>4</v>
      </c>
      <c r="B5862" s="4" t="s">
        <v>5</v>
      </c>
      <c r="C5862" s="4" t="s">
        <v>13</v>
      </c>
      <c r="D5862" s="4" t="s">
        <v>13</v>
      </c>
      <c r="E5862" s="4" t="s">
        <v>18</v>
      </c>
      <c r="F5862" s="4" t="s">
        <v>18</v>
      </c>
      <c r="G5862" s="4" t="s">
        <v>18</v>
      </c>
      <c r="H5862" s="4" t="s">
        <v>10</v>
      </c>
      <c r="I5862" s="4" t="s">
        <v>13</v>
      </c>
    </row>
    <row r="5863" spans="1:8">
      <c r="A5863" t="n">
        <v>47091</v>
      </c>
      <c r="B5863" s="38" t="n">
        <v>45</v>
      </c>
      <c r="C5863" s="7" t="n">
        <v>4</v>
      </c>
      <c r="D5863" s="7" t="n">
        <v>3</v>
      </c>
      <c r="E5863" s="7" t="n">
        <v>359.920013427734</v>
      </c>
      <c r="F5863" s="7" t="n">
        <v>350.649993896484</v>
      </c>
      <c r="G5863" s="7" t="n">
        <v>0</v>
      </c>
      <c r="H5863" s="7" t="n">
        <v>2000</v>
      </c>
      <c r="I5863" s="7" t="n">
        <v>0</v>
      </c>
    </row>
    <row r="5864" spans="1:8">
      <c r="A5864" t="s">
        <v>4</v>
      </c>
      <c r="B5864" s="4" t="s">
        <v>5</v>
      </c>
      <c r="C5864" s="4" t="s">
        <v>13</v>
      </c>
      <c r="D5864" s="4" t="s">
        <v>13</v>
      </c>
      <c r="E5864" s="4" t="s">
        <v>18</v>
      </c>
      <c r="F5864" s="4" t="s">
        <v>10</v>
      </c>
    </row>
    <row r="5865" spans="1:8">
      <c r="A5865" t="n">
        <v>47109</v>
      </c>
      <c r="B5865" s="38" t="n">
        <v>45</v>
      </c>
      <c r="C5865" s="7" t="n">
        <v>5</v>
      </c>
      <c r="D5865" s="7" t="n">
        <v>3</v>
      </c>
      <c r="E5865" s="7" t="n">
        <v>1.5</v>
      </c>
      <c r="F5865" s="7" t="n">
        <v>2000</v>
      </c>
    </row>
    <row r="5866" spans="1:8">
      <c r="A5866" t="s">
        <v>4</v>
      </c>
      <c r="B5866" s="4" t="s">
        <v>5</v>
      </c>
      <c r="C5866" s="4" t="s">
        <v>13</v>
      </c>
      <c r="D5866" s="4" t="s">
        <v>10</v>
      </c>
    </row>
    <row r="5867" spans="1:8">
      <c r="A5867" t="n">
        <v>47118</v>
      </c>
      <c r="B5867" s="38" t="n">
        <v>45</v>
      </c>
      <c r="C5867" s="7" t="n">
        <v>7</v>
      </c>
      <c r="D5867" s="7" t="n">
        <v>255</v>
      </c>
    </row>
    <row r="5868" spans="1:8">
      <c r="A5868" t="s">
        <v>4</v>
      </c>
      <c r="B5868" s="4" t="s">
        <v>5</v>
      </c>
      <c r="C5868" s="4" t="s">
        <v>13</v>
      </c>
      <c r="D5868" s="4" t="s">
        <v>13</v>
      </c>
      <c r="E5868" s="4" t="s">
        <v>18</v>
      </c>
      <c r="F5868" s="4" t="s">
        <v>18</v>
      </c>
      <c r="G5868" s="4" t="s">
        <v>18</v>
      </c>
      <c r="H5868" s="4" t="s">
        <v>10</v>
      </c>
    </row>
    <row r="5869" spans="1:8">
      <c r="A5869" t="n">
        <v>47122</v>
      </c>
      <c r="B5869" s="38" t="n">
        <v>45</v>
      </c>
      <c r="C5869" s="7" t="n">
        <v>2</v>
      </c>
      <c r="D5869" s="7" t="n">
        <v>3</v>
      </c>
      <c r="E5869" s="7" t="n">
        <v>0</v>
      </c>
      <c r="F5869" s="7" t="n">
        <v>-48.9199981689453</v>
      </c>
      <c r="G5869" s="7" t="n">
        <v>-0.409999996423721</v>
      </c>
      <c r="H5869" s="7" t="n">
        <v>20000</v>
      </c>
    </row>
    <row r="5870" spans="1:8">
      <c r="A5870" t="s">
        <v>4</v>
      </c>
      <c r="B5870" s="4" t="s">
        <v>5</v>
      </c>
      <c r="C5870" s="4" t="s">
        <v>13</v>
      </c>
      <c r="D5870" s="4" t="s">
        <v>13</v>
      </c>
      <c r="E5870" s="4" t="s">
        <v>18</v>
      </c>
      <c r="F5870" s="4" t="s">
        <v>10</v>
      </c>
    </row>
    <row r="5871" spans="1:8">
      <c r="A5871" t="n">
        <v>47139</v>
      </c>
      <c r="B5871" s="38" t="n">
        <v>45</v>
      </c>
      <c r="C5871" s="7" t="n">
        <v>5</v>
      </c>
      <c r="D5871" s="7" t="n">
        <v>3</v>
      </c>
      <c r="E5871" s="7" t="n">
        <v>1.29999995231628</v>
      </c>
      <c r="F5871" s="7" t="n">
        <v>20000</v>
      </c>
    </row>
    <row r="5872" spans="1:8">
      <c r="A5872" t="s">
        <v>4</v>
      </c>
      <c r="B5872" s="4" t="s">
        <v>5</v>
      </c>
      <c r="C5872" s="4" t="s">
        <v>13</v>
      </c>
      <c r="D5872" s="4" t="s">
        <v>10</v>
      </c>
      <c r="E5872" s="4" t="s">
        <v>6</v>
      </c>
    </row>
    <row r="5873" spans="1:9">
      <c r="A5873" t="n">
        <v>47148</v>
      </c>
      <c r="B5873" s="43" t="n">
        <v>51</v>
      </c>
      <c r="C5873" s="7" t="n">
        <v>4</v>
      </c>
      <c r="D5873" s="7" t="n">
        <v>0</v>
      </c>
      <c r="E5873" s="7" t="s">
        <v>421</v>
      </c>
    </row>
    <row r="5874" spans="1:9">
      <c r="A5874" t="s">
        <v>4</v>
      </c>
      <c r="B5874" s="4" t="s">
        <v>5</v>
      </c>
      <c r="C5874" s="4" t="s">
        <v>10</v>
      </c>
    </row>
    <row r="5875" spans="1:9">
      <c r="A5875" t="n">
        <v>47161</v>
      </c>
      <c r="B5875" s="30" t="n">
        <v>16</v>
      </c>
      <c r="C5875" s="7" t="n">
        <v>0</v>
      </c>
    </row>
    <row r="5876" spans="1:9">
      <c r="A5876" t="s">
        <v>4</v>
      </c>
      <c r="B5876" s="4" t="s">
        <v>5</v>
      </c>
      <c r="C5876" s="4" t="s">
        <v>10</v>
      </c>
      <c r="D5876" s="4" t="s">
        <v>13</v>
      </c>
      <c r="E5876" s="4" t="s">
        <v>9</v>
      </c>
      <c r="F5876" s="4" t="s">
        <v>62</v>
      </c>
      <c r="G5876" s="4" t="s">
        <v>13</v>
      </c>
      <c r="H5876" s="4" t="s">
        <v>13</v>
      </c>
      <c r="I5876" s="4" t="s">
        <v>13</v>
      </c>
      <c r="J5876" s="4" t="s">
        <v>9</v>
      </c>
      <c r="K5876" s="4" t="s">
        <v>62</v>
      </c>
      <c r="L5876" s="4" t="s">
        <v>13</v>
      </c>
      <c r="M5876" s="4" t="s">
        <v>13</v>
      </c>
      <c r="N5876" s="4" t="s">
        <v>13</v>
      </c>
      <c r="O5876" s="4" t="s">
        <v>9</v>
      </c>
      <c r="P5876" s="4" t="s">
        <v>62</v>
      </c>
      <c r="Q5876" s="4" t="s">
        <v>13</v>
      </c>
      <c r="R5876" s="4" t="s">
        <v>13</v>
      </c>
    </row>
    <row r="5877" spans="1:9">
      <c r="A5877" t="n">
        <v>47164</v>
      </c>
      <c r="B5877" s="44" t="n">
        <v>26</v>
      </c>
      <c r="C5877" s="7" t="n">
        <v>0</v>
      </c>
      <c r="D5877" s="7" t="n">
        <v>17</v>
      </c>
      <c r="E5877" s="7" t="n">
        <v>52804</v>
      </c>
      <c r="F5877" s="7" t="s">
        <v>422</v>
      </c>
      <c r="G5877" s="7" t="n">
        <v>2</v>
      </c>
      <c r="H5877" s="7" t="n">
        <v>3</v>
      </c>
      <c r="I5877" s="7" t="n">
        <v>17</v>
      </c>
      <c r="J5877" s="7" t="n">
        <v>52805</v>
      </c>
      <c r="K5877" s="7" t="s">
        <v>423</v>
      </c>
      <c r="L5877" s="7" t="n">
        <v>2</v>
      </c>
      <c r="M5877" s="7" t="n">
        <v>3</v>
      </c>
      <c r="N5877" s="7" t="n">
        <v>17</v>
      </c>
      <c r="O5877" s="7" t="n">
        <v>52806</v>
      </c>
      <c r="P5877" s="7" t="s">
        <v>424</v>
      </c>
      <c r="Q5877" s="7" t="n">
        <v>2</v>
      </c>
      <c r="R5877" s="7" t="n">
        <v>0</v>
      </c>
    </row>
    <row r="5878" spans="1:9">
      <c r="A5878" t="s">
        <v>4</v>
      </c>
      <c r="B5878" s="4" t="s">
        <v>5</v>
      </c>
    </row>
    <row r="5879" spans="1:9">
      <c r="A5879" t="n">
        <v>47327</v>
      </c>
      <c r="B5879" s="45" t="n">
        <v>28</v>
      </c>
    </row>
    <row r="5880" spans="1:9">
      <c r="A5880" t="s">
        <v>4</v>
      </c>
      <c r="B5880" s="4" t="s">
        <v>5</v>
      </c>
      <c r="C5880" s="4" t="s">
        <v>10</v>
      </c>
    </row>
    <row r="5881" spans="1:9">
      <c r="A5881" t="n">
        <v>47328</v>
      </c>
      <c r="B5881" s="30" t="n">
        <v>16</v>
      </c>
      <c r="C5881" s="7" t="n">
        <v>500</v>
      </c>
    </row>
    <row r="5882" spans="1:9">
      <c r="A5882" t="s">
        <v>4</v>
      </c>
      <c r="B5882" s="4" t="s">
        <v>5</v>
      </c>
      <c r="C5882" s="4" t="s">
        <v>13</v>
      </c>
      <c r="D5882" s="4" t="s">
        <v>18</v>
      </c>
      <c r="E5882" s="4" t="s">
        <v>18</v>
      </c>
      <c r="F5882" s="4" t="s">
        <v>18</v>
      </c>
    </row>
    <row r="5883" spans="1:9">
      <c r="A5883" t="n">
        <v>47331</v>
      </c>
      <c r="B5883" s="38" t="n">
        <v>45</v>
      </c>
      <c r="C5883" s="7" t="n">
        <v>9</v>
      </c>
      <c r="D5883" s="7" t="n">
        <v>0.0500000007450581</v>
      </c>
      <c r="E5883" s="7" t="n">
        <v>0.0500000007450581</v>
      </c>
      <c r="F5883" s="7" t="n">
        <v>0.200000002980232</v>
      </c>
    </row>
    <row r="5884" spans="1:9">
      <c r="A5884" t="s">
        <v>4</v>
      </c>
      <c r="B5884" s="4" t="s">
        <v>5</v>
      </c>
      <c r="C5884" s="4" t="s">
        <v>13</v>
      </c>
      <c r="D5884" s="4" t="s">
        <v>10</v>
      </c>
      <c r="E5884" s="4" t="s">
        <v>6</v>
      </c>
    </row>
    <row r="5885" spans="1:9">
      <c r="A5885" t="n">
        <v>47345</v>
      </c>
      <c r="B5885" s="43" t="n">
        <v>51</v>
      </c>
      <c r="C5885" s="7" t="n">
        <v>4</v>
      </c>
      <c r="D5885" s="7" t="n">
        <v>0</v>
      </c>
      <c r="E5885" s="7" t="s">
        <v>103</v>
      </c>
    </row>
    <row r="5886" spans="1:9">
      <c r="A5886" t="s">
        <v>4</v>
      </c>
      <c r="B5886" s="4" t="s">
        <v>5</v>
      </c>
      <c r="C5886" s="4" t="s">
        <v>10</v>
      </c>
    </row>
    <row r="5887" spans="1:9">
      <c r="A5887" t="n">
        <v>47358</v>
      </c>
      <c r="B5887" s="30" t="n">
        <v>16</v>
      </c>
      <c r="C5887" s="7" t="n">
        <v>0</v>
      </c>
    </row>
    <row r="5888" spans="1:9">
      <c r="A5888" t="s">
        <v>4</v>
      </c>
      <c r="B5888" s="4" t="s">
        <v>5</v>
      </c>
      <c r="C5888" s="4" t="s">
        <v>10</v>
      </c>
      <c r="D5888" s="4" t="s">
        <v>13</v>
      </c>
      <c r="E5888" s="4" t="s">
        <v>9</v>
      </c>
      <c r="F5888" s="4" t="s">
        <v>62</v>
      </c>
      <c r="G5888" s="4" t="s">
        <v>13</v>
      </c>
      <c r="H5888" s="4" t="s">
        <v>13</v>
      </c>
    </row>
    <row r="5889" spans="1:18">
      <c r="A5889" t="n">
        <v>47361</v>
      </c>
      <c r="B5889" s="44" t="n">
        <v>26</v>
      </c>
      <c r="C5889" s="7" t="n">
        <v>0</v>
      </c>
      <c r="D5889" s="7" t="n">
        <v>17</v>
      </c>
      <c r="E5889" s="7" t="n">
        <v>52807</v>
      </c>
      <c r="F5889" s="7" t="s">
        <v>425</v>
      </c>
      <c r="G5889" s="7" t="n">
        <v>2</v>
      </c>
      <c r="H5889" s="7" t="n">
        <v>0</v>
      </c>
    </row>
    <row r="5890" spans="1:18">
      <c r="A5890" t="s">
        <v>4</v>
      </c>
      <c r="B5890" s="4" t="s">
        <v>5</v>
      </c>
    </row>
    <row r="5891" spans="1:18">
      <c r="A5891" t="n">
        <v>47399</v>
      </c>
      <c r="B5891" s="45" t="n">
        <v>28</v>
      </c>
    </row>
    <row r="5892" spans="1:18">
      <c r="A5892" t="s">
        <v>4</v>
      </c>
      <c r="B5892" s="4" t="s">
        <v>5</v>
      </c>
      <c r="C5892" s="4" t="s">
        <v>10</v>
      </c>
    </row>
    <row r="5893" spans="1:18">
      <c r="A5893" t="n">
        <v>47400</v>
      </c>
      <c r="B5893" s="30" t="n">
        <v>16</v>
      </c>
      <c r="C5893" s="7" t="n">
        <v>300</v>
      </c>
    </row>
    <row r="5894" spans="1:18">
      <c r="A5894" t="s">
        <v>4</v>
      </c>
      <c r="B5894" s="4" t="s">
        <v>5</v>
      </c>
      <c r="C5894" s="4" t="s">
        <v>13</v>
      </c>
      <c r="D5894" s="4" t="s">
        <v>18</v>
      </c>
      <c r="E5894" s="4" t="s">
        <v>18</v>
      </c>
      <c r="F5894" s="4" t="s">
        <v>18</v>
      </c>
    </row>
    <row r="5895" spans="1:18">
      <c r="A5895" t="n">
        <v>47403</v>
      </c>
      <c r="B5895" s="38" t="n">
        <v>45</v>
      </c>
      <c r="C5895" s="7" t="n">
        <v>9</v>
      </c>
      <c r="D5895" s="7" t="n">
        <v>0.0299999993294477</v>
      </c>
      <c r="E5895" s="7" t="n">
        <v>0.0299999993294477</v>
      </c>
      <c r="F5895" s="7" t="n">
        <v>0.150000005960464</v>
      </c>
    </row>
    <row r="5896" spans="1:18">
      <c r="A5896" t="s">
        <v>4</v>
      </c>
      <c r="B5896" s="4" t="s">
        <v>5</v>
      </c>
      <c r="C5896" s="4" t="s">
        <v>13</v>
      </c>
      <c r="D5896" s="4" t="s">
        <v>10</v>
      </c>
      <c r="E5896" s="4" t="s">
        <v>10</v>
      </c>
      <c r="F5896" s="4" t="s">
        <v>13</v>
      </c>
    </row>
    <row r="5897" spans="1:18">
      <c r="A5897" t="n">
        <v>47417</v>
      </c>
      <c r="B5897" s="51" t="n">
        <v>25</v>
      </c>
      <c r="C5897" s="7" t="n">
        <v>1</v>
      </c>
      <c r="D5897" s="7" t="n">
        <v>160</v>
      </c>
      <c r="E5897" s="7" t="n">
        <v>570</v>
      </c>
      <c r="F5897" s="7" t="n">
        <v>2</v>
      </c>
    </row>
    <row r="5898" spans="1:18">
      <c r="A5898" t="s">
        <v>4</v>
      </c>
      <c r="B5898" s="4" t="s">
        <v>5</v>
      </c>
      <c r="C5898" s="4" t="s">
        <v>13</v>
      </c>
      <c r="D5898" s="4" t="s">
        <v>10</v>
      </c>
      <c r="E5898" s="4" t="s">
        <v>6</v>
      </c>
    </row>
    <row r="5899" spans="1:18">
      <c r="A5899" t="n">
        <v>47424</v>
      </c>
      <c r="B5899" s="43" t="n">
        <v>51</v>
      </c>
      <c r="C5899" s="7" t="n">
        <v>4</v>
      </c>
      <c r="D5899" s="7" t="n">
        <v>7034</v>
      </c>
      <c r="E5899" s="7" t="s">
        <v>426</v>
      </c>
    </row>
    <row r="5900" spans="1:18">
      <c r="A5900" t="s">
        <v>4</v>
      </c>
      <c r="B5900" s="4" t="s">
        <v>5</v>
      </c>
      <c r="C5900" s="4" t="s">
        <v>10</v>
      </c>
    </row>
    <row r="5901" spans="1:18">
      <c r="A5901" t="n">
        <v>47439</v>
      </c>
      <c r="B5901" s="30" t="n">
        <v>16</v>
      </c>
      <c r="C5901" s="7" t="n">
        <v>0</v>
      </c>
    </row>
    <row r="5902" spans="1:18">
      <c r="A5902" t="s">
        <v>4</v>
      </c>
      <c r="B5902" s="4" t="s">
        <v>5</v>
      </c>
      <c r="C5902" s="4" t="s">
        <v>10</v>
      </c>
      <c r="D5902" s="4" t="s">
        <v>13</v>
      </c>
      <c r="E5902" s="4" t="s">
        <v>9</v>
      </c>
      <c r="F5902" s="4" t="s">
        <v>62</v>
      </c>
      <c r="G5902" s="4" t="s">
        <v>13</v>
      </c>
      <c r="H5902" s="4" t="s">
        <v>13</v>
      </c>
    </row>
    <row r="5903" spans="1:18">
      <c r="A5903" t="n">
        <v>47442</v>
      </c>
      <c r="B5903" s="44" t="n">
        <v>26</v>
      </c>
      <c r="C5903" s="7" t="n">
        <v>7034</v>
      </c>
      <c r="D5903" s="7" t="n">
        <v>17</v>
      </c>
      <c r="E5903" s="7" t="n">
        <v>28481</v>
      </c>
      <c r="F5903" s="7" t="s">
        <v>427</v>
      </c>
      <c r="G5903" s="7" t="n">
        <v>2</v>
      </c>
      <c r="H5903" s="7" t="n">
        <v>0</v>
      </c>
    </row>
    <row r="5904" spans="1:18">
      <c r="A5904" t="s">
        <v>4</v>
      </c>
      <c r="B5904" s="4" t="s">
        <v>5</v>
      </c>
    </row>
    <row r="5905" spans="1:8">
      <c r="A5905" t="n">
        <v>47462</v>
      </c>
      <c r="B5905" s="45" t="n">
        <v>28</v>
      </c>
    </row>
    <row r="5906" spans="1:8">
      <c r="A5906" t="s">
        <v>4</v>
      </c>
      <c r="B5906" s="4" t="s">
        <v>5</v>
      </c>
      <c r="C5906" s="4" t="s">
        <v>13</v>
      </c>
      <c r="D5906" s="4" t="s">
        <v>10</v>
      </c>
      <c r="E5906" s="4" t="s">
        <v>10</v>
      </c>
      <c r="F5906" s="4" t="s">
        <v>13</v>
      </c>
    </row>
    <row r="5907" spans="1:8">
      <c r="A5907" t="n">
        <v>47463</v>
      </c>
      <c r="B5907" s="51" t="n">
        <v>25</v>
      </c>
      <c r="C5907" s="7" t="n">
        <v>1</v>
      </c>
      <c r="D5907" s="7" t="n">
        <v>65535</v>
      </c>
      <c r="E5907" s="7" t="n">
        <v>65535</v>
      </c>
      <c r="F5907" s="7" t="n">
        <v>0</v>
      </c>
    </row>
    <row r="5908" spans="1:8">
      <c r="A5908" t="s">
        <v>4</v>
      </c>
      <c r="B5908" s="4" t="s">
        <v>5</v>
      </c>
      <c r="C5908" s="4" t="s">
        <v>10</v>
      </c>
      <c r="D5908" s="4" t="s">
        <v>13</v>
      </c>
    </row>
    <row r="5909" spans="1:8">
      <c r="A5909" t="n">
        <v>47470</v>
      </c>
      <c r="B5909" s="48" t="n">
        <v>89</v>
      </c>
      <c r="C5909" s="7" t="n">
        <v>65533</v>
      </c>
      <c r="D5909" s="7" t="n">
        <v>1</v>
      </c>
    </row>
    <row r="5910" spans="1:8">
      <c r="A5910" t="s">
        <v>4</v>
      </c>
      <c r="B5910" s="4" t="s">
        <v>5</v>
      </c>
      <c r="C5910" s="4" t="s">
        <v>13</v>
      </c>
      <c r="D5910" s="4" t="s">
        <v>10</v>
      </c>
      <c r="E5910" s="4" t="s">
        <v>18</v>
      </c>
    </row>
    <row r="5911" spans="1:8">
      <c r="A5911" t="n">
        <v>47474</v>
      </c>
      <c r="B5911" s="23" t="n">
        <v>58</v>
      </c>
      <c r="C5911" s="7" t="n">
        <v>101</v>
      </c>
      <c r="D5911" s="7" t="n">
        <v>500</v>
      </c>
      <c r="E5911" s="7" t="n">
        <v>1</v>
      </c>
    </row>
    <row r="5912" spans="1:8">
      <c r="A5912" t="s">
        <v>4</v>
      </c>
      <c r="B5912" s="4" t="s">
        <v>5</v>
      </c>
      <c r="C5912" s="4" t="s">
        <v>13</v>
      </c>
      <c r="D5912" s="4" t="s">
        <v>10</v>
      </c>
    </row>
    <row r="5913" spans="1:8">
      <c r="A5913" t="n">
        <v>47482</v>
      </c>
      <c r="B5913" s="23" t="n">
        <v>58</v>
      </c>
      <c r="C5913" s="7" t="n">
        <v>254</v>
      </c>
      <c r="D5913" s="7" t="n">
        <v>0</v>
      </c>
    </row>
    <row r="5914" spans="1:8">
      <c r="A5914" t="s">
        <v>4</v>
      </c>
      <c r="B5914" s="4" t="s">
        <v>5</v>
      </c>
      <c r="C5914" s="4" t="s">
        <v>13</v>
      </c>
    </row>
    <row r="5915" spans="1:8">
      <c r="A5915" t="n">
        <v>47486</v>
      </c>
      <c r="B5915" s="38" t="n">
        <v>45</v>
      </c>
      <c r="C5915" s="7" t="n">
        <v>0</v>
      </c>
    </row>
    <row r="5916" spans="1:8">
      <c r="A5916" t="s">
        <v>4</v>
      </c>
      <c r="B5916" s="4" t="s">
        <v>5</v>
      </c>
      <c r="C5916" s="4" t="s">
        <v>13</v>
      </c>
      <c r="D5916" s="4" t="s">
        <v>13</v>
      </c>
      <c r="E5916" s="4" t="s">
        <v>18</v>
      </c>
      <c r="F5916" s="4" t="s">
        <v>18</v>
      </c>
      <c r="G5916" s="4" t="s">
        <v>18</v>
      </c>
      <c r="H5916" s="4" t="s">
        <v>10</v>
      </c>
    </row>
    <row r="5917" spans="1:8">
      <c r="A5917" t="n">
        <v>47488</v>
      </c>
      <c r="B5917" s="38" t="n">
        <v>45</v>
      </c>
      <c r="C5917" s="7" t="n">
        <v>2</v>
      </c>
      <c r="D5917" s="7" t="n">
        <v>3</v>
      </c>
      <c r="E5917" s="7" t="n">
        <v>0.0199999995529652</v>
      </c>
      <c r="F5917" s="7" t="n">
        <v>-48.7900009155273</v>
      </c>
      <c r="G5917" s="7" t="n">
        <v>14.6499996185303</v>
      </c>
      <c r="H5917" s="7" t="n">
        <v>0</v>
      </c>
    </row>
    <row r="5918" spans="1:8">
      <c r="A5918" t="s">
        <v>4</v>
      </c>
      <c r="B5918" s="4" t="s">
        <v>5</v>
      </c>
      <c r="C5918" s="4" t="s">
        <v>13</v>
      </c>
      <c r="D5918" s="4" t="s">
        <v>13</v>
      </c>
      <c r="E5918" s="4" t="s">
        <v>18</v>
      </c>
      <c r="F5918" s="4" t="s">
        <v>18</v>
      </c>
      <c r="G5918" s="4" t="s">
        <v>18</v>
      </c>
      <c r="H5918" s="4" t="s">
        <v>10</v>
      </c>
      <c r="I5918" s="4" t="s">
        <v>13</v>
      </c>
    </row>
    <row r="5919" spans="1:8">
      <c r="A5919" t="n">
        <v>47505</v>
      </c>
      <c r="B5919" s="38" t="n">
        <v>45</v>
      </c>
      <c r="C5919" s="7" t="n">
        <v>4</v>
      </c>
      <c r="D5919" s="7" t="n">
        <v>3</v>
      </c>
      <c r="E5919" s="7" t="n">
        <v>350.329986572266</v>
      </c>
      <c r="F5919" s="7" t="n">
        <v>32.9500007629395</v>
      </c>
      <c r="G5919" s="7" t="n">
        <v>0</v>
      </c>
      <c r="H5919" s="7" t="n">
        <v>0</v>
      </c>
      <c r="I5919" s="7" t="n">
        <v>0</v>
      </c>
    </row>
    <row r="5920" spans="1:8">
      <c r="A5920" t="s">
        <v>4</v>
      </c>
      <c r="B5920" s="4" t="s">
        <v>5</v>
      </c>
      <c r="C5920" s="4" t="s">
        <v>13</v>
      </c>
      <c r="D5920" s="4" t="s">
        <v>13</v>
      </c>
      <c r="E5920" s="4" t="s">
        <v>18</v>
      </c>
      <c r="F5920" s="4" t="s">
        <v>10</v>
      </c>
    </row>
    <row r="5921" spans="1:9">
      <c r="A5921" t="n">
        <v>47523</v>
      </c>
      <c r="B5921" s="38" t="n">
        <v>45</v>
      </c>
      <c r="C5921" s="7" t="n">
        <v>5</v>
      </c>
      <c r="D5921" s="7" t="n">
        <v>3</v>
      </c>
      <c r="E5921" s="7" t="n">
        <v>1.79999995231628</v>
      </c>
      <c r="F5921" s="7" t="n">
        <v>0</v>
      </c>
    </row>
    <row r="5922" spans="1:9">
      <c r="A5922" t="s">
        <v>4</v>
      </c>
      <c r="B5922" s="4" t="s">
        <v>5</v>
      </c>
      <c r="C5922" s="4" t="s">
        <v>13</v>
      </c>
      <c r="D5922" s="4" t="s">
        <v>13</v>
      </c>
      <c r="E5922" s="4" t="s">
        <v>18</v>
      </c>
      <c r="F5922" s="4" t="s">
        <v>10</v>
      </c>
    </row>
    <row r="5923" spans="1:9">
      <c r="A5923" t="n">
        <v>47532</v>
      </c>
      <c r="B5923" s="38" t="n">
        <v>45</v>
      </c>
      <c r="C5923" s="7" t="n">
        <v>11</v>
      </c>
      <c r="D5923" s="7" t="n">
        <v>3</v>
      </c>
      <c r="E5923" s="7" t="n">
        <v>37.4000015258789</v>
      </c>
      <c r="F5923" s="7" t="n">
        <v>0</v>
      </c>
    </row>
    <row r="5924" spans="1:9">
      <c r="A5924" t="s">
        <v>4</v>
      </c>
      <c r="B5924" s="4" t="s">
        <v>5</v>
      </c>
      <c r="C5924" s="4" t="s">
        <v>13</v>
      </c>
      <c r="D5924" s="4" t="s">
        <v>13</v>
      </c>
      <c r="E5924" s="4" t="s">
        <v>18</v>
      </c>
      <c r="F5924" s="4" t="s">
        <v>18</v>
      </c>
      <c r="G5924" s="4" t="s">
        <v>18</v>
      </c>
      <c r="H5924" s="4" t="s">
        <v>10</v>
      </c>
    </row>
    <row r="5925" spans="1:9">
      <c r="A5925" t="n">
        <v>47541</v>
      </c>
      <c r="B5925" s="38" t="n">
        <v>45</v>
      </c>
      <c r="C5925" s="7" t="n">
        <v>2</v>
      </c>
      <c r="D5925" s="7" t="n">
        <v>3</v>
      </c>
      <c r="E5925" s="7" t="n">
        <v>-0.00999999977648258</v>
      </c>
      <c r="F5925" s="7" t="n">
        <v>-48.8300018310547</v>
      </c>
      <c r="G5925" s="7" t="n">
        <v>14.6599998474121</v>
      </c>
      <c r="H5925" s="7" t="n">
        <v>3000</v>
      </c>
    </row>
    <row r="5926" spans="1:9">
      <c r="A5926" t="s">
        <v>4</v>
      </c>
      <c r="B5926" s="4" t="s">
        <v>5</v>
      </c>
      <c r="C5926" s="4" t="s">
        <v>13</v>
      </c>
      <c r="D5926" s="4" t="s">
        <v>13</v>
      </c>
      <c r="E5926" s="4" t="s">
        <v>18</v>
      </c>
      <c r="F5926" s="4" t="s">
        <v>18</v>
      </c>
      <c r="G5926" s="4" t="s">
        <v>18</v>
      </c>
      <c r="H5926" s="4" t="s">
        <v>10</v>
      </c>
      <c r="I5926" s="4" t="s">
        <v>13</v>
      </c>
    </row>
    <row r="5927" spans="1:9">
      <c r="A5927" t="n">
        <v>47558</v>
      </c>
      <c r="B5927" s="38" t="n">
        <v>45</v>
      </c>
      <c r="C5927" s="7" t="n">
        <v>4</v>
      </c>
      <c r="D5927" s="7" t="n">
        <v>3</v>
      </c>
      <c r="E5927" s="7" t="n">
        <v>359.609985351563</v>
      </c>
      <c r="F5927" s="7" t="n">
        <v>9.1899995803833</v>
      </c>
      <c r="G5927" s="7" t="n">
        <v>0</v>
      </c>
      <c r="H5927" s="7" t="n">
        <v>3000</v>
      </c>
      <c r="I5927" s="7" t="n">
        <v>0</v>
      </c>
    </row>
    <row r="5928" spans="1:9">
      <c r="A5928" t="s">
        <v>4</v>
      </c>
      <c r="B5928" s="4" t="s">
        <v>5</v>
      </c>
      <c r="C5928" s="4" t="s">
        <v>13</v>
      </c>
      <c r="D5928" s="4" t="s">
        <v>13</v>
      </c>
      <c r="E5928" s="4" t="s">
        <v>18</v>
      </c>
      <c r="F5928" s="4" t="s">
        <v>10</v>
      </c>
    </row>
    <row r="5929" spans="1:9">
      <c r="A5929" t="n">
        <v>47576</v>
      </c>
      <c r="B5929" s="38" t="n">
        <v>45</v>
      </c>
      <c r="C5929" s="7" t="n">
        <v>5</v>
      </c>
      <c r="D5929" s="7" t="n">
        <v>3</v>
      </c>
      <c r="E5929" s="7" t="n">
        <v>1</v>
      </c>
      <c r="F5929" s="7" t="n">
        <v>3000</v>
      </c>
    </row>
    <row r="5930" spans="1:9">
      <c r="A5930" t="s">
        <v>4</v>
      </c>
      <c r="B5930" s="4" t="s">
        <v>5</v>
      </c>
      <c r="C5930" s="4" t="s">
        <v>13</v>
      </c>
      <c r="D5930" s="4" t="s">
        <v>13</v>
      </c>
      <c r="E5930" s="4" t="s">
        <v>18</v>
      </c>
      <c r="F5930" s="4" t="s">
        <v>10</v>
      </c>
    </row>
    <row r="5931" spans="1:9">
      <c r="A5931" t="n">
        <v>47585</v>
      </c>
      <c r="B5931" s="38" t="n">
        <v>45</v>
      </c>
      <c r="C5931" s="7" t="n">
        <v>11</v>
      </c>
      <c r="D5931" s="7" t="n">
        <v>3</v>
      </c>
      <c r="E5931" s="7" t="n">
        <v>37.4000015258789</v>
      </c>
      <c r="F5931" s="7" t="n">
        <v>3000</v>
      </c>
    </row>
    <row r="5932" spans="1:9">
      <c r="A5932" t="s">
        <v>4</v>
      </c>
      <c r="B5932" s="4" t="s">
        <v>5</v>
      </c>
      <c r="C5932" s="4" t="s">
        <v>13</v>
      </c>
      <c r="D5932" s="4" t="s">
        <v>10</v>
      </c>
      <c r="E5932" s="4" t="s">
        <v>6</v>
      </c>
      <c r="F5932" s="4" t="s">
        <v>6</v>
      </c>
      <c r="G5932" s="4" t="s">
        <v>6</v>
      </c>
      <c r="H5932" s="4" t="s">
        <v>6</v>
      </c>
    </row>
    <row r="5933" spans="1:9">
      <c r="A5933" t="n">
        <v>47594</v>
      </c>
      <c r="B5933" s="43" t="n">
        <v>51</v>
      </c>
      <c r="C5933" s="7" t="n">
        <v>3</v>
      </c>
      <c r="D5933" s="7" t="n">
        <v>23</v>
      </c>
      <c r="E5933" s="7" t="s">
        <v>64</v>
      </c>
      <c r="F5933" s="7" t="s">
        <v>67</v>
      </c>
      <c r="G5933" s="7" t="s">
        <v>66</v>
      </c>
      <c r="H5933" s="7" t="s">
        <v>67</v>
      </c>
    </row>
    <row r="5934" spans="1:9">
      <c r="A5934" t="s">
        <v>4</v>
      </c>
      <c r="B5934" s="4" t="s">
        <v>5</v>
      </c>
      <c r="C5934" s="4" t="s">
        <v>10</v>
      </c>
      <c r="D5934" s="4" t="s">
        <v>18</v>
      </c>
      <c r="E5934" s="4" t="s">
        <v>18</v>
      </c>
      <c r="F5934" s="4" t="s">
        <v>18</v>
      </c>
      <c r="G5934" s="4" t="s">
        <v>18</v>
      </c>
    </row>
    <row r="5935" spans="1:9">
      <c r="A5935" t="n">
        <v>47607</v>
      </c>
      <c r="B5935" s="34" t="n">
        <v>46</v>
      </c>
      <c r="C5935" s="7" t="n">
        <v>23</v>
      </c>
      <c r="D5935" s="7" t="n">
        <v>0</v>
      </c>
      <c r="E5935" s="7" t="n">
        <v>-50</v>
      </c>
      <c r="F5935" s="7" t="n">
        <v>14.5900001525879</v>
      </c>
      <c r="G5935" s="7" t="n">
        <v>0</v>
      </c>
    </row>
    <row r="5936" spans="1:9">
      <c r="A5936" t="s">
        <v>4</v>
      </c>
      <c r="B5936" s="4" t="s">
        <v>5</v>
      </c>
      <c r="C5936" s="4" t="s">
        <v>13</v>
      </c>
      <c r="D5936" s="4" t="s">
        <v>10</v>
      </c>
    </row>
    <row r="5937" spans="1:9">
      <c r="A5937" t="n">
        <v>47626</v>
      </c>
      <c r="B5937" s="38" t="n">
        <v>45</v>
      </c>
      <c r="C5937" s="7" t="n">
        <v>7</v>
      </c>
      <c r="D5937" s="7" t="n">
        <v>255</v>
      </c>
    </row>
    <row r="5938" spans="1:9">
      <c r="A5938" t="s">
        <v>4</v>
      </c>
      <c r="B5938" s="4" t="s">
        <v>5</v>
      </c>
      <c r="C5938" s="4" t="s">
        <v>13</v>
      </c>
      <c r="D5938" s="4" t="s">
        <v>13</v>
      </c>
      <c r="E5938" s="4" t="s">
        <v>18</v>
      </c>
      <c r="F5938" s="4" t="s">
        <v>10</v>
      </c>
    </row>
    <row r="5939" spans="1:9">
      <c r="A5939" t="n">
        <v>47630</v>
      </c>
      <c r="B5939" s="38" t="n">
        <v>45</v>
      </c>
      <c r="C5939" s="7" t="n">
        <v>5</v>
      </c>
      <c r="D5939" s="7" t="n">
        <v>3</v>
      </c>
      <c r="E5939" s="7" t="n">
        <v>0.899999976158142</v>
      </c>
      <c r="F5939" s="7" t="n">
        <v>20000</v>
      </c>
    </row>
    <row r="5940" spans="1:9">
      <c r="A5940" t="s">
        <v>4</v>
      </c>
      <c r="B5940" s="4" t="s">
        <v>5</v>
      </c>
      <c r="C5940" s="4" t="s">
        <v>13</v>
      </c>
      <c r="D5940" s="4" t="s">
        <v>10</v>
      </c>
      <c r="E5940" s="4" t="s">
        <v>6</v>
      </c>
    </row>
    <row r="5941" spans="1:9">
      <c r="A5941" t="n">
        <v>47639</v>
      </c>
      <c r="B5941" s="43" t="n">
        <v>51</v>
      </c>
      <c r="C5941" s="7" t="n">
        <v>4</v>
      </c>
      <c r="D5941" s="7" t="n">
        <v>23</v>
      </c>
      <c r="E5941" s="7" t="s">
        <v>249</v>
      </c>
    </row>
    <row r="5942" spans="1:9">
      <c r="A5942" t="s">
        <v>4</v>
      </c>
      <c r="B5942" s="4" t="s">
        <v>5</v>
      </c>
      <c r="C5942" s="4" t="s">
        <v>10</v>
      </c>
    </row>
    <row r="5943" spans="1:9">
      <c r="A5943" t="n">
        <v>47653</v>
      </c>
      <c r="B5943" s="30" t="n">
        <v>16</v>
      </c>
      <c r="C5943" s="7" t="n">
        <v>0</v>
      </c>
    </row>
    <row r="5944" spans="1:9">
      <c r="A5944" t="s">
        <v>4</v>
      </c>
      <c r="B5944" s="4" t="s">
        <v>5</v>
      </c>
      <c r="C5944" s="4" t="s">
        <v>10</v>
      </c>
      <c r="D5944" s="4" t="s">
        <v>13</v>
      </c>
      <c r="E5944" s="4" t="s">
        <v>9</v>
      </c>
      <c r="F5944" s="4" t="s">
        <v>62</v>
      </c>
      <c r="G5944" s="4" t="s">
        <v>13</v>
      </c>
      <c r="H5944" s="4" t="s">
        <v>13</v>
      </c>
    </row>
    <row r="5945" spans="1:9">
      <c r="A5945" t="n">
        <v>47656</v>
      </c>
      <c r="B5945" s="44" t="n">
        <v>26</v>
      </c>
      <c r="C5945" s="7" t="n">
        <v>23</v>
      </c>
      <c r="D5945" s="7" t="n">
        <v>17</v>
      </c>
      <c r="E5945" s="7" t="n">
        <v>28482</v>
      </c>
      <c r="F5945" s="7" t="s">
        <v>428</v>
      </c>
      <c r="G5945" s="7" t="n">
        <v>2</v>
      </c>
      <c r="H5945" s="7" t="n">
        <v>0</v>
      </c>
    </row>
    <row r="5946" spans="1:9">
      <c r="A5946" t="s">
        <v>4</v>
      </c>
      <c r="B5946" s="4" t="s">
        <v>5</v>
      </c>
    </row>
    <row r="5947" spans="1:9">
      <c r="A5947" t="n">
        <v>47697</v>
      </c>
      <c r="B5947" s="45" t="n">
        <v>28</v>
      </c>
    </row>
    <row r="5948" spans="1:9">
      <c r="A5948" t="s">
        <v>4</v>
      </c>
      <c r="B5948" s="4" t="s">
        <v>5</v>
      </c>
      <c r="C5948" s="4" t="s">
        <v>10</v>
      </c>
    </row>
    <row r="5949" spans="1:9">
      <c r="A5949" t="n">
        <v>47698</v>
      </c>
      <c r="B5949" s="30" t="n">
        <v>16</v>
      </c>
      <c r="C5949" s="7" t="n">
        <v>500</v>
      </c>
    </row>
    <row r="5950" spans="1:9">
      <c r="A5950" t="s">
        <v>4</v>
      </c>
      <c r="B5950" s="4" t="s">
        <v>5</v>
      </c>
      <c r="C5950" s="4" t="s">
        <v>13</v>
      </c>
      <c r="D5950" s="4" t="s">
        <v>18</v>
      </c>
      <c r="E5950" s="4" t="s">
        <v>18</v>
      </c>
      <c r="F5950" s="4" t="s">
        <v>18</v>
      </c>
    </row>
    <row r="5951" spans="1:9">
      <c r="A5951" t="n">
        <v>47701</v>
      </c>
      <c r="B5951" s="38" t="n">
        <v>45</v>
      </c>
      <c r="C5951" s="7" t="n">
        <v>9</v>
      </c>
      <c r="D5951" s="7" t="n">
        <v>0.0500000007450581</v>
      </c>
      <c r="E5951" s="7" t="n">
        <v>0.0500000007450581</v>
      </c>
      <c r="F5951" s="7" t="n">
        <v>0.200000002980232</v>
      </c>
    </row>
    <row r="5952" spans="1:9">
      <c r="A5952" t="s">
        <v>4</v>
      </c>
      <c r="B5952" s="4" t="s">
        <v>5</v>
      </c>
      <c r="C5952" s="4" t="s">
        <v>13</v>
      </c>
      <c r="D5952" s="4" t="s">
        <v>10</v>
      </c>
      <c r="E5952" s="4" t="s">
        <v>6</v>
      </c>
    </row>
    <row r="5953" spans="1:8">
      <c r="A5953" t="n">
        <v>47715</v>
      </c>
      <c r="B5953" s="43" t="n">
        <v>51</v>
      </c>
      <c r="C5953" s="7" t="n">
        <v>4</v>
      </c>
      <c r="D5953" s="7" t="n">
        <v>23</v>
      </c>
      <c r="E5953" s="7" t="s">
        <v>110</v>
      </c>
    </row>
    <row r="5954" spans="1:8">
      <c r="A5954" t="s">
        <v>4</v>
      </c>
      <c r="B5954" s="4" t="s">
        <v>5</v>
      </c>
      <c r="C5954" s="4" t="s">
        <v>10</v>
      </c>
    </row>
    <row r="5955" spans="1:8">
      <c r="A5955" t="n">
        <v>47728</v>
      </c>
      <c r="B5955" s="30" t="n">
        <v>16</v>
      </c>
      <c r="C5955" s="7" t="n">
        <v>0</v>
      </c>
    </row>
    <row r="5956" spans="1:8">
      <c r="A5956" t="s">
        <v>4</v>
      </c>
      <c r="B5956" s="4" t="s">
        <v>5</v>
      </c>
      <c r="C5956" s="4" t="s">
        <v>10</v>
      </c>
      <c r="D5956" s="4" t="s">
        <v>13</v>
      </c>
      <c r="E5956" s="4" t="s">
        <v>9</v>
      </c>
      <c r="F5956" s="4" t="s">
        <v>62</v>
      </c>
      <c r="G5956" s="4" t="s">
        <v>13</v>
      </c>
      <c r="H5956" s="4" t="s">
        <v>13</v>
      </c>
    </row>
    <row r="5957" spans="1:8">
      <c r="A5957" t="n">
        <v>47731</v>
      </c>
      <c r="B5957" s="44" t="n">
        <v>26</v>
      </c>
      <c r="C5957" s="7" t="n">
        <v>23</v>
      </c>
      <c r="D5957" s="7" t="n">
        <v>17</v>
      </c>
      <c r="E5957" s="7" t="n">
        <v>28483</v>
      </c>
      <c r="F5957" s="7" t="s">
        <v>429</v>
      </c>
      <c r="G5957" s="7" t="n">
        <v>2</v>
      </c>
      <c r="H5957" s="7" t="n">
        <v>0</v>
      </c>
    </row>
    <row r="5958" spans="1:8">
      <c r="A5958" t="s">
        <v>4</v>
      </c>
      <c r="B5958" s="4" t="s">
        <v>5</v>
      </c>
    </row>
    <row r="5959" spans="1:8">
      <c r="A5959" t="n">
        <v>47771</v>
      </c>
      <c r="B5959" s="45" t="n">
        <v>28</v>
      </c>
    </row>
    <row r="5960" spans="1:8">
      <c r="A5960" t="s">
        <v>4</v>
      </c>
      <c r="B5960" s="4" t="s">
        <v>5</v>
      </c>
      <c r="C5960" s="4" t="s">
        <v>10</v>
      </c>
      <c r="D5960" s="4" t="s">
        <v>13</v>
      </c>
    </row>
    <row r="5961" spans="1:8">
      <c r="A5961" t="n">
        <v>47772</v>
      </c>
      <c r="B5961" s="48" t="n">
        <v>89</v>
      </c>
      <c r="C5961" s="7" t="n">
        <v>65533</v>
      </c>
      <c r="D5961" s="7" t="n">
        <v>1</v>
      </c>
    </row>
    <row r="5962" spans="1:8">
      <c r="A5962" t="s">
        <v>4</v>
      </c>
      <c r="B5962" s="4" t="s">
        <v>5</v>
      </c>
      <c r="C5962" s="4" t="s">
        <v>13</v>
      </c>
      <c r="D5962" s="4" t="s">
        <v>10</v>
      </c>
      <c r="E5962" s="4" t="s">
        <v>13</v>
      </c>
    </row>
    <row r="5963" spans="1:8">
      <c r="A5963" t="n">
        <v>47776</v>
      </c>
      <c r="B5963" s="20" t="n">
        <v>49</v>
      </c>
      <c r="C5963" s="7" t="n">
        <v>1</v>
      </c>
      <c r="D5963" s="7" t="n">
        <v>2000</v>
      </c>
      <c r="E5963" s="7" t="n">
        <v>0</v>
      </c>
    </row>
    <row r="5964" spans="1:8">
      <c r="A5964" t="s">
        <v>4</v>
      </c>
      <c r="B5964" s="4" t="s">
        <v>5</v>
      </c>
      <c r="C5964" s="4" t="s">
        <v>13</v>
      </c>
      <c r="D5964" s="4" t="s">
        <v>10</v>
      </c>
      <c r="E5964" s="4" t="s">
        <v>10</v>
      </c>
    </row>
    <row r="5965" spans="1:8">
      <c r="A5965" t="n">
        <v>47781</v>
      </c>
      <c r="B5965" s="14" t="n">
        <v>50</v>
      </c>
      <c r="C5965" s="7" t="n">
        <v>1</v>
      </c>
      <c r="D5965" s="7" t="n">
        <v>8203</v>
      </c>
      <c r="E5965" s="7" t="n">
        <v>1000</v>
      </c>
    </row>
    <row r="5966" spans="1:8">
      <c r="A5966" t="s">
        <v>4</v>
      </c>
      <c r="B5966" s="4" t="s">
        <v>5</v>
      </c>
      <c r="C5966" s="4" t="s">
        <v>13</v>
      </c>
      <c r="D5966" s="4" t="s">
        <v>10</v>
      </c>
      <c r="E5966" s="4" t="s">
        <v>10</v>
      </c>
    </row>
    <row r="5967" spans="1:8">
      <c r="A5967" t="n">
        <v>47787</v>
      </c>
      <c r="B5967" s="14" t="n">
        <v>50</v>
      </c>
      <c r="C5967" s="7" t="n">
        <v>1</v>
      </c>
      <c r="D5967" s="7" t="n">
        <v>8121</v>
      </c>
      <c r="E5967" s="7" t="n">
        <v>1000</v>
      </c>
    </row>
    <row r="5968" spans="1:8">
      <c r="A5968" t="s">
        <v>4</v>
      </c>
      <c r="B5968" s="4" t="s">
        <v>5</v>
      </c>
      <c r="C5968" s="4" t="s">
        <v>13</v>
      </c>
      <c r="D5968" s="4" t="s">
        <v>10</v>
      </c>
      <c r="E5968" s="4" t="s">
        <v>18</v>
      </c>
    </row>
    <row r="5969" spans="1:8">
      <c r="A5969" t="n">
        <v>47793</v>
      </c>
      <c r="B5969" s="23" t="n">
        <v>58</v>
      </c>
      <c r="C5969" s="7" t="n">
        <v>0</v>
      </c>
      <c r="D5969" s="7" t="n">
        <v>1000</v>
      </c>
      <c r="E5969" s="7" t="n">
        <v>1</v>
      </c>
    </row>
    <row r="5970" spans="1:8">
      <c r="A5970" t="s">
        <v>4</v>
      </c>
      <c r="B5970" s="4" t="s">
        <v>5</v>
      </c>
      <c r="C5970" s="4" t="s">
        <v>13</v>
      </c>
      <c r="D5970" s="4" t="s">
        <v>10</v>
      </c>
    </row>
    <row r="5971" spans="1:8">
      <c r="A5971" t="n">
        <v>47801</v>
      </c>
      <c r="B5971" s="23" t="n">
        <v>58</v>
      </c>
      <c r="C5971" s="7" t="n">
        <v>255</v>
      </c>
      <c r="D5971" s="7" t="n">
        <v>0</v>
      </c>
    </row>
    <row r="5972" spans="1:8">
      <c r="A5972" t="s">
        <v>4</v>
      </c>
      <c r="B5972" s="4" t="s">
        <v>5</v>
      </c>
      <c r="C5972" s="4" t="s">
        <v>13</v>
      </c>
      <c r="D5972" s="4" t="s">
        <v>10</v>
      </c>
      <c r="E5972" s="4" t="s">
        <v>10</v>
      </c>
      <c r="F5972" s="4" t="s">
        <v>9</v>
      </c>
      <c r="G5972" s="4" t="s">
        <v>9</v>
      </c>
      <c r="H5972" s="4" t="s">
        <v>9</v>
      </c>
    </row>
    <row r="5973" spans="1:8">
      <c r="A5973" t="n">
        <v>47805</v>
      </c>
      <c r="B5973" s="74" t="n">
        <v>97</v>
      </c>
      <c r="C5973" s="7" t="n">
        <v>7</v>
      </c>
      <c r="D5973" s="7" t="n">
        <v>0</v>
      </c>
      <c r="E5973" s="7" t="n">
        <v>0</v>
      </c>
      <c r="F5973" s="7" t="n">
        <v>0</v>
      </c>
      <c r="G5973" s="7" t="n">
        <v>0</v>
      </c>
      <c r="H5973" s="7" t="n">
        <v>0</v>
      </c>
    </row>
    <row r="5974" spans="1:8">
      <c r="A5974" t="s">
        <v>4</v>
      </c>
      <c r="B5974" s="4" t="s">
        <v>5</v>
      </c>
      <c r="C5974" s="4" t="s">
        <v>13</v>
      </c>
      <c r="D5974" s="4" t="s">
        <v>13</v>
      </c>
      <c r="E5974" s="4" t="s">
        <v>9</v>
      </c>
      <c r="F5974" s="4" t="s">
        <v>13</v>
      </c>
      <c r="G5974" s="4" t="s">
        <v>13</v>
      </c>
    </row>
    <row r="5975" spans="1:8">
      <c r="A5975" t="n">
        <v>47823</v>
      </c>
      <c r="B5975" s="73" t="n">
        <v>8</v>
      </c>
      <c r="C5975" s="7" t="n">
        <v>5</v>
      </c>
      <c r="D5975" s="7" t="n">
        <v>0</v>
      </c>
      <c r="E5975" s="7" t="n">
        <v>0</v>
      </c>
      <c r="F5975" s="7" t="n">
        <v>19</v>
      </c>
      <c r="G5975" s="7" t="n">
        <v>1</v>
      </c>
    </row>
    <row r="5976" spans="1:8">
      <c r="A5976" t="s">
        <v>4</v>
      </c>
      <c r="B5976" s="4" t="s">
        <v>5</v>
      </c>
      <c r="C5976" s="4" t="s">
        <v>13</v>
      </c>
      <c r="D5976" s="4" t="s">
        <v>6</v>
      </c>
      <c r="E5976" s="4" t="s">
        <v>10</v>
      </c>
    </row>
    <row r="5977" spans="1:8">
      <c r="A5977" t="n">
        <v>47832</v>
      </c>
      <c r="B5977" s="64" t="n">
        <v>94</v>
      </c>
      <c r="C5977" s="7" t="n">
        <v>1</v>
      </c>
      <c r="D5977" s="7" t="s">
        <v>238</v>
      </c>
      <c r="E5977" s="7" t="n">
        <v>1</v>
      </c>
    </row>
    <row r="5978" spans="1:8">
      <c r="A5978" t="s">
        <v>4</v>
      </c>
      <c r="B5978" s="4" t="s">
        <v>5</v>
      </c>
      <c r="C5978" s="4" t="s">
        <v>13</v>
      </c>
      <c r="D5978" s="4" t="s">
        <v>6</v>
      </c>
      <c r="E5978" s="4" t="s">
        <v>10</v>
      </c>
    </row>
    <row r="5979" spans="1:8">
      <c r="A5979" t="n">
        <v>47845</v>
      </c>
      <c r="B5979" s="64" t="n">
        <v>94</v>
      </c>
      <c r="C5979" s="7" t="n">
        <v>1</v>
      </c>
      <c r="D5979" s="7" t="s">
        <v>238</v>
      </c>
      <c r="E5979" s="7" t="n">
        <v>2</v>
      </c>
    </row>
    <row r="5980" spans="1:8">
      <c r="A5980" t="s">
        <v>4</v>
      </c>
      <c r="B5980" s="4" t="s">
        <v>5</v>
      </c>
      <c r="C5980" s="4" t="s">
        <v>13</v>
      </c>
      <c r="D5980" s="4" t="s">
        <v>6</v>
      </c>
      <c r="E5980" s="4" t="s">
        <v>10</v>
      </c>
    </row>
    <row r="5981" spans="1:8">
      <c r="A5981" t="n">
        <v>47858</v>
      </c>
      <c r="B5981" s="64" t="n">
        <v>94</v>
      </c>
      <c r="C5981" s="7" t="n">
        <v>0</v>
      </c>
      <c r="D5981" s="7" t="s">
        <v>238</v>
      </c>
      <c r="E5981" s="7" t="n">
        <v>4</v>
      </c>
    </row>
    <row r="5982" spans="1:8">
      <c r="A5982" t="s">
        <v>4</v>
      </c>
      <c r="B5982" s="4" t="s">
        <v>5</v>
      </c>
      <c r="C5982" s="4" t="s">
        <v>13</v>
      </c>
      <c r="D5982" s="4" t="s">
        <v>6</v>
      </c>
      <c r="E5982" s="4" t="s">
        <v>10</v>
      </c>
    </row>
    <row r="5983" spans="1:8">
      <c r="A5983" t="n">
        <v>47871</v>
      </c>
      <c r="B5983" s="64" t="n">
        <v>94</v>
      </c>
      <c r="C5983" s="7" t="n">
        <v>1</v>
      </c>
      <c r="D5983" s="7" t="s">
        <v>239</v>
      </c>
      <c r="E5983" s="7" t="n">
        <v>1</v>
      </c>
    </row>
    <row r="5984" spans="1:8">
      <c r="A5984" t="s">
        <v>4</v>
      </c>
      <c r="B5984" s="4" t="s">
        <v>5</v>
      </c>
      <c r="C5984" s="4" t="s">
        <v>13</v>
      </c>
      <c r="D5984" s="4" t="s">
        <v>6</v>
      </c>
      <c r="E5984" s="4" t="s">
        <v>10</v>
      </c>
    </row>
    <row r="5985" spans="1:8">
      <c r="A5985" t="n">
        <v>47884</v>
      </c>
      <c r="B5985" s="64" t="n">
        <v>94</v>
      </c>
      <c r="C5985" s="7" t="n">
        <v>1</v>
      </c>
      <c r="D5985" s="7" t="s">
        <v>239</v>
      </c>
      <c r="E5985" s="7" t="n">
        <v>2</v>
      </c>
    </row>
    <row r="5986" spans="1:8">
      <c r="A5986" t="s">
        <v>4</v>
      </c>
      <c r="B5986" s="4" t="s">
        <v>5</v>
      </c>
      <c r="C5986" s="4" t="s">
        <v>13</v>
      </c>
      <c r="D5986" s="4" t="s">
        <v>6</v>
      </c>
      <c r="E5986" s="4" t="s">
        <v>10</v>
      </c>
    </row>
    <row r="5987" spans="1:8">
      <c r="A5987" t="n">
        <v>47897</v>
      </c>
      <c r="B5987" s="64" t="n">
        <v>94</v>
      </c>
      <c r="C5987" s="7" t="n">
        <v>0</v>
      </c>
      <c r="D5987" s="7" t="s">
        <v>239</v>
      </c>
      <c r="E5987" s="7" t="n">
        <v>4</v>
      </c>
    </row>
    <row r="5988" spans="1:8">
      <c r="A5988" t="s">
        <v>4</v>
      </c>
      <c r="B5988" s="4" t="s">
        <v>5</v>
      </c>
      <c r="C5988" s="4" t="s">
        <v>10</v>
      </c>
      <c r="D5988" s="4" t="s">
        <v>9</v>
      </c>
    </row>
    <row r="5989" spans="1:8">
      <c r="A5989" t="n">
        <v>47910</v>
      </c>
      <c r="B5989" s="35" t="n">
        <v>43</v>
      </c>
      <c r="C5989" s="7" t="n">
        <v>0</v>
      </c>
      <c r="D5989" s="7" t="n">
        <v>128</v>
      </c>
    </row>
    <row r="5990" spans="1:8">
      <c r="A5990" t="s">
        <v>4</v>
      </c>
      <c r="B5990" s="4" t="s">
        <v>5</v>
      </c>
      <c r="C5990" s="4" t="s">
        <v>10</v>
      </c>
      <c r="D5990" s="4" t="s">
        <v>9</v>
      </c>
    </row>
    <row r="5991" spans="1:8">
      <c r="A5991" t="n">
        <v>47917</v>
      </c>
      <c r="B5991" s="35" t="n">
        <v>43</v>
      </c>
      <c r="C5991" s="7" t="n">
        <v>7032</v>
      </c>
      <c r="D5991" s="7" t="n">
        <v>128</v>
      </c>
    </row>
    <row r="5992" spans="1:8">
      <c r="A5992" t="s">
        <v>4</v>
      </c>
      <c r="B5992" s="4" t="s">
        <v>5</v>
      </c>
      <c r="C5992" s="4" t="s">
        <v>10</v>
      </c>
      <c r="D5992" s="4" t="s">
        <v>9</v>
      </c>
    </row>
    <row r="5993" spans="1:8">
      <c r="A5993" t="n">
        <v>47924</v>
      </c>
      <c r="B5993" s="35" t="n">
        <v>43</v>
      </c>
      <c r="C5993" s="7" t="n">
        <v>23</v>
      </c>
      <c r="D5993" s="7" t="n">
        <v>128</v>
      </c>
    </row>
    <row r="5994" spans="1:8">
      <c r="A5994" t="s">
        <v>4</v>
      </c>
      <c r="B5994" s="4" t="s">
        <v>5</v>
      </c>
      <c r="C5994" s="4" t="s">
        <v>10</v>
      </c>
      <c r="D5994" s="4" t="s">
        <v>13</v>
      </c>
      <c r="E5994" s="4" t="s">
        <v>6</v>
      </c>
      <c r="F5994" s="4" t="s">
        <v>18</v>
      </c>
      <c r="G5994" s="4" t="s">
        <v>18</v>
      </c>
      <c r="H5994" s="4" t="s">
        <v>18</v>
      </c>
    </row>
    <row r="5995" spans="1:8">
      <c r="A5995" t="n">
        <v>47931</v>
      </c>
      <c r="B5995" s="36" t="n">
        <v>48</v>
      </c>
      <c r="C5995" s="7" t="n">
        <v>7034</v>
      </c>
      <c r="D5995" s="7" t="n">
        <v>0</v>
      </c>
      <c r="E5995" s="7" t="s">
        <v>430</v>
      </c>
      <c r="F5995" s="7" t="n">
        <v>0</v>
      </c>
      <c r="G5995" s="7" t="n">
        <v>1</v>
      </c>
      <c r="H5995" s="7" t="n">
        <v>0</v>
      </c>
    </row>
    <row r="5996" spans="1:8">
      <c r="A5996" t="s">
        <v>4</v>
      </c>
      <c r="B5996" s="4" t="s">
        <v>5</v>
      </c>
      <c r="C5996" s="4" t="s">
        <v>10</v>
      </c>
      <c r="D5996" s="4" t="s">
        <v>13</v>
      </c>
      <c r="E5996" s="4" t="s">
        <v>6</v>
      </c>
      <c r="F5996" s="4" t="s">
        <v>18</v>
      </c>
      <c r="G5996" s="4" t="s">
        <v>18</v>
      </c>
      <c r="H5996" s="4" t="s">
        <v>18</v>
      </c>
    </row>
    <row r="5997" spans="1:8">
      <c r="A5997" t="n">
        <v>47958</v>
      </c>
      <c r="B5997" s="36" t="n">
        <v>48</v>
      </c>
      <c r="C5997" s="7" t="n">
        <v>5</v>
      </c>
      <c r="D5997" s="7" t="n">
        <v>0</v>
      </c>
      <c r="E5997" s="7" t="s">
        <v>225</v>
      </c>
      <c r="F5997" s="7" t="n">
        <v>0</v>
      </c>
      <c r="G5997" s="7" t="n">
        <v>1</v>
      </c>
      <c r="H5997" s="7" t="n">
        <v>0</v>
      </c>
    </row>
    <row r="5998" spans="1:8">
      <c r="A5998" t="s">
        <v>4</v>
      </c>
      <c r="B5998" s="4" t="s">
        <v>5</v>
      </c>
      <c r="C5998" s="4" t="s">
        <v>13</v>
      </c>
      <c r="D5998" s="4" t="s">
        <v>10</v>
      </c>
      <c r="E5998" s="4" t="s">
        <v>10</v>
      </c>
      <c r="F5998" s="4" t="s">
        <v>10</v>
      </c>
      <c r="G5998" s="4" t="s">
        <v>10</v>
      </c>
      <c r="H5998" s="4" t="s">
        <v>10</v>
      </c>
      <c r="I5998" s="4" t="s">
        <v>6</v>
      </c>
      <c r="J5998" s="4" t="s">
        <v>18</v>
      </c>
      <c r="K5998" s="4" t="s">
        <v>18</v>
      </c>
      <c r="L5998" s="4" t="s">
        <v>18</v>
      </c>
      <c r="M5998" s="4" t="s">
        <v>9</v>
      </c>
      <c r="N5998" s="4" t="s">
        <v>9</v>
      </c>
      <c r="O5998" s="4" t="s">
        <v>18</v>
      </c>
      <c r="P5998" s="4" t="s">
        <v>18</v>
      </c>
      <c r="Q5998" s="4" t="s">
        <v>18</v>
      </c>
      <c r="R5998" s="4" t="s">
        <v>18</v>
      </c>
      <c r="S5998" s="4" t="s">
        <v>13</v>
      </c>
    </row>
    <row r="5999" spans="1:8">
      <c r="A5999" t="n">
        <v>47984</v>
      </c>
      <c r="B5999" s="31" t="n">
        <v>39</v>
      </c>
      <c r="C5999" s="7" t="n">
        <v>12</v>
      </c>
      <c r="D5999" s="7" t="n">
        <v>65533</v>
      </c>
      <c r="E5999" s="7" t="n">
        <v>219</v>
      </c>
      <c r="F5999" s="7" t="n">
        <v>0</v>
      </c>
      <c r="G5999" s="7" t="n">
        <v>65533</v>
      </c>
      <c r="H5999" s="7" t="n">
        <v>3</v>
      </c>
      <c r="I5999" s="7" t="s">
        <v>12</v>
      </c>
      <c r="J5999" s="7" t="n">
        <v>-8.22999954223633</v>
      </c>
      <c r="K5999" s="7" t="n">
        <v>0</v>
      </c>
      <c r="L5999" s="7" t="n">
        <v>72.1100006103516</v>
      </c>
      <c r="M5999" s="7" t="n">
        <v>0</v>
      </c>
      <c r="N5999" s="7" t="n">
        <v>0</v>
      </c>
      <c r="O5999" s="7" t="n">
        <v>0</v>
      </c>
      <c r="P5999" s="7" t="n">
        <v>2.5</v>
      </c>
      <c r="Q5999" s="7" t="n">
        <v>2.5</v>
      </c>
      <c r="R5999" s="7" t="n">
        <v>2.5</v>
      </c>
      <c r="S5999" s="7" t="n">
        <v>102</v>
      </c>
    </row>
    <row r="6000" spans="1:8">
      <c r="A6000" t="s">
        <v>4</v>
      </c>
      <c r="B6000" s="4" t="s">
        <v>5</v>
      </c>
      <c r="C6000" s="4" t="s">
        <v>13</v>
      </c>
      <c r="D6000" s="4" t="s">
        <v>10</v>
      </c>
      <c r="E6000" s="4" t="s">
        <v>10</v>
      </c>
      <c r="F6000" s="4" t="s">
        <v>10</v>
      </c>
      <c r="G6000" s="4" t="s">
        <v>10</v>
      </c>
      <c r="H6000" s="4" t="s">
        <v>10</v>
      </c>
      <c r="I6000" s="4" t="s">
        <v>6</v>
      </c>
      <c r="J6000" s="4" t="s">
        <v>18</v>
      </c>
      <c r="K6000" s="4" t="s">
        <v>18</v>
      </c>
      <c r="L6000" s="4" t="s">
        <v>18</v>
      </c>
      <c r="M6000" s="4" t="s">
        <v>9</v>
      </c>
      <c r="N6000" s="4" t="s">
        <v>9</v>
      </c>
      <c r="O6000" s="4" t="s">
        <v>18</v>
      </c>
      <c r="P6000" s="4" t="s">
        <v>18</v>
      </c>
      <c r="Q6000" s="4" t="s">
        <v>18</v>
      </c>
      <c r="R6000" s="4" t="s">
        <v>18</v>
      </c>
      <c r="S6000" s="4" t="s">
        <v>13</v>
      </c>
    </row>
    <row r="6001" spans="1:19">
      <c r="A6001" t="n">
        <v>48034</v>
      </c>
      <c r="B6001" s="31" t="n">
        <v>39</v>
      </c>
      <c r="C6001" s="7" t="n">
        <v>12</v>
      </c>
      <c r="D6001" s="7" t="n">
        <v>65533</v>
      </c>
      <c r="E6001" s="7" t="n">
        <v>219</v>
      </c>
      <c r="F6001" s="7" t="n">
        <v>0</v>
      </c>
      <c r="G6001" s="7" t="n">
        <v>65533</v>
      </c>
      <c r="H6001" s="7" t="n">
        <v>3</v>
      </c>
      <c r="I6001" s="7" t="s">
        <v>12</v>
      </c>
      <c r="J6001" s="7" t="n">
        <v>-9.46000003814697</v>
      </c>
      <c r="K6001" s="7" t="n">
        <v>0</v>
      </c>
      <c r="L6001" s="7" t="n">
        <v>68.9300003051758</v>
      </c>
      <c r="M6001" s="7" t="n">
        <v>0</v>
      </c>
      <c r="N6001" s="7" t="n">
        <v>0</v>
      </c>
      <c r="O6001" s="7" t="n">
        <v>0</v>
      </c>
      <c r="P6001" s="7" t="n">
        <v>2.5</v>
      </c>
      <c r="Q6001" s="7" t="n">
        <v>2.5</v>
      </c>
      <c r="R6001" s="7" t="n">
        <v>2.5</v>
      </c>
      <c r="S6001" s="7" t="n">
        <v>103</v>
      </c>
    </row>
    <row r="6002" spans="1:19">
      <c r="A6002" t="s">
        <v>4</v>
      </c>
      <c r="B6002" s="4" t="s">
        <v>5</v>
      </c>
      <c r="C6002" s="4" t="s">
        <v>13</v>
      </c>
      <c r="D6002" s="4" t="s">
        <v>10</v>
      </c>
      <c r="E6002" s="4" t="s">
        <v>10</v>
      </c>
      <c r="F6002" s="4" t="s">
        <v>10</v>
      </c>
      <c r="G6002" s="4" t="s">
        <v>10</v>
      </c>
      <c r="H6002" s="4" t="s">
        <v>10</v>
      </c>
      <c r="I6002" s="4" t="s">
        <v>6</v>
      </c>
      <c r="J6002" s="4" t="s">
        <v>18</v>
      </c>
      <c r="K6002" s="4" t="s">
        <v>18</v>
      </c>
      <c r="L6002" s="4" t="s">
        <v>18</v>
      </c>
      <c r="M6002" s="4" t="s">
        <v>9</v>
      </c>
      <c r="N6002" s="4" t="s">
        <v>9</v>
      </c>
      <c r="O6002" s="4" t="s">
        <v>18</v>
      </c>
      <c r="P6002" s="4" t="s">
        <v>18</v>
      </c>
      <c r="Q6002" s="4" t="s">
        <v>18</v>
      </c>
      <c r="R6002" s="4" t="s">
        <v>18</v>
      </c>
      <c r="S6002" s="4" t="s">
        <v>13</v>
      </c>
    </row>
    <row r="6003" spans="1:19">
      <c r="A6003" t="n">
        <v>48084</v>
      </c>
      <c r="B6003" s="31" t="n">
        <v>39</v>
      </c>
      <c r="C6003" s="7" t="n">
        <v>12</v>
      </c>
      <c r="D6003" s="7" t="n">
        <v>65533</v>
      </c>
      <c r="E6003" s="7" t="n">
        <v>219</v>
      </c>
      <c r="F6003" s="7" t="n">
        <v>0</v>
      </c>
      <c r="G6003" s="7" t="n">
        <v>65533</v>
      </c>
      <c r="H6003" s="7" t="n">
        <v>3</v>
      </c>
      <c r="I6003" s="7" t="s">
        <v>12</v>
      </c>
      <c r="J6003" s="7" t="n">
        <v>-10.789999961853</v>
      </c>
      <c r="K6003" s="7" t="n">
        <v>0</v>
      </c>
      <c r="L6003" s="7" t="n">
        <v>72.3199996948242</v>
      </c>
      <c r="M6003" s="7" t="n">
        <v>0</v>
      </c>
      <c r="N6003" s="7" t="n">
        <v>0</v>
      </c>
      <c r="O6003" s="7" t="n">
        <v>0</v>
      </c>
      <c r="P6003" s="7" t="n">
        <v>2.5</v>
      </c>
      <c r="Q6003" s="7" t="n">
        <v>2.5</v>
      </c>
      <c r="R6003" s="7" t="n">
        <v>2.5</v>
      </c>
      <c r="S6003" s="7" t="n">
        <v>104</v>
      </c>
    </row>
    <row r="6004" spans="1:19">
      <c r="A6004" t="s">
        <v>4</v>
      </c>
      <c r="B6004" s="4" t="s">
        <v>5</v>
      </c>
      <c r="C6004" s="4" t="s">
        <v>13</v>
      </c>
      <c r="D6004" s="4" t="s">
        <v>13</v>
      </c>
      <c r="E6004" s="4" t="s">
        <v>18</v>
      </c>
      <c r="F6004" s="4" t="s">
        <v>18</v>
      </c>
      <c r="G6004" s="4" t="s">
        <v>18</v>
      </c>
      <c r="H6004" s="4" t="s">
        <v>10</v>
      </c>
    </row>
    <row r="6005" spans="1:19">
      <c r="A6005" t="n">
        <v>48134</v>
      </c>
      <c r="B6005" s="38" t="n">
        <v>45</v>
      </c>
      <c r="C6005" s="7" t="n">
        <v>2</v>
      </c>
      <c r="D6005" s="7" t="n">
        <v>3</v>
      </c>
      <c r="E6005" s="7" t="n">
        <v>-7.71000003814697</v>
      </c>
      <c r="F6005" s="7" t="n">
        <v>6.63000011444092</v>
      </c>
      <c r="G6005" s="7" t="n">
        <v>76.4599990844727</v>
      </c>
      <c r="H6005" s="7" t="n">
        <v>0</v>
      </c>
    </row>
    <row r="6006" spans="1:19">
      <c r="A6006" t="s">
        <v>4</v>
      </c>
      <c r="B6006" s="4" t="s">
        <v>5</v>
      </c>
      <c r="C6006" s="4" t="s">
        <v>13</v>
      </c>
      <c r="D6006" s="4" t="s">
        <v>13</v>
      </c>
      <c r="E6006" s="4" t="s">
        <v>18</v>
      </c>
      <c r="F6006" s="4" t="s">
        <v>18</v>
      </c>
      <c r="G6006" s="4" t="s">
        <v>18</v>
      </c>
      <c r="H6006" s="4" t="s">
        <v>10</v>
      </c>
      <c r="I6006" s="4" t="s">
        <v>13</v>
      </c>
    </row>
    <row r="6007" spans="1:19">
      <c r="A6007" t="n">
        <v>48151</v>
      </c>
      <c r="B6007" s="38" t="n">
        <v>45</v>
      </c>
      <c r="C6007" s="7" t="n">
        <v>4</v>
      </c>
      <c r="D6007" s="7" t="n">
        <v>3</v>
      </c>
      <c r="E6007" s="7" t="n">
        <v>356.140014648438</v>
      </c>
      <c r="F6007" s="7" t="n">
        <v>77.2799987792969</v>
      </c>
      <c r="G6007" s="7" t="n">
        <v>0</v>
      </c>
      <c r="H6007" s="7" t="n">
        <v>0</v>
      </c>
      <c r="I6007" s="7" t="n">
        <v>0</v>
      </c>
    </row>
    <row r="6008" spans="1:19">
      <c r="A6008" t="s">
        <v>4</v>
      </c>
      <c r="B6008" s="4" t="s">
        <v>5</v>
      </c>
      <c r="C6008" s="4" t="s">
        <v>13</v>
      </c>
      <c r="D6008" s="4" t="s">
        <v>13</v>
      </c>
      <c r="E6008" s="4" t="s">
        <v>18</v>
      </c>
      <c r="F6008" s="4" t="s">
        <v>10</v>
      </c>
    </row>
    <row r="6009" spans="1:19">
      <c r="A6009" t="n">
        <v>48169</v>
      </c>
      <c r="B6009" s="38" t="n">
        <v>45</v>
      </c>
      <c r="C6009" s="7" t="n">
        <v>5</v>
      </c>
      <c r="D6009" s="7" t="n">
        <v>3</v>
      </c>
      <c r="E6009" s="7" t="n">
        <v>6.59999990463257</v>
      </c>
      <c r="F6009" s="7" t="n">
        <v>0</v>
      </c>
    </row>
    <row r="6010" spans="1:19">
      <c r="A6010" t="s">
        <v>4</v>
      </c>
      <c r="B6010" s="4" t="s">
        <v>5</v>
      </c>
      <c r="C6010" s="4" t="s">
        <v>13</v>
      </c>
      <c r="D6010" s="4" t="s">
        <v>13</v>
      </c>
      <c r="E6010" s="4" t="s">
        <v>18</v>
      </c>
      <c r="F6010" s="4" t="s">
        <v>10</v>
      </c>
    </row>
    <row r="6011" spans="1:19">
      <c r="A6011" t="n">
        <v>48178</v>
      </c>
      <c r="B6011" s="38" t="n">
        <v>45</v>
      </c>
      <c r="C6011" s="7" t="n">
        <v>11</v>
      </c>
      <c r="D6011" s="7" t="n">
        <v>3</v>
      </c>
      <c r="E6011" s="7" t="n">
        <v>38</v>
      </c>
      <c r="F6011" s="7" t="n">
        <v>0</v>
      </c>
    </row>
    <row r="6012" spans="1:19">
      <c r="A6012" t="s">
        <v>4</v>
      </c>
      <c r="B6012" s="4" t="s">
        <v>5</v>
      </c>
      <c r="C6012" s="4" t="s">
        <v>13</v>
      </c>
      <c r="D6012" s="4" t="s">
        <v>13</v>
      </c>
      <c r="E6012" s="4" t="s">
        <v>18</v>
      </c>
      <c r="F6012" s="4" t="s">
        <v>18</v>
      </c>
      <c r="G6012" s="4" t="s">
        <v>18</v>
      </c>
      <c r="H6012" s="4" t="s">
        <v>10</v>
      </c>
    </row>
    <row r="6013" spans="1:19">
      <c r="A6013" t="n">
        <v>48187</v>
      </c>
      <c r="B6013" s="38" t="n">
        <v>45</v>
      </c>
      <c r="C6013" s="7" t="n">
        <v>2</v>
      </c>
      <c r="D6013" s="7" t="n">
        <v>3</v>
      </c>
      <c r="E6013" s="7" t="n">
        <v>-7.71000003814697</v>
      </c>
      <c r="F6013" s="7" t="n">
        <v>4.25</v>
      </c>
      <c r="G6013" s="7" t="n">
        <v>76.4599990844727</v>
      </c>
      <c r="H6013" s="7" t="n">
        <v>4000</v>
      </c>
    </row>
    <row r="6014" spans="1:19">
      <c r="A6014" t="s">
        <v>4</v>
      </c>
      <c r="B6014" s="4" t="s">
        <v>5</v>
      </c>
      <c r="C6014" s="4" t="s">
        <v>13</v>
      </c>
      <c r="D6014" s="4" t="s">
        <v>13</v>
      </c>
      <c r="E6014" s="4" t="s">
        <v>18</v>
      </c>
      <c r="F6014" s="4" t="s">
        <v>18</v>
      </c>
      <c r="G6014" s="4" t="s">
        <v>18</v>
      </c>
      <c r="H6014" s="4" t="s">
        <v>10</v>
      </c>
      <c r="I6014" s="4" t="s">
        <v>13</v>
      </c>
    </row>
    <row r="6015" spans="1:19">
      <c r="A6015" t="n">
        <v>48204</v>
      </c>
      <c r="B6015" s="38" t="n">
        <v>45</v>
      </c>
      <c r="C6015" s="7" t="n">
        <v>4</v>
      </c>
      <c r="D6015" s="7" t="n">
        <v>3</v>
      </c>
      <c r="E6015" s="7" t="n">
        <v>356.140014648438</v>
      </c>
      <c r="F6015" s="7" t="n">
        <v>77.2799987792969</v>
      </c>
      <c r="G6015" s="7" t="n">
        <v>0</v>
      </c>
      <c r="H6015" s="7" t="n">
        <v>4000</v>
      </c>
      <c r="I6015" s="7" t="n">
        <v>0</v>
      </c>
    </row>
    <row r="6016" spans="1:19">
      <c r="A6016" t="s">
        <v>4</v>
      </c>
      <c r="B6016" s="4" t="s">
        <v>5</v>
      </c>
      <c r="C6016" s="4" t="s">
        <v>13</v>
      </c>
      <c r="D6016" s="4" t="s">
        <v>13</v>
      </c>
      <c r="E6016" s="4" t="s">
        <v>18</v>
      </c>
      <c r="F6016" s="4" t="s">
        <v>10</v>
      </c>
    </row>
    <row r="6017" spans="1:19">
      <c r="A6017" t="n">
        <v>48222</v>
      </c>
      <c r="B6017" s="38" t="n">
        <v>45</v>
      </c>
      <c r="C6017" s="7" t="n">
        <v>5</v>
      </c>
      <c r="D6017" s="7" t="n">
        <v>3</v>
      </c>
      <c r="E6017" s="7" t="n">
        <v>6.59999990463257</v>
      </c>
      <c r="F6017" s="7" t="n">
        <v>4000</v>
      </c>
    </row>
    <row r="6018" spans="1:19">
      <c r="A6018" t="s">
        <v>4</v>
      </c>
      <c r="B6018" s="4" t="s">
        <v>5</v>
      </c>
      <c r="C6018" s="4" t="s">
        <v>13</v>
      </c>
      <c r="D6018" s="4" t="s">
        <v>13</v>
      </c>
      <c r="E6018" s="4" t="s">
        <v>18</v>
      </c>
      <c r="F6018" s="4" t="s">
        <v>10</v>
      </c>
    </row>
    <row r="6019" spans="1:19">
      <c r="A6019" t="n">
        <v>48231</v>
      </c>
      <c r="B6019" s="38" t="n">
        <v>45</v>
      </c>
      <c r="C6019" s="7" t="n">
        <v>11</v>
      </c>
      <c r="D6019" s="7" t="n">
        <v>3</v>
      </c>
      <c r="E6019" s="7" t="n">
        <v>38</v>
      </c>
      <c r="F6019" s="7" t="n">
        <v>4000</v>
      </c>
    </row>
    <row r="6020" spans="1:19">
      <c r="A6020" t="s">
        <v>4</v>
      </c>
      <c r="B6020" s="4" t="s">
        <v>5</v>
      </c>
      <c r="C6020" s="4" t="s">
        <v>13</v>
      </c>
      <c r="D6020" s="4" t="s">
        <v>10</v>
      </c>
      <c r="E6020" s="4" t="s">
        <v>6</v>
      </c>
      <c r="F6020" s="4" t="s">
        <v>6</v>
      </c>
      <c r="G6020" s="4" t="s">
        <v>6</v>
      </c>
      <c r="H6020" s="4" t="s">
        <v>6</v>
      </c>
    </row>
    <row r="6021" spans="1:19">
      <c r="A6021" t="n">
        <v>48240</v>
      </c>
      <c r="B6021" s="43" t="n">
        <v>51</v>
      </c>
      <c r="C6021" s="7" t="n">
        <v>3</v>
      </c>
      <c r="D6021" s="7" t="n">
        <v>18</v>
      </c>
      <c r="E6021" s="7" t="s">
        <v>64</v>
      </c>
      <c r="F6021" s="7" t="s">
        <v>65</v>
      </c>
      <c r="G6021" s="7" t="s">
        <v>66</v>
      </c>
      <c r="H6021" s="7" t="s">
        <v>67</v>
      </c>
    </row>
    <row r="6022" spans="1:19">
      <c r="A6022" t="s">
        <v>4</v>
      </c>
      <c r="B6022" s="4" t="s">
        <v>5</v>
      </c>
      <c r="C6022" s="4" t="s">
        <v>13</v>
      </c>
      <c r="D6022" s="4" t="s">
        <v>10</v>
      </c>
      <c r="E6022" s="4" t="s">
        <v>6</v>
      </c>
      <c r="F6022" s="4" t="s">
        <v>6</v>
      </c>
      <c r="G6022" s="4" t="s">
        <v>6</v>
      </c>
      <c r="H6022" s="4" t="s">
        <v>6</v>
      </c>
    </row>
    <row r="6023" spans="1:19">
      <c r="A6023" t="n">
        <v>48253</v>
      </c>
      <c r="B6023" s="43" t="n">
        <v>51</v>
      </c>
      <c r="C6023" s="7" t="n">
        <v>3</v>
      </c>
      <c r="D6023" s="7" t="n">
        <v>33</v>
      </c>
      <c r="E6023" s="7" t="s">
        <v>64</v>
      </c>
      <c r="F6023" s="7" t="s">
        <v>67</v>
      </c>
      <c r="G6023" s="7" t="s">
        <v>66</v>
      </c>
      <c r="H6023" s="7" t="s">
        <v>67</v>
      </c>
    </row>
    <row r="6024" spans="1:19">
      <c r="A6024" t="s">
        <v>4</v>
      </c>
      <c r="B6024" s="4" t="s">
        <v>5</v>
      </c>
      <c r="C6024" s="4" t="s">
        <v>13</v>
      </c>
      <c r="D6024" s="4" t="s">
        <v>10</v>
      </c>
      <c r="E6024" s="4" t="s">
        <v>6</v>
      </c>
      <c r="F6024" s="4" t="s">
        <v>6</v>
      </c>
      <c r="G6024" s="4" t="s">
        <v>6</v>
      </c>
      <c r="H6024" s="4" t="s">
        <v>6</v>
      </c>
    </row>
    <row r="6025" spans="1:19">
      <c r="A6025" t="n">
        <v>48266</v>
      </c>
      <c r="B6025" s="43" t="n">
        <v>51</v>
      </c>
      <c r="C6025" s="7" t="n">
        <v>3</v>
      </c>
      <c r="D6025" s="7" t="n">
        <v>1</v>
      </c>
      <c r="E6025" s="7" t="s">
        <v>64</v>
      </c>
      <c r="F6025" s="7" t="s">
        <v>67</v>
      </c>
      <c r="G6025" s="7" t="s">
        <v>66</v>
      </c>
      <c r="H6025" s="7" t="s">
        <v>67</v>
      </c>
    </row>
    <row r="6026" spans="1:19">
      <c r="A6026" t="s">
        <v>4</v>
      </c>
      <c r="B6026" s="4" t="s">
        <v>5</v>
      </c>
      <c r="C6026" s="4" t="s">
        <v>13</v>
      </c>
      <c r="D6026" s="4" t="s">
        <v>10</v>
      </c>
      <c r="E6026" s="4" t="s">
        <v>6</v>
      </c>
      <c r="F6026" s="4" t="s">
        <v>6</v>
      </c>
      <c r="G6026" s="4" t="s">
        <v>6</v>
      </c>
      <c r="H6026" s="4" t="s">
        <v>6</v>
      </c>
    </row>
    <row r="6027" spans="1:19">
      <c r="A6027" t="n">
        <v>48279</v>
      </c>
      <c r="B6027" s="43" t="n">
        <v>51</v>
      </c>
      <c r="C6027" s="7" t="n">
        <v>3</v>
      </c>
      <c r="D6027" s="7" t="n">
        <v>11</v>
      </c>
      <c r="E6027" s="7" t="s">
        <v>64</v>
      </c>
      <c r="F6027" s="7" t="s">
        <v>65</v>
      </c>
      <c r="G6027" s="7" t="s">
        <v>66</v>
      </c>
      <c r="H6027" s="7" t="s">
        <v>67</v>
      </c>
    </row>
    <row r="6028" spans="1:19">
      <c r="A6028" t="s">
        <v>4</v>
      </c>
      <c r="B6028" s="4" t="s">
        <v>5</v>
      </c>
      <c r="C6028" s="4" t="s">
        <v>13</v>
      </c>
      <c r="D6028" s="4" t="s">
        <v>10</v>
      </c>
      <c r="E6028" s="4" t="s">
        <v>6</v>
      </c>
      <c r="F6028" s="4" t="s">
        <v>6</v>
      </c>
      <c r="G6028" s="4" t="s">
        <v>6</v>
      </c>
      <c r="H6028" s="4" t="s">
        <v>6</v>
      </c>
    </row>
    <row r="6029" spans="1:19">
      <c r="A6029" t="n">
        <v>48292</v>
      </c>
      <c r="B6029" s="43" t="n">
        <v>51</v>
      </c>
      <c r="C6029" s="7" t="n">
        <v>3</v>
      </c>
      <c r="D6029" s="7" t="n">
        <v>15</v>
      </c>
      <c r="E6029" s="7" t="s">
        <v>64</v>
      </c>
      <c r="F6029" s="7" t="s">
        <v>67</v>
      </c>
      <c r="G6029" s="7" t="s">
        <v>66</v>
      </c>
      <c r="H6029" s="7" t="s">
        <v>67</v>
      </c>
    </row>
    <row r="6030" spans="1:19">
      <c r="A6030" t="s">
        <v>4</v>
      </c>
      <c r="B6030" s="4" t="s">
        <v>5</v>
      </c>
      <c r="C6030" s="4" t="s">
        <v>13</v>
      </c>
      <c r="D6030" s="4" t="s">
        <v>10</v>
      </c>
      <c r="E6030" s="4" t="s">
        <v>6</v>
      </c>
      <c r="F6030" s="4" t="s">
        <v>6</v>
      </c>
      <c r="G6030" s="4" t="s">
        <v>6</v>
      </c>
      <c r="H6030" s="4" t="s">
        <v>6</v>
      </c>
    </row>
    <row r="6031" spans="1:19">
      <c r="A6031" t="n">
        <v>48305</v>
      </c>
      <c r="B6031" s="43" t="n">
        <v>51</v>
      </c>
      <c r="C6031" s="7" t="n">
        <v>3</v>
      </c>
      <c r="D6031" s="7" t="n">
        <v>16</v>
      </c>
      <c r="E6031" s="7" t="s">
        <v>64</v>
      </c>
      <c r="F6031" s="7" t="s">
        <v>67</v>
      </c>
      <c r="G6031" s="7" t="s">
        <v>66</v>
      </c>
      <c r="H6031" s="7" t="s">
        <v>67</v>
      </c>
    </row>
    <row r="6032" spans="1:19">
      <c r="A6032" t="s">
        <v>4</v>
      </c>
      <c r="B6032" s="4" t="s">
        <v>5</v>
      </c>
      <c r="C6032" s="4" t="s">
        <v>13</v>
      </c>
      <c r="D6032" s="4" t="s">
        <v>10</v>
      </c>
      <c r="E6032" s="4" t="s">
        <v>6</v>
      </c>
      <c r="F6032" s="4" t="s">
        <v>6</v>
      </c>
      <c r="G6032" s="4" t="s">
        <v>6</v>
      </c>
      <c r="H6032" s="4" t="s">
        <v>6</v>
      </c>
    </row>
    <row r="6033" spans="1:8">
      <c r="A6033" t="n">
        <v>48318</v>
      </c>
      <c r="B6033" s="43" t="n">
        <v>51</v>
      </c>
      <c r="C6033" s="7" t="n">
        <v>3</v>
      </c>
      <c r="D6033" s="7" t="n">
        <v>14</v>
      </c>
      <c r="E6033" s="7" t="s">
        <v>64</v>
      </c>
      <c r="F6033" s="7" t="s">
        <v>67</v>
      </c>
      <c r="G6033" s="7" t="s">
        <v>66</v>
      </c>
      <c r="H6033" s="7" t="s">
        <v>67</v>
      </c>
    </row>
    <row r="6034" spans="1:8">
      <c r="A6034" t="s">
        <v>4</v>
      </c>
      <c r="B6034" s="4" t="s">
        <v>5</v>
      </c>
      <c r="C6034" s="4" t="s">
        <v>13</v>
      </c>
      <c r="D6034" s="4" t="s">
        <v>10</v>
      </c>
      <c r="E6034" s="4" t="s">
        <v>6</v>
      </c>
      <c r="F6034" s="4" t="s">
        <v>6</v>
      </c>
      <c r="G6034" s="4" t="s">
        <v>6</v>
      </c>
      <c r="H6034" s="4" t="s">
        <v>6</v>
      </c>
    </row>
    <row r="6035" spans="1:8">
      <c r="A6035" t="n">
        <v>48331</v>
      </c>
      <c r="B6035" s="43" t="n">
        <v>51</v>
      </c>
      <c r="C6035" s="7" t="n">
        <v>3</v>
      </c>
      <c r="D6035" s="7" t="n">
        <v>31</v>
      </c>
      <c r="E6035" s="7" t="s">
        <v>64</v>
      </c>
      <c r="F6035" s="7" t="s">
        <v>65</v>
      </c>
      <c r="G6035" s="7" t="s">
        <v>66</v>
      </c>
      <c r="H6035" s="7" t="s">
        <v>67</v>
      </c>
    </row>
    <row r="6036" spans="1:8">
      <c r="A6036" t="s">
        <v>4</v>
      </c>
      <c r="B6036" s="4" t="s">
        <v>5</v>
      </c>
      <c r="C6036" s="4" t="s">
        <v>10</v>
      </c>
      <c r="D6036" s="4" t="s">
        <v>13</v>
      </c>
      <c r="E6036" s="4" t="s">
        <v>6</v>
      </c>
      <c r="F6036" s="4" t="s">
        <v>18</v>
      </c>
      <c r="G6036" s="4" t="s">
        <v>18</v>
      </c>
      <c r="H6036" s="4" t="s">
        <v>18</v>
      </c>
    </row>
    <row r="6037" spans="1:8">
      <c r="A6037" t="n">
        <v>48344</v>
      </c>
      <c r="B6037" s="36" t="n">
        <v>48</v>
      </c>
      <c r="C6037" s="7" t="n">
        <v>1</v>
      </c>
      <c r="D6037" s="7" t="n">
        <v>0</v>
      </c>
      <c r="E6037" s="7" t="s">
        <v>78</v>
      </c>
      <c r="F6037" s="7" t="n">
        <v>0</v>
      </c>
      <c r="G6037" s="7" t="n">
        <v>1</v>
      </c>
      <c r="H6037" s="7" t="n">
        <v>0</v>
      </c>
    </row>
    <row r="6038" spans="1:8">
      <c r="A6038" t="s">
        <v>4</v>
      </c>
      <c r="B6038" s="4" t="s">
        <v>5</v>
      </c>
      <c r="C6038" s="4" t="s">
        <v>13</v>
      </c>
      <c r="D6038" s="4" t="s">
        <v>10</v>
      </c>
      <c r="E6038" s="4" t="s">
        <v>9</v>
      </c>
      <c r="F6038" s="4" t="s">
        <v>10</v>
      </c>
    </row>
    <row r="6039" spans="1:8">
      <c r="A6039" t="n">
        <v>48370</v>
      </c>
      <c r="B6039" s="14" t="n">
        <v>50</v>
      </c>
      <c r="C6039" s="7" t="n">
        <v>3</v>
      </c>
      <c r="D6039" s="7" t="n">
        <v>8060</v>
      </c>
      <c r="E6039" s="7" t="n">
        <v>1058642330</v>
      </c>
      <c r="F6039" s="7" t="n">
        <v>500</v>
      </c>
    </row>
    <row r="6040" spans="1:8">
      <c r="A6040" t="s">
        <v>4</v>
      </c>
      <c r="B6040" s="4" t="s">
        <v>5</v>
      </c>
      <c r="C6040" s="4" t="s">
        <v>13</v>
      </c>
      <c r="D6040" s="4" t="s">
        <v>10</v>
      </c>
      <c r="E6040" s="4" t="s">
        <v>9</v>
      </c>
      <c r="F6040" s="4" t="s">
        <v>10</v>
      </c>
    </row>
    <row r="6041" spans="1:8">
      <c r="A6041" t="n">
        <v>48380</v>
      </c>
      <c r="B6041" s="14" t="n">
        <v>50</v>
      </c>
      <c r="C6041" s="7" t="n">
        <v>3</v>
      </c>
      <c r="D6041" s="7" t="n">
        <v>5043</v>
      </c>
      <c r="E6041" s="7" t="n">
        <v>1045220557</v>
      </c>
      <c r="F6041" s="7" t="n">
        <v>500</v>
      </c>
    </row>
    <row r="6042" spans="1:8">
      <c r="A6042" t="s">
        <v>4</v>
      </c>
      <c r="B6042" s="4" t="s">
        <v>5</v>
      </c>
      <c r="C6042" s="4" t="s">
        <v>13</v>
      </c>
      <c r="D6042" s="4" t="s">
        <v>10</v>
      </c>
      <c r="E6042" s="4" t="s">
        <v>18</v>
      </c>
    </row>
    <row r="6043" spans="1:8">
      <c r="A6043" t="n">
        <v>48390</v>
      </c>
      <c r="B6043" s="23" t="n">
        <v>58</v>
      </c>
      <c r="C6043" s="7" t="n">
        <v>100</v>
      </c>
      <c r="D6043" s="7" t="n">
        <v>1000</v>
      </c>
      <c r="E6043" s="7" t="n">
        <v>1</v>
      </c>
    </row>
    <row r="6044" spans="1:8">
      <c r="A6044" t="s">
        <v>4</v>
      </c>
      <c r="B6044" s="4" t="s">
        <v>5</v>
      </c>
      <c r="C6044" s="4" t="s">
        <v>13</v>
      </c>
      <c r="D6044" s="4" t="s">
        <v>10</v>
      </c>
    </row>
    <row r="6045" spans="1:8">
      <c r="A6045" t="n">
        <v>48398</v>
      </c>
      <c r="B6045" s="23" t="n">
        <v>58</v>
      </c>
      <c r="C6045" s="7" t="n">
        <v>255</v>
      </c>
      <c r="D6045" s="7" t="n">
        <v>0</v>
      </c>
    </row>
    <row r="6046" spans="1:8">
      <c r="A6046" t="s">
        <v>4</v>
      </c>
      <c r="B6046" s="4" t="s">
        <v>5</v>
      </c>
      <c r="C6046" s="4" t="s">
        <v>13</v>
      </c>
      <c r="D6046" s="4" t="s">
        <v>13</v>
      </c>
    </row>
    <row r="6047" spans="1:8">
      <c r="A6047" t="n">
        <v>48402</v>
      </c>
      <c r="B6047" s="20" t="n">
        <v>49</v>
      </c>
      <c r="C6047" s="7" t="n">
        <v>2</v>
      </c>
      <c r="D6047" s="7" t="n">
        <v>0</v>
      </c>
    </row>
    <row r="6048" spans="1:8">
      <c r="A6048" t="s">
        <v>4</v>
      </c>
      <c r="B6048" s="4" t="s">
        <v>5</v>
      </c>
      <c r="C6048" s="4" t="s">
        <v>13</v>
      </c>
      <c r="D6048" s="4" t="s">
        <v>10</v>
      </c>
      <c r="E6048" s="4" t="s">
        <v>9</v>
      </c>
      <c r="F6048" s="4" t="s">
        <v>10</v>
      </c>
      <c r="G6048" s="4" t="s">
        <v>9</v>
      </c>
      <c r="H6048" s="4" t="s">
        <v>13</v>
      </c>
    </row>
    <row r="6049" spans="1:8">
      <c r="A6049" t="n">
        <v>48405</v>
      </c>
      <c r="B6049" s="20" t="n">
        <v>49</v>
      </c>
      <c r="C6049" s="7" t="n">
        <v>0</v>
      </c>
      <c r="D6049" s="7" t="n">
        <v>562</v>
      </c>
      <c r="E6049" s="7" t="n">
        <v>1065353216</v>
      </c>
      <c r="F6049" s="7" t="n">
        <v>0</v>
      </c>
      <c r="G6049" s="7" t="n">
        <v>0</v>
      </c>
      <c r="H6049" s="7" t="n">
        <v>0</v>
      </c>
    </row>
    <row r="6050" spans="1:8">
      <c r="A6050" t="s">
        <v>4</v>
      </c>
      <c r="B6050" s="4" t="s">
        <v>5</v>
      </c>
      <c r="C6050" s="4" t="s">
        <v>13</v>
      </c>
      <c r="D6050" s="4" t="s">
        <v>10</v>
      </c>
      <c r="E6050" s="4" t="s">
        <v>18</v>
      </c>
      <c r="F6050" s="4" t="s">
        <v>10</v>
      </c>
      <c r="G6050" s="4" t="s">
        <v>9</v>
      </c>
      <c r="H6050" s="4" t="s">
        <v>9</v>
      </c>
      <c r="I6050" s="4" t="s">
        <v>10</v>
      </c>
      <c r="J6050" s="4" t="s">
        <v>10</v>
      </c>
      <c r="K6050" s="4" t="s">
        <v>9</v>
      </c>
      <c r="L6050" s="4" t="s">
        <v>9</v>
      </c>
      <c r="M6050" s="4" t="s">
        <v>9</v>
      </c>
      <c r="N6050" s="4" t="s">
        <v>9</v>
      </c>
      <c r="O6050" s="4" t="s">
        <v>6</v>
      </c>
    </row>
    <row r="6051" spans="1:8">
      <c r="A6051" t="n">
        <v>48420</v>
      </c>
      <c r="B6051" s="14" t="n">
        <v>50</v>
      </c>
      <c r="C6051" s="7" t="n">
        <v>0</v>
      </c>
      <c r="D6051" s="7" t="n">
        <v>5045</v>
      </c>
      <c r="E6051" s="7" t="n">
        <v>0.600000023841858</v>
      </c>
      <c r="F6051" s="7" t="n">
        <v>2000</v>
      </c>
      <c r="G6051" s="7" t="n">
        <v>0</v>
      </c>
      <c r="H6051" s="7" t="n">
        <v>0</v>
      </c>
      <c r="I6051" s="7" t="n">
        <v>0</v>
      </c>
      <c r="J6051" s="7" t="n">
        <v>65533</v>
      </c>
      <c r="K6051" s="7" t="n">
        <v>0</v>
      </c>
      <c r="L6051" s="7" t="n">
        <v>0</v>
      </c>
      <c r="M6051" s="7" t="n">
        <v>0</v>
      </c>
      <c r="N6051" s="7" t="n">
        <v>0</v>
      </c>
      <c r="O6051" s="7" t="s">
        <v>12</v>
      </c>
    </row>
    <row r="6052" spans="1:8">
      <c r="A6052" t="s">
        <v>4</v>
      </c>
      <c r="B6052" s="4" t="s">
        <v>5</v>
      </c>
      <c r="C6052" s="4" t="s">
        <v>10</v>
      </c>
      <c r="D6052" s="4" t="s">
        <v>13</v>
      </c>
      <c r="E6052" s="4" t="s">
        <v>6</v>
      </c>
      <c r="F6052" s="4" t="s">
        <v>18</v>
      </c>
      <c r="G6052" s="4" t="s">
        <v>18</v>
      </c>
      <c r="H6052" s="4" t="s">
        <v>18</v>
      </c>
    </row>
    <row r="6053" spans="1:8">
      <c r="A6053" t="n">
        <v>48459</v>
      </c>
      <c r="B6053" s="36" t="n">
        <v>48</v>
      </c>
      <c r="C6053" s="7" t="n">
        <v>7033</v>
      </c>
      <c r="D6053" s="7" t="n">
        <v>0</v>
      </c>
      <c r="E6053" s="7" t="s">
        <v>205</v>
      </c>
      <c r="F6053" s="7" t="n">
        <v>-1</v>
      </c>
      <c r="G6053" s="7" t="n">
        <v>1</v>
      </c>
      <c r="H6053" s="7" t="n">
        <v>0</v>
      </c>
    </row>
    <row r="6054" spans="1:8">
      <c r="A6054" t="s">
        <v>4</v>
      </c>
      <c r="B6054" s="4" t="s">
        <v>5</v>
      </c>
      <c r="C6054" s="4" t="s">
        <v>10</v>
      </c>
    </row>
    <row r="6055" spans="1:8">
      <c r="A6055" t="n">
        <v>48486</v>
      </c>
      <c r="B6055" s="30" t="n">
        <v>16</v>
      </c>
      <c r="C6055" s="7" t="n">
        <v>2080</v>
      </c>
    </row>
    <row r="6056" spans="1:8">
      <c r="A6056" t="s">
        <v>4</v>
      </c>
      <c r="B6056" s="4" t="s">
        <v>5</v>
      </c>
      <c r="C6056" s="4" t="s">
        <v>13</v>
      </c>
      <c r="D6056" s="4" t="s">
        <v>10</v>
      </c>
      <c r="E6056" s="4" t="s">
        <v>10</v>
      </c>
      <c r="F6056" s="4" t="s">
        <v>10</v>
      </c>
      <c r="G6056" s="4" t="s">
        <v>10</v>
      </c>
      <c r="H6056" s="4" t="s">
        <v>10</v>
      </c>
      <c r="I6056" s="4" t="s">
        <v>6</v>
      </c>
      <c r="J6056" s="4" t="s">
        <v>18</v>
      </c>
      <c r="K6056" s="4" t="s">
        <v>18</v>
      </c>
      <c r="L6056" s="4" t="s">
        <v>18</v>
      </c>
      <c r="M6056" s="4" t="s">
        <v>9</v>
      </c>
      <c r="N6056" s="4" t="s">
        <v>9</v>
      </c>
      <c r="O6056" s="4" t="s">
        <v>18</v>
      </c>
      <c r="P6056" s="4" t="s">
        <v>18</v>
      </c>
      <c r="Q6056" s="4" t="s">
        <v>18</v>
      </c>
      <c r="R6056" s="4" t="s">
        <v>18</v>
      </c>
      <c r="S6056" s="4" t="s">
        <v>13</v>
      </c>
    </row>
    <row r="6057" spans="1:8">
      <c r="A6057" t="n">
        <v>48489</v>
      </c>
      <c r="B6057" s="31" t="n">
        <v>39</v>
      </c>
      <c r="C6057" s="7" t="n">
        <v>12</v>
      </c>
      <c r="D6057" s="7" t="n">
        <v>65533</v>
      </c>
      <c r="E6057" s="7" t="n">
        <v>211</v>
      </c>
      <c r="F6057" s="7" t="n">
        <v>0</v>
      </c>
      <c r="G6057" s="7" t="n">
        <v>7033</v>
      </c>
      <c r="H6057" s="7" t="n">
        <v>259</v>
      </c>
      <c r="I6057" s="7" t="s">
        <v>431</v>
      </c>
      <c r="J6057" s="7" t="n">
        <v>0</v>
      </c>
      <c r="K6057" s="7" t="n">
        <v>0</v>
      </c>
      <c r="L6057" s="7" t="n">
        <v>0</v>
      </c>
      <c r="M6057" s="7" t="n">
        <v>0</v>
      </c>
      <c r="N6057" s="7" t="n">
        <v>0</v>
      </c>
      <c r="O6057" s="7" t="n">
        <v>0</v>
      </c>
      <c r="P6057" s="7" t="n">
        <v>1</v>
      </c>
      <c r="Q6057" s="7" t="n">
        <v>1</v>
      </c>
      <c r="R6057" s="7" t="n">
        <v>1</v>
      </c>
      <c r="S6057" s="7" t="n">
        <v>111</v>
      </c>
    </row>
    <row r="6058" spans="1:8">
      <c r="A6058" t="s">
        <v>4</v>
      </c>
      <c r="B6058" s="4" t="s">
        <v>5</v>
      </c>
      <c r="C6058" s="4" t="s">
        <v>13</v>
      </c>
      <c r="D6058" s="4" t="s">
        <v>10</v>
      </c>
      <c r="E6058" s="4" t="s">
        <v>10</v>
      </c>
      <c r="F6058" s="4" t="s">
        <v>10</v>
      </c>
      <c r="G6058" s="4" t="s">
        <v>10</v>
      </c>
      <c r="H6058" s="4" t="s">
        <v>10</v>
      </c>
      <c r="I6058" s="4" t="s">
        <v>6</v>
      </c>
      <c r="J6058" s="4" t="s">
        <v>18</v>
      </c>
      <c r="K6058" s="4" t="s">
        <v>18</v>
      </c>
      <c r="L6058" s="4" t="s">
        <v>18</v>
      </c>
      <c r="M6058" s="4" t="s">
        <v>9</v>
      </c>
      <c r="N6058" s="4" t="s">
        <v>9</v>
      </c>
      <c r="O6058" s="4" t="s">
        <v>18</v>
      </c>
      <c r="P6058" s="4" t="s">
        <v>18</v>
      </c>
      <c r="Q6058" s="4" t="s">
        <v>18</v>
      </c>
      <c r="R6058" s="4" t="s">
        <v>18</v>
      </c>
      <c r="S6058" s="4" t="s">
        <v>13</v>
      </c>
    </row>
    <row r="6059" spans="1:8">
      <c r="A6059" t="n">
        <v>48551</v>
      </c>
      <c r="B6059" s="31" t="n">
        <v>39</v>
      </c>
      <c r="C6059" s="7" t="n">
        <v>12</v>
      </c>
      <c r="D6059" s="7" t="n">
        <v>65533</v>
      </c>
      <c r="E6059" s="7" t="n">
        <v>211</v>
      </c>
      <c r="F6059" s="7" t="n">
        <v>0</v>
      </c>
      <c r="G6059" s="7" t="n">
        <v>7033</v>
      </c>
      <c r="H6059" s="7" t="n">
        <v>259</v>
      </c>
      <c r="I6059" s="7" t="s">
        <v>432</v>
      </c>
      <c r="J6059" s="7" t="n">
        <v>0</v>
      </c>
      <c r="K6059" s="7" t="n">
        <v>0</v>
      </c>
      <c r="L6059" s="7" t="n">
        <v>0</v>
      </c>
      <c r="M6059" s="7" t="n">
        <v>0</v>
      </c>
      <c r="N6059" s="7" t="n">
        <v>0</v>
      </c>
      <c r="O6059" s="7" t="n">
        <v>0</v>
      </c>
      <c r="P6059" s="7" t="n">
        <v>1</v>
      </c>
      <c r="Q6059" s="7" t="n">
        <v>1</v>
      </c>
      <c r="R6059" s="7" t="n">
        <v>1</v>
      </c>
      <c r="S6059" s="7" t="n">
        <v>112</v>
      </c>
    </row>
    <row r="6060" spans="1:8">
      <c r="A6060" t="s">
        <v>4</v>
      </c>
      <c r="B6060" s="4" t="s">
        <v>5</v>
      </c>
      <c r="C6060" s="4" t="s">
        <v>13</v>
      </c>
      <c r="D6060" s="4" t="s">
        <v>10</v>
      </c>
      <c r="E6060" s="4" t="s">
        <v>10</v>
      </c>
      <c r="F6060" s="4" t="s">
        <v>10</v>
      </c>
      <c r="G6060" s="4" t="s">
        <v>10</v>
      </c>
      <c r="H6060" s="4" t="s">
        <v>10</v>
      </c>
      <c r="I6060" s="4" t="s">
        <v>6</v>
      </c>
      <c r="J6060" s="4" t="s">
        <v>18</v>
      </c>
      <c r="K6060" s="4" t="s">
        <v>18</v>
      </c>
      <c r="L6060" s="4" t="s">
        <v>18</v>
      </c>
      <c r="M6060" s="4" t="s">
        <v>9</v>
      </c>
      <c r="N6060" s="4" t="s">
        <v>9</v>
      </c>
      <c r="O6060" s="4" t="s">
        <v>18</v>
      </c>
      <c r="P6060" s="4" t="s">
        <v>18</v>
      </c>
      <c r="Q6060" s="4" t="s">
        <v>18</v>
      </c>
      <c r="R6060" s="4" t="s">
        <v>18</v>
      </c>
      <c r="S6060" s="4" t="s">
        <v>13</v>
      </c>
    </row>
    <row r="6061" spans="1:8">
      <c r="A6061" t="n">
        <v>48613</v>
      </c>
      <c r="B6061" s="31" t="n">
        <v>39</v>
      </c>
      <c r="C6061" s="7" t="n">
        <v>12</v>
      </c>
      <c r="D6061" s="7" t="n">
        <v>65533</v>
      </c>
      <c r="E6061" s="7" t="n">
        <v>212</v>
      </c>
      <c r="F6061" s="7" t="n">
        <v>0</v>
      </c>
      <c r="G6061" s="7" t="n">
        <v>7033</v>
      </c>
      <c r="H6061" s="7" t="n">
        <v>259</v>
      </c>
      <c r="I6061" s="7" t="s">
        <v>431</v>
      </c>
      <c r="J6061" s="7" t="n">
        <v>0</v>
      </c>
      <c r="K6061" s="7" t="n">
        <v>0</v>
      </c>
      <c r="L6061" s="7" t="n">
        <v>0</v>
      </c>
      <c r="M6061" s="7" t="n">
        <v>0</v>
      </c>
      <c r="N6061" s="7" t="n">
        <v>0</v>
      </c>
      <c r="O6061" s="7" t="n">
        <v>0</v>
      </c>
      <c r="P6061" s="7" t="n">
        <v>1</v>
      </c>
      <c r="Q6061" s="7" t="n">
        <v>1</v>
      </c>
      <c r="R6061" s="7" t="n">
        <v>1</v>
      </c>
      <c r="S6061" s="7" t="n">
        <v>255</v>
      </c>
    </row>
    <row r="6062" spans="1:8">
      <c r="A6062" t="s">
        <v>4</v>
      </c>
      <c r="B6062" s="4" t="s">
        <v>5</v>
      </c>
      <c r="C6062" s="4" t="s">
        <v>13</v>
      </c>
      <c r="D6062" s="4" t="s">
        <v>10</v>
      </c>
      <c r="E6062" s="4" t="s">
        <v>10</v>
      </c>
      <c r="F6062" s="4" t="s">
        <v>10</v>
      </c>
      <c r="G6062" s="4" t="s">
        <v>10</v>
      </c>
      <c r="H6062" s="4" t="s">
        <v>10</v>
      </c>
      <c r="I6062" s="4" t="s">
        <v>6</v>
      </c>
      <c r="J6062" s="4" t="s">
        <v>18</v>
      </c>
      <c r="K6062" s="4" t="s">
        <v>18</v>
      </c>
      <c r="L6062" s="4" t="s">
        <v>18</v>
      </c>
      <c r="M6062" s="4" t="s">
        <v>9</v>
      </c>
      <c r="N6062" s="4" t="s">
        <v>9</v>
      </c>
      <c r="O6062" s="4" t="s">
        <v>18</v>
      </c>
      <c r="P6062" s="4" t="s">
        <v>18</v>
      </c>
      <c r="Q6062" s="4" t="s">
        <v>18</v>
      </c>
      <c r="R6062" s="4" t="s">
        <v>18</v>
      </c>
      <c r="S6062" s="4" t="s">
        <v>13</v>
      </c>
    </row>
    <row r="6063" spans="1:8">
      <c r="A6063" t="n">
        <v>48675</v>
      </c>
      <c r="B6063" s="31" t="n">
        <v>39</v>
      </c>
      <c r="C6063" s="7" t="n">
        <v>12</v>
      </c>
      <c r="D6063" s="7" t="n">
        <v>65533</v>
      </c>
      <c r="E6063" s="7" t="n">
        <v>212</v>
      </c>
      <c r="F6063" s="7" t="n">
        <v>0</v>
      </c>
      <c r="G6063" s="7" t="n">
        <v>7033</v>
      </c>
      <c r="H6063" s="7" t="n">
        <v>259</v>
      </c>
      <c r="I6063" s="7" t="s">
        <v>432</v>
      </c>
      <c r="J6063" s="7" t="n">
        <v>0</v>
      </c>
      <c r="K6063" s="7" t="n">
        <v>0</v>
      </c>
      <c r="L6063" s="7" t="n">
        <v>0</v>
      </c>
      <c r="M6063" s="7" t="n">
        <v>0</v>
      </c>
      <c r="N6063" s="7" t="n">
        <v>0</v>
      </c>
      <c r="O6063" s="7" t="n">
        <v>0</v>
      </c>
      <c r="P6063" s="7" t="n">
        <v>1</v>
      </c>
      <c r="Q6063" s="7" t="n">
        <v>1</v>
      </c>
      <c r="R6063" s="7" t="n">
        <v>1</v>
      </c>
      <c r="S6063" s="7" t="n">
        <v>255</v>
      </c>
    </row>
    <row r="6064" spans="1:8">
      <c r="A6064" t="s">
        <v>4</v>
      </c>
      <c r="B6064" s="4" t="s">
        <v>5</v>
      </c>
      <c r="C6064" s="4" t="s">
        <v>10</v>
      </c>
    </row>
    <row r="6065" spans="1:19">
      <c r="A6065" t="n">
        <v>48737</v>
      </c>
      <c r="B6065" s="30" t="n">
        <v>16</v>
      </c>
      <c r="C6065" s="7" t="n">
        <v>300</v>
      </c>
    </row>
    <row r="6066" spans="1:19">
      <c r="A6066" t="s">
        <v>4</v>
      </c>
      <c r="B6066" s="4" t="s">
        <v>5</v>
      </c>
      <c r="C6066" s="4" t="s">
        <v>10</v>
      </c>
      <c r="D6066" s="4" t="s">
        <v>9</v>
      </c>
    </row>
    <row r="6067" spans="1:19">
      <c r="A6067" t="n">
        <v>48740</v>
      </c>
      <c r="B6067" s="35" t="n">
        <v>43</v>
      </c>
      <c r="C6067" s="7" t="n">
        <v>7033</v>
      </c>
      <c r="D6067" s="7" t="n">
        <v>512</v>
      </c>
    </row>
    <row r="6068" spans="1:19">
      <c r="A6068" t="s">
        <v>4</v>
      </c>
      <c r="B6068" s="4" t="s">
        <v>5</v>
      </c>
      <c r="C6068" s="4" t="s">
        <v>10</v>
      </c>
      <c r="D6068" s="4" t="s">
        <v>10</v>
      </c>
      <c r="E6068" s="4" t="s">
        <v>18</v>
      </c>
      <c r="F6068" s="4" t="s">
        <v>18</v>
      </c>
      <c r="G6068" s="4" t="s">
        <v>18</v>
      </c>
      <c r="H6068" s="4" t="s">
        <v>18</v>
      </c>
      <c r="I6068" s="4" t="s">
        <v>13</v>
      </c>
      <c r="J6068" s="4" t="s">
        <v>10</v>
      </c>
    </row>
    <row r="6069" spans="1:19">
      <c r="A6069" t="n">
        <v>48747</v>
      </c>
      <c r="B6069" s="40" t="n">
        <v>55</v>
      </c>
      <c r="C6069" s="7" t="n">
        <v>7033</v>
      </c>
      <c r="D6069" s="7" t="n">
        <v>65533</v>
      </c>
      <c r="E6069" s="7" t="n">
        <v>-7.80000019073486</v>
      </c>
      <c r="F6069" s="7" t="n">
        <v>20</v>
      </c>
      <c r="G6069" s="7" t="n">
        <v>76.5</v>
      </c>
      <c r="H6069" s="7" t="n">
        <v>20</v>
      </c>
      <c r="I6069" s="7" t="n">
        <v>0</v>
      </c>
      <c r="J6069" s="7" t="n">
        <v>1</v>
      </c>
    </row>
    <row r="6070" spans="1:19">
      <c r="A6070" t="s">
        <v>4</v>
      </c>
      <c r="B6070" s="4" t="s">
        <v>5</v>
      </c>
      <c r="C6070" s="4" t="s">
        <v>10</v>
      </c>
    </row>
    <row r="6071" spans="1:19">
      <c r="A6071" t="n">
        <v>48771</v>
      </c>
      <c r="B6071" s="30" t="n">
        <v>16</v>
      </c>
      <c r="C6071" s="7" t="n">
        <v>1000</v>
      </c>
    </row>
    <row r="6072" spans="1:19">
      <c r="A6072" t="s">
        <v>4</v>
      </c>
      <c r="B6072" s="4" t="s">
        <v>5</v>
      </c>
      <c r="C6072" s="4" t="s">
        <v>13</v>
      </c>
      <c r="D6072" s="4" t="s">
        <v>10</v>
      </c>
      <c r="E6072" s="4" t="s">
        <v>18</v>
      </c>
    </row>
    <row r="6073" spans="1:19">
      <c r="A6073" t="n">
        <v>48774</v>
      </c>
      <c r="B6073" s="23" t="n">
        <v>58</v>
      </c>
      <c r="C6073" s="7" t="n">
        <v>101</v>
      </c>
      <c r="D6073" s="7" t="n">
        <v>500</v>
      </c>
      <c r="E6073" s="7" t="n">
        <v>1</v>
      </c>
    </row>
    <row r="6074" spans="1:19">
      <c r="A6074" t="s">
        <v>4</v>
      </c>
      <c r="B6074" s="4" t="s">
        <v>5</v>
      </c>
      <c r="C6074" s="4" t="s">
        <v>13</v>
      </c>
      <c r="D6074" s="4" t="s">
        <v>10</v>
      </c>
    </row>
    <row r="6075" spans="1:19">
      <c r="A6075" t="n">
        <v>48782</v>
      </c>
      <c r="B6075" s="23" t="n">
        <v>58</v>
      </c>
      <c r="C6075" s="7" t="n">
        <v>254</v>
      </c>
      <c r="D6075" s="7" t="n">
        <v>0</v>
      </c>
    </row>
    <row r="6076" spans="1:19">
      <c r="A6076" t="s">
        <v>4</v>
      </c>
      <c r="B6076" s="4" t="s">
        <v>5</v>
      </c>
      <c r="C6076" s="4" t="s">
        <v>13</v>
      </c>
    </row>
    <row r="6077" spans="1:19">
      <c r="A6077" t="n">
        <v>48786</v>
      </c>
      <c r="B6077" s="38" t="n">
        <v>45</v>
      </c>
      <c r="C6077" s="7" t="n">
        <v>0</v>
      </c>
    </row>
    <row r="6078" spans="1:19">
      <c r="A6078" t="s">
        <v>4</v>
      </c>
      <c r="B6078" s="4" t="s">
        <v>5</v>
      </c>
      <c r="C6078" s="4" t="s">
        <v>13</v>
      </c>
      <c r="D6078" s="4" t="s">
        <v>13</v>
      </c>
      <c r="E6078" s="4" t="s">
        <v>18</v>
      </c>
      <c r="F6078" s="4" t="s">
        <v>18</v>
      </c>
      <c r="G6078" s="4" t="s">
        <v>18</v>
      </c>
      <c r="H6078" s="4" t="s">
        <v>10</v>
      </c>
    </row>
    <row r="6079" spans="1:19">
      <c r="A6079" t="n">
        <v>48788</v>
      </c>
      <c r="B6079" s="38" t="n">
        <v>45</v>
      </c>
      <c r="C6079" s="7" t="n">
        <v>2</v>
      </c>
      <c r="D6079" s="7" t="n">
        <v>3</v>
      </c>
      <c r="E6079" s="7" t="n">
        <v>-5.82000017166138</v>
      </c>
      <c r="F6079" s="7" t="n">
        <v>1.12999999523163</v>
      </c>
      <c r="G6079" s="7" t="n">
        <v>71.1600036621094</v>
      </c>
      <c r="H6079" s="7" t="n">
        <v>0</v>
      </c>
    </row>
    <row r="6080" spans="1:19">
      <c r="A6080" t="s">
        <v>4</v>
      </c>
      <c r="B6080" s="4" t="s">
        <v>5</v>
      </c>
      <c r="C6080" s="4" t="s">
        <v>13</v>
      </c>
      <c r="D6080" s="4" t="s">
        <v>13</v>
      </c>
      <c r="E6080" s="4" t="s">
        <v>18</v>
      </c>
      <c r="F6080" s="4" t="s">
        <v>18</v>
      </c>
      <c r="G6080" s="4" t="s">
        <v>18</v>
      </c>
      <c r="H6080" s="4" t="s">
        <v>10</v>
      </c>
      <c r="I6080" s="4" t="s">
        <v>13</v>
      </c>
    </row>
    <row r="6081" spans="1:10">
      <c r="A6081" t="n">
        <v>48805</v>
      </c>
      <c r="B6081" s="38" t="n">
        <v>45</v>
      </c>
      <c r="C6081" s="7" t="n">
        <v>4</v>
      </c>
      <c r="D6081" s="7" t="n">
        <v>3</v>
      </c>
      <c r="E6081" s="7" t="n">
        <v>36.4599990844727</v>
      </c>
      <c r="F6081" s="7" t="n">
        <v>115.23999786377</v>
      </c>
      <c r="G6081" s="7" t="n">
        <v>0</v>
      </c>
      <c r="H6081" s="7" t="n">
        <v>0</v>
      </c>
      <c r="I6081" s="7" t="n">
        <v>0</v>
      </c>
    </row>
    <row r="6082" spans="1:10">
      <c r="A6082" t="s">
        <v>4</v>
      </c>
      <c r="B6082" s="4" t="s">
        <v>5</v>
      </c>
      <c r="C6082" s="4" t="s">
        <v>13</v>
      </c>
      <c r="D6082" s="4" t="s">
        <v>13</v>
      </c>
      <c r="E6082" s="4" t="s">
        <v>18</v>
      </c>
      <c r="F6082" s="4" t="s">
        <v>10</v>
      </c>
    </row>
    <row r="6083" spans="1:10">
      <c r="A6083" t="n">
        <v>48823</v>
      </c>
      <c r="B6083" s="38" t="n">
        <v>45</v>
      </c>
      <c r="C6083" s="7" t="n">
        <v>5</v>
      </c>
      <c r="D6083" s="7" t="n">
        <v>3</v>
      </c>
      <c r="E6083" s="7" t="n">
        <v>3.40000009536743</v>
      </c>
      <c r="F6083" s="7" t="n">
        <v>0</v>
      </c>
    </row>
    <row r="6084" spans="1:10">
      <c r="A6084" t="s">
        <v>4</v>
      </c>
      <c r="B6084" s="4" t="s">
        <v>5</v>
      </c>
      <c r="C6084" s="4" t="s">
        <v>13</v>
      </c>
      <c r="D6084" s="4" t="s">
        <v>13</v>
      </c>
      <c r="E6084" s="4" t="s">
        <v>18</v>
      </c>
      <c r="F6084" s="4" t="s">
        <v>10</v>
      </c>
    </row>
    <row r="6085" spans="1:10">
      <c r="A6085" t="n">
        <v>48832</v>
      </c>
      <c r="B6085" s="38" t="n">
        <v>45</v>
      </c>
      <c r="C6085" s="7" t="n">
        <v>11</v>
      </c>
      <c r="D6085" s="7" t="n">
        <v>3</v>
      </c>
      <c r="E6085" s="7" t="n">
        <v>38</v>
      </c>
      <c r="F6085" s="7" t="n">
        <v>0</v>
      </c>
    </row>
    <row r="6086" spans="1:10">
      <c r="A6086" t="s">
        <v>4</v>
      </c>
      <c r="B6086" s="4" t="s">
        <v>5</v>
      </c>
      <c r="C6086" s="4" t="s">
        <v>13</v>
      </c>
      <c r="D6086" s="4" t="s">
        <v>13</v>
      </c>
      <c r="E6086" s="4" t="s">
        <v>18</v>
      </c>
      <c r="F6086" s="4" t="s">
        <v>18</v>
      </c>
      <c r="G6086" s="4" t="s">
        <v>18</v>
      </c>
      <c r="H6086" s="4" t="s">
        <v>10</v>
      </c>
    </row>
    <row r="6087" spans="1:10">
      <c r="A6087" t="n">
        <v>48841</v>
      </c>
      <c r="B6087" s="38" t="n">
        <v>45</v>
      </c>
      <c r="C6087" s="7" t="n">
        <v>2</v>
      </c>
      <c r="D6087" s="7" t="n">
        <v>3</v>
      </c>
      <c r="E6087" s="7" t="n">
        <v>-5.82000017166138</v>
      </c>
      <c r="F6087" s="7" t="n">
        <v>1.12999999523163</v>
      </c>
      <c r="G6087" s="7" t="n">
        <v>71.1600036621094</v>
      </c>
      <c r="H6087" s="7" t="n">
        <v>5000</v>
      </c>
    </row>
    <row r="6088" spans="1:10">
      <c r="A6088" t="s">
        <v>4</v>
      </c>
      <c r="B6088" s="4" t="s">
        <v>5</v>
      </c>
      <c r="C6088" s="4" t="s">
        <v>13</v>
      </c>
      <c r="D6088" s="4" t="s">
        <v>13</v>
      </c>
      <c r="E6088" s="4" t="s">
        <v>18</v>
      </c>
      <c r="F6088" s="4" t="s">
        <v>18</v>
      </c>
      <c r="G6088" s="4" t="s">
        <v>18</v>
      </c>
      <c r="H6088" s="4" t="s">
        <v>10</v>
      </c>
      <c r="I6088" s="4" t="s">
        <v>13</v>
      </c>
    </row>
    <row r="6089" spans="1:10">
      <c r="A6089" t="n">
        <v>48858</v>
      </c>
      <c r="B6089" s="38" t="n">
        <v>45</v>
      </c>
      <c r="C6089" s="7" t="n">
        <v>4</v>
      </c>
      <c r="D6089" s="7" t="n">
        <v>3</v>
      </c>
      <c r="E6089" s="7" t="n">
        <v>36.4599990844727</v>
      </c>
      <c r="F6089" s="7" t="n">
        <v>115.23999786377</v>
      </c>
      <c r="G6089" s="7" t="n">
        <v>0</v>
      </c>
      <c r="H6089" s="7" t="n">
        <v>5000</v>
      </c>
      <c r="I6089" s="7" t="n">
        <v>0</v>
      </c>
    </row>
    <row r="6090" spans="1:10">
      <c r="A6090" t="s">
        <v>4</v>
      </c>
      <c r="B6090" s="4" t="s">
        <v>5</v>
      </c>
      <c r="C6090" s="4" t="s">
        <v>13</v>
      </c>
      <c r="D6090" s="4" t="s">
        <v>13</v>
      </c>
      <c r="E6090" s="4" t="s">
        <v>18</v>
      </c>
      <c r="F6090" s="4" t="s">
        <v>10</v>
      </c>
    </row>
    <row r="6091" spans="1:10">
      <c r="A6091" t="n">
        <v>48876</v>
      </c>
      <c r="B6091" s="38" t="n">
        <v>45</v>
      </c>
      <c r="C6091" s="7" t="n">
        <v>5</v>
      </c>
      <c r="D6091" s="7" t="n">
        <v>3</v>
      </c>
      <c r="E6091" s="7" t="n">
        <v>7.30000019073486</v>
      </c>
      <c r="F6091" s="7" t="n">
        <v>5000</v>
      </c>
    </row>
    <row r="6092" spans="1:10">
      <c r="A6092" t="s">
        <v>4</v>
      </c>
      <c r="B6092" s="4" t="s">
        <v>5</v>
      </c>
      <c r="C6092" s="4" t="s">
        <v>13</v>
      </c>
      <c r="D6092" s="4" t="s">
        <v>13</v>
      </c>
      <c r="E6092" s="4" t="s">
        <v>18</v>
      </c>
      <c r="F6092" s="4" t="s">
        <v>10</v>
      </c>
    </row>
    <row r="6093" spans="1:10">
      <c r="A6093" t="n">
        <v>48885</v>
      </c>
      <c r="B6093" s="38" t="n">
        <v>45</v>
      </c>
      <c r="C6093" s="7" t="n">
        <v>11</v>
      </c>
      <c r="D6093" s="7" t="n">
        <v>3</v>
      </c>
      <c r="E6093" s="7" t="n">
        <v>38</v>
      </c>
      <c r="F6093" s="7" t="n">
        <v>5000</v>
      </c>
    </row>
    <row r="6094" spans="1:10">
      <c r="A6094" t="s">
        <v>4</v>
      </c>
      <c r="B6094" s="4" t="s">
        <v>5</v>
      </c>
      <c r="C6094" s="4" t="s">
        <v>13</v>
      </c>
      <c r="D6094" s="4" t="s">
        <v>10</v>
      </c>
      <c r="E6094" s="4" t="s">
        <v>13</v>
      </c>
    </row>
    <row r="6095" spans="1:10">
      <c r="A6095" t="n">
        <v>48894</v>
      </c>
      <c r="B6095" s="31" t="n">
        <v>39</v>
      </c>
      <c r="C6095" s="7" t="n">
        <v>14</v>
      </c>
      <c r="D6095" s="7" t="n">
        <v>65533</v>
      </c>
      <c r="E6095" s="7" t="n">
        <v>111</v>
      </c>
    </row>
    <row r="6096" spans="1:10">
      <c r="A6096" t="s">
        <v>4</v>
      </c>
      <c r="B6096" s="4" t="s">
        <v>5</v>
      </c>
      <c r="C6096" s="4" t="s">
        <v>13</v>
      </c>
      <c r="D6096" s="4" t="s">
        <v>10</v>
      </c>
      <c r="E6096" s="4" t="s">
        <v>13</v>
      </c>
    </row>
    <row r="6097" spans="1:9">
      <c r="A6097" t="n">
        <v>48899</v>
      </c>
      <c r="B6097" s="31" t="n">
        <v>39</v>
      </c>
      <c r="C6097" s="7" t="n">
        <v>14</v>
      </c>
      <c r="D6097" s="7" t="n">
        <v>65533</v>
      </c>
      <c r="E6097" s="7" t="n">
        <v>112</v>
      </c>
    </row>
    <row r="6098" spans="1:9">
      <c r="A6098" t="s">
        <v>4</v>
      </c>
      <c r="B6098" s="4" t="s">
        <v>5</v>
      </c>
      <c r="C6098" s="4" t="s">
        <v>13</v>
      </c>
      <c r="D6098" s="4" t="s">
        <v>10</v>
      </c>
      <c r="E6098" s="4" t="s">
        <v>18</v>
      </c>
      <c r="F6098" s="4" t="s">
        <v>10</v>
      </c>
      <c r="G6098" s="4" t="s">
        <v>9</v>
      </c>
      <c r="H6098" s="4" t="s">
        <v>9</v>
      </c>
      <c r="I6098" s="4" t="s">
        <v>10</v>
      </c>
      <c r="J6098" s="4" t="s">
        <v>10</v>
      </c>
      <c r="K6098" s="4" t="s">
        <v>9</v>
      </c>
      <c r="L6098" s="4" t="s">
        <v>9</v>
      </c>
      <c r="M6098" s="4" t="s">
        <v>9</v>
      </c>
      <c r="N6098" s="4" t="s">
        <v>9</v>
      </c>
      <c r="O6098" s="4" t="s">
        <v>6</v>
      </c>
    </row>
    <row r="6099" spans="1:9">
      <c r="A6099" t="n">
        <v>48904</v>
      </c>
      <c r="B6099" s="14" t="n">
        <v>50</v>
      </c>
      <c r="C6099" s="7" t="n">
        <v>0</v>
      </c>
      <c r="D6099" s="7" t="n">
        <v>5301</v>
      </c>
      <c r="E6099" s="7" t="n">
        <v>1</v>
      </c>
      <c r="F6099" s="7" t="n">
        <v>0</v>
      </c>
      <c r="G6099" s="7" t="n">
        <v>0</v>
      </c>
      <c r="H6099" s="7" t="n">
        <v>0</v>
      </c>
      <c r="I6099" s="7" t="n">
        <v>0</v>
      </c>
      <c r="J6099" s="7" t="n">
        <v>65533</v>
      </c>
      <c r="K6099" s="7" t="n">
        <v>0</v>
      </c>
      <c r="L6099" s="7" t="n">
        <v>0</v>
      </c>
      <c r="M6099" s="7" t="n">
        <v>0</v>
      </c>
      <c r="N6099" s="7" t="n">
        <v>0</v>
      </c>
      <c r="O6099" s="7" t="s">
        <v>12</v>
      </c>
    </row>
    <row r="6100" spans="1:9">
      <c r="A6100" t="s">
        <v>4</v>
      </c>
      <c r="B6100" s="4" t="s">
        <v>5</v>
      </c>
      <c r="C6100" s="4" t="s">
        <v>10</v>
      </c>
      <c r="D6100" s="4" t="s">
        <v>13</v>
      </c>
      <c r="E6100" s="4" t="s">
        <v>13</v>
      </c>
      <c r="F6100" s="4" t="s">
        <v>6</v>
      </c>
    </row>
    <row r="6101" spans="1:9">
      <c r="A6101" t="n">
        <v>48943</v>
      </c>
      <c r="B6101" s="21" t="n">
        <v>20</v>
      </c>
      <c r="C6101" s="7" t="n">
        <v>2</v>
      </c>
      <c r="D6101" s="7" t="n">
        <v>2</v>
      </c>
      <c r="E6101" s="7" t="n">
        <v>11</v>
      </c>
      <c r="F6101" s="7" t="s">
        <v>433</v>
      </c>
    </row>
    <row r="6102" spans="1:9">
      <c r="A6102" t="s">
        <v>4</v>
      </c>
      <c r="B6102" s="4" t="s">
        <v>5</v>
      </c>
      <c r="C6102" s="4" t="s">
        <v>10</v>
      </c>
      <c r="D6102" s="4" t="s">
        <v>13</v>
      </c>
      <c r="E6102" s="4" t="s">
        <v>13</v>
      </c>
      <c r="F6102" s="4" t="s">
        <v>6</v>
      </c>
    </row>
    <row r="6103" spans="1:9">
      <c r="A6103" t="n">
        <v>48969</v>
      </c>
      <c r="B6103" s="21" t="n">
        <v>20</v>
      </c>
      <c r="C6103" s="7" t="n">
        <v>4</v>
      </c>
      <c r="D6103" s="7" t="n">
        <v>2</v>
      </c>
      <c r="E6103" s="7" t="n">
        <v>11</v>
      </c>
      <c r="F6103" s="7" t="s">
        <v>433</v>
      </c>
    </row>
    <row r="6104" spans="1:9">
      <c r="A6104" t="s">
        <v>4</v>
      </c>
      <c r="B6104" s="4" t="s">
        <v>5</v>
      </c>
      <c r="C6104" s="4" t="s">
        <v>10</v>
      </c>
      <c r="D6104" s="4" t="s">
        <v>13</v>
      </c>
      <c r="E6104" s="4" t="s">
        <v>13</v>
      </c>
      <c r="F6104" s="4" t="s">
        <v>6</v>
      </c>
    </row>
    <row r="6105" spans="1:9">
      <c r="A6105" t="n">
        <v>48995</v>
      </c>
      <c r="B6105" s="21" t="n">
        <v>20</v>
      </c>
      <c r="C6105" s="7" t="n">
        <v>3</v>
      </c>
      <c r="D6105" s="7" t="n">
        <v>2</v>
      </c>
      <c r="E6105" s="7" t="n">
        <v>11</v>
      </c>
      <c r="F6105" s="7" t="s">
        <v>433</v>
      </c>
    </row>
    <row r="6106" spans="1:9">
      <c r="A6106" t="s">
        <v>4</v>
      </c>
      <c r="B6106" s="4" t="s">
        <v>5</v>
      </c>
      <c r="C6106" s="4" t="s">
        <v>10</v>
      </c>
    </row>
    <row r="6107" spans="1:9">
      <c r="A6107" t="n">
        <v>49021</v>
      </c>
      <c r="B6107" s="30" t="n">
        <v>16</v>
      </c>
      <c r="C6107" s="7" t="n">
        <v>200</v>
      </c>
    </row>
    <row r="6108" spans="1:9">
      <c r="A6108" t="s">
        <v>4</v>
      </c>
      <c r="B6108" s="4" t="s">
        <v>5</v>
      </c>
      <c r="C6108" s="4" t="s">
        <v>10</v>
      </c>
      <c r="D6108" s="4" t="s">
        <v>13</v>
      </c>
      <c r="E6108" s="4" t="s">
        <v>13</v>
      </c>
      <c r="F6108" s="4" t="s">
        <v>6</v>
      </c>
    </row>
    <row r="6109" spans="1:9">
      <c r="A6109" t="n">
        <v>49024</v>
      </c>
      <c r="B6109" s="21" t="n">
        <v>20</v>
      </c>
      <c r="C6109" s="7" t="n">
        <v>9</v>
      </c>
      <c r="D6109" s="7" t="n">
        <v>2</v>
      </c>
      <c r="E6109" s="7" t="n">
        <v>11</v>
      </c>
      <c r="F6109" s="7" t="s">
        <v>433</v>
      </c>
    </row>
    <row r="6110" spans="1:9">
      <c r="A6110" t="s">
        <v>4</v>
      </c>
      <c r="B6110" s="4" t="s">
        <v>5</v>
      </c>
      <c r="C6110" s="4" t="s">
        <v>10</v>
      </c>
      <c r="D6110" s="4" t="s">
        <v>13</v>
      </c>
      <c r="E6110" s="4" t="s">
        <v>13</v>
      </c>
      <c r="F6110" s="4" t="s">
        <v>6</v>
      </c>
    </row>
    <row r="6111" spans="1:9">
      <c r="A6111" t="n">
        <v>49050</v>
      </c>
      <c r="B6111" s="21" t="n">
        <v>20</v>
      </c>
      <c r="C6111" s="7" t="n">
        <v>7030</v>
      </c>
      <c r="D6111" s="7" t="n">
        <v>2</v>
      </c>
      <c r="E6111" s="7" t="n">
        <v>11</v>
      </c>
      <c r="F6111" s="7" t="s">
        <v>433</v>
      </c>
    </row>
    <row r="6112" spans="1:9">
      <c r="A6112" t="s">
        <v>4</v>
      </c>
      <c r="B6112" s="4" t="s">
        <v>5</v>
      </c>
      <c r="C6112" s="4" t="s">
        <v>10</v>
      </c>
    </row>
    <row r="6113" spans="1:15">
      <c r="A6113" t="n">
        <v>49076</v>
      </c>
      <c r="B6113" s="30" t="n">
        <v>16</v>
      </c>
      <c r="C6113" s="7" t="n">
        <v>400</v>
      </c>
    </row>
    <row r="6114" spans="1:15">
      <c r="A6114" t="s">
        <v>4</v>
      </c>
      <c r="B6114" s="4" t="s">
        <v>5</v>
      </c>
      <c r="C6114" s="4" t="s">
        <v>13</v>
      </c>
      <c r="D6114" s="4" t="s">
        <v>10</v>
      </c>
      <c r="E6114" s="4" t="s">
        <v>18</v>
      </c>
      <c r="F6114" s="4" t="s">
        <v>10</v>
      </c>
      <c r="G6114" s="4" t="s">
        <v>9</v>
      </c>
      <c r="H6114" s="4" t="s">
        <v>9</v>
      </c>
      <c r="I6114" s="4" t="s">
        <v>10</v>
      </c>
      <c r="J6114" s="4" t="s">
        <v>10</v>
      </c>
      <c r="K6114" s="4" t="s">
        <v>9</v>
      </c>
      <c r="L6114" s="4" t="s">
        <v>9</v>
      </c>
      <c r="M6114" s="4" t="s">
        <v>9</v>
      </c>
      <c r="N6114" s="4" t="s">
        <v>9</v>
      </c>
      <c r="O6114" s="4" t="s">
        <v>6</v>
      </c>
    </row>
    <row r="6115" spans="1:15">
      <c r="A6115" t="n">
        <v>49079</v>
      </c>
      <c r="B6115" s="14" t="n">
        <v>50</v>
      </c>
      <c r="C6115" s="7" t="n">
        <v>0</v>
      </c>
      <c r="D6115" s="7" t="n">
        <v>5301</v>
      </c>
      <c r="E6115" s="7" t="n">
        <v>1</v>
      </c>
      <c r="F6115" s="7" t="n">
        <v>0</v>
      </c>
      <c r="G6115" s="7" t="n">
        <v>0</v>
      </c>
      <c r="H6115" s="7" t="n">
        <v>0</v>
      </c>
      <c r="I6115" s="7" t="n">
        <v>0</v>
      </c>
      <c r="J6115" s="7" t="n">
        <v>65533</v>
      </c>
      <c r="K6115" s="7" t="n">
        <v>0</v>
      </c>
      <c r="L6115" s="7" t="n">
        <v>0</v>
      </c>
      <c r="M6115" s="7" t="n">
        <v>0</v>
      </c>
      <c r="N6115" s="7" t="n">
        <v>0</v>
      </c>
      <c r="O6115" s="7" t="s">
        <v>12</v>
      </c>
    </row>
    <row r="6116" spans="1:15">
      <c r="A6116" t="s">
        <v>4</v>
      </c>
      <c r="B6116" s="4" t="s">
        <v>5</v>
      </c>
      <c r="C6116" s="4" t="s">
        <v>10</v>
      </c>
      <c r="D6116" s="4" t="s">
        <v>13</v>
      </c>
      <c r="E6116" s="4" t="s">
        <v>13</v>
      </c>
      <c r="F6116" s="4" t="s">
        <v>6</v>
      </c>
    </row>
    <row r="6117" spans="1:15">
      <c r="A6117" t="n">
        <v>49118</v>
      </c>
      <c r="B6117" s="21" t="n">
        <v>20</v>
      </c>
      <c r="C6117" s="7" t="n">
        <v>1</v>
      </c>
      <c r="D6117" s="7" t="n">
        <v>2</v>
      </c>
      <c r="E6117" s="7" t="n">
        <v>11</v>
      </c>
      <c r="F6117" s="7" t="s">
        <v>433</v>
      </c>
    </row>
    <row r="6118" spans="1:15">
      <c r="A6118" t="s">
        <v>4</v>
      </c>
      <c r="B6118" s="4" t="s">
        <v>5</v>
      </c>
      <c r="C6118" s="4" t="s">
        <v>10</v>
      </c>
      <c r="D6118" s="4" t="s">
        <v>13</v>
      </c>
      <c r="E6118" s="4" t="s">
        <v>13</v>
      </c>
      <c r="F6118" s="4" t="s">
        <v>6</v>
      </c>
    </row>
    <row r="6119" spans="1:15">
      <c r="A6119" t="n">
        <v>49144</v>
      </c>
      <c r="B6119" s="21" t="n">
        <v>20</v>
      </c>
      <c r="C6119" s="7" t="n">
        <v>6</v>
      </c>
      <c r="D6119" s="7" t="n">
        <v>2</v>
      </c>
      <c r="E6119" s="7" t="n">
        <v>11</v>
      </c>
      <c r="F6119" s="7" t="s">
        <v>433</v>
      </c>
    </row>
    <row r="6120" spans="1:15">
      <c r="A6120" t="s">
        <v>4</v>
      </c>
      <c r="B6120" s="4" t="s">
        <v>5</v>
      </c>
      <c r="C6120" s="4" t="s">
        <v>10</v>
      </c>
    </row>
    <row r="6121" spans="1:15">
      <c r="A6121" t="n">
        <v>49170</v>
      </c>
      <c r="B6121" s="30" t="n">
        <v>16</v>
      </c>
      <c r="C6121" s="7" t="n">
        <v>200</v>
      </c>
    </row>
    <row r="6122" spans="1:15">
      <c r="A6122" t="s">
        <v>4</v>
      </c>
      <c r="B6122" s="4" t="s">
        <v>5</v>
      </c>
      <c r="C6122" s="4" t="s">
        <v>10</v>
      </c>
      <c r="D6122" s="4" t="s">
        <v>13</v>
      </c>
      <c r="E6122" s="4" t="s">
        <v>13</v>
      </c>
      <c r="F6122" s="4" t="s">
        <v>6</v>
      </c>
    </row>
    <row r="6123" spans="1:15">
      <c r="A6123" t="n">
        <v>49173</v>
      </c>
      <c r="B6123" s="21" t="n">
        <v>20</v>
      </c>
      <c r="C6123" s="7" t="n">
        <v>7</v>
      </c>
      <c r="D6123" s="7" t="n">
        <v>2</v>
      </c>
      <c r="E6123" s="7" t="n">
        <v>11</v>
      </c>
      <c r="F6123" s="7" t="s">
        <v>433</v>
      </c>
    </row>
    <row r="6124" spans="1:15">
      <c r="A6124" t="s">
        <v>4</v>
      </c>
      <c r="B6124" s="4" t="s">
        <v>5</v>
      </c>
      <c r="C6124" s="4" t="s">
        <v>10</v>
      </c>
      <c r="D6124" s="4" t="s">
        <v>13</v>
      </c>
      <c r="E6124" s="4" t="s">
        <v>13</v>
      </c>
      <c r="F6124" s="4" t="s">
        <v>6</v>
      </c>
    </row>
    <row r="6125" spans="1:15">
      <c r="A6125" t="n">
        <v>49199</v>
      </c>
      <c r="B6125" s="21" t="n">
        <v>20</v>
      </c>
      <c r="C6125" s="7" t="n">
        <v>8</v>
      </c>
      <c r="D6125" s="7" t="n">
        <v>2</v>
      </c>
      <c r="E6125" s="7" t="n">
        <v>11</v>
      </c>
      <c r="F6125" s="7" t="s">
        <v>433</v>
      </c>
    </row>
    <row r="6126" spans="1:15">
      <c r="A6126" t="s">
        <v>4</v>
      </c>
      <c r="B6126" s="4" t="s">
        <v>5</v>
      </c>
      <c r="C6126" s="4" t="s">
        <v>10</v>
      </c>
    </row>
    <row r="6127" spans="1:15">
      <c r="A6127" t="n">
        <v>49225</v>
      </c>
      <c r="B6127" s="30" t="n">
        <v>16</v>
      </c>
      <c r="C6127" s="7" t="n">
        <v>400</v>
      </c>
    </row>
    <row r="6128" spans="1:15">
      <c r="A6128" t="s">
        <v>4</v>
      </c>
      <c r="B6128" s="4" t="s">
        <v>5</v>
      </c>
      <c r="C6128" s="4" t="s">
        <v>13</v>
      </c>
      <c r="D6128" s="4" t="s">
        <v>10</v>
      </c>
      <c r="E6128" s="4" t="s">
        <v>18</v>
      </c>
      <c r="F6128" s="4" t="s">
        <v>10</v>
      </c>
      <c r="G6128" s="4" t="s">
        <v>9</v>
      </c>
      <c r="H6128" s="4" t="s">
        <v>9</v>
      </c>
      <c r="I6128" s="4" t="s">
        <v>10</v>
      </c>
      <c r="J6128" s="4" t="s">
        <v>10</v>
      </c>
      <c r="K6128" s="4" t="s">
        <v>9</v>
      </c>
      <c r="L6128" s="4" t="s">
        <v>9</v>
      </c>
      <c r="M6128" s="4" t="s">
        <v>9</v>
      </c>
      <c r="N6128" s="4" t="s">
        <v>9</v>
      </c>
      <c r="O6128" s="4" t="s">
        <v>6</v>
      </c>
    </row>
    <row r="6129" spans="1:15">
      <c r="A6129" t="n">
        <v>49228</v>
      </c>
      <c r="B6129" s="14" t="n">
        <v>50</v>
      </c>
      <c r="C6129" s="7" t="n">
        <v>0</v>
      </c>
      <c r="D6129" s="7" t="n">
        <v>5301</v>
      </c>
      <c r="E6129" s="7" t="n">
        <v>1</v>
      </c>
      <c r="F6129" s="7" t="n">
        <v>0</v>
      </c>
      <c r="G6129" s="7" t="n">
        <v>0</v>
      </c>
      <c r="H6129" s="7" t="n">
        <v>0</v>
      </c>
      <c r="I6129" s="7" t="n">
        <v>0</v>
      </c>
      <c r="J6129" s="7" t="n">
        <v>65533</v>
      </c>
      <c r="K6129" s="7" t="n">
        <v>0</v>
      </c>
      <c r="L6129" s="7" t="n">
        <v>0</v>
      </c>
      <c r="M6129" s="7" t="n">
        <v>0</v>
      </c>
      <c r="N6129" s="7" t="n">
        <v>0</v>
      </c>
      <c r="O6129" s="7" t="s">
        <v>12</v>
      </c>
    </row>
    <row r="6130" spans="1:15">
      <c r="A6130" t="s">
        <v>4</v>
      </c>
      <c r="B6130" s="4" t="s">
        <v>5</v>
      </c>
      <c r="C6130" s="4" t="s">
        <v>10</v>
      </c>
      <c r="D6130" s="4" t="s">
        <v>13</v>
      </c>
      <c r="E6130" s="4" t="s">
        <v>13</v>
      </c>
      <c r="F6130" s="4" t="s">
        <v>6</v>
      </c>
    </row>
    <row r="6131" spans="1:15">
      <c r="A6131" t="n">
        <v>49267</v>
      </c>
      <c r="B6131" s="21" t="n">
        <v>20</v>
      </c>
      <c r="C6131" s="7" t="n">
        <v>33</v>
      </c>
      <c r="D6131" s="7" t="n">
        <v>2</v>
      </c>
      <c r="E6131" s="7" t="n">
        <v>11</v>
      </c>
      <c r="F6131" s="7" t="s">
        <v>433</v>
      </c>
    </row>
    <row r="6132" spans="1:15">
      <c r="A6132" t="s">
        <v>4</v>
      </c>
      <c r="B6132" s="4" t="s">
        <v>5</v>
      </c>
      <c r="C6132" s="4" t="s">
        <v>10</v>
      </c>
      <c r="D6132" s="4" t="s">
        <v>13</v>
      </c>
      <c r="E6132" s="4" t="s">
        <v>13</v>
      </c>
      <c r="F6132" s="4" t="s">
        <v>6</v>
      </c>
    </row>
    <row r="6133" spans="1:15">
      <c r="A6133" t="n">
        <v>49293</v>
      </c>
      <c r="B6133" s="21" t="n">
        <v>20</v>
      </c>
      <c r="C6133" s="7" t="n">
        <v>18</v>
      </c>
      <c r="D6133" s="7" t="n">
        <v>2</v>
      </c>
      <c r="E6133" s="7" t="n">
        <v>11</v>
      </c>
      <c r="F6133" s="7" t="s">
        <v>433</v>
      </c>
    </row>
    <row r="6134" spans="1:15">
      <c r="A6134" t="s">
        <v>4</v>
      </c>
      <c r="B6134" s="4" t="s">
        <v>5</v>
      </c>
      <c r="C6134" s="4" t="s">
        <v>10</v>
      </c>
    </row>
    <row r="6135" spans="1:15">
      <c r="A6135" t="n">
        <v>49319</v>
      </c>
      <c r="B6135" s="30" t="n">
        <v>16</v>
      </c>
      <c r="C6135" s="7" t="n">
        <v>200</v>
      </c>
    </row>
    <row r="6136" spans="1:15">
      <c r="A6136" t="s">
        <v>4</v>
      </c>
      <c r="B6136" s="4" t="s">
        <v>5</v>
      </c>
      <c r="C6136" s="4" t="s">
        <v>10</v>
      </c>
      <c r="D6136" s="4" t="s">
        <v>13</v>
      </c>
      <c r="E6136" s="4" t="s">
        <v>13</v>
      </c>
      <c r="F6136" s="4" t="s">
        <v>6</v>
      </c>
    </row>
    <row r="6137" spans="1:15">
      <c r="A6137" t="n">
        <v>49322</v>
      </c>
      <c r="B6137" s="21" t="n">
        <v>20</v>
      </c>
      <c r="C6137" s="7" t="n">
        <v>5</v>
      </c>
      <c r="D6137" s="7" t="n">
        <v>2</v>
      </c>
      <c r="E6137" s="7" t="n">
        <v>11</v>
      </c>
      <c r="F6137" s="7" t="s">
        <v>433</v>
      </c>
    </row>
    <row r="6138" spans="1:15">
      <c r="A6138" t="s">
        <v>4</v>
      </c>
      <c r="B6138" s="4" t="s">
        <v>5</v>
      </c>
      <c r="C6138" s="4" t="s">
        <v>10</v>
      </c>
    </row>
    <row r="6139" spans="1:15">
      <c r="A6139" t="n">
        <v>49348</v>
      </c>
      <c r="B6139" s="30" t="n">
        <v>16</v>
      </c>
      <c r="C6139" s="7" t="n">
        <v>3000</v>
      </c>
    </row>
    <row r="6140" spans="1:15">
      <c r="A6140" t="s">
        <v>4</v>
      </c>
      <c r="B6140" s="4" t="s">
        <v>5</v>
      </c>
      <c r="C6140" s="4" t="s">
        <v>13</v>
      </c>
      <c r="D6140" s="4" t="s">
        <v>10</v>
      </c>
      <c r="E6140" s="4" t="s">
        <v>13</v>
      </c>
    </row>
    <row r="6141" spans="1:15">
      <c r="A6141" t="n">
        <v>49351</v>
      </c>
      <c r="B6141" s="31" t="n">
        <v>39</v>
      </c>
      <c r="C6141" s="7" t="n">
        <v>14</v>
      </c>
      <c r="D6141" s="7" t="n">
        <v>65533</v>
      </c>
      <c r="E6141" s="7" t="n">
        <v>102</v>
      </c>
    </row>
    <row r="6142" spans="1:15">
      <c r="A6142" t="s">
        <v>4</v>
      </c>
      <c r="B6142" s="4" t="s">
        <v>5</v>
      </c>
      <c r="C6142" s="4" t="s">
        <v>13</v>
      </c>
      <c r="D6142" s="4" t="s">
        <v>10</v>
      </c>
      <c r="E6142" s="4" t="s">
        <v>13</v>
      </c>
    </row>
    <row r="6143" spans="1:15">
      <c r="A6143" t="n">
        <v>49356</v>
      </c>
      <c r="B6143" s="31" t="n">
        <v>39</v>
      </c>
      <c r="C6143" s="7" t="n">
        <v>14</v>
      </c>
      <c r="D6143" s="7" t="n">
        <v>65533</v>
      </c>
      <c r="E6143" s="7" t="n">
        <v>103</v>
      </c>
    </row>
    <row r="6144" spans="1:15">
      <c r="A6144" t="s">
        <v>4</v>
      </c>
      <c r="B6144" s="4" t="s">
        <v>5</v>
      </c>
      <c r="C6144" s="4" t="s">
        <v>13</v>
      </c>
      <c r="D6144" s="4" t="s">
        <v>10</v>
      </c>
      <c r="E6144" s="4" t="s">
        <v>13</v>
      </c>
    </row>
    <row r="6145" spans="1:15">
      <c r="A6145" t="n">
        <v>49361</v>
      </c>
      <c r="B6145" s="31" t="n">
        <v>39</v>
      </c>
      <c r="C6145" s="7" t="n">
        <v>14</v>
      </c>
      <c r="D6145" s="7" t="n">
        <v>65533</v>
      </c>
      <c r="E6145" s="7" t="n">
        <v>104</v>
      </c>
    </row>
    <row r="6146" spans="1:15">
      <c r="A6146" t="s">
        <v>4</v>
      </c>
      <c r="B6146" s="4" t="s">
        <v>5</v>
      </c>
      <c r="C6146" s="4" t="s">
        <v>13</v>
      </c>
      <c r="D6146" s="4" t="s">
        <v>10</v>
      </c>
      <c r="E6146" s="4" t="s">
        <v>10</v>
      </c>
      <c r="F6146" s="4" t="s">
        <v>10</v>
      </c>
      <c r="G6146" s="4" t="s">
        <v>10</v>
      </c>
      <c r="H6146" s="4" t="s">
        <v>10</v>
      </c>
      <c r="I6146" s="4" t="s">
        <v>6</v>
      </c>
      <c r="J6146" s="4" t="s">
        <v>18</v>
      </c>
      <c r="K6146" s="4" t="s">
        <v>18</v>
      </c>
      <c r="L6146" s="4" t="s">
        <v>18</v>
      </c>
      <c r="M6146" s="4" t="s">
        <v>9</v>
      </c>
      <c r="N6146" s="4" t="s">
        <v>9</v>
      </c>
      <c r="O6146" s="4" t="s">
        <v>18</v>
      </c>
      <c r="P6146" s="4" t="s">
        <v>18</v>
      </c>
      <c r="Q6146" s="4" t="s">
        <v>18</v>
      </c>
      <c r="R6146" s="4" t="s">
        <v>18</v>
      </c>
      <c r="S6146" s="4" t="s">
        <v>13</v>
      </c>
    </row>
    <row r="6147" spans="1:15">
      <c r="A6147" t="n">
        <v>49366</v>
      </c>
      <c r="B6147" s="31" t="n">
        <v>39</v>
      </c>
      <c r="C6147" s="7" t="n">
        <v>12</v>
      </c>
      <c r="D6147" s="7" t="n">
        <v>65533</v>
      </c>
      <c r="E6147" s="7" t="n">
        <v>220</v>
      </c>
      <c r="F6147" s="7" t="n">
        <v>0</v>
      </c>
      <c r="G6147" s="7" t="n">
        <v>65533</v>
      </c>
      <c r="H6147" s="7" t="n">
        <v>3</v>
      </c>
      <c r="I6147" s="7" t="s">
        <v>12</v>
      </c>
      <c r="J6147" s="7" t="n">
        <v>-8.22999954223633</v>
      </c>
      <c r="K6147" s="7" t="n">
        <v>0</v>
      </c>
      <c r="L6147" s="7" t="n">
        <v>72.1100006103516</v>
      </c>
      <c r="M6147" s="7" t="n">
        <v>0</v>
      </c>
      <c r="N6147" s="7" t="n">
        <v>0</v>
      </c>
      <c r="O6147" s="7" t="n">
        <v>0</v>
      </c>
      <c r="P6147" s="7" t="n">
        <v>2.5</v>
      </c>
      <c r="Q6147" s="7" t="n">
        <v>2.5</v>
      </c>
      <c r="R6147" s="7" t="n">
        <v>2.5</v>
      </c>
      <c r="S6147" s="7" t="n">
        <v>255</v>
      </c>
    </row>
    <row r="6148" spans="1:15">
      <c r="A6148" t="s">
        <v>4</v>
      </c>
      <c r="B6148" s="4" t="s">
        <v>5</v>
      </c>
      <c r="C6148" s="4" t="s">
        <v>13</v>
      </c>
      <c r="D6148" s="4" t="s">
        <v>10</v>
      </c>
      <c r="E6148" s="4" t="s">
        <v>10</v>
      </c>
      <c r="F6148" s="4" t="s">
        <v>10</v>
      </c>
      <c r="G6148" s="4" t="s">
        <v>10</v>
      </c>
      <c r="H6148" s="4" t="s">
        <v>10</v>
      </c>
      <c r="I6148" s="4" t="s">
        <v>6</v>
      </c>
      <c r="J6148" s="4" t="s">
        <v>18</v>
      </c>
      <c r="K6148" s="4" t="s">
        <v>18</v>
      </c>
      <c r="L6148" s="4" t="s">
        <v>18</v>
      </c>
      <c r="M6148" s="4" t="s">
        <v>9</v>
      </c>
      <c r="N6148" s="4" t="s">
        <v>9</v>
      </c>
      <c r="O6148" s="4" t="s">
        <v>18</v>
      </c>
      <c r="P6148" s="4" t="s">
        <v>18</v>
      </c>
      <c r="Q6148" s="4" t="s">
        <v>18</v>
      </c>
      <c r="R6148" s="4" t="s">
        <v>18</v>
      </c>
      <c r="S6148" s="4" t="s">
        <v>13</v>
      </c>
    </row>
    <row r="6149" spans="1:15">
      <c r="A6149" t="n">
        <v>49416</v>
      </c>
      <c r="B6149" s="31" t="n">
        <v>39</v>
      </c>
      <c r="C6149" s="7" t="n">
        <v>12</v>
      </c>
      <c r="D6149" s="7" t="n">
        <v>65533</v>
      </c>
      <c r="E6149" s="7" t="n">
        <v>220</v>
      </c>
      <c r="F6149" s="7" t="n">
        <v>0</v>
      </c>
      <c r="G6149" s="7" t="n">
        <v>65533</v>
      </c>
      <c r="H6149" s="7" t="n">
        <v>3</v>
      </c>
      <c r="I6149" s="7" t="s">
        <v>12</v>
      </c>
      <c r="J6149" s="7" t="n">
        <v>-9.46000003814697</v>
      </c>
      <c r="K6149" s="7" t="n">
        <v>0</v>
      </c>
      <c r="L6149" s="7" t="n">
        <v>68.9300003051758</v>
      </c>
      <c r="M6149" s="7" t="n">
        <v>0</v>
      </c>
      <c r="N6149" s="7" t="n">
        <v>0</v>
      </c>
      <c r="O6149" s="7" t="n">
        <v>0</v>
      </c>
      <c r="P6149" s="7" t="n">
        <v>2.5</v>
      </c>
      <c r="Q6149" s="7" t="n">
        <v>2.5</v>
      </c>
      <c r="R6149" s="7" t="n">
        <v>2.5</v>
      </c>
      <c r="S6149" s="7" t="n">
        <v>255</v>
      </c>
    </row>
    <row r="6150" spans="1:15">
      <c r="A6150" t="s">
        <v>4</v>
      </c>
      <c r="B6150" s="4" t="s">
        <v>5</v>
      </c>
      <c r="C6150" s="4" t="s">
        <v>13</v>
      </c>
      <c r="D6150" s="4" t="s">
        <v>10</v>
      </c>
      <c r="E6150" s="4" t="s">
        <v>10</v>
      </c>
      <c r="F6150" s="4" t="s">
        <v>10</v>
      </c>
      <c r="G6150" s="4" t="s">
        <v>10</v>
      </c>
      <c r="H6150" s="4" t="s">
        <v>10</v>
      </c>
      <c r="I6150" s="4" t="s">
        <v>6</v>
      </c>
      <c r="J6150" s="4" t="s">
        <v>18</v>
      </c>
      <c r="K6150" s="4" t="s">
        <v>18</v>
      </c>
      <c r="L6150" s="4" t="s">
        <v>18</v>
      </c>
      <c r="M6150" s="4" t="s">
        <v>9</v>
      </c>
      <c r="N6150" s="4" t="s">
        <v>9</v>
      </c>
      <c r="O6150" s="4" t="s">
        <v>18</v>
      </c>
      <c r="P6150" s="4" t="s">
        <v>18</v>
      </c>
      <c r="Q6150" s="4" t="s">
        <v>18</v>
      </c>
      <c r="R6150" s="4" t="s">
        <v>18</v>
      </c>
      <c r="S6150" s="4" t="s">
        <v>13</v>
      </c>
    </row>
    <row r="6151" spans="1:15">
      <c r="A6151" t="n">
        <v>49466</v>
      </c>
      <c r="B6151" s="31" t="n">
        <v>39</v>
      </c>
      <c r="C6151" s="7" t="n">
        <v>12</v>
      </c>
      <c r="D6151" s="7" t="n">
        <v>65533</v>
      </c>
      <c r="E6151" s="7" t="n">
        <v>220</v>
      </c>
      <c r="F6151" s="7" t="n">
        <v>0</v>
      </c>
      <c r="G6151" s="7" t="n">
        <v>65533</v>
      </c>
      <c r="H6151" s="7" t="n">
        <v>3</v>
      </c>
      <c r="I6151" s="7" t="s">
        <v>12</v>
      </c>
      <c r="J6151" s="7" t="n">
        <v>-10.789999961853</v>
      </c>
      <c r="K6151" s="7" t="n">
        <v>0</v>
      </c>
      <c r="L6151" s="7" t="n">
        <v>72.3199996948242</v>
      </c>
      <c r="M6151" s="7" t="n">
        <v>0</v>
      </c>
      <c r="N6151" s="7" t="n">
        <v>0</v>
      </c>
      <c r="O6151" s="7" t="n">
        <v>0</v>
      </c>
      <c r="P6151" s="7" t="n">
        <v>2.5</v>
      </c>
      <c r="Q6151" s="7" t="n">
        <v>2.5</v>
      </c>
      <c r="R6151" s="7" t="n">
        <v>2.5</v>
      </c>
      <c r="S6151" s="7" t="n">
        <v>255</v>
      </c>
    </row>
    <row r="6152" spans="1:15">
      <c r="A6152" t="s">
        <v>4</v>
      </c>
      <c r="B6152" s="4" t="s">
        <v>5</v>
      </c>
      <c r="C6152" s="4" t="s">
        <v>13</v>
      </c>
      <c r="D6152" s="4" t="s">
        <v>10</v>
      </c>
      <c r="E6152" s="4" t="s">
        <v>10</v>
      </c>
    </row>
    <row r="6153" spans="1:15">
      <c r="A6153" t="n">
        <v>49516</v>
      </c>
      <c r="B6153" s="14" t="n">
        <v>50</v>
      </c>
      <c r="C6153" s="7" t="n">
        <v>1</v>
      </c>
      <c r="D6153" s="7" t="n">
        <v>5045</v>
      </c>
      <c r="E6153" s="7" t="n">
        <v>1000</v>
      </c>
    </row>
    <row r="6154" spans="1:15">
      <c r="A6154" t="s">
        <v>4</v>
      </c>
      <c r="B6154" s="4" t="s">
        <v>5</v>
      </c>
      <c r="C6154" s="4" t="s">
        <v>13</v>
      </c>
      <c r="D6154" s="4" t="s">
        <v>10</v>
      </c>
      <c r="E6154" s="4" t="s">
        <v>18</v>
      </c>
      <c r="F6154" s="4" t="s">
        <v>10</v>
      </c>
      <c r="G6154" s="4" t="s">
        <v>9</v>
      </c>
      <c r="H6154" s="4" t="s">
        <v>9</v>
      </c>
      <c r="I6154" s="4" t="s">
        <v>10</v>
      </c>
      <c r="J6154" s="4" t="s">
        <v>10</v>
      </c>
      <c r="K6154" s="4" t="s">
        <v>9</v>
      </c>
      <c r="L6154" s="4" t="s">
        <v>9</v>
      </c>
      <c r="M6154" s="4" t="s">
        <v>9</v>
      </c>
      <c r="N6154" s="4" t="s">
        <v>9</v>
      </c>
      <c r="O6154" s="4" t="s">
        <v>6</v>
      </c>
    </row>
    <row r="6155" spans="1:15">
      <c r="A6155" t="n">
        <v>49522</v>
      </c>
      <c r="B6155" s="14" t="n">
        <v>50</v>
      </c>
      <c r="C6155" s="7" t="n">
        <v>0</v>
      </c>
      <c r="D6155" s="7" t="n">
        <v>4433</v>
      </c>
      <c r="E6155" s="7" t="n">
        <v>0.800000011920929</v>
      </c>
      <c r="F6155" s="7" t="n">
        <v>100</v>
      </c>
      <c r="G6155" s="7" t="n">
        <v>0</v>
      </c>
      <c r="H6155" s="7" t="n">
        <v>1073741824</v>
      </c>
      <c r="I6155" s="7" t="n">
        <v>0</v>
      </c>
      <c r="J6155" s="7" t="n">
        <v>65533</v>
      </c>
      <c r="K6155" s="7" t="n">
        <v>0</v>
      </c>
      <c r="L6155" s="7" t="n">
        <v>0</v>
      </c>
      <c r="M6155" s="7" t="n">
        <v>0</v>
      </c>
      <c r="N6155" s="7" t="n">
        <v>0</v>
      </c>
      <c r="O6155" s="7" t="s">
        <v>12</v>
      </c>
    </row>
    <row r="6156" spans="1:15">
      <c r="A6156" t="s">
        <v>4</v>
      </c>
      <c r="B6156" s="4" t="s">
        <v>5</v>
      </c>
      <c r="C6156" s="4" t="s">
        <v>13</v>
      </c>
      <c r="D6156" s="4" t="s">
        <v>10</v>
      </c>
    </row>
    <row r="6157" spans="1:15">
      <c r="A6157" t="n">
        <v>49561</v>
      </c>
      <c r="B6157" s="38" t="n">
        <v>45</v>
      </c>
      <c r="C6157" s="7" t="n">
        <v>7</v>
      </c>
      <c r="D6157" s="7" t="n">
        <v>255</v>
      </c>
    </row>
    <row r="6158" spans="1:15">
      <c r="A6158" t="s">
        <v>4</v>
      </c>
      <c r="B6158" s="4" t="s">
        <v>5</v>
      </c>
      <c r="C6158" s="4" t="s">
        <v>13</v>
      </c>
      <c r="D6158" s="4" t="s">
        <v>10</v>
      </c>
      <c r="E6158" s="4" t="s">
        <v>18</v>
      </c>
    </row>
    <row r="6159" spans="1:15">
      <c r="A6159" t="n">
        <v>49565</v>
      </c>
      <c r="B6159" s="23" t="n">
        <v>58</v>
      </c>
      <c r="C6159" s="7" t="n">
        <v>101</v>
      </c>
      <c r="D6159" s="7" t="n">
        <v>500</v>
      </c>
      <c r="E6159" s="7" t="n">
        <v>1</v>
      </c>
    </row>
    <row r="6160" spans="1:15">
      <c r="A6160" t="s">
        <v>4</v>
      </c>
      <c r="B6160" s="4" t="s">
        <v>5</v>
      </c>
      <c r="C6160" s="4" t="s">
        <v>13</v>
      </c>
      <c r="D6160" s="4" t="s">
        <v>10</v>
      </c>
    </row>
    <row r="6161" spans="1:19">
      <c r="A6161" t="n">
        <v>49573</v>
      </c>
      <c r="B6161" s="23" t="n">
        <v>58</v>
      </c>
      <c r="C6161" s="7" t="n">
        <v>254</v>
      </c>
      <c r="D6161" s="7" t="n">
        <v>0</v>
      </c>
    </row>
    <row r="6162" spans="1:19">
      <c r="A6162" t="s">
        <v>4</v>
      </c>
      <c r="B6162" s="4" t="s">
        <v>5</v>
      </c>
      <c r="C6162" s="4" t="s">
        <v>13</v>
      </c>
    </row>
    <row r="6163" spans="1:19">
      <c r="A6163" t="n">
        <v>49577</v>
      </c>
      <c r="B6163" s="38" t="n">
        <v>45</v>
      </c>
      <c r="C6163" s="7" t="n">
        <v>0</v>
      </c>
    </row>
    <row r="6164" spans="1:19">
      <c r="A6164" t="s">
        <v>4</v>
      </c>
      <c r="B6164" s="4" t="s">
        <v>5</v>
      </c>
      <c r="C6164" s="4" t="s">
        <v>13</v>
      </c>
      <c r="D6164" s="4" t="s">
        <v>13</v>
      </c>
      <c r="E6164" s="4" t="s">
        <v>18</v>
      </c>
      <c r="F6164" s="4" t="s">
        <v>18</v>
      </c>
      <c r="G6164" s="4" t="s">
        <v>18</v>
      </c>
      <c r="H6164" s="4" t="s">
        <v>10</v>
      </c>
    </row>
    <row r="6165" spans="1:19">
      <c r="A6165" t="n">
        <v>49579</v>
      </c>
      <c r="B6165" s="38" t="n">
        <v>45</v>
      </c>
      <c r="C6165" s="7" t="n">
        <v>2</v>
      </c>
      <c r="D6165" s="7" t="n">
        <v>3</v>
      </c>
      <c r="E6165" s="7" t="n">
        <v>-3.5</v>
      </c>
      <c r="F6165" s="7" t="n">
        <v>0.970000028610229</v>
      </c>
      <c r="G6165" s="7" t="n">
        <v>69.3399963378906</v>
      </c>
      <c r="H6165" s="7" t="n">
        <v>0</v>
      </c>
    </row>
    <row r="6166" spans="1:19">
      <c r="A6166" t="s">
        <v>4</v>
      </c>
      <c r="B6166" s="4" t="s">
        <v>5</v>
      </c>
      <c r="C6166" s="4" t="s">
        <v>13</v>
      </c>
      <c r="D6166" s="4" t="s">
        <v>13</v>
      </c>
      <c r="E6166" s="4" t="s">
        <v>18</v>
      </c>
      <c r="F6166" s="4" t="s">
        <v>18</v>
      </c>
      <c r="G6166" s="4" t="s">
        <v>18</v>
      </c>
      <c r="H6166" s="4" t="s">
        <v>10</v>
      </c>
      <c r="I6166" s="4" t="s">
        <v>13</v>
      </c>
    </row>
    <row r="6167" spans="1:19">
      <c r="A6167" t="n">
        <v>49596</v>
      </c>
      <c r="B6167" s="38" t="n">
        <v>45</v>
      </c>
      <c r="C6167" s="7" t="n">
        <v>4</v>
      </c>
      <c r="D6167" s="7" t="n">
        <v>3</v>
      </c>
      <c r="E6167" s="7" t="n">
        <v>7.67999982833862</v>
      </c>
      <c r="F6167" s="7" t="n">
        <v>129.470001220703</v>
      </c>
      <c r="G6167" s="7" t="n">
        <v>0</v>
      </c>
      <c r="H6167" s="7" t="n">
        <v>0</v>
      </c>
      <c r="I6167" s="7" t="n">
        <v>0</v>
      </c>
    </row>
    <row r="6168" spans="1:19">
      <c r="A6168" t="s">
        <v>4</v>
      </c>
      <c r="B6168" s="4" t="s">
        <v>5</v>
      </c>
      <c r="C6168" s="4" t="s">
        <v>13</v>
      </c>
      <c r="D6168" s="4" t="s">
        <v>13</v>
      </c>
      <c r="E6168" s="4" t="s">
        <v>18</v>
      </c>
      <c r="F6168" s="4" t="s">
        <v>10</v>
      </c>
    </row>
    <row r="6169" spans="1:19">
      <c r="A6169" t="n">
        <v>49614</v>
      </c>
      <c r="B6169" s="38" t="n">
        <v>45</v>
      </c>
      <c r="C6169" s="7" t="n">
        <v>5</v>
      </c>
      <c r="D6169" s="7" t="n">
        <v>3</v>
      </c>
      <c r="E6169" s="7" t="n">
        <v>5</v>
      </c>
      <c r="F6169" s="7" t="n">
        <v>0</v>
      </c>
    </row>
    <row r="6170" spans="1:19">
      <c r="A6170" t="s">
        <v>4</v>
      </c>
      <c r="B6170" s="4" t="s">
        <v>5</v>
      </c>
      <c r="C6170" s="4" t="s">
        <v>13</v>
      </c>
      <c r="D6170" s="4" t="s">
        <v>13</v>
      </c>
      <c r="E6170" s="4" t="s">
        <v>18</v>
      </c>
      <c r="F6170" s="4" t="s">
        <v>10</v>
      </c>
    </row>
    <row r="6171" spans="1:19">
      <c r="A6171" t="n">
        <v>49623</v>
      </c>
      <c r="B6171" s="38" t="n">
        <v>45</v>
      </c>
      <c r="C6171" s="7" t="n">
        <v>11</v>
      </c>
      <c r="D6171" s="7" t="n">
        <v>3</v>
      </c>
      <c r="E6171" s="7" t="n">
        <v>38</v>
      </c>
      <c r="F6171" s="7" t="n">
        <v>0</v>
      </c>
    </row>
    <row r="6172" spans="1:19">
      <c r="A6172" t="s">
        <v>4</v>
      </c>
      <c r="B6172" s="4" t="s">
        <v>5</v>
      </c>
      <c r="C6172" s="4" t="s">
        <v>13</v>
      </c>
      <c r="D6172" s="4" t="s">
        <v>10</v>
      </c>
      <c r="E6172" s="4" t="s">
        <v>6</v>
      </c>
      <c r="F6172" s="4" t="s">
        <v>6</v>
      </c>
      <c r="G6172" s="4" t="s">
        <v>6</v>
      </c>
      <c r="H6172" s="4" t="s">
        <v>6</v>
      </c>
    </row>
    <row r="6173" spans="1:19">
      <c r="A6173" t="n">
        <v>49632</v>
      </c>
      <c r="B6173" s="43" t="n">
        <v>51</v>
      </c>
      <c r="C6173" s="7" t="n">
        <v>3</v>
      </c>
      <c r="D6173" s="7" t="n">
        <v>11</v>
      </c>
      <c r="E6173" s="7" t="s">
        <v>64</v>
      </c>
      <c r="F6173" s="7" t="s">
        <v>65</v>
      </c>
      <c r="G6173" s="7" t="s">
        <v>66</v>
      </c>
      <c r="H6173" s="7" t="s">
        <v>67</v>
      </c>
    </row>
    <row r="6174" spans="1:19">
      <c r="A6174" t="s">
        <v>4</v>
      </c>
      <c r="B6174" s="4" t="s">
        <v>5</v>
      </c>
      <c r="C6174" s="4" t="s">
        <v>13</v>
      </c>
      <c r="D6174" s="4" t="s">
        <v>10</v>
      </c>
      <c r="E6174" s="4" t="s">
        <v>6</v>
      </c>
      <c r="F6174" s="4" t="s">
        <v>6</v>
      </c>
      <c r="G6174" s="4" t="s">
        <v>6</v>
      </c>
      <c r="H6174" s="4" t="s">
        <v>6</v>
      </c>
    </row>
    <row r="6175" spans="1:19">
      <c r="A6175" t="n">
        <v>49645</v>
      </c>
      <c r="B6175" s="43" t="n">
        <v>51</v>
      </c>
      <c r="C6175" s="7" t="n">
        <v>3</v>
      </c>
      <c r="D6175" s="7" t="n">
        <v>14</v>
      </c>
      <c r="E6175" s="7" t="s">
        <v>64</v>
      </c>
      <c r="F6175" s="7" t="s">
        <v>67</v>
      </c>
      <c r="G6175" s="7" t="s">
        <v>66</v>
      </c>
      <c r="H6175" s="7" t="s">
        <v>67</v>
      </c>
    </row>
    <row r="6176" spans="1:19">
      <c r="A6176" t="s">
        <v>4</v>
      </c>
      <c r="B6176" s="4" t="s">
        <v>5</v>
      </c>
      <c r="C6176" s="4" t="s">
        <v>13</v>
      </c>
      <c r="D6176" s="4" t="s">
        <v>10</v>
      </c>
      <c r="E6176" s="4" t="s">
        <v>6</v>
      </c>
      <c r="F6176" s="4" t="s">
        <v>6</v>
      </c>
      <c r="G6176" s="4" t="s">
        <v>6</v>
      </c>
      <c r="H6176" s="4" t="s">
        <v>6</v>
      </c>
    </row>
    <row r="6177" spans="1:9">
      <c r="A6177" t="n">
        <v>49658</v>
      </c>
      <c r="B6177" s="43" t="n">
        <v>51</v>
      </c>
      <c r="C6177" s="7" t="n">
        <v>3</v>
      </c>
      <c r="D6177" s="7" t="n">
        <v>15</v>
      </c>
      <c r="E6177" s="7" t="s">
        <v>64</v>
      </c>
      <c r="F6177" s="7" t="s">
        <v>67</v>
      </c>
      <c r="G6177" s="7" t="s">
        <v>66</v>
      </c>
      <c r="H6177" s="7" t="s">
        <v>67</v>
      </c>
    </row>
    <row r="6178" spans="1:9">
      <c r="A6178" t="s">
        <v>4</v>
      </c>
      <c r="B6178" s="4" t="s">
        <v>5</v>
      </c>
      <c r="C6178" s="4" t="s">
        <v>13</v>
      </c>
      <c r="D6178" s="4" t="s">
        <v>10</v>
      </c>
      <c r="E6178" s="4" t="s">
        <v>6</v>
      </c>
      <c r="F6178" s="4" t="s">
        <v>6</v>
      </c>
      <c r="G6178" s="4" t="s">
        <v>6</v>
      </c>
      <c r="H6178" s="4" t="s">
        <v>6</v>
      </c>
    </row>
    <row r="6179" spans="1:9">
      <c r="A6179" t="n">
        <v>49671</v>
      </c>
      <c r="B6179" s="43" t="n">
        <v>51</v>
      </c>
      <c r="C6179" s="7" t="n">
        <v>3</v>
      </c>
      <c r="D6179" s="7" t="n">
        <v>16</v>
      </c>
      <c r="E6179" s="7" t="s">
        <v>64</v>
      </c>
      <c r="F6179" s="7" t="s">
        <v>67</v>
      </c>
      <c r="G6179" s="7" t="s">
        <v>66</v>
      </c>
      <c r="H6179" s="7" t="s">
        <v>67</v>
      </c>
    </row>
    <row r="6180" spans="1:9">
      <c r="A6180" t="s">
        <v>4</v>
      </c>
      <c r="B6180" s="4" t="s">
        <v>5</v>
      </c>
      <c r="C6180" s="4" t="s">
        <v>13</v>
      </c>
      <c r="D6180" s="4" t="s">
        <v>10</v>
      </c>
      <c r="E6180" s="4" t="s">
        <v>6</v>
      </c>
      <c r="F6180" s="4" t="s">
        <v>6</v>
      </c>
      <c r="G6180" s="4" t="s">
        <v>6</v>
      </c>
      <c r="H6180" s="4" t="s">
        <v>6</v>
      </c>
    </row>
    <row r="6181" spans="1:9">
      <c r="A6181" t="n">
        <v>49684</v>
      </c>
      <c r="B6181" s="43" t="n">
        <v>51</v>
      </c>
      <c r="C6181" s="7" t="n">
        <v>3</v>
      </c>
      <c r="D6181" s="7" t="n">
        <v>31</v>
      </c>
      <c r="E6181" s="7" t="s">
        <v>64</v>
      </c>
      <c r="F6181" s="7" t="s">
        <v>65</v>
      </c>
      <c r="G6181" s="7" t="s">
        <v>66</v>
      </c>
      <c r="H6181" s="7" t="s">
        <v>67</v>
      </c>
    </row>
    <row r="6182" spans="1:9">
      <c r="A6182" t="s">
        <v>4</v>
      </c>
      <c r="B6182" s="4" t="s">
        <v>5</v>
      </c>
      <c r="C6182" s="4" t="s">
        <v>10</v>
      </c>
      <c r="D6182" s="4" t="s">
        <v>13</v>
      </c>
      <c r="E6182" s="4" t="s">
        <v>6</v>
      </c>
      <c r="F6182" s="4" t="s">
        <v>18</v>
      </c>
      <c r="G6182" s="4" t="s">
        <v>18</v>
      </c>
      <c r="H6182" s="4" t="s">
        <v>18</v>
      </c>
    </row>
    <row r="6183" spans="1:9">
      <c r="A6183" t="n">
        <v>49697</v>
      </c>
      <c r="B6183" s="36" t="n">
        <v>48</v>
      </c>
      <c r="C6183" s="7" t="n">
        <v>11</v>
      </c>
      <c r="D6183" s="7" t="n">
        <v>0</v>
      </c>
      <c r="E6183" s="7" t="s">
        <v>78</v>
      </c>
      <c r="F6183" s="7" t="n">
        <v>-1</v>
      </c>
      <c r="G6183" s="7" t="n">
        <v>1</v>
      </c>
      <c r="H6183" s="7" t="n">
        <v>0</v>
      </c>
    </row>
    <row r="6184" spans="1:9">
      <c r="A6184" t="s">
        <v>4</v>
      </c>
      <c r="B6184" s="4" t="s">
        <v>5</v>
      </c>
      <c r="C6184" s="4" t="s">
        <v>10</v>
      </c>
      <c r="D6184" s="4" t="s">
        <v>13</v>
      </c>
      <c r="E6184" s="4" t="s">
        <v>6</v>
      </c>
      <c r="F6184" s="4" t="s">
        <v>18</v>
      </c>
      <c r="G6184" s="4" t="s">
        <v>18</v>
      </c>
      <c r="H6184" s="4" t="s">
        <v>18</v>
      </c>
    </row>
    <row r="6185" spans="1:9">
      <c r="A6185" t="n">
        <v>49723</v>
      </c>
      <c r="B6185" s="36" t="n">
        <v>48</v>
      </c>
      <c r="C6185" s="7" t="n">
        <v>14</v>
      </c>
      <c r="D6185" s="7" t="n">
        <v>0</v>
      </c>
      <c r="E6185" s="7" t="s">
        <v>78</v>
      </c>
      <c r="F6185" s="7" t="n">
        <v>-1</v>
      </c>
      <c r="G6185" s="7" t="n">
        <v>1</v>
      </c>
      <c r="H6185" s="7" t="n">
        <v>0</v>
      </c>
    </row>
    <row r="6186" spans="1:9">
      <c r="A6186" t="s">
        <v>4</v>
      </c>
      <c r="B6186" s="4" t="s">
        <v>5</v>
      </c>
      <c r="C6186" s="4" t="s">
        <v>10</v>
      </c>
      <c r="D6186" s="4" t="s">
        <v>13</v>
      </c>
      <c r="E6186" s="4" t="s">
        <v>6</v>
      </c>
      <c r="F6186" s="4" t="s">
        <v>18</v>
      </c>
      <c r="G6186" s="4" t="s">
        <v>18</v>
      </c>
      <c r="H6186" s="4" t="s">
        <v>18</v>
      </c>
    </row>
    <row r="6187" spans="1:9">
      <c r="A6187" t="n">
        <v>49749</v>
      </c>
      <c r="B6187" s="36" t="n">
        <v>48</v>
      </c>
      <c r="C6187" s="7" t="n">
        <v>15</v>
      </c>
      <c r="D6187" s="7" t="n">
        <v>0</v>
      </c>
      <c r="E6187" s="7" t="s">
        <v>78</v>
      </c>
      <c r="F6187" s="7" t="n">
        <v>-1</v>
      </c>
      <c r="G6187" s="7" t="n">
        <v>1</v>
      </c>
      <c r="H6187" s="7" t="n">
        <v>0</v>
      </c>
    </row>
    <row r="6188" spans="1:9">
      <c r="A6188" t="s">
        <v>4</v>
      </c>
      <c r="B6188" s="4" t="s">
        <v>5</v>
      </c>
      <c r="C6188" s="4" t="s">
        <v>10</v>
      </c>
      <c r="D6188" s="4" t="s">
        <v>13</v>
      </c>
      <c r="E6188" s="4" t="s">
        <v>6</v>
      </c>
      <c r="F6188" s="4" t="s">
        <v>18</v>
      </c>
      <c r="G6188" s="4" t="s">
        <v>18</v>
      </c>
      <c r="H6188" s="4" t="s">
        <v>18</v>
      </c>
    </row>
    <row r="6189" spans="1:9">
      <c r="A6189" t="n">
        <v>49775</v>
      </c>
      <c r="B6189" s="36" t="n">
        <v>48</v>
      </c>
      <c r="C6189" s="7" t="n">
        <v>16</v>
      </c>
      <c r="D6189" s="7" t="n">
        <v>0</v>
      </c>
      <c r="E6189" s="7" t="s">
        <v>78</v>
      </c>
      <c r="F6189" s="7" t="n">
        <v>-1</v>
      </c>
      <c r="G6189" s="7" t="n">
        <v>1</v>
      </c>
      <c r="H6189" s="7" t="n">
        <v>0</v>
      </c>
    </row>
    <row r="6190" spans="1:9">
      <c r="A6190" t="s">
        <v>4</v>
      </c>
      <c r="B6190" s="4" t="s">
        <v>5</v>
      </c>
      <c r="C6190" s="4" t="s">
        <v>10</v>
      </c>
      <c r="D6190" s="4" t="s">
        <v>13</v>
      </c>
      <c r="E6190" s="4" t="s">
        <v>6</v>
      </c>
      <c r="F6190" s="4" t="s">
        <v>18</v>
      </c>
      <c r="G6190" s="4" t="s">
        <v>18</v>
      </c>
      <c r="H6190" s="4" t="s">
        <v>18</v>
      </c>
    </row>
    <row r="6191" spans="1:9">
      <c r="A6191" t="n">
        <v>49801</v>
      </c>
      <c r="B6191" s="36" t="n">
        <v>48</v>
      </c>
      <c r="C6191" s="7" t="n">
        <v>31</v>
      </c>
      <c r="D6191" s="7" t="n">
        <v>0</v>
      </c>
      <c r="E6191" s="7" t="s">
        <v>78</v>
      </c>
      <c r="F6191" s="7" t="n">
        <v>-1</v>
      </c>
      <c r="G6191" s="7" t="n">
        <v>1</v>
      </c>
      <c r="H6191" s="7" t="n">
        <v>0</v>
      </c>
    </row>
    <row r="6192" spans="1:9">
      <c r="A6192" t="s">
        <v>4</v>
      </c>
      <c r="B6192" s="4" t="s">
        <v>5</v>
      </c>
      <c r="C6192" s="4" t="s">
        <v>13</v>
      </c>
      <c r="D6192" s="4" t="s">
        <v>13</v>
      </c>
      <c r="E6192" s="4" t="s">
        <v>18</v>
      </c>
      <c r="F6192" s="4" t="s">
        <v>18</v>
      </c>
      <c r="G6192" s="4" t="s">
        <v>18</v>
      </c>
      <c r="H6192" s="4" t="s">
        <v>10</v>
      </c>
    </row>
    <row r="6193" spans="1:8">
      <c r="A6193" t="n">
        <v>49827</v>
      </c>
      <c r="B6193" s="38" t="n">
        <v>45</v>
      </c>
      <c r="C6193" s="7" t="n">
        <v>2</v>
      </c>
      <c r="D6193" s="7" t="n">
        <v>3</v>
      </c>
      <c r="E6193" s="7" t="n">
        <v>-12.7399997711182</v>
      </c>
      <c r="F6193" s="7" t="n">
        <v>0.970000028610229</v>
      </c>
      <c r="G6193" s="7" t="n">
        <v>64.5400009155273</v>
      </c>
      <c r="H6193" s="7" t="n">
        <v>6000</v>
      </c>
    </row>
    <row r="6194" spans="1:8">
      <c r="A6194" t="s">
        <v>4</v>
      </c>
      <c r="B6194" s="4" t="s">
        <v>5</v>
      </c>
      <c r="C6194" s="4" t="s">
        <v>13</v>
      </c>
      <c r="D6194" s="4" t="s">
        <v>13</v>
      </c>
      <c r="E6194" s="4" t="s">
        <v>18</v>
      </c>
      <c r="F6194" s="4" t="s">
        <v>18</v>
      </c>
      <c r="G6194" s="4" t="s">
        <v>18</v>
      </c>
      <c r="H6194" s="4" t="s">
        <v>10</v>
      </c>
      <c r="I6194" s="4" t="s">
        <v>13</v>
      </c>
    </row>
    <row r="6195" spans="1:8">
      <c r="A6195" t="n">
        <v>49844</v>
      </c>
      <c r="B6195" s="38" t="n">
        <v>45</v>
      </c>
      <c r="C6195" s="7" t="n">
        <v>4</v>
      </c>
      <c r="D6195" s="7" t="n">
        <v>3</v>
      </c>
      <c r="E6195" s="7" t="n">
        <v>356.179992675781</v>
      </c>
      <c r="F6195" s="7" t="n">
        <v>110.589996337891</v>
      </c>
      <c r="G6195" s="7" t="n">
        <v>354</v>
      </c>
      <c r="H6195" s="7" t="n">
        <v>6000</v>
      </c>
      <c r="I6195" s="7" t="n">
        <v>1</v>
      </c>
    </row>
    <row r="6196" spans="1:8">
      <c r="A6196" t="s">
        <v>4</v>
      </c>
      <c r="B6196" s="4" t="s">
        <v>5</v>
      </c>
      <c r="C6196" s="4" t="s">
        <v>13</v>
      </c>
      <c r="D6196" s="4" t="s">
        <v>13</v>
      </c>
      <c r="E6196" s="4" t="s">
        <v>18</v>
      </c>
      <c r="F6196" s="4" t="s">
        <v>10</v>
      </c>
    </row>
    <row r="6197" spans="1:8">
      <c r="A6197" t="n">
        <v>49862</v>
      </c>
      <c r="B6197" s="38" t="n">
        <v>45</v>
      </c>
      <c r="C6197" s="7" t="n">
        <v>5</v>
      </c>
      <c r="D6197" s="7" t="n">
        <v>3</v>
      </c>
      <c r="E6197" s="7" t="n">
        <v>4</v>
      </c>
      <c r="F6197" s="7" t="n">
        <v>6000</v>
      </c>
    </row>
    <row r="6198" spans="1:8">
      <c r="A6198" t="s">
        <v>4</v>
      </c>
      <c r="B6198" s="4" t="s">
        <v>5</v>
      </c>
      <c r="C6198" s="4" t="s">
        <v>13</v>
      </c>
      <c r="D6198" s="4" t="s">
        <v>13</v>
      </c>
      <c r="E6198" s="4" t="s">
        <v>18</v>
      </c>
      <c r="F6198" s="4" t="s">
        <v>10</v>
      </c>
    </row>
    <row r="6199" spans="1:8">
      <c r="A6199" t="n">
        <v>49871</v>
      </c>
      <c r="B6199" s="38" t="n">
        <v>45</v>
      </c>
      <c r="C6199" s="7" t="n">
        <v>11</v>
      </c>
      <c r="D6199" s="7" t="n">
        <v>3</v>
      </c>
      <c r="E6199" s="7" t="n">
        <v>38</v>
      </c>
      <c r="F6199" s="7" t="n">
        <v>6000</v>
      </c>
    </row>
    <row r="6200" spans="1:8">
      <c r="A6200" t="s">
        <v>4</v>
      </c>
      <c r="B6200" s="4" t="s">
        <v>5</v>
      </c>
      <c r="C6200" s="4" t="s">
        <v>10</v>
      </c>
      <c r="D6200" s="4" t="s">
        <v>13</v>
      </c>
      <c r="E6200" s="4" t="s">
        <v>13</v>
      </c>
      <c r="F6200" s="4" t="s">
        <v>6</v>
      </c>
    </row>
    <row r="6201" spans="1:8">
      <c r="A6201" t="n">
        <v>49880</v>
      </c>
      <c r="B6201" s="21" t="n">
        <v>20</v>
      </c>
      <c r="C6201" s="7" t="n">
        <v>11</v>
      </c>
      <c r="D6201" s="7" t="n">
        <v>2</v>
      </c>
      <c r="E6201" s="7" t="n">
        <v>11</v>
      </c>
      <c r="F6201" s="7" t="s">
        <v>434</v>
      </c>
    </row>
    <row r="6202" spans="1:8">
      <c r="A6202" t="s">
        <v>4</v>
      </c>
      <c r="B6202" s="4" t="s">
        <v>5</v>
      </c>
      <c r="C6202" s="4" t="s">
        <v>10</v>
      </c>
    </row>
    <row r="6203" spans="1:8">
      <c r="A6203" t="n">
        <v>49906</v>
      </c>
      <c r="B6203" s="30" t="n">
        <v>16</v>
      </c>
      <c r="C6203" s="7" t="n">
        <v>400</v>
      </c>
    </row>
    <row r="6204" spans="1:8">
      <c r="A6204" t="s">
        <v>4</v>
      </c>
      <c r="B6204" s="4" t="s">
        <v>5</v>
      </c>
      <c r="C6204" s="4" t="s">
        <v>10</v>
      </c>
      <c r="D6204" s="4" t="s">
        <v>13</v>
      </c>
      <c r="E6204" s="4" t="s">
        <v>13</v>
      </c>
      <c r="F6204" s="4" t="s">
        <v>6</v>
      </c>
    </row>
    <row r="6205" spans="1:8">
      <c r="A6205" t="n">
        <v>49909</v>
      </c>
      <c r="B6205" s="21" t="n">
        <v>20</v>
      </c>
      <c r="C6205" s="7" t="n">
        <v>14</v>
      </c>
      <c r="D6205" s="7" t="n">
        <v>2</v>
      </c>
      <c r="E6205" s="7" t="n">
        <v>11</v>
      </c>
      <c r="F6205" s="7" t="s">
        <v>435</v>
      </c>
    </row>
    <row r="6206" spans="1:8">
      <c r="A6206" t="s">
        <v>4</v>
      </c>
      <c r="B6206" s="4" t="s">
        <v>5</v>
      </c>
      <c r="C6206" s="4" t="s">
        <v>10</v>
      </c>
    </row>
    <row r="6207" spans="1:8">
      <c r="A6207" t="n">
        <v>49937</v>
      </c>
      <c r="B6207" s="30" t="n">
        <v>16</v>
      </c>
      <c r="C6207" s="7" t="n">
        <v>400</v>
      </c>
    </row>
    <row r="6208" spans="1:8">
      <c r="A6208" t="s">
        <v>4</v>
      </c>
      <c r="B6208" s="4" t="s">
        <v>5</v>
      </c>
      <c r="C6208" s="4" t="s">
        <v>10</v>
      </c>
      <c r="D6208" s="4" t="s">
        <v>13</v>
      </c>
      <c r="E6208" s="4" t="s">
        <v>13</v>
      </c>
      <c r="F6208" s="4" t="s">
        <v>6</v>
      </c>
    </row>
    <row r="6209" spans="1:9">
      <c r="A6209" t="n">
        <v>49940</v>
      </c>
      <c r="B6209" s="21" t="n">
        <v>20</v>
      </c>
      <c r="C6209" s="7" t="n">
        <v>15</v>
      </c>
      <c r="D6209" s="7" t="n">
        <v>2</v>
      </c>
      <c r="E6209" s="7" t="n">
        <v>11</v>
      </c>
      <c r="F6209" s="7" t="s">
        <v>436</v>
      </c>
    </row>
    <row r="6210" spans="1:9">
      <c r="A6210" t="s">
        <v>4</v>
      </c>
      <c r="B6210" s="4" t="s">
        <v>5</v>
      </c>
      <c r="C6210" s="4" t="s">
        <v>10</v>
      </c>
    </row>
    <row r="6211" spans="1:9">
      <c r="A6211" t="n">
        <v>49968</v>
      </c>
      <c r="B6211" s="30" t="n">
        <v>16</v>
      </c>
      <c r="C6211" s="7" t="n">
        <v>100</v>
      </c>
    </row>
    <row r="6212" spans="1:9">
      <c r="A6212" t="s">
        <v>4</v>
      </c>
      <c r="B6212" s="4" t="s">
        <v>5</v>
      </c>
      <c r="C6212" s="4" t="s">
        <v>10</v>
      </c>
      <c r="D6212" s="4" t="s">
        <v>13</v>
      </c>
      <c r="E6212" s="4" t="s">
        <v>13</v>
      </c>
      <c r="F6212" s="4" t="s">
        <v>6</v>
      </c>
    </row>
    <row r="6213" spans="1:9">
      <c r="A6213" t="n">
        <v>49971</v>
      </c>
      <c r="B6213" s="21" t="n">
        <v>20</v>
      </c>
      <c r="C6213" s="7" t="n">
        <v>31</v>
      </c>
      <c r="D6213" s="7" t="n">
        <v>2</v>
      </c>
      <c r="E6213" s="7" t="n">
        <v>11</v>
      </c>
      <c r="F6213" s="7" t="s">
        <v>437</v>
      </c>
    </row>
    <row r="6214" spans="1:9">
      <c r="A6214" t="s">
        <v>4</v>
      </c>
      <c r="B6214" s="4" t="s">
        <v>5</v>
      </c>
      <c r="C6214" s="4" t="s">
        <v>10</v>
      </c>
    </row>
    <row r="6215" spans="1:9">
      <c r="A6215" t="n">
        <v>49999</v>
      </c>
      <c r="B6215" s="30" t="n">
        <v>16</v>
      </c>
      <c r="C6215" s="7" t="n">
        <v>700</v>
      </c>
    </row>
    <row r="6216" spans="1:9">
      <c r="A6216" t="s">
        <v>4</v>
      </c>
      <c r="B6216" s="4" t="s">
        <v>5</v>
      </c>
      <c r="C6216" s="4" t="s">
        <v>10</v>
      </c>
      <c r="D6216" s="4" t="s">
        <v>13</v>
      </c>
      <c r="E6216" s="4" t="s">
        <v>13</v>
      </c>
      <c r="F6216" s="4" t="s">
        <v>6</v>
      </c>
    </row>
    <row r="6217" spans="1:9">
      <c r="A6217" t="n">
        <v>50002</v>
      </c>
      <c r="B6217" s="21" t="n">
        <v>20</v>
      </c>
      <c r="C6217" s="7" t="n">
        <v>16</v>
      </c>
      <c r="D6217" s="7" t="n">
        <v>2</v>
      </c>
      <c r="E6217" s="7" t="n">
        <v>11</v>
      </c>
      <c r="F6217" s="7" t="s">
        <v>438</v>
      </c>
    </row>
    <row r="6218" spans="1:9">
      <c r="A6218" t="s">
        <v>4</v>
      </c>
      <c r="B6218" s="4" t="s">
        <v>5</v>
      </c>
      <c r="C6218" s="4" t="s">
        <v>13</v>
      </c>
      <c r="D6218" s="4" t="s">
        <v>10</v>
      </c>
    </row>
    <row r="6219" spans="1:9">
      <c r="A6219" t="n">
        <v>50029</v>
      </c>
      <c r="B6219" s="38" t="n">
        <v>45</v>
      </c>
      <c r="C6219" s="7" t="n">
        <v>7</v>
      </c>
      <c r="D6219" s="7" t="n">
        <v>255</v>
      </c>
    </row>
    <row r="6220" spans="1:9">
      <c r="A6220" t="s">
        <v>4</v>
      </c>
      <c r="B6220" s="4" t="s">
        <v>5</v>
      </c>
      <c r="C6220" s="4" t="s">
        <v>13</v>
      </c>
      <c r="D6220" s="4" t="s">
        <v>10</v>
      </c>
      <c r="E6220" s="4" t="s">
        <v>18</v>
      </c>
    </row>
    <row r="6221" spans="1:9">
      <c r="A6221" t="n">
        <v>50033</v>
      </c>
      <c r="B6221" s="23" t="n">
        <v>58</v>
      </c>
      <c r="C6221" s="7" t="n">
        <v>101</v>
      </c>
      <c r="D6221" s="7" t="n">
        <v>500</v>
      </c>
      <c r="E6221" s="7" t="n">
        <v>1</v>
      </c>
    </row>
    <row r="6222" spans="1:9">
      <c r="A6222" t="s">
        <v>4</v>
      </c>
      <c r="B6222" s="4" t="s">
        <v>5</v>
      </c>
      <c r="C6222" s="4" t="s">
        <v>13</v>
      </c>
      <c r="D6222" s="4" t="s">
        <v>10</v>
      </c>
    </row>
    <row r="6223" spans="1:9">
      <c r="A6223" t="n">
        <v>50041</v>
      </c>
      <c r="B6223" s="23" t="n">
        <v>58</v>
      </c>
      <c r="C6223" s="7" t="n">
        <v>254</v>
      </c>
      <c r="D6223" s="7" t="n">
        <v>0</v>
      </c>
    </row>
    <row r="6224" spans="1:9">
      <c r="A6224" t="s">
        <v>4</v>
      </c>
      <c r="B6224" s="4" t="s">
        <v>5</v>
      </c>
      <c r="C6224" s="4" t="s">
        <v>13</v>
      </c>
    </row>
    <row r="6225" spans="1:6">
      <c r="A6225" t="n">
        <v>50045</v>
      </c>
      <c r="B6225" s="38" t="n">
        <v>45</v>
      </c>
      <c r="C6225" s="7" t="n">
        <v>0</v>
      </c>
    </row>
    <row r="6226" spans="1:6">
      <c r="A6226" t="s">
        <v>4</v>
      </c>
      <c r="B6226" s="4" t="s">
        <v>5</v>
      </c>
      <c r="C6226" s="4" t="s">
        <v>13</v>
      </c>
      <c r="D6226" s="4" t="s">
        <v>13</v>
      </c>
      <c r="E6226" s="4" t="s">
        <v>18</v>
      </c>
      <c r="F6226" s="4" t="s">
        <v>18</v>
      </c>
      <c r="G6226" s="4" t="s">
        <v>18</v>
      </c>
      <c r="H6226" s="4" t="s">
        <v>10</v>
      </c>
    </row>
    <row r="6227" spans="1:6">
      <c r="A6227" t="n">
        <v>50047</v>
      </c>
      <c r="B6227" s="38" t="n">
        <v>45</v>
      </c>
      <c r="C6227" s="7" t="n">
        <v>2</v>
      </c>
      <c r="D6227" s="7" t="n">
        <v>3</v>
      </c>
      <c r="E6227" s="7" t="n">
        <v>61.3899993896484</v>
      </c>
      <c r="F6227" s="7" t="n">
        <v>-10.2299995422363</v>
      </c>
      <c r="G6227" s="7" t="n">
        <v>89.4199981689453</v>
      </c>
      <c r="H6227" s="7" t="n">
        <v>0</v>
      </c>
    </row>
    <row r="6228" spans="1:6">
      <c r="A6228" t="s">
        <v>4</v>
      </c>
      <c r="B6228" s="4" t="s">
        <v>5</v>
      </c>
      <c r="C6228" s="4" t="s">
        <v>13</v>
      </c>
      <c r="D6228" s="4" t="s">
        <v>13</v>
      </c>
      <c r="E6228" s="4" t="s">
        <v>18</v>
      </c>
      <c r="F6228" s="4" t="s">
        <v>18</v>
      </c>
      <c r="G6228" s="4" t="s">
        <v>18</v>
      </c>
      <c r="H6228" s="4" t="s">
        <v>10</v>
      </c>
      <c r="I6228" s="4" t="s">
        <v>13</v>
      </c>
    </row>
    <row r="6229" spans="1:6">
      <c r="A6229" t="n">
        <v>50064</v>
      </c>
      <c r="B6229" s="38" t="n">
        <v>45</v>
      </c>
      <c r="C6229" s="7" t="n">
        <v>4</v>
      </c>
      <c r="D6229" s="7" t="n">
        <v>3</v>
      </c>
      <c r="E6229" s="7" t="n">
        <v>1.77999997138977</v>
      </c>
      <c r="F6229" s="7" t="n">
        <v>338.350006103516</v>
      </c>
      <c r="G6229" s="7" t="n">
        <v>0</v>
      </c>
      <c r="H6229" s="7" t="n">
        <v>0</v>
      </c>
      <c r="I6229" s="7" t="n">
        <v>0</v>
      </c>
    </row>
    <row r="6230" spans="1:6">
      <c r="A6230" t="s">
        <v>4</v>
      </c>
      <c r="B6230" s="4" t="s">
        <v>5</v>
      </c>
      <c r="C6230" s="4" t="s">
        <v>13</v>
      </c>
      <c r="D6230" s="4" t="s">
        <v>13</v>
      </c>
      <c r="E6230" s="4" t="s">
        <v>18</v>
      </c>
      <c r="F6230" s="4" t="s">
        <v>10</v>
      </c>
    </row>
    <row r="6231" spans="1:6">
      <c r="A6231" t="n">
        <v>50082</v>
      </c>
      <c r="B6231" s="38" t="n">
        <v>45</v>
      </c>
      <c r="C6231" s="7" t="n">
        <v>5</v>
      </c>
      <c r="D6231" s="7" t="n">
        <v>3</v>
      </c>
      <c r="E6231" s="7" t="n">
        <v>33.5</v>
      </c>
      <c r="F6231" s="7" t="n">
        <v>0</v>
      </c>
    </row>
    <row r="6232" spans="1:6">
      <c r="A6232" t="s">
        <v>4</v>
      </c>
      <c r="B6232" s="4" t="s">
        <v>5</v>
      </c>
      <c r="C6232" s="4" t="s">
        <v>13</v>
      </c>
      <c r="D6232" s="4" t="s">
        <v>13</v>
      </c>
      <c r="E6232" s="4" t="s">
        <v>18</v>
      </c>
      <c r="F6232" s="4" t="s">
        <v>10</v>
      </c>
    </row>
    <row r="6233" spans="1:6">
      <c r="A6233" t="n">
        <v>50091</v>
      </c>
      <c r="B6233" s="38" t="n">
        <v>45</v>
      </c>
      <c r="C6233" s="7" t="n">
        <v>11</v>
      </c>
      <c r="D6233" s="7" t="n">
        <v>3</v>
      </c>
      <c r="E6233" s="7" t="n">
        <v>38</v>
      </c>
      <c r="F6233" s="7" t="n">
        <v>0</v>
      </c>
    </row>
    <row r="6234" spans="1:6">
      <c r="A6234" t="s">
        <v>4</v>
      </c>
      <c r="B6234" s="4" t="s">
        <v>5</v>
      </c>
      <c r="C6234" s="4" t="s">
        <v>13</v>
      </c>
      <c r="D6234" s="4" t="s">
        <v>13</v>
      </c>
      <c r="E6234" s="4" t="s">
        <v>18</v>
      </c>
      <c r="F6234" s="4" t="s">
        <v>18</v>
      </c>
      <c r="G6234" s="4" t="s">
        <v>18</v>
      </c>
      <c r="H6234" s="4" t="s">
        <v>10</v>
      </c>
    </row>
    <row r="6235" spans="1:6">
      <c r="A6235" t="n">
        <v>50100</v>
      </c>
      <c r="B6235" s="38" t="n">
        <v>45</v>
      </c>
      <c r="C6235" s="7" t="n">
        <v>2</v>
      </c>
      <c r="D6235" s="7" t="n">
        <v>3</v>
      </c>
      <c r="E6235" s="7" t="n">
        <v>61.3899993896484</v>
      </c>
      <c r="F6235" s="7" t="n">
        <v>-34.7000007629395</v>
      </c>
      <c r="G6235" s="7" t="n">
        <v>89.4199981689453</v>
      </c>
      <c r="H6235" s="7" t="n">
        <v>4000</v>
      </c>
    </row>
    <row r="6236" spans="1:6">
      <c r="A6236" t="s">
        <v>4</v>
      </c>
      <c r="B6236" s="4" t="s">
        <v>5</v>
      </c>
      <c r="C6236" s="4" t="s">
        <v>13</v>
      </c>
      <c r="D6236" s="4" t="s">
        <v>13</v>
      </c>
      <c r="E6236" s="4" t="s">
        <v>18</v>
      </c>
      <c r="F6236" s="4" t="s">
        <v>18</v>
      </c>
      <c r="G6236" s="4" t="s">
        <v>18</v>
      </c>
      <c r="H6236" s="4" t="s">
        <v>10</v>
      </c>
      <c r="I6236" s="4" t="s">
        <v>13</v>
      </c>
    </row>
    <row r="6237" spans="1:6">
      <c r="A6237" t="n">
        <v>50117</v>
      </c>
      <c r="B6237" s="38" t="n">
        <v>45</v>
      </c>
      <c r="C6237" s="7" t="n">
        <v>4</v>
      </c>
      <c r="D6237" s="7" t="n">
        <v>3</v>
      </c>
      <c r="E6237" s="7" t="n">
        <v>355.570007324219</v>
      </c>
      <c r="F6237" s="7" t="n">
        <v>66.4400024414063</v>
      </c>
      <c r="G6237" s="7" t="n">
        <v>356</v>
      </c>
      <c r="H6237" s="7" t="n">
        <v>4000</v>
      </c>
      <c r="I6237" s="7" t="n">
        <v>1</v>
      </c>
    </row>
    <row r="6238" spans="1:6">
      <c r="A6238" t="s">
        <v>4</v>
      </c>
      <c r="B6238" s="4" t="s">
        <v>5</v>
      </c>
      <c r="C6238" s="4" t="s">
        <v>13</v>
      </c>
      <c r="D6238" s="4" t="s">
        <v>13</v>
      </c>
      <c r="E6238" s="4" t="s">
        <v>18</v>
      </c>
      <c r="F6238" s="4" t="s">
        <v>10</v>
      </c>
    </row>
    <row r="6239" spans="1:6">
      <c r="A6239" t="n">
        <v>50135</v>
      </c>
      <c r="B6239" s="38" t="n">
        <v>45</v>
      </c>
      <c r="C6239" s="7" t="n">
        <v>5</v>
      </c>
      <c r="D6239" s="7" t="n">
        <v>3</v>
      </c>
      <c r="E6239" s="7" t="n">
        <v>33.5</v>
      </c>
      <c r="F6239" s="7" t="n">
        <v>4000</v>
      </c>
    </row>
    <row r="6240" spans="1:6">
      <c r="A6240" t="s">
        <v>4</v>
      </c>
      <c r="B6240" s="4" t="s">
        <v>5</v>
      </c>
      <c r="C6240" s="4" t="s">
        <v>13</v>
      </c>
      <c r="D6240" s="4" t="s">
        <v>13</v>
      </c>
      <c r="E6240" s="4" t="s">
        <v>18</v>
      </c>
      <c r="F6240" s="4" t="s">
        <v>10</v>
      </c>
    </row>
    <row r="6241" spans="1:9">
      <c r="A6241" t="n">
        <v>50144</v>
      </c>
      <c r="B6241" s="38" t="n">
        <v>45</v>
      </c>
      <c r="C6241" s="7" t="n">
        <v>11</v>
      </c>
      <c r="D6241" s="7" t="n">
        <v>3</v>
      </c>
      <c r="E6241" s="7" t="n">
        <v>38</v>
      </c>
      <c r="F6241" s="7" t="n">
        <v>4000</v>
      </c>
    </row>
    <row r="6242" spans="1:9">
      <c r="A6242" t="s">
        <v>4</v>
      </c>
      <c r="B6242" s="4" t="s">
        <v>5</v>
      </c>
      <c r="C6242" s="4" t="s">
        <v>18</v>
      </c>
      <c r="D6242" s="4" t="s">
        <v>18</v>
      </c>
      <c r="E6242" s="4" t="s">
        <v>18</v>
      </c>
      <c r="F6242" s="4" t="s">
        <v>18</v>
      </c>
      <c r="G6242" s="4" t="s">
        <v>18</v>
      </c>
      <c r="H6242" s="4" t="s">
        <v>10</v>
      </c>
    </row>
    <row r="6243" spans="1:9">
      <c r="A6243" t="n">
        <v>50153</v>
      </c>
      <c r="B6243" s="66" t="n">
        <v>71</v>
      </c>
      <c r="C6243" s="7" t="n">
        <v>0.490000009536743</v>
      </c>
      <c r="D6243" s="7" t="n">
        <v>0.680000007152557</v>
      </c>
      <c r="E6243" s="7" t="n">
        <v>0.819999992847443</v>
      </c>
      <c r="F6243" s="7" t="n">
        <v>5</v>
      </c>
      <c r="G6243" s="7" t="n">
        <v>500</v>
      </c>
      <c r="H6243" s="7" t="n">
        <v>0</v>
      </c>
    </row>
    <row r="6244" spans="1:9">
      <c r="A6244" t="s">
        <v>4</v>
      </c>
      <c r="B6244" s="4" t="s">
        <v>5</v>
      </c>
      <c r="C6244" s="4" t="s">
        <v>10</v>
      </c>
      <c r="D6244" s="4" t="s">
        <v>18</v>
      </c>
      <c r="E6244" s="4" t="s">
        <v>18</v>
      </c>
      <c r="F6244" s="4" t="s">
        <v>18</v>
      </c>
      <c r="G6244" s="4" t="s">
        <v>18</v>
      </c>
    </row>
    <row r="6245" spans="1:9">
      <c r="A6245" t="n">
        <v>50176</v>
      </c>
      <c r="B6245" s="34" t="n">
        <v>46</v>
      </c>
      <c r="C6245" s="7" t="n">
        <v>7036</v>
      </c>
      <c r="D6245" s="7" t="n">
        <v>361.470001220703</v>
      </c>
      <c r="E6245" s="7" t="n">
        <v>-53.1500015258789</v>
      </c>
      <c r="F6245" s="7" t="n">
        <v>-170.639999389648</v>
      </c>
      <c r="G6245" s="7" t="n">
        <v>295.299987792969</v>
      </c>
    </row>
    <row r="6246" spans="1:9">
      <c r="A6246" t="s">
        <v>4</v>
      </c>
      <c r="B6246" s="4" t="s">
        <v>5</v>
      </c>
      <c r="C6246" s="4" t="s">
        <v>10</v>
      </c>
      <c r="D6246" s="4" t="s">
        <v>9</v>
      </c>
    </row>
    <row r="6247" spans="1:9">
      <c r="A6247" t="n">
        <v>50195</v>
      </c>
      <c r="B6247" s="46" t="n">
        <v>44</v>
      </c>
      <c r="C6247" s="7" t="n">
        <v>7036</v>
      </c>
      <c r="D6247" s="7" t="n">
        <v>128</v>
      </c>
    </row>
    <row r="6248" spans="1:9">
      <c r="A6248" t="s">
        <v>4</v>
      </c>
      <c r="B6248" s="4" t="s">
        <v>5</v>
      </c>
      <c r="C6248" s="4" t="s">
        <v>13</v>
      </c>
      <c r="D6248" s="4" t="s">
        <v>10</v>
      </c>
      <c r="E6248" s="4" t="s">
        <v>10</v>
      </c>
      <c r="F6248" s="4" t="s">
        <v>10</v>
      </c>
      <c r="G6248" s="4" t="s">
        <v>10</v>
      </c>
      <c r="H6248" s="4" t="s">
        <v>10</v>
      </c>
      <c r="I6248" s="4" t="s">
        <v>6</v>
      </c>
      <c r="J6248" s="4" t="s">
        <v>18</v>
      </c>
      <c r="K6248" s="4" t="s">
        <v>18</v>
      </c>
      <c r="L6248" s="4" t="s">
        <v>18</v>
      </c>
      <c r="M6248" s="4" t="s">
        <v>9</v>
      </c>
      <c r="N6248" s="4" t="s">
        <v>9</v>
      </c>
      <c r="O6248" s="4" t="s">
        <v>18</v>
      </c>
      <c r="P6248" s="4" t="s">
        <v>18</v>
      </c>
      <c r="Q6248" s="4" t="s">
        <v>18</v>
      </c>
      <c r="R6248" s="4" t="s">
        <v>18</v>
      </c>
      <c r="S6248" s="4" t="s">
        <v>13</v>
      </c>
    </row>
    <row r="6249" spans="1:9">
      <c r="A6249" t="n">
        <v>50202</v>
      </c>
      <c r="B6249" s="31" t="n">
        <v>39</v>
      </c>
      <c r="C6249" s="7" t="n">
        <v>12</v>
      </c>
      <c r="D6249" s="7" t="n">
        <v>65533</v>
      </c>
      <c r="E6249" s="7" t="n">
        <v>217</v>
      </c>
      <c r="F6249" s="7" t="n">
        <v>0</v>
      </c>
      <c r="G6249" s="7" t="n">
        <v>7036</v>
      </c>
      <c r="H6249" s="7" t="n">
        <v>3</v>
      </c>
      <c r="I6249" s="7" t="s">
        <v>279</v>
      </c>
      <c r="J6249" s="7" t="n">
        <v>0</v>
      </c>
      <c r="K6249" s="7" t="n">
        <v>0</v>
      </c>
      <c r="L6249" s="7" t="n">
        <v>0</v>
      </c>
      <c r="M6249" s="7" t="n">
        <v>0</v>
      </c>
      <c r="N6249" s="7" t="n">
        <v>0</v>
      </c>
      <c r="O6249" s="7" t="n">
        <v>0</v>
      </c>
      <c r="P6249" s="7" t="n">
        <v>1</v>
      </c>
      <c r="Q6249" s="7" t="n">
        <v>1</v>
      </c>
      <c r="R6249" s="7" t="n">
        <v>1</v>
      </c>
      <c r="S6249" s="7" t="n">
        <v>106</v>
      </c>
    </row>
    <row r="6250" spans="1:9">
      <c r="A6250" t="s">
        <v>4</v>
      </c>
      <c r="B6250" s="4" t="s">
        <v>5</v>
      </c>
      <c r="C6250" s="4" t="s">
        <v>13</v>
      </c>
      <c r="D6250" s="4" t="s">
        <v>10</v>
      </c>
      <c r="E6250" s="4" t="s">
        <v>10</v>
      </c>
      <c r="F6250" s="4" t="s">
        <v>10</v>
      </c>
      <c r="G6250" s="4" t="s">
        <v>10</v>
      </c>
      <c r="H6250" s="4" t="s">
        <v>10</v>
      </c>
      <c r="I6250" s="4" t="s">
        <v>6</v>
      </c>
      <c r="J6250" s="4" t="s">
        <v>18</v>
      </c>
      <c r="K6250" s="4" t="s">
        <v>18</v>
      </c>
      <c r="L6250" s="4" t="s">
        <v>18</v>
      </c>
      <c r="M6250" s="4" t="s">
        <v>9</v>
      </c>
      <c r="N6250" s="4" t="s">
        <v>9</v>
      </c>
      <c r="O6250" s="4" t="s">
        <v>18</v>
      </c>
      <c r="P6250" s="4" t="s">
        <v>18</v>
      </c>
      <c r="Q6250" s="4" t="s">
        <v>18</v>
      </c>
      <c r="R6250" s="4" t="s">
        <v>18</v>
      </c>
      <c r="S6250" s="4" t="s">
        <v>13</v>
      </c>
    </row>
    <row r="6251" spans="1:9">
      <c r="A6251" t="n">
        <v>50265</v>
      </c>
      <c r="B6251" s="31" t="n">
        <v>39</v>
      </c>
      <c r="C6251" s="7" t="n">
        <v>12</v>
      </c>
      <c r="D6251" s="7" t="n">
        <v>65533</v>
      </c>
      <c r="E6251" s="7" t="n">
        <v>217</v>
      </c>
      <c r="F6251" s="7" t="n">
        <v>0</v>
      </c>
      <c r="G6251" s="7" t="n">
        <v>7036</v>
      </c>
      <c r="H6251" s="7" t="n">
        <v>3</v>
      </c>
      <c r="I6251" s="7" t="s">
        <v>280</v>
      </c>
      <c r="J6251" s="7" t="n">
        <v>0</v>
      </c>
      <c r="K6251" s="7" t="n">
        <v>0</v>
      </c>
      <c r="L6251" s="7" t="n">
        <v>0</v>
      </c>
      <c r="M6251" s="7" t="n">
        <v>0</v>
      </c>
      <c r="N6251" s="7" t="n">
        <v>0</v>
      </c>
      <c r="O6251" s="7" t="n">
        <v>0</v>
      </c>
      <c r="P6251" s="7" t="n">
        <v>1</v>
      </c>
      <c r="Q6251" s="7" t="n">
        <v>1</v>
      </c>
      <c r="R6251" s="7" t="n">
        <v>1</v>
      </c>
      <c r="S6251" s="7" t="n">
        <v>107</v>
      </c>
    </row>
    <row r="6252" spans="1:9">
      <c r="A6252" t="s">
        <v>4</v>
      </c>
      <c r="B6252" s="4" t="s">
        <v>5</v>
      </c>
      <c r="C6252" s="4" t="s">
        <v>13</v>
      </c>
      <c r="D6252" s="4" t="s">
        <v>10</v>
      </c>
      <c r="E6252" s="4" t="s">
        <v>10</v>
      </c>
      <c r="F6252" s="4" t="s">
        <v>10</v>
      </c>
      <c r="G6252" s="4" t="s">
        <v>10</v>
      </c>
      <c r="H6252" s="4" t="s">
        <v>10</v>
      </c>
      <c r="I6252" s="4" t="s">
        <v>6</v>
      </c>
      <c r="J6252" s="4" t="s">
        <v>18</v>
      </c>
      <c r="K6252" s="4" t="s">
        <v>18</v>
      </c>
      <c r="L6252" s="4" t="s">
        <v>18</v>
      </c>
      <c r="M6252" s="4" t="s">
        <v>9</v>
      </c>
      <c r="N6252" s="4" t="s">
        <v>9</v>
      </c>
      <c r="O6252" s="4" t="s">
        <v>18</v>
      </c>
      <c r="P6252" s="4" t="s">
        <v>18</v>
      </c>
      <c r="Q6252" s="4" t="s">
        <v>18</v>
      </c>
      <c r="R6252" s="4" t="s">
        <v>18</v>
      </c>
      <c r="S6252" s="4" t="s">
        <v>13</v>
      </c>
    </row>
    <row r="6253" spans="1:9">
      <c r="A6253" t="n">
        <v>50328</v>
      </c>
      <c r="B6253" s="31" t="n">
        <v>39</v>
      </c>
      <c r="C6253" s="7" t="n">
        <v>12</v>
      </c>
      <c r="D6253" s="7" t="n">
        <v>65533</v>
      </c>
      <c r="E6253" s="7" t="n">
        <v>218</v>
      </c>
      <c r="F6253" s="7" t="n">
        <v>0</v>
      </c>
      <c r="G6253" s="7" t="n">
        <v>7036</v>
      </c>
      <c r="H6253" s="7" t="n">
        <v>3</v>
      </c>
      <c r="I6253" s="7" t="s">
        <v>279</v>
      </c>
      <c r="J6253" s="7" t="n">
        <v>0</v>
      </c>
      <c r="K6253" s="7" t="n">
        <v>0</v>
      </c>
      <c r="L6253" s="7" t="n">
        <v>0</v>
      </c>
      <c r="M6253" s="7" t="n">
        <v>0</v>
      </c>
      <c r="N6253" s="7" t="n">
        <v>0</v>
      </c>
      <c r="O6253" s="7" t="n">
        <v>0</v>
      </c>
      <c r="P6253" s="7" t="n">
        <v>1</v>
      </c>
      <c r="Q6253" s="7" t="n">
        <v>1</v>
      </c>
      <c r="R6253" s="7" t="n">
        <v>1</v>
      </c>
      <c r="S6253" s="7" t="n">
        <v>108</v>
      </c>
    </row>
    <row r="6254" spans="1:9">
      <c r="A6254" t="s">
        <v>4</v>
      </c>
      <c r="B6254" s="4" t="s">
        <v>5</v>
      </c>
      <c r="C6254" s="4" t="s">
        <v>13</v>
      </c>
      <c r="D6254" s="4" t="s">
        <v>10</v>
      </c>
      <c r="E6254" s="4" t="s">
        <v>10</v>
      </c>
      <c r="F6254" s="4" t="s">
        <v>10</v>
      </c>
      <c r="G6254" s="4" t="s">
        <v>10</v>
      </c>
      <c r="H6254" s="4" t="s">
        <v>10</v>
      </c>
      <c r="I6254" s="4" t="s">
        <v>6</v>
      </c>
      <c r="J6254" s="4" t="s">
        <v>18</v>
      </c>
      <c r="K6254" s="4" t="s">
        <v>18</v>
      </c>
      <c r="L6254" s="4" t="s">
        <v>18</v>
      </c>
      <c r="M6254" s="4" t="s">
        <v>9</v>
      </c>
      <c r="N6254" s="4" t="s">
        <v>9</v>
      </c>
      <c r="O6254" s="4" t="s">
        <v>18</v>
      </c>
      <c r="P6254" s="4" t="s">
        <v>18</v>
      </c>
      <c r="Q6254" s="4" t="s">
        <v>18</v>
      </c>
      <c r="R6254" s="4" t="s">
        <v>18</v>
      </c>
      <c r="S6254" s="4" t="s">
        <v>13</v>
      </c>
    </row>
    <row r="6255" spans="1:9">
      <c r="A6255" t="n">
        <v>50391</v>
      </c>
      <c r="B6255" s="31" t="n">
        <v>39</v>
      </c>
      <c r="C6255" s="7" t="n">
        <v>12</v>
      </c>
      <c r="D6255" s="7" t="n">
        <v>65533</v>
      </c>
      <c r="E6255" s="7" t="n">
        <v>218</v>
      </c>
      <c r="F6255" s="7" t="n">
        <v>0</v>
      </c>
      <c r="G6255" s="7" t="n">
        <v>7036</v>
      </c>
      <c r="H6255" s="7" t="n">
        <v>3</v>
      </c>
      <c r="I6255" s="7" t="s">
        <v>280</v>
      </c>
      <c r="J6255" s="7" t="n">
        <v>0</v>
      </c>
      <c r="K6255" s="7" t="n">
        <v>0</v>
      </c>
      <c r="L6255" s="7" t="n">
        <v>0</v>
      </c>
      <c r="M6255" s="7" t="n">
        <v>0</v>
      </c>
      <c r="N6255" s="7" t="n">
        <v>0</v>
      </c>
      <c r="O6255" s="7" t="n">
        <v>0</v>
      </c>
      <c r="P6255" s="7" t="n">
        <v>1</v>
      </c>
      <c r="Q6255" s="7" t="n">
        <v>1</v>
      </c>
      <c r="R6255" s="7" t="n">
        <v>1</v>
      </c>
      <c r="S6255" s="7" t="n">
        <v>109</v>
      </c>
    </row>
    <row r="6256" spans="1:9">
      <c r="A6256" t="s">
        <v>4</v>
      </c>
      <c r="B6256" s="4" t="s">
        <v>5</v>
      </c>
      <c r="C6256" s="4" t="s">
        <v>10</v>
      </c>
      <c r="D6256" s="4" t="s">
        <v>10</v>
      </c>
      <c r="E6256" s="4" t="s">
        <v>18</v>
      </c>
      <c r="F6256" s="4" t="s">
        <v>18</v>
      </c>
      <c r="G6256" s="4" t="s">
        <v>18</v>
      </c>
      <c r="H6256" s="4" t="s">
        <v>18</v>
      </c>
      <c r="I6256" s="4" t="s">
        <v>13</v>
      </c>
      <c r="J6256" s="4" t="s">
        <v>10</v>
      </c>
    </row>
    <row r="6257" spans="1:19">
      <c r="A6257" t="n">
        <v>50454</v>
      </c>
      <c r="B6257" s="40" t="n">
        <v>55</v>
      </c>
      <c r="C6257" s="7" t="n">
        <v>7036</v>
      </c>
      <c r="D6257" s="7" t="n">
        <v>65533</v>
      </c>
      <c r="E6257" s="7" t="n">
        <v>-284.470001220703</v>
      </c>
      <c r="F6257" s="7" t="n">
        <v>-53.1500015258789</v>
      </c>
      <c r="G6257" s="7" t="n">
        <v>134.160003662109</v>
      </c>
      <c r="H6257" s="7" t="n">
        <v>150</v>
      </c>
      <c r="I6257" s="7" t="n">
        <v>0</v>
      </c>
      <c r="J6257" s="7" t="n">
        <v>0</v>
      </c>
    </row>
    <row r="6258" spans="1:19">
      <c r="A6258" t="s">
        <v>4</v>
      </c>
      <c r="B6258" s="4" t="s">
        <v>5</v>
      </c>
      <c r="C6258" s="4" t="s">
        <v>13</v>
      </c>
      <c r="D6258" s="4" t="s">
        <v>10</v>
      </c>
      <c r="E6258" s="4" t="s">
        <v>18</v>
      </c>
      <c r="F6258" s="4" t="s">
        <v>10</v>
      </c>
      <c r="G6258" s="4" t="s">
        <v>9</v>
      </c>
      <c r="H6258" s="4" t="s">
        <v>9</v>
      </c>
      <c r="I6258" s="4" t="s">
        <v>10</v>
      </c>
      <c r="J6258" s="4" t="s">
        <v>10</v>
      </c>
      <c r="K6258" s="4" t="s">
        <v>9</v>
      </c>
      <c r="L6258" s="4" t="s">
        <v>9</v>
      </c>
      <c r="M6258" s="4" t="s">
        <v>9</v>
      </c>
      <c r="N6258" s="4" t="s">
        <v>9</v>
      </c>
      <c r="O6258" s="4" t="s">
        <v>6</v>
      </c>
    </row>
    <row r="6259" spans="1:19">
      <c r="A6259" t="n">
        <v>50478</v>
      </c>
      <c r="B6259" s="14" t="n">
        <v>50</v>
      </c>
      <c r="C6259" s="7" t="n">
        <v>0</v>
      </c>
      <c r="D6259" s="7" t="n">
        <v>4525</v>
      </c>
      <c r="E6259" s="7" t="n">
        <v>0.800000011920929</v>
      </c>
      <c r="F6259" s="7" t="n">
        <v>200</v>
      </c>
      <c r="G6259" s="7" t="n">
        <v>0</v>
      </c>
      <c r="H6259" s="7" t="n">
        <v>0</v>
      </c>
      <c r="I6259" s="7" t="n">
        <v>0</v>
      </c>
      <c r="J6259" s="7" t="n">
        <v>65533</v>
      </c>
      <c r="K6259" s="7" t="n">
        <v>0</v>
      </c>
      <c r="L6259" s="7" t="n">
        <v>0</v>
      </c>
      <c r="M6259" s="7" t="n">
        <v>0</v>
      </c>
      <c r="N6259" s="7" t="n">
        <v>0</v>
      </c>
      <c r="O6259" s="7" t="s">
        <v>12</v>
      </c>
    </row>
    <row r="6260" spans="1:19">
      <c r="A6260" t="s">
        <v>4</v>
      </c>
      <c r="B6260" s="4" t="s">
        <v>5</v>
      </c>
      <c r="C6260" s="4" t="s">
        <v>13</v>
      </c>
      <c r="D6260" s="4" t="s">
        <v>10</v>
      </c>
      <c r="E6260" s="4" t="s">
        <v>18</v>
      </c>
      <c r="F6260" s="4" t="s">
        <v>10</v>
      </c>
      <c r="G6260" s="4" t="s">
        <v>9</v>
      </c>
      <c r="H6260" s="4" t="s">
        <v>9</v>
      </c>
      <c r="I6260" s="4" t="s">
        <v>10</v>
      </c>
      <c r="J6260" s="4" t="s">
        <v>10</v>
      </c>
      <c r="K6260" s="4" t="s">
        <v>9</v>
      </c>
      <c r="L6260" s="4" t="s">
        <v>9</v>
      </c>
      <c r="M6260" s="4" t="s">
        <v>9</v>
      </c>
      <c r="N6260" s="4" t="s">
        <v>9</v>
      </c>
      <c r="O6260" s="4" t="s">
        <v>6</v>
      </c>
    </row>
    <row r="6261" spans="1:19">
      <c r="A6261" t="n">
        <v>50517</v>
      </c>
      <c r="B6261" s="14" t="n">
        <v>50</v>
      </c>
      <c r="C6261" s="7" t="n">
        <v>0</v>
      </c>
      <c r="D6261" s="7" t="n">
        <v>4527</v>
      </c>
      <c r="E6261" s="7" t="n">
        <v>1</v>
      </c>
      <c r="F6261" s="7" t="n">
        <v>0</v>
      </c>
      <c r="G6261" s="7" t="n">
        <v>0</v>
      </c>
      <c r="H6261" s="7" t="n">
        <v>0</v>
      </c>
      <c r="I6261" s="7" t="n">
        <v>0</v>
      </c>
      <c r="J6261" s="7" t="n">
        <v>65533</v>
      </c>
      <c r="K6261" s="7" t="n">
        <v>0</v>
      </c>
      <c r="L6261" s="7" t="n">
        <v>0</v>
      </c>
      <c r="M6261" s="7" t="n">
        <v>0</v>
      </c>
      <c r="N6261" s="7" t="n">
        <v>0</v>
      </c>
      <c r="O6261" s="7" t="s">
        <v>12</v>
      </c>
    </row>
    <row r="6262" spans="1:19">
      <c r="A6262" t="s">
        <v>4</v>
      </c>
      <c r="B6262" s="4" t="s">
        <v>5</v>
      </c>
      <c r="C6262" s="4" t="s">
        <v>13</v>
      </c>
      <c r="D6262" s="4" t="s">
        <v>10</v>
      </c>
    </row>
    <row r="6263" spans="1:19">
      <c r="A6263" t="n">
        <v>50556</v>
      </c>
      <c r="B6263" s="38" t="n">
        <v>45</v>
      </c>
      <c r="C6263" s="7" t="n">
        <v>7</v>
      </c>
      <c r="D6263" s="7" t="n">
        <v>255</v>
      </c>
    </row>
    <row r="6264" spans="1:19">
      <c r="A6264" t="s">
        <v>4</v>
      </c>
      <c r="B6264" s="4" t="s">
        <v>5</v>
      </c>
      <c r="C6264" s="4" t="s">
        <v>13</v>
      </c>
      <c r="D6264" s="4" t="s">
        <v>10</v>
      </c>
      <c r="E6264" s="4" t="s">
        <v>9</v>
      </c>
      <c r="F6264" s="4" t="s">
        <v>10</v>
      </c>
    </row>
    <row r="6265" spans="1:19">
      <c r="A6265" t="n">
        <v>50560</v>
      </c>
      <c r="B6265" s="14" t="n">
        <v>50</v>
      </c>
      <c r="C6265" s="7" t="n">
        <v>3</v>
      </c>
      <c r="D6265" s="7" t="n">
        <v>4525</v>
      </c>
      <c r="E6265" s="7" t="n">
        <v>1053609165</v>
      </c>
      <c r="F6265" s="7" t="n">
        <v>500</v>
      </c>
    </row>
    <row r="6266" spans="1:19">
      <c r="A6266" t="s">
        <v>4</v>
      </c>
      <c r="B6266" s="4" t="s">
        <v>5</v>
      </c>
      <c r="C6266" s="4" t="s">
        <v>13</v>
      </c>
      <c r="D6266" s="4" t="s">
        <v>10</v>
      </c>
      <c r="E6266" s="4" t="s">
        <v>18</v>
      </c>
    </row>
    <row r="6267" spans="1:19">
      <c r="A6267" t="n">
        <v>50570</v>
      </c>
      <c r="B6267" s="23" t="n">
        <v>58</v>
      </c>
      <c r="C6267" s="7" t="n">
        <v>101</v>
      </c>
      <c r="D6267" s="7" t="n">
        <v>500</v>
      </c>
      <c r="E6267" s="7" t="n">
        <v>1</v>
      </c>
    </row>
    <row r="6268" spans="1:19">
      <c r="A6268" t="s">
        <v>4</v>
      </c>
      <c r="B6268" s="4" t="s">
        <v>5</v>
      </c>
      <c r="C6268" s="4" t="s">
        <v>13</v>
      </c>
      <c r="D6268" s="4" t="s">
        <v>10</v>
      </c>
    </row>
    <row r="6269" spans="1:19">
      <c r="A6269" t="n">
        <v>50578</v>
      </c>
      <c r="B6269" s="23" t="n">
        <v>58</v>
      </c>
      <c r="C6269" s="7" t="n">
        <v>254</v>
      </c>
      <c r="D6269" s="7" t="n">
        <v>0</v>
      </c>
    </row>
    <row r="6270" spans="1:19">
      <c r="A6270" t="s">
        <v>4</v>
      </c>
      <c r="B6270" s="4" t="s">
        <v>5</v>
      </c>
      <c r="C6270" s="4" t="s">
        <v>13</v>
      </c>
    </row>
    <row r="6271" spans="1:19">
      <c r="A6271" t="n">
        <v>50582</v>
      </c>
      <c r="B6271" s="38" t="n">
        <v>45</v>
      </c>
      <c r="C6271" s="7" t="n">
        <v>0</v>
      </c>
    </row>
    <row r="6272" spans="1:19">
      <c r="A6272" t="s">
        <v>4</v>
      </c>
      <c r="B6272" s="4" t="s">
        <v>5</v>
      </c>
      <c r="C6272" s="4" t="s">
        <v>13</v>
      </c>
      <c r="D6272" s="4" t="s">
        <v>13</v>
      </c>
      <c r="E6272" s="4" t="s">
        <v>18</v>
      </c>
      <c r="F6272" s="4" t="s">
        <v>18</v>
      </c>
      <c r="G6272" s="4" t="s">
        <v>18</v>
      </c>
      <c r="H6272" s="4" t="s">
        <v>10</v>
      </c>
    </row>
    <row r="6273" spans="1:15">
      <c r="A6273" t="n">
        <v>50584</v>
      </c>
      <c r="B6273" s="38" t="n">
        <v>45</v>
      </c>
      <c r="C6273" s="7" t="n">
        <v>2</v>
      </c>
      <c r="D6273" s="7" t="n">
        <v>3</v>
      </c>
      <c r="E6273" s="7" t="n">
        <v>-43.5</v>
      </c>
      <c r="F6273" s="7" t="n">
        <v>-44.689998626709</v>
      </c>
      <c r="G6273" s="7" t="n">
        <v>41.939998626709</v>
      </c>
      <c r="H6273" s="7" t="n">
        <v>0</v>
      </c>
    </row>
    <row r="6274" spans="1:15">
      <c r="A6274" t="s">
        <v>4</v>
      </c>
      <c r="B6274" s="4" t="s">
        <v>5</v>
      </c>
      <c r="C6274" s="4" t="s">
        <v>13</v>
      </c>
      <c r="D6274" s="4" t="s">
        <v>13</v>
      </c>
      <c r="E6274" s="4" t="s">
        <v>18</v>
      </c>
      <c r="F6274" s="4" t="s">
        <v>18</v>
      </c>
      <c r="G6274" s="4" t="s">
        <v>18</v>
      </c>
      <c r="H6274" s="4" t="s">
        <v>10</v>
      </c>
      <c r="I6274" s="4" t="s">
        <v>13</v>
      </c>
    </row>
    <row r="6275" spans="1:15">
      <c r="A6275" t="n">
        <v>50601</v>
      </c>
      <c r="B6275" s="38" t="n">
        <v>45</v>
      </c>
      <c r="C6275" s="7" t="n">
        <v>4</v>
      </c>
      <c r="D6275" s="7" t="n">
        <v>3</v>
      </c>
      <c r="E6275" s="7" t="n">
        <v>6.03999996185303</v>
      </c>
      <c r="F6275" s="7" t="n">
        <v>267.079986572266</v>
      </c>
      <c r="G6275" s="7" t="n">
        <v>-2</v>
      </c>
      <c r="H6275" s="7" t="n">
        <v>0</v>
      </c>
      <c r="I6275" s="7" t="n">
        <v>0</v>
      </c>
    </row>
    <row r="6276" spans="1:15">
      <c r="A6276" t="s">
        <v>4</v>
      </c>
      <c r="B6276" s="4" t="s">
        <v>5</v>
      </c>
      <c r="C6276" s="4" t="s">
        <v>13</v>
      </c>
      <c r="D6276" s="4" t="s">
        <v>13</v>
      </c>
      <c r="E6276" s="4" t="s">
        <v>18</v>
      </c>
      <c r="F6276" s="4" t="s">
        <v>10</v>
      </c>
    </row>
    <row r="6277" spans="1:15">
      <c r="A6277" t="n">
        <v>50619</v>
      </c>
      <c r="B6277" s="38" t="n">
        <v>45</v>
      </c>
      <c r="C6277" s="7" t="n">
        <v>5</v>
      </c>
      <c r="D6277" s="7" t="n">
        <v>3</v>
      </c>
      <c r="E6277" s="7" t="n">
        <v>3.20000004768372</v>
      </c>
      <c r="F6277" s="7" t="n">
        <v>0</v>
      </c>
    </row>
    <row r="6278" spans="1:15">
      <c r="A6278" t="s">
        <v>4</v>
      </c>
      <c r="B6278" s="4" t="s">
        <v>5</v>
      </c>
      <c r="C6278" s="4" t="s">
        <v>13</v>
      </c>
      <c r="D6278" s="4" t="s">
        <v>13</v>
      </c>
      <c r="E6278" s="4" t="s">
        <v>18</v>
      </c>
      <c r="F6278" s="4" t="s">
        <v>10</v>
      </c>
    </row>
    <row r="6279" spans="1:15">
      <c r="A6279" t="n">
        <v>50628</v>
      </c>
      <c r="B6279" s="38" t="n">
        <v>45</v>
      </c>
      <c r="C6279" s="7" t="n">
        <v>11</v>
      </c>
      <c r="D6279" s="7" t="n">
        <v>3</v>
      </c>
      <c r="E6279" s="7" t="n">
        <v>37.4000015258789</v>
      </c>
      <c r="F6279" s="7" t="n">
        <v>0</v>
      </c>
    </row>
    <row r="6280" spans="1:15">
      <c r="A6280" t="s">
        <v>4</v>
      </c>
      <c r="B6280" s="4" t="s">
        <v>5</v>
      </c>
      <c r="C6280" s="4" t="s">
        <v>13</v>
      </c>
      <c r="D6280" s="4" t="s">
        <v>6</v>
      </c>
      <c r="E6280" s="4" t="s">
        <v>10</v>
      </c>
    </row>
    <row r="6281" spans="1:15">
      <c r="A6281" t="n">
        <v>50637</v>
      </c>
      <c r="B6281" s="64" t="n">
        <v>94</v>
      </c>
      <c r="C6281" s="7" t="n">
        <v>1</v>
      </c>
      <c r="D6281" s="7" t="s">
        <v>21</v>
      </c>
      <c r="E6281" s="7" t="n">
        <v>1</v>
      </c>
    </row>
    <row r="6282" spans="1:15">
      <c r="A6282" t="s">
        <v>4</v>
      </c>
      <c r="B6282" s="4" t="s">
        <v>5</v>
      </c>
      <c r="C6282" s="4" t="s">
        <v>13</v>
      </c>
      <c r="D6282" s="4" t="s">
        <v>6</v>
      </c>
      <c r="E6282" s="4" t="s">
        <v>10</v>
      </c>
    </row>
    <row r="6283" spans="1:15">
      <c r="A6283" t="n">
        <v>50645</v>
      </c>
      <c r="B6283" s="64" t="n">
        <v>94</v>
      </c>
      <c r="C6283" s="7" t="n">
        <v>1</v>
      </c>
      <c r="D6283" s="7" t="s">
        <v>21</v>
      </c>
      <c r="E6283" s="7" t="n">
        <v>2</v>
      </c>
    </row>
    <row r="6284" spans="1:15">
      <c r="A6284" t="s">
        <v>4</v>
      </c>
      <c r="B6284" s="4" t="s">
        <v>5</v>
      </c>
      <c r="C6284" s="4" t="s">
        <v>13</v>
      </c>
      <c r="D6284" s="4" t="s">
        <v>6</v>
      </c>
      <c r="E6284" s="4" t="s">
        <v>10</v>
      </c>
    </row>
    <row r="6285" spans="1:15">
      <c r="A6285" t="n">
        <v>50653</v>
      </c>
      <c r="B6285" s="64" t="n">
        <v>94</v>
      </c>
      <c r="C6285" s="7" t="n">
        <v>0</v>
      </c>
      <c r="D6285" s="7" t="s">
        <v>21</v>
      </c>
      <c r="E6285" s="7" t="n">
        <v>4</v>
      </c>
    </row>
    <row r="6286" spans="1:15">
      <c r="A6286" t="s">
        <v>4</v>
      </c>
      <c r="B6286" s="4" t="s">
        <v>5</v>
      </c>
      <c r="C6286" s="4" t="s">
        <v>10</v>
      </c>
      <c r="D6286" s="4" t="s">
        <v>9</v>
      </c>
    </row>
    <row r="6287" spans="1:15">
      <c r="A6287" t="n">
        <v>50661</v>
      </c>
      <c r="B6287" s="35" t="n">
        <v>43</v>
      </c>
      <c r="C6287" s="7" t="n">
        <v>23</v>
      </c>
      <c r="D6287" s="7" t="n">
        <v>128</v>
      </c>
    </row>
    <row r="6288" spans="1:15">
      <c r="A6288" t="s">
        <v>4</v>
      </c>
      <c r="B6288" s="4" t="s">
        <v>5</v>
      </c>
      <c r="C6288" s="4" t="s">
        <v>10</v>
      </c>
      <c r="D6288" s="4" t="s">
        <v>9</v>
      </c>
    </row>
    <row r="6289" spans="1:9">
      <c r="A6289" t="n">
        <v>50668</v>
      </c>
      <c r="B6289" s="35" t="n">
        <v>43</v>
      </c>
      <c r="C6289" s="7" t="n">
        <v>27</v>
      </c>
      <c r="D6289" s="7" t="n">
        <v>128</v>
      </c>
    </row>
    <row r="6290" spans="1:9">
      <c r="A6290" t="s">
        <v>4</v>
      </c>
      <c r="B6290" s="4" t="s">
        <v>5</v>
      </c>
      <c r="C6290" s="4" t="s">
        <v>10</v>
      </c>
      <c r="D6290" s="4" t="s">
        <v>9</v>
      </c>
    </row>
    <row r="6291" spans="1:9">
      <c r="A6291" t="n">
        <v>50675</v>
      </c>
      <c r="B6291" s="35" t="n">
        <v>43</v>
      </c>
      <c r="C6291" s="7" t="n">
        <v>1600</v>
      </c>
      <c r="D6291" s="7" t="n">
        <v>128</v>
      </c>
    </row>
    <row r="6292" spans="1:9">
      <c r="A6292" t="s">
        <v>4</v>
      </c>
      <c r="B6292" s="4" t="s">
        <v>5</v>
      </c>
      <c r="C6292" s="4" t="s">
        <v>10</v>
      </c>
      <c r="D6292" s="4" t="s">
        <v>9</v>
      </c>
    </row>
    <row r="6293" spans="1:9">
      <c r="A6293" t="n">
        <v>50682</v>
      </c>
      <c r="B6293" s="35" t="n">
        <v>43</v>
      </c>
      <c r="C6293" s="7" t="n">
        <v>1601</v>
      </c>
      <c r="D6293" s="7" t="n">
        <v>128</v>
      </c>
    </row>
    <row r="6294" spans="1:9">
      <c r="A6294" t="s">
        <v>4</v>
      </c>
      <c r="B6294" s="4" t="s">
        <v>5</v>
      </c>
      <c r="C6294" s="4" t="s">
        <v>10</v>
      </c>
      <c r="D6294" s="4" t="s">
        <v>9</v>
      </c>
    </row>
    <row r="6295" spans="1:9">
      <c r="A6295" t="n">
        <v>50689</v>
      </c>
      <c r="B6295" s="35" t="n">
        <v>43</v>
      </c>
      <c r="C6295" s="7" t="n">
        <v>7034</v>
      </c>
      <c r="D6295" s="7" t="n">
        <v>128</v>
      </c>
    </row>
    <row r="6296" spans="1:9">
      <c r="A6296" t="s">
        <v>4</v>
      </c>
      <c r="B6296" s="4" t="s">
        <v>5</v>
      </c>
      <c r="C6296" s="4" t="s">
        <v>10</v>
      </c>
      <c r="D6296" s="4" t="s">
        <v>9</v>
      </c>
    </row>
    <row r="6297" spans="1:9">
      <c r="A6297" t="n">
        <v>50696</v>
      </c>
      <c r="B6297" s="35" t="n">
        <v>43</v>
      </c>
      <c r="C6297" s="7" t="n">
        <v>29</v>
      </c>
      <c r="D6297" s="7" t="n">
        <v>128</v>
      </c>
    </row>
    <row r="6298" spans="1:9">
      <c r="A6298" t="s">
        <v>4</v>
      </c>
      <c r="B6298" s="4" t="s">
        <v>5</v>
      </c>
      <c r="C6298" s="4" t="s">
        <v>10</v>
      </c>
      <c r="D6298" s="4" t="s">
        <v>9</v>
      </c>
    </row>
    <row r="6299" spans="1:9">
      <c r="A6299" t="n">
        <v>50703</v>
      </c>
      <c r="B6299" s="35" t="n">
        <v>43</v>
      </c>
      <c r="C6299" s="7" t="n">
        <v>28</v>
      </c>
      <c r="D6299" s="7" t="n">
        <v>128</v>
      </c>
    </row>
    <row r="6300" spans="1:9">
      <c r="A6300" t="s">
        <v>4</v>
      </c>
      <c r="B6300" s="4" t="s">
        <v>5</v>
      </c>
      <c r="C6300" s="4" t="s">
        <v>10</v>
      </c>
      <c r="D6300" s="4" t="s">
        <v>9</v>
      </c>
    </row>
    <row r="6301" spans="1:9">
      <c r="A6301" t="n">
        <v>50710</v>
      </c>
      <c r="B6301" s="35" t="n">
        <v>43</v>
      </c>
      <c r="C6301" s="7" t="n">
        <v>24</v>
      </c>
      <c r="D6301" s="7" t="n">
        <v>128</v>
      </c>
    </row>
    <row r="6302" spans="1:9">
      <c r="A6302" t="s">
        <v>4</v>
      </c>
      <c r="B6302" s="4" t="s">
        <v>5</v>
      </c>
      <c r="C6302" s="4" t="s">
        <v>10</v>
      </c>
      <c r="D6302" s="4" t="s">
        <v>9</v>
      </c>
    </row>
    <row r="6303" spans="1:9">
      <c r="A6303" t="n">
        <v>50717</v>
      </c>
      <c r="B6303" s="35" t="n">
        <v>43</v>
      </c>
      <c r="C6303" s="7" t="n">
        <v>25</v>
      </c>
      <c r="D6303" s="7" t="n">
        <v>128</v>
      </c>
    </row>
    <row r="6304" spans="1:9">
      <c r="A6304" t="s">
        <v>4</v>
      </c>
      <c r="B6304" s="4" t="s">
        <v>5</v>
      </c>
      <c r="C6304" s="4" t="s">
        <v>10</v>
      </c>
      <c r="D6304" s="4" t="s">
        <v>9</v>
      </c>
    </row>
    <row r="6305" spans="1:4">
      <c r="A6305" t="n">
        <v>50724</v>
      </c>
      <c r="B6305" s="35" t="n">
        <v>43</v>
      </c>
      <c r="C6305" s="7" t="n">
        <v>22</v>
      </c>
      <c r="D6305" s="7" t="n">
        <v>128</v>
      </c>
    </row>
    <row r="6306" spans="1:4">
      <c r="A6306" t="s">
        <v>4</v>
      </c>
      <c r="B6306" s="4" t="s">
        <v>5</v>
      </c>
      <c r="C6306" s="4" t="s">
        <v>10</v>
      </c>
      <c r="D6306" s="4" t="s">
        <v>9</v>
      </c>
    </row>
    <row r="6307" spans="1:4">
      <c r="A6307" t="n">
        <v>50731</v>
      </c>
      <c r="B6307" s="35" t="n">
        <v>43</v>
      </c>
      <c r="C6307" s="7" t="n">
        <v>7031</v>
      </c>
      <c r="D6307" s="7" t="n">
        <v>128</v>
      </c>
    </row>
    <row r="6308" spans="1:4">
      <c r="A6308" t="s">
        <v>4</v>
      </c>
      <c r="B6308" s="4" t="s">
        <v>5</v>
      </c>
      <c r="C6308" s="4" t="s">
        <v>10</v>
      </c>
      <c r="D6308" s="4" t="s">
        <v>9</v>
      </c>
    </row>
    <row r="6309" spans="1:4">
      <c r="A6309" t="n">
        <v>50738</v>
      </c>
      <c r="B6309" s="35" t="n">
        <v>43</v>
      </c>
      <c r="C6309" s="7" t="n">
        <v>7024</v>
      </c>
      <c r="D6309" s="7" t="n">
        <v>128</v>
      </c>
    </row>
    <row r="6310" spans="1:4">
      <c r="A6310" t="s">
        <v>4</v>
      </c>
      <c r="B6310" s="4" t="s">
        <v>5</v>
      </c>
      <c r="C6310" s="4" t="s">
        <v>10</v>
      </c>
      <c r="D6310" s="4" t="s">
        <v>9</v>
      </c>
    </row>
    <row r="6311" spans="1:4">
      <c r="A6311" t="n">
        <v>50745</v>
      </c>
      <c r="B6311" s="35" t="n">
        <v>43</v>
      </c>
      <c r="C6311" s="7" t="n">
        <v>19</v>
      </c>
      <c r="D6311" s="7" t="n">
        <v>128</v>
      </c>
    </row>
    <row r="6312" spans="1:4">
      <c r="A6312" t="s">
        <v>4</v>
      </c>
      <c r="B6312" s="4" t="s">
        <v>5</v>
      </c>
      <c r="C6312" s="4" t="s">
        <v>18</v>
      </c>
      <c r="D6312" s="4" t="s">
        <v>18</v>
      </c>
      <c r="E6312" s="4" t="s">
        <v>18</v>
      </c>
      <c r="F6312" s="4" t="s">
        <v>18</v>
      </c>
      <c r="G6312" s="4" t="s">
        <v>18</v>
      </c>
      <c r="H6312" s="4" t="s">
        <v>10</v>
      </c>
    </row>
    <row r="6313" spans="1:4">
      <c r="A6313" t="n">
        <v>50752</v>
      </c>
      <c r="B6313" s="66" t="n">
        <v>71</v>
      </c>
      <c r="C6313" s="7" t="n">
        <v>-1</v>
      </c>
      <c r="D6313" s="7" t="n">
        <v>-1</v>
      </c>
      <c r="E6313" s="7" t="n">
        <v>-1</v>
      </c>
      <c r="F6313" s="7" t="n">
        <v>-1</v>
      </c>
      <c r="G6313" s="7" t="n">
        <v>-1</v>
      </c>
      <c r="H6313" s="7" t="n">
        <v>0</v>
      </c>
    </row>
    <row r="6314" spans="1:4">
      <c r="A6314" t="s">
        <v>4</v>
      </c>
      <c r="B6314" s="4" t="s">
        <v>5</v>
      </c>
      <c r="C6314" s="4" t="s">
        <v>10</v>
      </c>
      <c r="D6314" s="4" t="s">
        <v>13</v>
      </c>
    </row>
    <row r="6315" spans="1:4">
      <c r="A6315" t="n">
        <v>50775</v>
      </c>
      <c r="B6315" s="42" t="n">
        <v>56</v>
      </c>
      <c r="C6315" s="7" t="n">
        <v>7036</v>
      </c>
      <c r="D6315" s="7" t="n">
        <v>1</v>
      </c>
    </row>
    <row r="6316" spans="1:4">
      <c r="A6316" t="s">
        <v>4</v>
      </c>
      <c r="B6316" s="4" t="s">
        <v>5</v>
      </c>
      <c r="C6316" s="4" t="s">
        <v>10</v>
      </c>
      <c r="D6316" s="4" t="s">
        <v>18</v>
      </c>
      <c r="E6316" s="4" t="s">
        <v>18</v>
      </c>
      <c r="F6316" s="4" t="s">
        <v>18</v>
      </c>
      <c r="G6316" s="4" t="s">
        <v>18</v>
      </c>
    </row>
    <row r="6317" spans="1:4">
      <c r="A6317" t="n">
        <v>50779</v>
      </c>
      <c r="B6317" s="34" t="n">
        <v>46</v>
      </c>
      <c r="C6317" s="7" t="n">
        <v>7036</v>
      </c>
      <c r="D6317" s="7" t="n">
        <v>-22.5</v>
      </c>
      <c r="E6317" s="7" t="n">
        <v>-55</v>
      </c>
      <c r="F6317" s="7" t="n">
        <v>52.5</v>
      </c>
      <c r="G6317" s="7" t="n">
        <v>240</v>
      </c>
    </row>
    <row r="6318" spans="1:4">
      <c r="A6318" t="s">
        <v>4</v>
      </c>
      <c r="B6318" s="4" t="s">
        <v>5</v>
      </c>
      <c r="C6318" s="4" t="s">
        <v>10</v>
      </c>
      <c r="D6318" s="4" t="s">
        <v>9</v>
      </c>
    </row>
    <row r="6319" spans="1:4">
      <c r="A6319" t="n">
        <v>50798</v>
      </c>
      <c r="B6319" s="35" t="n">
        <v>43</v>
      </c>
      <c r="C6319" s="7" t="n">
        <v>7033</v>
      </c>
      <c r="D6319" s="7" t="n">
        <v>128</v>
      </c>
    </row>
    <row r="6320" spans="1:4">
      <c r="A6320" t="s">
        <v>4</v>
      </c>
      <c r="B6320" s="4" t="s">
        <v>5</v>
      </c>
      <c r="C6320" s="4" t="s">
        <v>10</v>
      </c>
      <c r="D6320" s="4" t="s">
        <v>18</v>
      </c>
      <c r="E6320" s="4" t="s">
        <v>18</v>
      </c>
      <c r="F6320" s="4" t="s">
        <v>18</v>
      </c>
      <c r="G6320" s="4" t="s">
        <v>18</v>
      </c>
    </row>
    <row r="6321" spans="1:8">
      <c r="A6321" t="n">
        <v>50805</v>
      </c>
      <c r="B6321" s="34" t="n">
        <v>46</v>
      </c>
      <c r="C6321" s="7" t="n">
        <v>7033</v>
      </c>
      <c r="D6321" s="7" t="n">
        <v>-27.8600006103516</v>
      </c>
      <c r="E6321" s="7" t="n">
        <v>-38.3600006103516</v>
      </c>
      <c r="F6321" s="7" t="n">
        <v>49.6100006103516</v>
      </c>
      <c r="G6321" s="7" t="n">
        <v>240</v>
      </c>
    </row>
    <row r="6322" spans="1:8">
      <c r="A6322" t="s">
        <v>4</v>
      </c>
      <c r="B6322" s="4" t="s">
        <v>5</v>
      </c>
      <c r="C6322" s="4" t="s">
        <v>10</v>
      </c>
      <c r="D6322" s="4" t="s">
        <v>18</v>
      </c>
      <c r="E6322" s="4" t="s">
        <v>18</v>
      </c>
      <c r="F6322" s="4" t="s">
        <v>18</v>
      </c>
      <c r="G6322" s="4" t="s">
        <v>18</v>
      </c>
    </row>
    <row r="6323" spans="1:8">
      <c r="A6323" t="n">
        <v>50824</v>
      </c>
      <c r="B6323" s="34" t="n">
        <v>46</v>
      </c>
      <c r="C6323" s="7" t="n">
        <v>11</v>
      </c>
      <c r="D6323" s="7" t="n">
        <v>-38.4300003051758</v>
      </c>
      <c r="E6323" s="7" t="n">
        <v>-40</v>
      </c>
      <c r="F6323" s="7" t="n">
        <v>40.8699989318848</v>
      </c>
      <c r="G6323" s="7" t="n">
        <v>240</v>
      </c>
    </row>
    <row r="6324" spans="1:8">
      <c r="A6324" t="s">
        <v>4</v>
      </c>
      <c r="B6324" s="4" t="s">
        <v>5</v>
      </c>
      <c r="C6324" s="4" t="s">
        <v>10</v>
      </c>
      <c r="D6324" s="4" t="s">
        <v>18</v>
      </c>
      <c r="E6324" s="4" t="s">
        <v>18</v>
      </c>
      <c r="F6324" s="4" t="s">
        <v>18</v>
      </c>
      <c r="G6324" s="4" t="s">
        <v>18</v>
      </c>
    </row>
    <row r="6325" spans="1:8">
      <c r="A6325" t="n">
        <v>50843</v>
      </c>
      <c r="B6325" s="34" t="n">
        <v>46</v>
      </c>
      <c r="C6325" s="7" t="n">
        <v>14</v>
      </c>
      <c r="D6325" s="7" t="n">
        <v>-39.9599990844727</v>
      </c>
      <c r="E6325" s="7" t="n">
        <v>-40</v>
      </c>
      <c r="F6325" s="7" t="n">
        <v>41.7599983215332</v>
      </c>
      <c r="G6325" s="7" t="n">
        <v>240</v>
      </c>
    </row>
    <row r="6326" spans="1:8">
      <c r="A6326" t="s">
        <v>4</v>
      </c>
      <c r="B6326" s="4" t="s">
        <v>5</v>
      </c>
      <c r="C6326" s="4" t="s">
        <v>10</v>
      </c>
      <c r="D6326" s="4" t="s">
        <v>18</v>
      </c>
      <c r="E6326" s="4" t="s">
        <v>18</v>
      </c>
      <c r="F6326" s="4" t="s">
        <v>18</v>
      </c>
      <c r="G6326" s="4" t="s">
        <v>18</v>
      </c>
    </row>
    <row r="6327" spans="1:8">
      <c r="A6327" t="n">
        <v>50862</v>
      </c>
      <c r="B6327" s="34" t="n">
        <v>46</v>
      </c>
      <c r="C6327" s="7" t="n">
        <v>15</v>
      </c>
      <c r="D6327" s="7" t="n">
        <v>-40.1500015258789</v>
      </c>
      <c r="E6327" s="7" t="n">
        <v>-40</v>
      </c>
      <c r="F6327" s="7" t="n">
        <v>42.8800010681152</v>
      </c>
      <c r="G6327" s="7" t="n">
        <v>240</v>
      </c>
    </row>
    <row r="6328" spans="1:8">
      <c r="A6328" t="s">
        <v>4</v>
      </c>
      <c r="B6328" s="4" t="s">
        <v>5</v>
      </c>
      <c r="C6328" s="4" t="s">
        <v>10</v>
      </c>
      <c r="D6328" s="4" t="s">
        <v>18</v>
      </c>
      <c r="E6328" s="4" t="s">
        <v>18</v>
      </c>
      <c r="F6328" s="4" t="s">
        <v>18</v>
      </c>
      <c r="G6328" s="4" t="s">
        <v>18</v>
      </c>
    </row>
    <row r="6329" spans="1:8">
      <c r="A6329" t="n">
        <v>50881</v>
      </c>
      <c r="B6329" s="34" t="n">
        <v>46</v>
      </c>
      <c r="C6329" s="7" t="n">
        <v>16</v>
      </c>
      <c r="D6329" s="7" t="n">
        <v>-41.1599998474121</v>
      </c>
      <c r="E6329" s="7" t="n">
        <v>-40</v>
      </c>
      <c r="F6329" s="7" t="n">
        <v>43.5499992370605</v>
      </c>
      <c r="G6329" s="7" t="n">
        <v>240</v>
      </c>
    </row>
    <row r="6330" spans="1:8">
      <c r="A6330" t="s">
        <v>4</v>
      </c>
      <c r="B6330" s="4" t="s">
        <v>5</v>
      </c>
      <c r="C6330" s="4" t="s">
        <v>10</v>
      </c>
      <c r="D6330" s="4" t="s">
        <v>18</v>
      </c>
      <c r="E6330" s="4" t="s">
        <v>18</v>
      </c>
      <c r="F6330" s="4" t="s">
        <v>18</v>
      </c>
      <c r="G6330" s="4" t="s">
        <v>18</v>
      </c>
    </row>
    <row r="6331" spans="1:8">
      <c r="A6331" t="n">
        <v>50900</v>
      </c>
      <c r="B6331" s="34" t="n">
        <v>46</v>
      </c>
      <c r="C6331" s="7" t="n">
        <v>31</v>
      </c>
      <c r="D6331" s="7" t="n">
        <v>-40.9599990844727</v>
      </c>
      <c r="E6331" s="7" t="n">
        <v>-40</v>
      </c>
      <c r="F6331" s="7" t="n">
        <v>44.5900001525879</v>
      </c>
      <c r="G6331" s="7" t="n">
        <v>240</v>
      </c>
    </row>
    <row r="6332" spans="1:8">
      <c r="A6332" t="s">
        <v>4</v>
      </c>
      <c r="B6332" s="4" t="s">
        <v>5</v>
      </c>
      <c r="C6332" s="4" t="s">
        <v>10</v>
      </c>
      <c r="D6332" s="4" t="s">
        <v>18</v>
      </c>
      <c r="E6332" s="4" t="s">
        <v>18</v>
      </c>
      <c r="F6332" s="4" t="s">
        <v>18</v>
      </c>
      <c r="G6332" s="4" t="s">
        <v>18</v>
      </c>
    </row>
    <row r="6333" spans="1:8">
      <c r="A6333" t="n">
        <v>50919</v>
      </c>
      <c r="B6333" s="34" t="n">
        <v>46</v>
      </c>
      <c r="C6333" s="7" t="n">
        <v>18</v>
      </c>
      <c r="D6333" s="7" t="n">
        <v>-37.2000007629395</v>
      </c>
      <c r="E6333" s="7" t="n">
        <v>-45.5999984741211</v>
      </c>
      <c r="F6333" s="7" t="n">
        <v>44.7400016784668</v>
      </c>
      <c r="G6333" s="7" t="n">
        <v>240</v>
      </c>
    </row>
    <row r="6334" spans="1:8">
      <c r="A6334" t="s">
        <v>4</v>
      </c>
      <c r="B6334" s="4" t="s">
        <v>5</v>
      </c>
      <c r="C6334" s="4" t="s">
        <v>10</v>
      </c>
      <c r="D6334" s="4" t="s">
        <v>18</v>
      </c>
      <c r="E6334" s="4" t="s">
        <v>18</v>
      </c>
      <c r="F6334" s="4" t="s">
        <v>18</v>
      </c>
      <c r="G6334" s="4" t="s">
        <v>18</v>
      </c>
    </row>
    <row r="6335" spans="1:8">
      <c r="A6335" t="n">
        <v>50938</v>
      </c>
      <c r="B6335" s="34" t="n">
        <v>46</v>
      </c>
      <c r="C6335" s="7" t="n">
        <v>33</v>
      </c>
      <c r="D6335" s="7" t="n">
        <v>-37.9900016784668</v>
      </c>
      <c r="E6335" s="7" t="n">
        <v>-45.5999984741211</v>
      </c>
      <c r="F6335" s="7" t="n">
        <v>45.060001373291</v>
      </c>
      <c r="G6335" s="7" t="n">
        <v>240</v>
      </c>
    </row>
    <row r="6336" spans="1:8">
      <c r="A6336" t="s">
        <v>4</v>
      </c>
      <c r="B6336" s="4" t="s">
        <v>5</v>
      </c>
      <c r="C6336" s="4" t="s">
        <v>10</v>
      </c>
      <c r="D6336" s="4" t="s">
        <v>18</v>
      </c>
      <c r="E6336" s="4" t="s">
        <v>18</v>
      </c>
      <c r="F6336" s="4" t="s">
        <v>18</v>
      </c>
      <c r="G6336" s="4" t="s">
        <v>18</v>
      </c>
    </row>
    <row r="6337" spans="1:7">
      <c r="A6337" t="n">
        <v>50957</v>
      </c>
      <c r="B6337" s="34" t="n">
        <v>46</v>
      </c>
      <c r="C6337" s="7" t="n">
        <v>5</v>
      </c>
      <c r="D6337" s="7" t="n">
        <v>-35.2200012207031</v>
      </c>
      <c r="E6337" s="7" t="n">
        <v>-45.5999984741211</v>
      </c>
      <c r="F6337" s="7" t="n">
        <v>45.0299987792969</v>
      </c>
      <c r="G6337" s="7" t="n">
        <v>240</v>
      </c>
    </row>
    <row r="6338" spans="1:7">
      <c r="A6338" t="s">
        <v>4</v>
      </c>
      <c r="B6338" s="4" t="s">
        <v>5</v>
      </c>
      <c r="C6338" s="4" t="s">
        <v>10</v>
      </c>
      <c r="D6338" s="4" t="s">
        <v>18</v>
      </c>
      <c r="E6338" s="4" t="s">
        <v>18</v>
      </c>
      <c r="F6338" s="4" t="s">
        <v>18</v>
      </c>
      <c r="G6338" s="4" t="s">
        <v>18</v>
      </c>
    </row>
    <row r="6339" spans="1:7">
      <c r="A6339" t="n">
        <v>50976</v>
      </c>
      <c r="B6339" s="34" t="n">
        <v>46</v>
      </c>
      <c r="C6339" s="7" t="n">
        <v>1</v>
      </c>
      <c r="D6339" s="7" t="n">
        <v>-36.310001373291</v>
      </c>
      <c r="E6339" s="7" t="n">
        <v>-45.5999984741211</v>
      </c>
      <c r="F6339" s="7" t="n">
        <v>43.4900016784668</v>
      </c>
      <c r="G6339" s="7" t="n">
        <v>240</v>
      </c>
    </row>
    <row r="6340" spans="1:7">
      <c r="A6340" t="s">
        <v>4</v>
      </c>
      <c r="B6340" s="4" t="s">
        <v>5</v>
      </c>
      <c r="C6340" s="4" t="s">
        <v>10</v>
      </c>
      <c r="D6340" s="4" t="s">
        <v>18</v>
      </c>
      <c r="E6340" s="4" t="s">
        <v>18</v>
      </c>
      <c r="F6340" s="4" t="s">
        <v>18</v>
      </c>
      <c r="G6340" s="4" t="s">
        <v>18</v>
      </c>
    </row>
    <row r="6341" spans="1:7">
      <c r="A6341" t="n">
        <v>50995</v>
      </c>
      <c r="B6341" s="34" t="n">
        <v>46</v>
      </c>
      <c r="C6341" s="7" t="n">
        <v>2</v>
      </c>
      <c r="D6341" s="7" t="n">
        <v>-36.2799987792969</v>
      </c>
      <c r="E6341" s="7" t="n">
        <v>-45.5999984741211</v>
      </c>
      <c r="F6341" s="7" t="n">
        <v>46.310001373291</v>
      </c>
      <c r="G6341" s="7" t="n">
        <v>240</v>
      </c>
    </row>
    <row r="6342" spans="1:7">
      <c r="A6342" t="s">
        <v>4</v>
      </c>
      <c r="B6342" s="4" t="s">
        <v>5</v>
      </c>
      <c r="C6342" s="4" t="s">
        <v>10</v>
      </c>
      <c r="D6342" s="4" t="s">
        <v>18</v>
      </c>
      <c r="E6342" s="4" t="s">
        <v>18</v>
      </c>
      <c r="F6342" s="4" t="s">
        <v>18</v>
      </c>
      <c r="G6342" s="4" t="s">
        <v>18</v>
      </c>
    </row>
    <row r="6343" spans="1:7">
      <c r="A6343" t="n">
        <v>51014</v>
      </c>
      <c r="B6343" s="34" t="n">
        <v>46</v>
      </c>
      <c r="C6343" s="7" t="n">
        <v>3</v>
      </c>
      <c r="D6343" s="7" t="n">
        <v>-36.7700004577637</v>
      </c>
      <c r="E6343" s="7" t="n">
        <v>-45.5999984741211</v>
      </c>
      <c r="F6343" s="7" t="n">
        <v>47.3400001525879</v>
      </c>
      <c r="G6343" s="7" t="n">
        <v>240</v>
      </c>
    </row>
    <row r="6344" spans="1:7">
      <c r="A6344" t="s">
        <v>4</v>
      </c>
      <c r="B6344" s="4" t="s">
        <v>5</v>
      </c>
      <c r="C6344" s="4" t="s">
        <v>10</v>
      </c>
      <c r="D6344" s="4" t="s">
        <v>18</v>
      </c>
      <c r="E6344" s="4" t="s">
        <v>18</v>
      </c>
      <c r="F6344" s="4" t="s">
        <v>18</v>
      </c>
      <c r="G6344" s="4" t="s">
        <v>18</v>
      </c>
    </row>
    <row r="6345" spans="1:7">
      <c r="A6345" t="n">
        <v>51033</v>
      </c>
      <c r="B6345" s="34" t="n">
        <v>46</v>
      </c>
      <c r="C6345" s="7" t="n">
        <v>4</v>
      </c>
      <c r="D6345" s="7" t="n">
        <v>-34.7400016784668</v>
      </c>
      <c r="E6345" s="7" t="n">
        <v>-45.5999984741211</v>
      </c>
      <c r="F6345" s="7" t="n">
        <v>43.5499992370605</v>
      </c>
      <c r="G6345" s="7" t="n">
        <v>240</v>
      </c>
    </row>
    <row r="6346" spans="1:7">
      <c r="A6346" t="s">
        <v>4</v>
      </c>
      <c r="B6346" s="4" t="s">
        <v>5</v>
      </c>
      <c r="C6346" s="4" t="s">
        <v>10</v>
      </c>
      <c r="D6346" s="4" t="s">
        <v>18</v>
      </c>
      <c r="E6346" s="4" t="s">
        <v>18</v>
      </c>
      <c r="F6346" s="4" t="s">
        <v>18</v>
      </c>
      <c r="G6346" s="4" t="s">
        <v>18</v>
      </c>
    </row>
    <row r="6347" spans="1:7">
      <c r="A6347" t="n">
        <v>51052</v>
      </c>
      <c r="B6347" s="34" t="n">
        <v>46</v>
      </c>
      <c r="C6347" s="7" t="n">
        <v>6</v>
      </c>
      <c r="D6347" s="7" t="n">
        <v>-35.310001373291</v>
      </c>
      <c r="E6347" s="7" t="n">
        <v>-45.5999984741211</v>
      </c>
      <c r="F6347" s="7" t="n">
        <v>47.689998626709</v>
      </c>
      <c r="G6347" s="7" t="n">
        <v>240</v>
      </c>
    </row>
    <row r="6348" spans="1:7">
      <c r="A6348" t="s">
        <v>4</v>
      </c>
      <c r="B6348" s="4" t="s">
        <v>5</v>
      </c>
      <c r="C6348" s="4" t="s">
        <v>10</v>
      </c>
      <c r="D6348" s="4" t="s">
        <v>18</v>
      </c>
      <c r="E6348" s="4" t="s">
        <v>18</v>
      </c>
      <c r="F6348" s="4" t="s">
        <v>18</v>
      </c>
      <c r="G6348" s="4" t="s">
        <v>18</v>
      </c>
    </row>
    <row r="6349" spans="1:7">
      <c r="A6349" t="n">
        <v>51071</v>
      </c>
      <c r="B6349" s="34" t="n">
        <v>46</v>
      </c>
      <c r="C6349" s="7" t="n">
        <v>7</v>
      </c>
      <c r="D6349" s="7" t="n">
        <v>-33.7599983215332</v>
      </c>
      <c r="E6349" s="7" t="n">
        <v>-45.5999984741211</v>
      </c>
      <c r="F6349" s="7" t="n">
        <v>42.9599990844727</v>
      </c>
      <c r="G6349" s="7" t="n">
        <v>240</v>
      </c>
    </row>
    <row r="6350" spans="1:7">
      <c r="A6350" t="s">
        <v>4</v>
      </c>
      <c r="B6350" s="4" t="s">
        <v>5</v>
      </c>
      <c r="C6350" s="4" t="s">
        <v>10</v>
      </c>
      <c r="D6350" s="4" t="s">
        <v>18</v>
      </c>
      <c r="E6350" s="4" t="s">
        <v>18</v>
      </c>
      <c r="F6350" s="4" t="s">
        <v>18</v>
      </c>
      <c r="G6350" s="4" t="s">
        <v>18</v>
      </c>
    </row>
    <row r="6351" spans="1:7">
      <c r="A6351" t="n">
        <v>51090</v>
      </c>
      <c r="B6351" s="34" t="n">
        <v>46</v>
      </c>
      <c r="C6351" s="7" t="n">
        <v>8</v>
      </c>
      <c r="D6351" s="7" t="n">
        <v>-33.7999992370605</v>
      </c>
      <c r="E6351" s="7" t="n">
        <v>-45.5999984741211</v>
      </c>
      <c r="F6351" s="7" t="n">
        <v>44.810001373291</v>
      </c>
      <c r="G6351" s="7" t="n">
        <v>240</v>
      </c>
    </row>
    <row r="6352" spans="1:7">
      <c r="A6352" t="s">
        <v>4</v>
      </c>
      <c r="B6352" s="4" t="s">
        <v>5</v>
      </c>
      <c r="C6352" s="4" t="s">
        <v>10</v>
      </c>
      <c r="D6352" s="4" t="s">
        <v>18</v>
      </c>
      <c r="E6352" s="4" t="s">
        <v>18</v>
      </c>
      <c r="F6352" s="4" t="s">
        <v>18</v>
      </c>
      <c r="G6352" s="4" t="s">
        <v>18</v>
      </c>
    </row>
    <row r="6353" spans="1:7">
      <c r="A6353" t="n">
        <v>51109</v>
      </c>
      <c r="B6353" s="34" t="n">
        <v>46</v>
      </c>
      <c r="C6353" s="7" t="n">
        <v>9</v>
      </c>
      <c r="D6353" s="7" t="n">
        <v>-33.7400016784668</v>
      </c>
      <c r="E6353" s="7" t="n">
        <v>-45.5999984741211</v>
      </c>
      <c r="F6353" s="7" t="n">
        <v>46.9900016784668</v>
      </c>
      <c r="G6353" s="7" t="n">
        <v>240</v>
      </c>
    </row>
    <row r="6354" spans="1:7">
      <c r="A6354" t="s">
        <v>4</v>
      </c>
      <c r="B6354" s="4" t="s">
        <v>5</v>
      </c>
      <c r="C6354" s="4" t="s">
        <v>10</v>
      </c>
      <c r="D6354" s="4" t="s">
        <v>18</v>
      </c>
      <c r="E6354" s="4" t="s">
        <v>18</v>
      </c>
      <c r="F6354" s="4" t="s">
        <v>18</v>
      </c>
      <c r="G6354" s="4" t="s">
        <v>18</v>
      </c>
    </row>
    <row r="6355" spans="1:7">
      <c r="A6355" t="n">
        <v>51128</v>
      </c>
      <c r="B6355" s="34" t="n">
        <v>46</v>
      </c>
      <c r="C6355" s="7" t="n">
        <v>7030</v>
      </c>
      <c r="D6355" s="7" t="n">
        <v>-32.4099998474121</v>
      </c>
      <c r="E6355" s="7" t="n">
        <v>-45.5999984741211</v>
      </c>
      <c r="F6355" s="7" t="n">
        <v>47.2200012207031</v>
      </c>
      <c r="G6355" s="7" t="n">
        <v>240</v>
      </c>
    </row>
    <row r="6356" spans="1:7">
      <c r="A6356" t="s">
        <v>4</v>
      </c>
      <c r="B6356" s="4" t="s">
        <v>5</v>
      </c>
      <c r="C6356" s="4" t="s">
        <v>13</v>
      </c>
      <c r="D6356" s="4" t="s">
        <v>10</v>
      </c>
      <c r="E6356" s="4" t="s">
        <v>10</v>
      </c>
      <c r="F6356" s="4" t="s">
        <v>10</v>
      </c>
      <c r="G6356" s="4" t="s">
        <v>10</v>
      </c>
      <c r="H6356" s="4" t="s">
        <v>10</v>
      </c>
      <c r="I6356" s="4" t="s">
        <v>6</v>
      </c>
      <c r="J6356" s="4" t="s">
        <v>18</v>
      </c>
      <c r="K6356" s="4" t="s">
        <v>18</v>
      </c>
      <c r="L6356" s="4" t="s">
        <v>18</v>
      </c>
      <c r="M6356" s="4" t="s">
        <v>9</v>
      </c>
      <c r="N6356" s="4" t="s">
        <v>9</v>
      </c>
      <c r="O6356" s="4" t="s">
        <v>18</v>
      </c>
      <c r="P6356" s="4" t="s">
        <v>18</v>
      </c>
      <c r="Q6356" s="4" t="s">
        <v>18</v>
      </c>
      <c r="R6356" s="4" t="s">
        <v>18</v>
      </c>
      <c r="S6356" s="4" t="s">
        <v>13</v>
      </c>
    </row>
    <row r="6357" spans="1:7">
      <c r="A6357" t="n">
        <v>51147</v>
      </c>
      <c r="B6357" s="31" t="n">
        <v>39</v>
      </c>
      <c r="C6357" s="7" t="n">
        <v>12</v>
      </c>
      <c r="D6357" s="7" t="n">
        <v>65533</v>
      </c>
      <c r="E6357" s="7" t="n">
        <v>221</v>
      </c>
      <c r="F6357" s="7" t="n">
        <v>0</v>
      </c>
      <c r="G6357" s="7" t="n">
        <v>7036</v>
      </c>
      <c r="H6357" s="7" t="n">
        <v>3</v>
      </c>
      <c r="I6357" s="7" t="s">
        <v>439</v>
      </c>
      <c r="J6357" s="7" t="n">
        <v>0</v>
      </c>
      <c r="K6357" s="7" t="n">
        <v>-5</v>
      </c>
      <c r="L6357" s="7" t="n">
        <v>0</v>
      </c>
      <c r="M6357" s="7" t="n">
        <v>0</v>
      </c>
      <c r="N6357" s="7" t="n">
        <v>0</v>
      </c>
      <c r="O6357" s="7" t="n">
        <v>0</v>
      </c>
      <c r="P6357" s="7" t="n">
        <v>1</v>
      </c>
      <c r="Q6357" s="7" t="n">
        <v>1</v>
      </c>
      <c r="R6357" s="7" t="n">
        <v>1</v>
      </c>
      <c r="S6357" s="7" t="n">
        <v>255</v>
      </c>
    </row>
    <row r="6358" spans="1:7">
      <c r="A6358" t="s">
        <v>4</v>
      </c>
      <c r="B6358" s="4" t="s">
        <v>5</v>
      </c>
      <c r="C6358" s="4" t="s">
        <v>10</v>
      </c>
      <c r="D6358" s="4" t="s">
        <v>13</v>
      </c>
      <c r="E6358" s="4" t="s">
        <v>6</v>
      </c>
      <c r="F6358" s="4" t="s">
        <v>18</v>
      </c>
      <c r="G6358" s="4" t="s">
        <v>18</v>
      </c>
      <c r="H6358" s="4" t="s">
        <v>18</v>
      </c>
    </row>
    <row r="6359" spans="1:7">
      <c r="A6359" t="n">
        <v>51208</v>
      </c>
      <c r="B6359" s="36" t="n">
        <v>48</v>
      </c>
      <c r="C6359" s="7" t="n">
        <v>11</v>
      </c>
      <c r="D6359" s="7" t="n">
        <v>0</v>
      </c>
      <c r="E6359" s="7" t="s">
        <v>210</v>
      </c>
      <c r="F6359" s="7" t="n">
        <v>-1</v>
      </c>
      <c r="G6359" s="7" t="n">
        <v>1</v>
      </c>
      <c r="H6359" s="7" t="n">
        <v>0</v>
      </c>
    </row>
    <row r="6360" spans="1:7">
      <c r="A6360" t="s">
        <v>4</v>
      </c>
      <c r="B6360" s="4" t="s">
        <v>5</v>
      </c>
      <c r="C6360" s="4" t="s">
        <v>10</v>
      </c>
      <c r="D6360" s="4" t="s">
        <v>13</v>
      </c>
      <c r="E6360" s="4" t="s">
        <v>6</v>
      </c>
      <c r="F6360" s="4" t="s">
        <v>18</v>
      </c>
      <c r="G6360" s="4" t="s">
        <v>18</v>
      </c>
      <c r="H6360" s="4" t="s">
        <v>18</v>
      </c>
    </row>
    <row r="6361" spans="1:7">
      <c r="A6361" t="n">
        <v>51234</v>
      </c>
      <c r="B6361" s="36" t="n">
        <v>48</v>
      </c>
      <c r="C6361" s="7" t="n">
        <v>14</v>
      </c>
      <c r="D6361" s="7" t="n">
        <v>0</v>
      </c>
      <c r="E6361" s="7" t="s">
        <v>210</v>
      </c>
      <c r="F6361" s="7" t="n">
        <v>-1</v>
      </c>
      <c r="G6361" s="7" t="n">
        <v>1</v>
      </c>
      <c r="H6361" s="7" t="n">
        <v>0</v>
      </c>
    </row>
    <row r="6362" spans="1:7">
      <c r="A6362" t="s">
        <v>4</v>
      </c>
      <c r="B6362" s="4" t="s">
        <v>5</v>
      </c>
      <c r="C6362" s="4" t="s">
        <v>10</v>
      </c>
      <c r="D6362" s="4" t="s">
        <v>13</v>
      </c>
      <c r="E6362" s="4" t="s">
        <v>6</v>
      </c>
      <c r="F6362" s="4" t="s">
        <v>18</v>
      </c>
      <c r="G6362" s="4" t="s">
        <v>18</v>
      </c>
      <c r="H6362" s="4" t="s">
        <v>18</v>
      </c>
    </row>
    <row r="6363" spans="1:7">
      <c r="A6363" t="n">
        <v>51260</v>
      </c>
      <c r="B6363" s="36" t="n">
        <v>48</v>
      </c>
      <c r="C6363" s="7" t="n">
        <v>15</v>
      </c>
      <c r="D6363" s="7" t="n">
        <v>0</v>
      </c>
      <c r="E6363" s="7" t="s">
        <v>210</v>
      </c>
      <c r="F6363" s="7" t="n">
        <v>-1</v>
      </c>
      <c r="G6363" s="7" t="n">
        <v>1</v>
      </c>
      <c r="H6363" s="7" t="n">
        <v>0</v>
      </c>
    </row>
    <row r="6364" spans="1:7">
      <c r="A6364" t="s">
        <v>4</v>
      </c>
      <c r="B6364" s="4" t="s">
        <v>5</v>
      </c>
      <c r="C6364" s="4" t="s">
        <v>10</v>
      </c>
      <c r="D6364" s="4" t="s">
        <v>13</v>
      </c>
      <c r="E6364" s="4" t="s">
        <v>6</v>
      </c>
      <c r="F6364" s="4" t="s">
        <v>18</v>
      </c>
      <c r="G6364" s="4" t="s">
        <v>18</v>
      </c>
      <c r="H6364" s="4" t="s">
        <v>18</v>
      </c>
    </row>
    <row r="6365" spans="1:7">
      <c r="A6365" t="n">
        <v>51286</v>
      </c>
      <c r="B6365" s="36" t="n">
        <v>48</v>
      </c>
      <c r="C6365" s="7" t="n">
        <v>16</v>
      </c>
      <c r="D6365" s="7" t="n">
        <v>0</v>
      </c>
      <c r="E6365" s="7" t="s">
        <v>210</v>
      </c>
      <c r="F6365" s="7" t="n">
        <v>-1</v>
      </c>
      <c r="G6365" s="7" t="n">
        <v>1</v>
      </c>
      <c r="H6365" s="7" t="n">
        <v>0</v>
      </c>
    </row>
    <row r="6366" spans="1:7">
      <c r="A6366" t="s">
        <v>4</v>
      </c>
      <c r="B6366" s="4" t="s">
        <v>5</v>
      </c>
      <c r="C6366" s="4" t="s">
        <v>10</v>
      </c>
      <c r="D6366" s="4" t="s">
        <v>13</v>
      </c>
      <c r="E6366" s="4" t="s">
        <v>6</v>
      </c>
      <c r="F6366" s="4" t="s">
        <v>18</v>
      </c>
      <c r="G6366" s="4" t="s">
        <v>18</v>
      </c>
      <c r="H6366" s="4" t="s">
        <v>18</v>
      </c>
    </row>
    <row r="6367" spans="1:7">
      <c r="A6367" t="n">
        <v>51312</v>
      </c>
      <c r="B6367" s="36" t="n">
        <v>48</v>
      </c>
      <c r="C6367" s="7" t="n">
        <v>31</v>
      </c>
      <c r="D6367" s="7" t="n">
        <v>0</v>
      </c>
      <c r="E6367" s="7" t="s">
        <v>210</v>
      </c>
      <c r="F6367" s="7" t="n">
        <v>-1</v>
      </c>
      <c r="G6367" s="7" t="n">
        <v>1</v>
      </c>
      <c r="H6367" s="7" t="n">
        <v>0</v>
      </c>
    </row>
    <row r="6368" spans="1:7">
      <c r="A6368" t="s">
        <v>4</v>
      </c>
      <c r="B6368" s="4" t="s">
        <v>5</v>
      </c>
      <c r="C6368" s="4" t="s">
        <v>13</v>
      </c>
      <c r="D6368" s="4" t="s">
        <v>13</v>
      </c>
      <c r="E6368" s="4" t="s">
        <v>18</v>
      </c>
      <c r="F6368" s="4" t="s">
        <v>18</v>
      </c>
      <c r="G6368" s="4" t="s">
        <v>18</v>
      </c>
      <c r="H6368" s="4" t="s">
        <v>10</v>
      </c>
    </row>
    <row r="6369" spans="1:19">
      <c r="A6369" t="n">
        <v>51338</v>
      </c>
      <c r="B6369" s="38" t="n">
        <v>45</v>
      </c>
      <c r="C6369" s="7" t="n">
        <v>2</v>
      </c>
      <c r="D6369" s="7" t="n">
        <v>3</v>
      </c>
      <c r="E6369" s="7" t="n">
        <v>-43.5</v>
      </c>
      <c r="F6369" s="7" t="n">
        <v>-44.2999992370605</v>
      </c>
      <c r="G6369" s="7" t="n">
        <v>41.939998626709</v>
      </c>
      <c r="H6369" s="7" t="n">
        <v>3000</v>
      </c>
    </row>
    <row r="6370" spans="1:19">
      <c r="A6370" t="s">
        <v>4</v>
      </c>
      <c r="B6370" s="4" t="s">
        <v>5</v>
      </c>
      <c r="C6370" s="4" t="s">
        <v>13</v>
      </c>
      <c r="D6370" s="4" t="s">
        <v>13</v>
      </c>
      <c r="E6370" s="4" t="s">
        <v>18</v>
      </c>
      <c r="F6370" s="4" t="s">
        <v>18</v>
      </c>
      <c r="G6370" s="4" t="s">
        <v>18</v>
      </c>
      <c r="H6370" s="4" t="s">
        <v>10</v>
      </c>
      <c r="I6370" s="4" t="s">
        <v>13</v>
      </c>
    </row>
    <row r="6371" spans="1:19">
      <c r="A6371" t="n">
        <v>51355</v>
      </c>
      <c r="B6371" s="38" t="n">
        <v>45</v>
      </c>
      <c r="C6371" s="7" t="n">
        <v>4</v>
      </c>
      <c r="D6371" s="7" t="n">
        <v>3</v>
      </c>
      <c r="E6371" s="7" t="n">
        <v>345.029998779297</v>
      </c>
      <c r="F6371" s="7" t="n">
        <v>267.079986572266</v>
      </c>
      <c r="G6371" s="7" t="n">
        <v>-2</v>
      </c>
      <c r="H6371" s="7" t="n">
        <v>3000</v>
      </c>
      <c r="I6371" s="7" t="n">
        <v>1</v>
      </c>
    </row>
    <row r="6372" spans="1:19">
      <c r="A6372" t="s">
        <v>4</v>
      </c>
      <c r="B6372" s="4" t="s">
        <v>5</v>
      </c>
      <c r="C6372" s="4" t="s">
        <v>13</v>
      </c>
      <c r="D6372" s="4" t="s">
        <v>13</v>
      </c>
      <c r="E6372" s="4" t="s">
        <v>18</v>
      </c>
      <c r="F6372" s="4" t="s">
        <v>10</v>
      </c>
    </row>
    <row r="6373" spans="1:19">
      <c r="A6373" t="n">
        <v>51373</v>
      </c>
      <c r="B6373" s="38" t="n">
        <v>45</v>
      </c>
      <c r="C6373" s="7" t="n">
        <v>5</v>
      </c>
      <c r="D6373" s="7" t="n">
        <v>3</v>
      </c>
      <c r="E6373" s="7" t="n">
        <v>2.29999995231628</v>
      </c>
      <c r="F6373" s="7" t="n">
        <v>3000</v>
      </c>
    </row>
    <row r="6374" spans="1:19">
      <c r="A6374" t="s">
        <v>4</v>
      </c>
      <c r="B6374" s="4" t="s">
        <v>5</v>
      </c>
      <c r="C6374" s="4" t="s">
        <v>13</v>
      </c>
      <c r="D6374" s="4" t="s">
        <v>13</v>
      </c>
      <c r="E6374" s="4" t="s">
        <v>18</v>
      </c>
      <c r="F6374" s="4" t="s">
        <v>10</v>
      </c>
    </row>
    <row r="6375" spans="1:19">
      <c r="A6375" t="n">
        <v>51382</v>
      </c>
      <c r="B6375" s="38" t="n">
        <v>45</v>
      </c>
      <c r="C6375" s="7" t="n">
        <v>11</v>
      </c>
      <c r="D6375" s="7" t="n">
        <v>3</v>
      </c>
      <c r="E6375" s="7" t="n">
        <v>37.4000015258789</v>
      </c>
      <c r="F6375" s="7" t="n">
        <v>3000</v>
      </c>
    </row>
    <row r="6376" spans="1:19">
      <c r="A6376" t="s">
        <v>4</v>
      </c>
      <c r="B6376" s="4" t="s">
        <v>5</v>
      </c>
      <c r="C6376" s="4" t="s">
        <v>13</v>
      </c>
      <c r="D6376" s="4" t="s">
        <v>10</v>
      </c>
      <c r="E6376" s="4" t="s">
        <v>18</v>
      </c>
      <c r="F6376" s="4" t="s">
        <v>10</v>
      </c>
      <c r="G6376" s="4" t="s">
        <v>9</v>
      </c>
      <c r="H6376" s="4" t="s">
        <v>9</v>
      </c>
      <c r="I6376" s="4" t="s">
        <v>10</v>
      </c>
      <c r="J6376" s="4" t="s">
        <v>10</v>
      </c>
      <c r="K6376" s="4" t="s">
        <v>9</v>
      </c>
      <c r="L6376" s="4" t="s">
        <v>9</v>
      </c>
      <c r="M6376" s="4" t="s">
        <v>9</v>
      </c>
      <c r="N6376" s="4" t="s">
        <v>9</v>
      </c>
      <c r="O6376" s="4" t="s">
        <v>6</v>
      </c>
    </row>
    <row r="6377" spans="1:19">
      <c r="A6377" t="n">
        <v>51391</v>
      </c>
      <c r="B6377" s="14" t="n">
        <v>50</v>
      </c>
      <c r="C6377" s="7" t="n">
        <v>0</v>
      </c>
      <c r="D6377" s="7" t="n">
        <v>2022</v>
      </c>
      <c r="E6377" s="7" t="n">
        <v>0.300000011920929</v>
      </c>
      <c r="F6377" s="7" t="n">
        <v>0</v>
      </c>
      <c r="G6377" s="7" t="n">
        <v>0</v>
      </c>
      <c r="H6377" s="7" t="n">
        <v>-1063256064</v>
      </c>
      <c r="I6377" s="7" t="n">
        <v>0</v>
      </c>
      <c r="J6377" s="7" t="n">
        <v>65533</v>
      </c>
      <c r="K6377" s="7" t="n">
        <v>0</v>
      </c>
      <c r="L6377" s="7" t="n">
        <v>0</v>
      </c>
      <c r="M6377" s="7" t="n">
        <v>0</v>
      </c>
      <c r="N6377" s="7" t="n">
        <v>0</v>
      </c>
      <c r="O6377" s="7" t="s">
        <v>12</v>
      </c>
    </row>
    <row r="6378" spans="1:19">
      <c r="A6378" t="s">
        <v>4</v>
      </c>
      <c r="B6378" s="4" t="s">
        <v>5</v>
      </c>
      <c r="C6378" s="4" t="s">
        <v>10</v>
      </c>
    </row>
    <row r="6379" spans="1:19">
      <c r="A6379" t="n">
        <v>51430</v>
      </c>
      <c r="B6379" s="30" t="n">
        <v>16</v>
      </c>
      <c r="C6379" s="7" t="n">
        <v>500</v>
      </c>
    </row>
    <row r="6380" spans="1:19">
      <c r="A6380" t="s">
        <v>4</v>
      </c>
      <c r="B6380" s="4" t="s">
        <v>5</v>
      </c>
      <c r="C6380" s="4" t="s">
        <v>13</v>
      </c>
      <c r="D6380" s="4" t="s">
        <v>10</v>
      </c>
      <c r="E6380" s="4" t="s">
        <v>18</v>
      </c>
      <c r="F6380" s="4" t="s">
        <v>10</v>
      </c>
      <c r="G6380" s="4" t="s">
        <v>9</v>
      </c>
      <c r="H6380" s="4" t="s">
        <v>9</v>
      </c>
      <c r="I6380" s="4" t="s">
        <v>10</v>
      </c>
      <c r="J6380" s="4" t="s">
        <v>10</v>
      </c>
      <c r="K6380" s="4" t="s">
        <v>9</v>
      </c>
      <c r="L6380" s="4" t="s">
        <v>9</v>
      </c>
      <c r="M6380" s="4" t="s">
        <v>9</v>
      </c>
      <c r="N6380" s="4" t="s">
        <v>9</v>
      </c>
      <c r="O6380" s="4" t="s">
        <v>6</v>
      </c>
    </row>
    <row r="6381" spans="1:19">
      <c r="A6381" t="n">
        <v>51433</v>
      </c>
      <c r="B6381" s="14" t="n">
        <v>50</v>
      </c>
      <c r="C6381" s="7" t="n">
        <v>0</v>
      </c>
      <c r="D6381" s="7" t="n">
        <v>4255</v>
      </c>
      <c r="E6381" s="7" t="n">
        <v>1</v>
      </c>
      <c r="F6381" s="7" t="n">
        <v>0</v>
      </c>
      <c r="G6381" s="7" t="n">
        <v>0</v>
      </c>
      <c r="H6381" s="7" t="n">
        <v>0</v>
      </c>
      <c r="I6381" s="7" t="n">
        <v>0</v>
      </c>
      <c r="J6381" s="7" t="n">
        <v>65533</v>
      </c>
      <c r="K6381" s="7" t="n">
        <v>0</v>
      </c>
      <c r="L6381" s="7" t="n">
        <v>0</v>
      </c>
      <c r="M6381" s="7" t="n">
        <v>0</v>
      </c>
      <c r="N6381" s="7" t="n">
        <v>0</v>
      </c>
      <c r="O6381" s="7" t="s">
        <v>12</v>
      </c>
    </row>
    <row r="6382" spans="1:19">
      <c r="A6382" t="s">
        <v>4</v>
      </c>
      <c r="B6382" s="4" t="s">
        <v>5</v>
      </c>
      <c r="C6382" s="4" t="s">
        <v>10</v>
      </c>
      <c r="D6382" s="4" t="s">
        <v>10</v>
      </c>
      <c r="E6382" s="4" t="s">
        <v>18</v>
      </c>
      <c r="F6382" s="4" t="s">
        <v>18</v>
      </c>
      <c r="G6382" s="4" t="s">
        <v>18</v>
      </c>
      <c r="H6382" s="4" t="s">
        <v>18</v>
      </c>
      <c r="I6382" s="4" t="s">
        <v>13</v>
      </c>
      <c r="J6382" s="4" t="s">
        <v>10</v>
      </c>
    </row>
    <row r="6383" spans="1:19">
      <c r="A6383" t="n">
        <v>51472</v>
      </c>
      <c r="B6383" s="40" t="n">
        <v>55</v>
      </c>
      <c r="C6383" s="7" t="n">
        <v>11</v>
      </c>
      <c r="D6383" s="7" t="n">
        <v>65533</v>
      </c>
      <c r="E6383" s="7" t="n">
        <v>-40.6199989318848</v>
      </c>
      <c r="F6383" s="7" t="n">
        <v>-45.5999984741211</v>
      </c>
      <c r="G6383" s="7" t="n">
        <v>39.5999984741211</v>
      </c>
      <c r="H6383" s="7" t="n">
        <v>8</v>
      </c>
      <c r="I6383" s="7" t="n">
        <v>0</v>
      </c>
      <c r="J6383" s="7" t="n">
        <v>1</v>
      </c>
    </row>
    <row r="6384" spans="1:19">
      <c r="A6384" t="s">
        <v>4</v>
      </c>
      <c r="B6384" s="4" t="s">
        <v>5</v>
      </c>
      <c r="C6384" s="4" t="s">
        <v>10</v>
      </c>
      <c r="D6384" s="4" t="s">
        <v>13</v>
      </c>
      <c r="E6384" s="4" t="s">
        <v>13</v>
      </c>
      <c r="F6384" s="4" t="s">
        <v>6</v>
      </c>
    </row>
    <row r="6385" spans="1:15">
      <c r="A6385" t="n">
        <v>51496</v>
      </c>
      <c r="B6385" s="21" t="n">
        <v>20</v>
      </c>
      <c r="C6385" s="7" t="n">
        <v>11</v>
      </c>
      <c r="D6385" s="7" t="n">
        <v>2</v>
      </c>
      <c r="E6385" s="7" t="n">
        <v>11</v>
      </c>
      <c r="F6385" s="7" t="s">
        <v>440</v>
      </c>
    </row>
    <row r="6386" spans="1:15">
      <c r="A6386" t="s">
        <v>4</v>
      </c>
      <c r="B6386" s="4" t="s">
        <v>5</v>
      </c>
      <c r="C6386" s="4" t="s">
        <v>10</v>
      </c>
    </row>
    <row r="6387" spans="1:15">
      <c r="A6387" t="n">
        <v>51522</v>
      </c>
      <c r="B6387" s="30" t="n">
        <v>16</v>
      </c>
      <c r="C6387" s="7" t="n">
        <v>200</v>
      </c>
    </row>
    <row r="6388" spans="1:15">
      <c r="A6388" t="s">
        <v>4</v>
      </c>
      <c r="B6388" s="4" t="s">
        <v>5</v>
      </c>
      <c r="C6388" s="4" t="s">
        <v>10</v>
      </c>
      <c r="D6388" s="4" t="s">
        <v>10</v>
      </c>
      <c r="E6388" s="4" t="s">
        <v>18</v>
      </c>
      <c r="F6388" s="4" t="s">
        <v>18</v>
      </c>
      <c r="G6388" s="4" t="s">
        <v>18</v>
      </c>
      <c r="H6388" s="4" t="s">
        <v>18</v>
      </c>
      <c r="I6388" s="4" t="s">
        <v>13</v>
      </c>
      <c r="J6388" s="4" t="s">
        <v>10</v>
      </c>
    </row>
    <row r="6389" spans="1:15">
      <c r="A6389" t="n">
        <v>51525</v>
      </c>
      <c r="B6389" s="40" t="n">
        <v>55</v>
      </c>
      <c r="C6389" s="7" t="n">
        <v>14</v>
      </c>
      <c r="D6389" s="7" t="n">
        <v>65533</v>
      </c>
      <c r="E6389" s="7" t="n">
        <v>-41.9000015258789</v>
      </c>
      <c r="F6389" s="7" t="n">
        <v>-45.5999984741211</v>
      </c>
      <c r="G6389" s="7" t="n">
        <v>40.6399993896484</v>
      </c>
      <c r="H6389" s="7" t="n">
        <v>8</v>
      </c>
      <c r="I6389" s="7" t="n">
        <v>0</v>
      </c>
      <c r="J6389" s="7" t="n">
        <v>1</v>
      </c>
    </row>
    <row r="6390" spans="1:15">
      <c r="A6390" t="s">
        <v>4</v>
      </c>
      <c r="B6390" s="4" t="s">
        <v>5</v>
      </c>
      <c r="C6390" s="4" t="s">
        <v>10</v>
      </c>
      <c r="D6390" s="4" t="s">
        <v>13</v>
      </c>
      <c r="E6390" s="4" t="s">
        <v>13</v>
      </c>
      <c r="F6390" s="4" t="s">
        <v>6</v>
      </c>
    </row>
    <row r="6391" spans="1:15">
      <c r="A6391" t="n">
        <v>51549</v>
      </c>
      <c r="B6391" s="21" t="n">
        <v>20</v>
      </c>
      <c r="C6391" s="7" t="n">
        <v>14</v>
      </c>
      <c r="D6391" s="7" t="n">
        <v>2</v>
      </c>
      <c r="E6391" s="7" t="n">
        <v>11</v>
      </c>
      <c r="F6391" s="7" t="s">
        <v>440</v>
      </c>
    </row>
    <row r="6392" spans="1:15">
      <c r="A6392" t="s">
        <v>4</v>
      </c>
      <c r="B6392" s="4" t="s">
        <v>5</v>
      </c>
      <c r="C6392" s="4" t="s">
        <v>10</v>
      </c>
    </row>
    <row r="6393" spans="1:15">
      <c r="A6393" t="n">
        <v>51575</v>
      </c>
      <c r="B6393" s="30" t="n">
        <v>16</v>
      </c>
      <c r="C6393" s="7" t="n">
        <v>400</v>
      </c>
    </row>
    <row r="6394" spans="1:15">
      <c r="A6394" t="s">
        <v>4</v>
      </c>
      <c r="B6394" s="4" t="s">
        <v>5</v>
      </c>
      <c r="C6394" s="4" t="s">
        <v>10</v>
      </c>
      <c r="D6394" s="4" t="s">
        <v>10</v>
      </c>
      <c r="E6394" s="4" t="s">
        <v>18</v>
      </c>
      <c r="F6394" s="4" t="s">
        <v>18</v>
      </c>
      <c r="G6394" s="4" t="s">
        <v>18</v>
      </c>
      <c r="H6394" s="4" t="s">
        <v>18</v>
      </c>
      <c r="I6394" s="4" t="s">
        <v>13</v>
      </c>
      <c r="J6394" s="4" t="s">
        <v>10</v>
      </c>
    </row>
    <row r="6395" spans="1:15">
      <c r="A6395" t="n">
        <v>51578</v>
      </c>
      <c r="B6395" s="40" t="n">
        <v>55</v>
      </c>
      <c r="C6395" s="7" t="n">
        <v>15</v>
      </c>
      <c r="D6395" s="7" t="n">
        <v>65533</v>
      </c>
      <c r="E6395" s="7" t="n">
        <v>-41.4700012207031</v>
      </c>
      <c r="F6395" s="7" t="n">
        <v>-45.5999984741211</v>
      </c>
      <c r="G6395" s="7" t="n">
        <v>42.1199989318848</v>
      </c>
      <c r="H6395" s="7" t="n">
        <v>8</v>
      </c>
      <c r="I6395" s="7" t="n">
        <v>0</v>
      </c>
      <c r="J6395" s="7" t="n">
        <v>1</v>
      </c>
    </row>
    <row r="6396" spans="1:15">
      <c r="A6396" t="s">
        <v>4</v>
      </c>
      <c r="B6396" s="4" t="s">
        <v>5</v>
      </c>
      <c r="C6396" s="4" t="s">
        <v>10</v>
      </c>
      <c r="D6396" s="4" t="s">
        <v>13</v>
      </c>
      <c r="E6396" s="4" t="s">
        <v>13</v>
      </c>
      <c r="F6396" s="4" t="s">
        <v>6</v>
      </c>
    </row>
    <row r="6397" spans="1:15">
      <c r="A6397" t="n">
        <v>51602</v>
      </c>
      <c r="B6397" s="21" t="n">
        <v>20</v>
      </c>
      <c r="C6397" s="7" t="n">
        <v>15</v>
      </c>
      <c r="D6397" s="7" t="n">
        <v>2</v>
      </c>
      <c r="E6397" s="7" t="n">
        <v>11</v>
      </c>
      <c r="F6397" s="7" t="s">
        <v>440</v>
      </c>
    </row>
    <row r="6398" spans="1:15">
      <c r="A6398" t="s">
        <v>4</v>
      </c>
      <c r="B6398" s="4" t="s">
        <v>5</v>
      </c>
      <c r="C6398" s="4" t="s">
        <v>10</v>
      </c>
    </row>
    <row r="6399" spans="1:15">
      <c r="A6399" t="n">
        <v>51628</v>
      </c>
      <c r="B6399" s="30" t="n">
        <v>16</v>
      </c>
      <c r="C6399" s="7" t="n">
        <v>200</v>
      </c>
    </row>
    <row r="6400" spans="1:15">
      <c r="A6400" t="s">
        <v>4</v>
      </c>
      <c r="B6400" s="4" t="s">
        <v>5</v>
      </c>
      <c r="C6400" s="4" t="s">
        <v>10</v>
      </c>
      <c r="D6400" s="4" t="s">
        <v>10</v>
      </c>
      <c r="E6400" s="4" t="s">
        <v>18</v>
      </c>
      <c r="F6400" s="4" t="s">
        <v>18</v>
      </c>
      <c r="G6400" s="4" t="s">
        <v>18</v>
      </c>
      <c r="H6400" s="4" t="s">
        <v>18</v>
      </c>
      <c r="I6400" s="4" t="s">
        <v>13</v>
      </c>
      <c r="J6400" s="4" t="s">
        <v>10</v>
      </c>
    </row>
    <row r="6401" spans="1:10">
      <c r="A6401" t="n">
        <v>51631</v>
      </c>
      <c r="B6401" s="40" t="n">
        <v>55</v>
      </c>
      <c r="C6401" s="7" t="n">
        <v>16</v>
      </c>
      <c r="D6401" s="7" t="n">
        <v>65533</v>
      </c>
      <c r="E6401" s="7" t="n">
        <v>-42.6599998474121</v>
      </c>
      <c r="F6401" s="7" t="n">
        <v>-45.5999984741211</v>
      </c>
      <c r="G6401" s="7" t="n">
        <v>42.6800003051758</v>
      </c>
      <c r="H6401" s="7" t="n">
        <v>8</v>
      </c>
      <c r="I6401" s="7" t="n">
        <v>0</v>
      </c>
      <c r="J6401" s="7" t="n">
        <v>1</v>
      </c>
    </row>
    <row r="6402" spans="1:10">
      <c r="A6402" t="s">
        <v>4</v>
      </c>
      <c r="B6402" s="4" t="s">
        <v>5</v>
      </c>
      <c r="C6402" s="4" t="s">
        <v>10</v>
      </c>
      <c r="D6402" s="4" t="s">
        <v>13</v>
      </c>
      <c r="E6402" s="4" t="s">
        <v>13</v>
      </c>
      <c r="F6402" s="4" t="s">
        <v>6</v>
      </c>
    </row>
    <row r="6403" spans="1:10">
      <c r="A6403" t="n">
        <v>51655</v>
      </c>
      <c r="B6403" s="21" t="n">
        <v>20</v>
      </c>
      <c r="C6403" s="7" t="n">
        <v>16</v>
      </c>
      <c r="D6403" s="7" t="n">
        <v>2</v>
      </c>
      <c r="E6403" s="7" t="n">
        <v>11</v>
      </c>
      <c r="F6403" s="7" t="s">
        <v>440</v>
      </c>
    </row>
    <row r="6404" spans="1:10">
      <c r="A6404" t="s">
        <v>4</v>
      </c>
      <c r="B6404" s="4" t="s">
        <v>5</v>
      </c>
      <c r="C6404" s="4" t="s">
        <v>10</v>
      </c>
    </row>
    <row r="6405" spans="1:10">
      <c r="A6405" t="n">
        <v>51681</v>
      </c>
      <c r="B6405" s="30" t="n">
        <v>16</v>
      </c>
      <c r="C6405" s="7" t="n">
        <v>400</v>
      </c>
    </row>
    <row r="6406" spans="1:10">
      <c r="A6406" t="s">
        <v>4</v>
      </c>
      <c r="B6406" s="4" t="s">
        <v>5</v>
      </c>
      <c r="C6406" s="4" t="s">
        <v>13</v>
      </c>
      <c r="D6406" s="4" t="s">
        <v>10</v>
      </c>
      <c r="E6406" s="4" t="s">
        <v>18</v>
      </c>
      <c r="F6406" s="4" t="s">
        <v>10</v>
      </c>
      <c r="G6406" s="4" t="s">
        <v>9</v>
      </c>
      <c r="H6406" s="4" t="s">
        <v>9</v>
      </c>
      <c r="I6406" s="4" t="s">
        <v>10</v>
      </c>
      <c r="J6406" s="4" t="s">
        <v>10</v>
      </c>
      <c r="K6406" s="4" t="s">
        <v>9</v>
      </c>
      <c r="L6406" s="4" t="s">
        <v>9</v>
      </c>
      <c r="M6406" s="4" t="s">
        <v>9</v>
      </c>
      <c r="N6406" s="4" t="s">
        <v>9</v>
      </c>
      <c r="O6406" s="4" t="s">
        <v>6</v>
      </c>
    </row>
    <row r="6407" spans="1:10">
      <c r="A6407" t="n">
        <v>51684</v>
      </c>
      <c r="B6407" s="14" t="n">
        <v>50</v>
      </c>
      <c r="C6407" s="7" t="n">
        <v>0</v>
      </c>
      <c r="D6407" s="7" t="n">
        <v>4400</v>
      </c>
      <c r="E6407" s="7" t="n">
        <v>1</v>
      </c>
      <c r="F6407" s="7" t="n">
        <v>200</v>
      </c>
      <c r="G6407" s="7" t="n">
        <v>0</v>
      </c>
      <c r="H6407" s="7" t="n">
        <v>0</v>
      </c>
      <c r="I6407" s="7" t="n">
        <v>0</v>
      </c>
      <c r="J6407" s="7" t="n">
        <v>65533</v>
      </c>
      <c r="K6407" s="7" t="n">
        <v>0</v>
      </c>
      <c r="L6407" s="7" t="n">
        <v>0</v>
      </c>
      <c r="M6407" s="7" t="n">
        <v>0</v>
      </c>
      <c r="N6407" s="7" t="n">
        <v>0</v>
      </c>
      <c r="O6407" s="7" t="s">
        <v>12</v>
      </c>
    </row>
    <row r="6408" spans="1:10">
      <c r="A6408" t="s">
        <v>4</v>
      </c>
      <c r="B6408" s="4" t="s">
        <v>5</v>
      </c>
      <c r="C6408" s="4" t="s">
        <v>10</v>
      </c>
      <c r="D6408" s="4" t="s">
        <v>10</v>
      </c>
      <c r="E6408" s="4" t="s">
        <v>18</v>
      </c>
      <c r="F6408" s="4" t="s">
        <v>18</v>
      </c>
      <c r="G6408" s="4" t="s">
        <v>18</v>
      </c>
      <c r="H6408" s="4" t="s">
        <v>18</v>
      </c>
      <c r="I6408" s="4" t="s">
        <v>13</v>
      </c>
      <c r="J6408" s="4" t="s">
        <v>10</v>
      </c>
    </row>
    <row r="6409" spans="1:10">
      <c r="A6409" t="n">
        <v>51723</v>
      </c>
      <c r="B6409" s="40" t="n">
        <v>55</v>
      </c>
      <c r="C6409" s="7" t="n">
        <v>31</v>
      </c>
      <c r="D6409" s="7" t="n">
        <v>65533</v>
      </c>
      <c r="E6409" s="7" t="n">
        <v>-43.9000015258789</v>
      </c>
      <c r="F6409" s="7" t="n">
        <v>-45.5999984741211</v>
      </c>
      <c r="G6409" s="7" t="n">
        <v>42.9000015258789</v>
      </c>
      <c r="H6409" s="7" t="n">
        <v>8</v>
      </c>
      <c r="I6409" s="7" t="n">
        <v>0</v>
      </c>
      <c r="J6409" s="7" t="n">
        <v>1</v>
      </c>
    </row>
    <row r="6410" spans="1:10">
      <c r="A6410" t="s">
        <v>4</v>
      </c>
      <c r="B6410" s="4" t="s">
        <v>5</v>
      </c>
      <c r="C6410" s="4" t="s">
        <v>10</v>
      </c>
      <c r="D6410" s="4" t="s">
        <v>13</v>
      </c>
      <c r="E6410" s="4" t="s">
        <v>13</v>
      </c>
      <c r="F6410" s="4" t="s">
        <v>6</v>
      </c>
    </row>
    <row r="6411" spans="1:10">
      <c r="A6411" t="n">
        <v>51747</v>
      </c>
      <c r="B6411" s="21" t="n">
        <v>20</v>
      </c>
      <c r="C6411" s="7" t="n">
        <v>31</v>
      </c>
      <c r="D6411" s="7" t="n">
        <v>2</v>
      </c>
      <c r="E6411" s="7" t="n">
        <v>11</v>
      </c>
      <c r="F6411" s="7" t="s">
        <v>440</v>
      </c>
    </row>
    <row r="6412" spans="1:10">
      <c r="A6412" t="s">
        <v>4</v>
      </c>
      <c r="B6412" s="4" t="s">
        <v>5</v>
      </c>
      <c r="C6412" s="4" t="s">
        <v>10</v>
      </c>
    </row>
    <row r="6413" spans="1:10">
      <c r="A6413" t="n">
        <v>51773</v>
      </c>
      <c r="B6413" s="30" t="n">
        <v>16</v>
      </c>
      <c r="C6413" s="7" t="n">
        <v>3000</v>
      </c>
    </row>
    <row r="6414" spans="1:10">
      <c r="A6414" t="s">
        <v>4</v>
      </c>
      <c r="B6414" s="4" t="s">
        <v>5</v>
      </c>
      <c r="C6414" s="4" t="s">
        <v>13</v>
      </c>
      <c r="D6414" s="4" t="s">
        <v>10</v>
      </c>
      <c r="E6414" s="4" t="s">
        <v>18</v>
      </c>
      <c r="F6414" s="4" t="s">
        <v>10</v>
      </c>
      <c r="G6414" s="4" t="s">
        <v>9</v>
      </c>
      <c r="H6414" s="4" t="s">
        <v>9</v>
      </c>
      <c r="I6414" s="4" t="s">
        <v>10</v>
      </c>
      <c r="J6414" s="4" t="s">
        <v>10</v>
      </c>
      <c r="K6414" s="4" t="s">
        <v>9</v>
      </c>
      <c r="L6414" s="4" t="s">
        <v>9</v>
      </c>
      <c r="M6414" s="4" t="s">
        <v>9</v>
      </c>
      <c r="N6414" s="4" t="s">
        <v>9</v>
      </c>
      <c r="O6414" s="4" t="s">
        <v>6</v>
      </c>
    </row>
    <row r="6415" spans="1:10">
      <c r="A6415" t="n">
        <v>51776</v>
      </c>
      <c r="B6415" s="14" t="n">
        <v>50</v>
      </c>
      <c r="C6415" s="7" t="n">
        <v>0</v>
      </c>
      <c r="D6415" s="7" t="n">
        <v>5045</v>
      </c>
      <c r="E6415" s="7" t="n">
        <v>0.600000023841858</v>
      </c>
      <c r="F6415" s="7" t="n">
        <v>500</v>
      </c>
      <c r="G6415" s="7" t="n">
        <v>0</v>
      </c>
      <c r="H6415" s="7" t="n">
        <v>0</v>
      </c>
      <c r="I6415" s="7" t="n">
        <v>0</v>
      </c>
      <c r="J6415" s="7" t="n">
        <v>65533</v>
      </c>
      <c r="K6415" s="7" t="n">
        <v>0</v>
      </c>
      <c r="L6415" s="7" t="n">
        <v>0</v>
      </c>
      <c r="M6415" s="7" t="n">
        <v>0</v>
      </c>
      <c r="N6415" s="7" t="n">
        <v>0</v>
      </c>
      <c r="O6415" s="7" t="s">
        <v>12</v>
      </c>
    </row>
    <row r="6416" spans="1:10">
      <c r="A6416" t="s">
        <v>4</v>
      </c>
      <c r="B6416" s="4" t="s">
        <v>5</v>
      </c>
      <c r="C6416" s="4" t="s">
        <v>13</v>
      </c>
      <c r="D6416" s="4" t="s">
        <v>10</v>
      </c>
      <c r="E6416" s="4" t="s">
        <v>18</v>
      </c>
    </row>
    <row r="6417" spans="1:15">
      <c r="A6417" t="n">
        <v>51815</v>
      </c>
      <c r="B6417" s="23" t="n">
        <v>58</v>
      </c>
      <c r="C6417" s="7" t="n">
        <v>101</v>
      </c>
      <c r="D6417" s="7" t="n">
        <v>500</v>
      </c>
      <c r="E6417" s="7" t="n">
        <v>1</v>
      </c>
    </row>
    <row r="6418" spans="1:15">
      <c r="A6418" t="s">
        <v>4</v>
      </c>
      <c r="B6418" s="4" t="s">
        <v>5</v>
      </c>
      <c r="C6418" s="4" t="s">
        <v>13</v>
      </c>
      <c r="D6418" s="4" t="s">
        <v>10</v>
      </c>
    </row>
    <row r="6419" spans="1:15">
      <c r="A6419" t="n">
        <v>51823</v>
      </c>
      <c r="B6419" s="23" t="n">
        <v>58</v>
      </c>
      <c r="C6419" s="7" t="n">
        <v>254</v>
      </c>
      <c r="D6419" s="7" t="n">
        <v>0</v>
      </c>
    </row>
    <row r="6420" spans="1:15">
      <c r="A6420" t="s">
        <v>4</v>
      </c>
      <c r="B6420" s="4" t="s">
        <v>5</v>
      </c>
      <c r="C6420" s="4" t="s">
        <v>13</v>
      </c>
    </row>
    <row r="6421" spans="1:15">
      <c r="A6421" t="n">
        <v>51827</v>
      </c>
      <c r="B6421" s="38" t="n">
        <v>45</v>
      </c>
      <c r="C6421" s="7" t="n">
        <v>0</v>
      </c>
    </row>
    <row r="6422" spans="1:15">
      <c r="A6422" t="s">
        <v>4</v>
      </c>
      <c r="B6422" s="4" t="s">
        <v>5</v>
      </c>
      <c r="C6422" s="4" t="s">
        <v>13</v>
      </c>
      <c r="D6422" s="4" t="s">
        <v>13</v>
      </c>
      <c r="E6422" s="4" t="s">
        <v>18</v>
      </c>
      <c r="F6422" s="4" t="s">
        <v>18</v>
      </c>
      <c r="G6422" s="4" t="s">
        <v>18</v>
      </c>
      <c r="H6422" s="4" t="s">
        <v>10</v>
      </c>
    </row>
    <row r="6423" spans="1:15">
      <c r="A6423" t="n">
        <v>51829</v>
      </c>
      <c r="B6423" s="38" t="n">
        <v>45</v>
      </c>
      <c r="C6423" s="7" t="n">
        <v>2</v>
      </c>
      <c r="D6423" s="7" t="n">
        <v>3</v>
      </c>
      <c r="E6423" s="7" t="n">
        <v>-35.3300018310547</v>
      </c>
      <c r="F6423" s="7" t="n">
        <v>-44.9199981689453</v>
      </c>
      <c r="G6423" s="7" t="n">
        <v>45.1599998474121</v>
      </c>
      <c r="H6423" s="7" t="n">
        <v>0</v>
      </c>
    </row>
    <row r="6424" spans="1:15">
      <c r="A6424" t="s">
        <v>4</v>
      </c>
      <c r="B6424" s="4" t="s">
        <v>5</v>
      </c>
      <c r="C6424" s="4" t="s">
        <v>13</v>
      </c>
      <c r="D6424" s="4" t="s">
        <v>13</v>
      </c>
      <c r="E6424" s="4" t="s">
        <v>18</v>
      </c>
      <c r="F6424" s="4" t="s">
        <v>18</v>
      </c>
      <c r="G6424" s="4" t="s">
        <v>18</v>
      </c>
      <c r="H6424" s="4" t="s">
        <v>10</v>
      </c>
      <c r="I6424" s="4" t="s">
        <v>13</v>
      </c>
    </row>
    <row r="6425" spans="1:15">
      <c r="A6425" t="n">
        <v>51846</v>
      </c>
      <c r="B6425" s="38" t="n">
        <v>45</v>
      </c>
      <c r="C6425" s="7" t="n">
        <v>4</v>
      </c>
      <c r="D6425" s="7" t="n">
        <v>3</v>
      </c>
      <c r="E6425" s="7" t="n">
        <v>15.9200000762939</v>
      </c>
      <c r="F6425" s="7" t="n">
        <v>224.940002441406</v>
      </c>
      <c r="G6425" s="7" t="n">
        <v>4</v>
      </c>
      <c r="H6425" s="7" t="n">
        <v>0</v>
      </c>
      <c r="I6425" s="7" t="n">
        <v>0</v>
      </c>
    </row>
    <row r="6426" spans="1:15">
      <c r="A6426" t="s">
        <v>4</v>
      </c>
      <c r="B6426" s="4" t="s">
        <v>5</v>
      </c>
      <c r="C6426" s="4" t="s">
        <v>13</v>
      </c>
      <c r="D6426" s="4" t="s">
        <v>13</v>
      </c>
      <c r="E6426" s="4" t="s">
        <v>18</v>
      </c>
      <c r="F6426" s="4" t="s">
        <v>10</v>
      </c>
    </row>
    <row r="6427" spans="1:15">
      <c r="A6427" t="n">
        <v>51864</v>
      </c>
      <c r="B6427" s="38" t="n">
        <v>45</v>
      </c>
      <c r="C6427" s="7" t="n">
        <v>5</v>
      </c>
      <c r="D6427" s="7" t="n">
        <v>3</v>
      </c>
      <c r="E6427" s="7" t="n">
        <v>6.30000019073486</v>
      </c>
      <c r="F6427" s="7" t="n">
        <v>0</v>
      </c>
    </row>
    <row r="6428" spans="1:15">
      <c r="A6428" t="s">
        <v>4</v>
      </c>
      <c r="B6428" s="4" t="s">
        <v>5</v>
      </c>
      <c r="C6428" s="4" t="s">
        <v>13</v>
      </c>
      <c r="D6428" s="4" t="s">
        <v>13</v>
      </c>
      <c r="E6428" s="4" t="s">
        <v>18</v>
      </c>
      <c r="F6428" s="4" t="s">
        <v>10</v>
      </c>
    </row>
    <row r="6429" spans="1:15">
      <c r="A6429" t="n">
        <v>51873</v>
      </c>
      <c r="B6429" s="38" t="n">
        <v>45</v>
      </c>
      <c r="C6429" s="7" t="n">
        <v>11</v>
      </c>
      <c r="D6429" s="7" t="n">
        <v>3</v>
      </c>
      <c r="E6429" s="7" t="n">
        <v>37.4000015258789</v>
      </c>
      <c r="F6429" s="7" t="n">
        <v>0</v>
      </c>
    </row>
    <row r="6430" spans="1:15">
      <c r="A6430" t="s">
        <v>4</v>
      </c>
      <c r="B6430" s="4" t="s">
        <v>5</v>
      </c>
      <c r="C6430" s="4" t="s">
        <v>13</v>
      </c>
      <c r="D6430" s="4" t="s">
        <v>10</v>
      </c>
      <c r="E6430" s="4" t="s">
        <v>10</v>
      </c>
      <c r="F6430" s="4" t="s">
        <v>10</v>
      </c>
      <c r="G6430" s="4" t="s">
        <v>10</v>
      </c>
      <c r="H6430" s="4" t="s">
        <v>10</v>
      </c>
      <c r="I6430" s="4" t="s">
        <v>6</v>
      </c>
      <c r="J6430" s="4" t="s">
        <v>18</v>
      </c>
      <c r="K6430" s="4" t="s">
        <v>18</v>
      </c>
      <c r="L6430" s="4" t="s">
        <v>18</v>
      </c>
      <c r="M6430" s="4" t="s">
        <v>9</v>
      </c>
      <c r="N6430" s="4" t="s">
        <v>9</v>
      </c>
      <c r="O6430" s="4" t="s">
        <v>18</v>
      </c>
      <c r="P6430" s="4" t="s">
        <v>18</v>
      </c>
      <c r="Q6430" s="4" t="s">
        <v>18</v>
      </c>
      <c r="R6430" s="4" t="s">
        <v>18</v>
      </c>
      <c r="S6430" s="4" t="s">
        <v>13</v>
      </c>
    </row>
    <row r="6431" spans="1:15">
      <c r="A6431" t="n">
        <v>51882</v>
      </c>
      <c r="B6431" s="31" t="n">
        <v>39</v>
      </c>
      <c r="C6431" s="7" t="n">
        <v>12</v>
      </c>
      <c r="D6431" s="7" t="n">
        <v>65533</v>
      </c>
      <c r="E6431" s="7" t="n">
        <v>219</v>
      </c>
      <c r="F6431" s="7" t="n">
        <v>0</v>
      </c>
      <c r="G6431" s="7" t="n">
        <v>65533</v>
      </c>
      <c r="H6431" s="7" t="n">
        <v>3</v>
      </c>
      <c r="I6431" s="7" t="s">
        <v>12</v>
      </c>
      <c r="J6431" s="7" t="n">
        <v>-37.2799987792969</v>
      </c>
      <c r="K6431" s="7" t="n">
        <v>-45.5999984741211</v>
      </c>
      <c r="L6431" s="7" t="n">
        <v>43.8400001525879</v>
      </c>
      <c r="M6431" s="7" t="n">
        <v>0</v>
      </c>
      <c r="N6431" s="7" t="n">
        <v>0</v>
      </c>
      <c r="O6431" s="7" t="n">
        <v>0</v>
      </c>
      <c r="P6431" s="7" t="n">
        <v>3</v>
      </c>
      <c r="Q6431" s="7" t="n">
        <v>3</v>
      </c>
      <c r="R6431" s="7" t="n">
        <v>3</v>
      </c>
      <c r="S6431" s="7" t="n">
        <v>101</v>
      </c>
    </row>
    <row r="6432" spans="1:15">
      <c r="A6432" t="s">
        <v>4</v>
      </c>
      <c r="B6432" s="4" t="s">
        <v>5</v>
      </c>
      <c r="C6432" s="4" t="s">
        <v>13</v>
      </c>
      <c r="D6432" s="4" t="s">
        <v>10</v>
      </c>
      <c r="E6432" s="4" t="s">
        <v>10</v>
      </c>
      <c r="F6432" s="4" t="s">
        <v>10</v>
      </c>
      <c r="G6432" s="4" t="s">
        <v>10</v>
      </c>
      <c r="H6432" s="4" t="s">
        <v>10</v>
      </c>
      <c r="I6432" s="4" t="s">
        <v>6</v>
      </c>
      <c r="J6432" s="4" t="s">
        <v>18</v>
      </c>
      <c r="K6432" s="4" t="s">
        <v>18</v>
      </c>
      <c r="L6432" s="4" t="s">
        <v>18</v>
      </c>
      <c r="M6432" s="4" t="s">
        <v>9</v>
      </c>
      <c r="N6432" s="4" t="s">
        <v>9</v>
      </c>
      <c r="O6432" s="4" t="s">
        <v>18</v>
      </c>
      <c r="P6432" s="4" t="s">
        <v>18</v>
      </c>
      <c r="Q6432" s="4" t="s">
        <v>18</v>
      </c>
      <c r="R6432" s="4" t="s">
        <v>18</v>
      </c>
      <c r="S6432" s="4" t="s">
        <v>13</v>
      </c>
    </row>
    <row r="6433" spans="1:19">
      <c r="A6433" t="n">
        <v>51932</v>
      </c>
      <c r="B6433" s="31" t="n">
        <v>39</v>
      </c>
      <c r="C6433" s="7" t="n">
        <v>12</v>
      </c>
      <c r="D6433" s="7" t="n">
        <v>65533</v>
      </c>
      <c r="E6433" s="7" t="n">
        <v>219</v>
      </c>
      <c r="F6433" s="7" t="n">
        <v>0</v>
      </c>
      <c r="G6433" s="7" t="n">
        <v>65533</v>
      </c>
      <c r="H6433" s="7" t="n">
        <v>3</v>
      </c>
      <c r="I6433" s="7" t="s">
        <v>12</v>
      </c>
      <c r="J6433" s="7" t="n">
        <v>-34.8199996948242</v>
      </c>
      <c r="K6433" s="7" t="n">
        <v>-45.5999984741211</v>
      </c>
      <c r="L6433" s="7" t="n">
        <v>43.6800003051758</v>
      </c>
      <c r="M6433" s="7" t="n">
        <v>0</v>
      </c>
      <c r="N6433" s="7" t="n">
        <v>0</v>
      </c>
      <c r="O6433" s="7" t="n">
        <v>0</v>
      </c>
      <c r="P6433" s="7" t="n">
        <v>3</v>
      </c>
      <c r="Q6433" s="7" t="n">
        <v>3</v>
      </c>
      <c r="R6433" s="7" t="n">
        <v>3</v>
      </c>
      <c r="S6433" s="7" t="n">
        <v>102</v>
      </c>
    </row>
    <row r="6434" spans="1:19">
      <c r="A6434" t="s">
        <v>4</v>
      </c>
      <c r="B6434" s="4" t="s">
        <v>5</v>
      </c>
      <c r="C6434" s="4" t="s">
        <v>13</v>
      </c>
      <c r="D6434" s="4" t="s">
        <v>10</v>
      </c>
      <c r="E6434" s="4" t="s">
        <v>10</v>
      </c>
      <c r="F6434" s="4" t="s">
        <v>10</v>
      </c>
      <c r="G6434" s="4" t="s">
        <v>10</v>
      </c>
      <c r="H6434" s="4" t="s">
        <v>10</v>
      </c>
      <c r="I6434" s="4" t="s">
        <v>6</v>
      </c>
      <c r="J6434" s="4" t="s">
        <v>18</v>
      </c>
      <c r="K6434" s="4" t="s">
        <v>18</v>
      </c>
      <c r="L6434" s="4" t="s">
        <v>18</v>
      </c>
      <c r="M6434" s="4" t="s">
        <v>9</v>
      </c>
      <c r="N6434" s="4" t="s">
        <v>9</v>
      </c>
      <c r="O6434" s="4" t="s">
        <v>18</v>
      </c>
      <c r="P6434" s="4" t="s">
        <v>18</v>
      </c>
      <c r="Q6434" s="4" t="s">
        <v>18</v>
      </c>
      <c r="R6434" s="4" t="s">
        <v>18</v>
      </c>
      <c r="S6434" s="4" t="s">
        <v>13</v>
      </c>
    </row>
    <row r="6435" spans="1:19">
      <c r="A6435" t="n">
        <v>51982</v>
      </c>
      <c r="B6435" s="31" t="n">
        <v>39</v>
      </c>
      <c r="C6435" s="7" t="n">
        <v>12</v>
      </c>
      <c r="D6435" s="7" t="n">
        <v>65533</v>
      </c>
      <c r="E6435" s="7" t="n">
        <v>219</v>
      </c>
      <c r="F6435" s="7" t="n">
        <v>0</v>
      </c>
      <c r="G6435" s="7" t="n">
        <v>65533</v>
      </c>
      <c r="H6435" s="7" t="n">
        <v>3</v>
      </c>
      <c r="I6435" s="7" t="s">
        <v>12</v>
      </c>
      <c r="J6435" s="7" t="n">
        <v>-36.4000015258789</v>
      </c>
      <c r="K6435" s="7" t="n">
        <v>-45.5999984741211</v>
      </c>
      <c r="L6435" s="7" t="n">
        <v>46.5299987792969</v>
      </c>
      <c r="M6435" s="7" t="n">
        <v>0</v>
      </c>
      <c r="N6435" s="7" t="n">
        <v>0</v>
      </c>
      <c r="O6435" s="7" t="n">
        <v>0</v>
      </c>
      <c r="P6435" s="7" t="n">
        <v>3</v>
      </c>
      <c r="Q6435" s="7" t="n">
        <v>3</v>
      </c>
      <c r="R6435" s="7" t="n">
        <v>3</v>
      </c>
      <c r="S6435" s="7" t="n">
        <v>103</v>
      </c>
    </row>
    <row r="6436" spans="1:19">
      <c r="A6436" t="s">
        <v>4</v>
      </c>
      <c r="B6436" s="4" t="s">
        <v>5</v>
      </c>
      <c r="C6436" s="4" t="s">
        <v>13</v>
      </c>
      <c r="D6436" s="4" t="s">
        <v>10</v>
      </c>
      <c r="E6436" s="4" t="s">
        <v>10</v>
      </c>
      <c r="F6436" s="4" t="s">
        <v>10</v>
      </c>
      <c r="G6436" s="4" t="s">
        <v>10</v>
      </c>
      <c r="H6436" s="4" t="s">
        <v>10</v>
      </c>
      <c r="I6436" s="4" t="s">
        <v>6</v>
      </c>
      <c r="J6436" s="4" t="s">
        <v>18</v>
      </c>
      <c r="K6436" s="4" t="s">
        <v>18</v>
      </c>
      <c r="L6436" s="4" t="s">
        <v>18</v>
      </c>
      <c r="M6436" s="4" t="s">
        <v>9</v>
      </c>
      <c r="N6436" s="4" t="s">
        <v>9</v>
      </c>
      <c r="O6436" s="4" t="s">
        <v>18</v>
      </c>
      <c r="P6436" s="4" t="s">
        <v>18</v>
      </c>
      <c r="Q6436" s="4" t="s">
        <v>18</v>
      </c>
      <c r="R6436" s="4" t="s">
        <v>18</v>
      </c>
      <c r="S6436" s="4" t="s">
        <v>13</v>
      </c>
    </row>
    <row r="6437" spans="1:19">
      <c r="A6437" t="n">
        <v>52032</v>
      </c>
      <c r="B6437" s="31" t="n">
        <v>39</v>
      </c>
      <c r="C6437" s="7" t="n">
        <v>12</v>
      </c>
      <c r="D6437" s="7" t="n">
        <v>65533</v>
      </c>
      <c r="E6437" s="7" t="n">
        <v>219</v>
      </c>
      <c r="F6437" s="7" t="n">
        <v>0</v>
      </c>
      <c r="G6437" s="7" t="n">
        <v>65533</v>
      </c>
      <c r="H6437" s="7" t="n">
        <v>3</v>
      </c>
      <c r="I6437" s="7" t="s">
        <v>12</v>
      </c>
      <c r="J6437" s="7" t="n">
        <v>-33.6199989318848</v>
      </c>
      <c r="K6437" s="7" t="n">
        <v>-45.5999984741211</v>
      </c>
      <c r="L6437" s="7" t="n">
        <v>46.1599998474121</v>
      </c>
      <c r="M6437" s="7" t="n">
        <v>0</v>
      </c>
      <c r="N6437" s="7" t="n">
        <v>0</v>
      </c>
      <c r="O6437" s="7" t="n">
        <v>0</v>
      </c>
      <c r="P6437" s="7" t="n">
        <v>3</v>
      </c>
      <c r="Q6437" s="7" t="n">
        <v>3</v>
      </c>
      <c r="R6437" s="7" t="n">
        <v>3</v>
      </c>
      <c r="S6437" s="7" t="n">
        <v>104</v>
      </c>
    </row>
    <row r="6438" spans="1:19">
      <c r="A6438" t="s">
        <v>4</v>
      </c>
      <c r="B6438" s="4" t="s">
        <v>5</v>
      </c>
      <c r="C6438" s="4" t="s">
        <v>10</v>
      </c>
    </row>
    <row r="6439" spans="1:19">
      <c r="A6439" t="n">
        <v>52082</v>
      </c>
      <c r="B6439" s="30" t="n">
        <v>16</v>
      </c>
      <c r="C6439" s="7" t="n">
        <v>1000</v>
      </c>
    </row>
    <row r="6440" spans="1:19">
      <c r="A6440" t="s">
        <v>4</v>
      </c>
      <c r="B6440" s="4" t="s">
        <v>5</v>
      </c>
      <c r="C6440" s="4" t="s">
        <v>13</v>
      </c>
      <c r="D6440" s="4" t="s">
        <v>10</v>
      </c>
      <c r="E6440" s="4" t="s">
        <v>10</v>
      </c>
      <c r="F6440" s="4" t="s">
        <v>10</v>
      </c>
      <c r="G6440" s="4" t="s">
        <v>10</v>
      </c>
      <c r="H6440" s="4" t="s">
        <v>10</v>
      </c>
      <c r="I6440" s="4" t="s">
        <v>6</v>
      </c>
      <c r="J6440" s="4" t="s">
        <v>18</v>
      </c>
      <c r="K6440" s="4" t="s">
        <v>18</v>
      </c>
      <c r="L6440" s="4" t="s">
        <v>18</v>
      </c>
      <c r="M6440" s="4" t="s">
        <v>9</v>
      </c>
      <c r="N6440" s="4" t="s">
        <v>9</v>
      </c>
      <c r="O6440" s="4" t="s">
        <v>18</v>
      </c>
      <c r="P6440" s="4" t="s">
        <v>18</v>
      </c>
      <c r="Q6440" s="4" t="s">
        <v>18</v>
      </c>
      <c r="R6440" s="4" t="s">
        <v>18</v>
      </c>
      <c r="S6440" s="4" t="s">
        <v>13</v>
      </c>
    </row>
    <row r="6441" spans="1:19">
      <c r="A6441" t="n">
        <v>52085</v>
      </c>
      <c r="B6441" s="31" t="n">
        <v>39</v>
      </c>
      <c r="C6441" s="7" t="n">
        <v>12</v>
      </c>
      <c r="D6441" s="7" t="n">
        <v>65533</v>
      </c>
      <c r="E6441" s="7" t="n">
        <v>204</v>
      </c>
      <c r="F6441" s="7" t="n">
        <v>0</v>
      </c>
      <c r="G6441" s="7" t="n">
        <v>33</v>
      </c>
      <c r="H6441" s="7" t="n">
        <v>3</v>
      </c>
      <c r="I6441" s="7" t="s">
        <v>12</v>
      </c>
      <c r="J6441" s="7" t="n">
        <v>0</v>
      </c>
      <c r="K6441" s="7" t="n">
        <v>0</v>
      </c>
      <c r="L6441" s="7" t="n">
        <v>0</v>
      </c>
      <c r="M6441" s="7" t="n">
        <v>0</v>
      </c>
      <c r="N6441" s="7" t="n">
        <v>0</v>
      </c>
      <c r="O6441" s="7" t="n">
        <v>0</v>
      </c>
      <c r="P6441" s="7" t="n">
        <v>1</v>
      </c>
      <c r="Q6441" s="7" t="n">
        <v>1</v>
      </c>
      <c r="R6441" s="7" t="n">
        <v>1</v>
      </c>
      <c r="S6441" s="7" t="n">
        <v>255</v>
      </c>
    </row>
    <row r="6442" spans="1:19">
      <c r="A6442" t="s">
        <v>4</v>
      </c>
      <c r="B6442" s="4" t="s">
        <v>5</v>
      </c>
      <c r="C6442" s="4" t="s">
        <v>10</v>
      </c>
      <c r="D6442" s="4" t="s">
        <v>9</v>
      </c>
      <c r="E6442" s="4" t="s">
        <v>9</v>
      </c>
      <c r="F6442" s="4" t="s">
        <v>9</v>
      </c>
      <c r="G6442" s="4" t="s">
        <v>9</v>
      </c>
      <c r="H6442" s="4" t="s">
        <v>10</v>
      </c>
      <c r="I6442" s="4" t="s">
        <v>13</v>
      </c>
    </row>
    <row r="6443" spans="1:19">
      <c r="A6443" t="n">
        <v>52135</v>
      </c>
      <c r="B6443" s="70" t="n">
        <v>66</v>
      </c>
      <c r="C6443" s="7" t="n">
        <v>33</v>
      </c>
      <c r="D6443" s="7" t="n">
        <v>1065353216</v>
      </c>
      <c r="E6443" s="7" t="n">
        <v>1065353216</v>
      </c>
      <c r="F6443" s="7" t="n">
        <v>1065353216</v>
      </c>
      <c r="G6443" s="7" t="n">
        <v>1065353216</v>
      </c>
      <c r="H6443" s="7" t="n">
        <v>1000</v>
      </c>
      <c r="I6443" s="7" t="n">
        <v>3</v>
      </c>
    </row>
    <row r="6444" spans="1:19">
      <c r="A6444" t="s">
        <v>4</v>
      </c>
      <c r="B6444" s="4" t="s">
        <v>5</v>
      </c>
      <c r="C6444" s="4" t="s">
        <v>13</v>
      </c>
      <c r="D6444" s="4" t="s">
        <v>10</v>
      </c>
      <c r="E6444" s="4" t="s">
        <v>10</v>
      </c>
      <c r="F6444" s="4" t="s">
        <v>10</v>
      </c>
      <c r="G6444" s="4" t="s">
        <v>10</v>
      </c>
      <c r="H6444" s="4" t="s">
        <v>10</v>
      </c>
      <c r="I6444" s="4" t="s">
        <v>6</v>
      </c>
      <c r="J6444" s="4" t="s">
        <v>18</v>
      </c>
      <c r="K6444" s="4" t="s">
        <v>18</v>
      </c>
      <c r="L6444" s="4" t="s">
        <v>18</v>
      </c>
      <c r="M6444" s="4" t="s">
        <v>9</v>
      </c>
      <c r="N6444" s="4" t="s">
        <v>9</v>
      </c>
      <c r="O6444" s="4" t="s">
        <v>18</v>
      </c>
      <c r="P6444" s="4" t="s">
        <v>18</v>
      </c>
      <c r="Q6444" s="4" t="s">
        <v>18</v>
      </c>
      <c r="R6444" s="4" t="s">
        <v>18</v>
      </c>
      <c r="S6444" s="4" t="s">
        <v>13</v>
      </c>
    </row>
    <row r="6445" spans="1:19">
      <c r="A6445" t="n">
        <v>52157</v>
      </c>
      <c r="B6445" s="31" t="n">
        <v>39</v>
      </c>
      <c r="C6445" s="7" t="n">
        <v>12</v>
      </c>
      <c r="D6445" s="7" t="n">
        <v>65533</v>
      </c>
      <c r="E6445" s="7" t="n">
        <v>204</v>
      </c>
      <c r="F6445" s="7" t="n">
        <v>0</v>
      </c>
      <c r="G6445" s="7" t="n">
        <v>18</v>
      </c>
      <c r="H6445" s="7" t="n">
        <v>3</v>
      </c>
      <c r="I6445" s="7" t="s">
        <v>12</v>
      </c>
      <c r="J6445" s="7" t="n">
        <v>0</v>
      </c>
      <c r="K6445" s="7" t="n">
        <v>0</v>
      </c>
      <c r="L6445" s="7" t="n">
        <v>0</v>
      </c>
      <c r="M6445" s="7" t="n">
        <v>0</v>
      </c>
      <c r="N6445" s="7" t="n">
        <v>0</v>
      </c>
      <c r="O6445" s="7" t="n">
        <v>0</v>
      </c>
      <c r="P6445" s="7" t="n">
        <v>1</v>
      </c>
      <c r="Q6445" s="7" t="n">
        <v>1</v>
      </c>
      <c r="R6445" s="7" t="n">
        <v>1</v>
      </c>
      <c r="S6445" s="7" t="n">
        <v>255</v>
      </c>
    </row>
    <row r="6446" spans="1:19">
      <c r="A6446" t="s">
        <v>4</v>
      </c>
      <c r="B6446" s="4" t="s">
        <v>5</v>
      </c>
      <c r="C6446" s="4" t="s">
        <v>10</v>
      </c>
      <c r="D6446" s="4" t="s">
        <v>9</v>
      </c>
      <c r="E6446" s="4" t="s">
        <v>9</v>
      </c>
      <c r="F6446" s="4" t="s">
        <v>9</v>
      </c>
      <c r="G6446" s="4" t="s">
        <v>9</v>
      </c>
      <c r="H6446" s="4" t="s">
        <v>10</v>
      </c>
      <c r="I6446" s="4" t="s">
        <v>13</v>
      </c>
    </row>
    <row r="6447" spans="1:19">
      <c r="A6447" t="n">
        <v>52207</v>
      </c>
      <c r="B6447" s="70" t="n">
        <v>66</v>
      </c>
      <c r="C6447" s="7" t="n">
        <v>18</v>
      </c>
      <c r="D6447" s="7" t="n">
        <v>1065353216</v>
      </c>
      <c r="E6447" s="7" t="n">
        <v>1065353216</v>
      </c>
      <c r="F6447" s="7" t="n">
        <v>1065353216</v>
      </c>
      <c r="G6447" s="7" t="n">
        <v>1065353216</v>
      </c>
      <c r="H6447" s="7" t="n">
        <v>1000</v>
      </c>
      <c r="I6447" s="7" t="n">
        <v>3</v>
      </c>
    </row>
    <row r="6448" spans="1:19">
      <c r="A6448" t="s">
        <v>4</v>
      </c>
      <c r="B6448" s="4" t="s">
        <v>5</v>
      </c>
      <c r="C6448" s="4" t="s">
        <v>13</v>
      </c>
      <c r="D6448" s="4" t="s">
        <v>10</v>
      </c>
      <c r="E6448" s="4" t="s">
        <v>10</v>
      </c>
      <c r="F6448" s="4" t="s">
        <v>10</v>
      </c>
      <c r="G6448" s="4" t="s">
        <v>10</v>
      </c>
      <c r="H6448" s="4" t="s">
        <v>10</v>
      </c>
      <c r="I6448" s="4" t="s">
        <v>6</v>
      </c>
      <c r="J6448" s="4" t="s">
        <v>18</v>
      </c>
      <c r="K6448" s="4" t="s">
        <v>18</v>
      </c>
      <c r="L6448" s="4" t="s">
        <v>18</v>
      </c>
      <c r="M6448" s="4" t="s">
        <v>9</v>
      </c>
      <c r="N6448" s="4" t="s">
        <v>9</v>
      </c>
      <c r="O6448" s="4" t="s">
        <v>18</v>
      </c>
      <c r="P6448" s="4" t="s">
        <v>18</v>
      </c>
      <c r="Q6448" s="4" t="s">
        <v>18</v>
      </c>
      <c r="R6448" s="4" t="s">
        <v>18</v>
      </c>
      <c r="S6448" s="4" t="s">
        <v>13</v>
      </c>
    </row>
    <row r="6449" spans="1:19">
      <c r="A6449" t="n">
        <v>52229</v>
      </c>
      <c r="B6449" s="31" t="n">
        <v>39</v>
      </c>
      <c r="C6449" s="7" t="n">
        <v>12</v>
      </c>
      <c r="D6449" s="7" t="n">
        <v>65533</v>
      </c>
      <c r="E6449" s="7" t="n">
        <v>204</v>
      </c>
      <c r="F6449" s="7" t="n">
        <v>0</v>
      </c>
      <c r="G6449" s="7" t="n">
        <v>5</v>
      </c>
      <c r="H6449" s="7" t="n">
        <v>3</v>
      </c>
      <c r="I6449" s="7" t="s">
        <v>12</v>
      </c>
      <c r="J6449" s="7" t="n">
        <v>0</v>
      </c>
      <c r="K6449" s="7" t="n">
        <v>0</v>
      </c>
      <c r="L6449" s="7" t="n">
        <v>0</v>
      </c>
      <c r="M6449" s="7" t="n">
        <v>0</v>
      </c>
      <c r="N6449" s="7" t="n">
        <v>0</v>
      </c>
      <c r="O6449" s="7" t="n">
        <v>0</v>
      </c>
      <c r="P6449" s="7" t="n">
        <v>1</v>
      </c>
      <c r="Q6449" s="7" t="n">
        <v>1</v>
      </c>
      <c r="R6449" s="7" t="n">
        <v>1</v>
      </c>
      <c r="S6449" s="7" t="n">
        <v>255</v>
      </c>
    </row>
    <row r="6450" spans="1:19">
      <c r="A6450" t="s">
        <v>4</v>
      </c>
      <c r="B6450" s="4" t="s">
        <v>5</v>
      </c>
      <c r="C6450" s="4" t="s">
        <v>10</v>
      </c>
      <c r="D6450" s="4" t="s">
        <v>9</v>
      </c>
      <c r="E6450" s="4" t="s">
        <v>9</v>
      </c>
      <c r="F6450" s="4" t="s">
        <v>9</v>
      </c>
      <c r="G6450" s="4" t="s">
        <v>9</v>
      </c>
      <c r="H6450" s="4" t="s">
        <v>10</v>
      </c>
      <c r="I6450" s="4" t="s">
        <v>13</v>
      </c>
    </row>
    <row r="6451" spans="1:19">
      <c r="A6451" t="n">
        <v>52279</v>
      </c>
      <c r="B6451" s="70" t="n">
        <v>66</v>
      </c>
      <c r="C6451" s="7" t="n">
        <v>5</v>
      </c>
      <c r="D6451" s="7" t="n">
        <v>1065353216</v>
      </c>
      <c r="E6451" s="7" t="n">
        <v>1065353216</v>
      </c>
      <c r="F6451" s="7" t="n">
        <v>1065353216</v>
      </c>
      <c r="G6451" s="7" t="n">
        <v>1065353216</v>
      </c>
      <c r="H6451" s="7" t="n">
        <v>1000</v>
      </c>
      <c r="I6451" s="7" t="n">
        <v>3</v>
      </c>
    </row>
    <row r="6452" spans="1:19">
      <c r="A6452" t="s">
        <v>4</v>
      </c>
      <c r="B6452" s="4" t="s">
        <v>5</v>
      </c>
      <c r="C6452" s="4" t="s">
        <v>13</v>
      </c>
      <c r="D6452" s="4" t="s">
        <v>10</v>
      </c>
      <c r="E6452" s="4" t="s">
        <v>10</v>
      </c>
      <c r="F6452" s="4" t="s">
        <v>10</v>
      </c>
      <c r="G6452" s="4" t="s">
        <v>10</v>
      </c>
      <c r="H6452" s="4" t="s">
        <v>10</v>
      </c>
      <c r="I6452" s="4" t="s">
        <v>6</v>
      </c>
      <c r="J6452" s="4" t="s">
        <v>18</v>
      </c>
      <c r="K6452" s="4" t="s">
        <v>18</v>
      </c>
      <c r="L6452" s="4" t="s">
        <v>18</v>
      </c>
      <c r="M6452" s="4" t="s">
        <v>9</v>
      </c>
      <c r="N6452" s="4" t="s">
        <v>9</v>
      </c>
      <c r="O6452" s="4" t="s">
        <v>18</v>
      </c>
      <c r="P6452" s="4" t="s">
        <v>18</v>
      </c>
      <c r="Q6452" s="4" t="s">
        <v>18</v>
      </c>
      <c r="R6452" s="4" t="s">
        <v>18</v>
      </c>
      <c r="S6452" s="4" t="s">
        <v>13</v>
      </c>
    </row>
    <row r="6453" spans="1:19">
      <c r="A6453" t="n">
        <v>52301</v>
      </c>
      <c r="B6453" s="31" t="n">
        <v>39</v>
      </c>
      <c r="C6453" s="7" t="n">
        <v>12</v>
      </c>
      <c r="D6453" s="7" t="n">
        <v>65533</v>
      </c>
      <c r="E6453" s="7" t="n">
        <v>204</v>
      </c>
      <c r="F6453" s="7" t="n">
        <v>0</v>
      </c>
      <c r="G6453" s="7" t="n">
        <v>7032</v>
      </c>
      <c r="H6453" s="7" t="n">
        <v>3</v>
      </c>
      <c r="I6453" s="7" t="s">
        <v>12</v>
      </c>
      <c r="J6453" s="7" t="n">
        <v>0</v>
      </c>
      <c r="K6453" s="7" t="n">
        <v>0</v>
      </c>
      <c r="L6453" s="7" t="n">
        <v>0</v>
      </c>
      <c r="M6453" s="7" t="n">
        <v>0</v>
      </c>
      <c r="N6453" s="7" t="n">
        <v>0</v>
      </c>
      <c r="O6453" s="7" t="n">
        <v>0</v>
      </c>
      <c r="P6453" s="7" t="n">
        <v>1</v>
      </c>
      <c r="Q6453" s="7" t="n">
        <v>1</v>
      </c>
      <c r="R6453" s="7" t="n">
        <v>1</v>
      </c>
      <c r="S6453" s="7" t="n">
        <v>255</v>
      </c>
    </row>
    <row r="6454" spans="1:19">
      <c r="A6454" t="s">
        <v>4</v>
      </c>
      <c r="B6454" s="4" t="s">
        <v>5</v>
      </c>
      <c r="C6454" s="4" t="s">
        <v>10</v>
      </c>
      <c r="D6454" s="4" t="s">
        <v>9</v>
      </c>
      <c r="E6454" s="4" t="s">
        <v>9</v>
      </c>
      <c r="F6454" s="4" t="s">
        <v>9</v>
      </c>
      <c r="G6454" s="4" t="s">
        <v>9</v>
      </c>
      <c r="H6454" s="4" t="s">
        <v>10</v>
      </c>
      <c r="I6454" s="4" t="s">
        <v>13</v>
      </c>
    </row>
    <row r="6455" spans="1:19">
      <c r="A6455" t="n">
        <v>52351</v>
      </c>
      <c r="B6455" s="70" t="n">
        <v>66</v>
      </c>
      <c r="C6455" s="7" t="n">
        <v>7032</v>
      </c>
      <c r="D6455" s="7" t="n">
        <v>1065353216</v>
      </c>
      <c r="E6455" s="7" t="n">
        <v>1065353216</v>
      </c>
      <c r="F6455" s="7" t="n">
        <v>1065353216</v>
      </c>
      <c r="G6455" s="7" t="n">
        <v>1065353216</v>
      </c>
      <c r="H6455" s="7" t="n">
        <v>1000</v>
      </c>
      <c r="I6455" s="7" t="n">
        <v>3</v>
      </c>
    </row>
    <row r="6456" spans="1:19">
      <c r="A6456" t="s">
        <v>4</v>
      </c>
      <c r="B6456" s="4" t="s">
        <v>5</v>
      </c>
      <c r="C6456" s="4" t="s">
        <v>13</v>
      </c>
      <c r="D6456" s="4" t="s">
        <v>10</v>
      </c>
      <c r="E6456" s="4" t="s">
        <v>18</v>
      </c>
      <c r="F6456" s="4" t="s">
        <v>10</v>
      </c>
      <c r="G6456" s="4" t="s">
        <v>9</v>
      </c>
      <c r="H6456" s="4" t="s">
        <v>9</v>
      </c>
      <c r="I6456" s="4" t="s">
        <v>10</v>
      </c>
      <c r="J6456" s="4" t="s">
        <v>10</v>
      </c>
      <c r="K6456" s="4" t="s">
        <v>9</v>
      </c>
      <c r="L6456" s="4" t="s">
        <v>9</v>
      </c>
      <c r="M6456" s="4" t="s">
        <v>9</v>
      </c>
      <c r="N6456" s="4" t="s">
        <v>9</v>
      </c>
      <c r="O6456" s="4" t="s">
        <v>6</v>
      </c>
    </row>
    <row r="6457" spans="1:19">
      <c r="A6457" t="n">
        <v>52373</v>
      </c>
      <c r="B6457" s="14" t="n">
        <v>50</v>
      </c>
      <c r="C6457" s="7" t="n">
        <v>0</v>
      </c>
      <c r="D6457" s="7" t="n">
        <v>5302</v>
      </c>
      <c r="E6457" s="7" t="n">
        <v>1</v>
      </c>
      <c r="F6457" s="7" t="n">
        <v>0</v>
      </c>
      <c r="G6457" s="7" t="n">
        <v>0</v>
      </c>
      <c r="H6457" s="7" t="n">
        <v>0</v>
      </c>
      <c r="I6457" s="7" t="n">
        <v>0</v>
      </c>
      <c r="J6457" s="7" t="n">
        <v>65533</v>
      </c>
      <c r="K6457" s="7" t="n">
        <v>0</v>
      </c>
      <c r="L6457" s="7" t="n">
        <v>0</v>
      </c>
      <c r="M6457" s="7" t="n">
        <v>0</v>
      </c>
      <c r="N6457" s="7" t="n">
        <v>0</v>
      </c>
      <c r="O6457" s="7" t="s">
        <v>12</v>
      </c>
    </row>
    <row r="6458" spans="1:19">
      <c r="A6458" t="s">
        <v>4</v>
      </c>
      <c r="B6458" s="4" t="s">
        <v>5</v>
      </c>
      <c r="C6458" s="4" t="s">
        <v>10</v>
      </c>
    </row>
    <row r="6459" spans="1:19">
      <c r="A6459" t="n">
        <v>52412</v>
      </c>
      <c r="B6459" s="30" t="n">
        <v>16</v>
      </c>
      <c r="C6459" s="7" t="n">
        <v>400</v>
      </c>
    </row>
    <row r="6460" spans="1:19">
      <c r="A6460" t="s">
        <v>4</v>
      </c>
      <c r="B6460" s="4" t="s">
        <v>5</v>
      </c>
      <c r="C6460" s="4" t="s">
        <v>13</v>
      </c>
      <c r="D6460" s="4" t="s">
        <v>10</v>
      </c>
      <c r="E6460" s="4" t="s">
        <v>10</v>
      </c>
      <c r="F6460" s="4" t="s">
        <v>10</v>
      </c>
      <c r="G6460" s="4" t="s">
        <v>10</v>
      </c>
      <c r="H6460" s="4" t="s">
        <v>10</v>
      </c>
      <c r="I6460" s="4" t="s">
        <v>6</v>
      </c>
      <c r="J6460" s="4" t="s">
        <v>18</v>
      </c>
      <c r="K6460" s="4" t="s">
        <v>18</v>
      </c>
      <c r="L6460" s="4" t="s">
        <v>18</v>
      </c>
      <c r="M6460" s="4" t="s">
        <v>9</v>
      </c>
      <c r="N6460" s="4" t="s">
        <v>9</v>
      </c>
      <c r="O6460" s="4" t="s">
        <v>18</v>
      </c>
      <c r="P6460" s="4" t="s">
        <v>18</v>
      </c>
      <c r="Q6460" s="4" t="s">
        <v>18</v>
      </c>
      <c r="R6460" s="4" t="s">
        <v>18</v>
      </c>
      <c r="S6460" s="4" t="s">
        <v>13</v>
      </c>
    </row>
    <row r="6461" spans="1:19">
      <c r="A6461" t="n">
        <v>52415</v>
      </c>
      <c r="B6461" s="31" t="n">
        <v>39</v>
      </c>
      <c r="C6461" s="7" t="n">
        <v>12</v>
      </c>
      <c r="D6461" s="7" t="n">
        <v>65533</v>
      </c>
      <c r="E6461" s="7" t="n">
        <v>204</v>
      </c>
      <c r="F6461" s="7" t="n">
        <v>0</v>
      </c>
      <c r="G6461" s="7" t="n">
        <v>1</v>
      </c>
      <c r="H6461" s="7" t="n">
        <v>3</v>
      </c>
      <c r="I6461" s="7" t="s">
        <v>12</v>
      </c>
      <c r="J6461" s="7" t="n">
        <v>0</v>
      </c>
      <c r="K6461" s="7" t="n">
        <v>0</v>
      </c>
      <c r="L6461" s="7" t="n">
        <v>0</v>
      </c>
      <c r="M6461" s="7" t="n">
        <v>0</v>
      </c>
      <c r="N6461" s="7" t="n">
        <v>0</v>
      </c>
      <c r="O6461" s="7" t="n">
        <v>0</v>
      </c>
      <c r="P6461" s="7" t="n">
        <v>1</v>
      </c>
      <c r="Q6461" s="7" t="n">
        <v>1</v>
      </c>
      <c r="R6461" s="7" t="n">
        <v>1</v>
      </c>
      <c r="S6461" s="7" t="n">
        <v>255</v>
      </c>
    </row>
    <row r="6462" spans="1:19">
      <c r="A6462" t="s">
        <v>4</v>
      </c>
      <c r="B6462" s="4" t="s">
        <v>5</v>
      </c>
      <c r="C6462" s="4" t="s">
        <v>10</v>
      </c>
      <c r="D6462" s="4" t="s">
        <v>9</v>
      </c>
      <c r="E6462" s="4" t="s">
        <v>9</v>
      </c>
      <c r="F6462" s="4" t="s">
        <v>9</v>
      </c>
      <c r="G6462" s="4" t="s">
        <v>9</v>
      </c>
      <c r="H6462" s="4" t="s">
        <v>10</v>
      </c>
      <c r="I6462" s="4" t="s">
        <v>13</v>
      </c>
    </row>
    <row r="6463" spans="1:19">
      <c r="A6463" t="n">
        <v>52465</v>
      </c>
      <c r="B6463" s="70" t="n">
        <v>66</v>
      </c>
      <c r="C6463" s="7" t="n">
        <v>1</v>
      </c>
      <c r="D6463" s="7" t="n">
        <v>1065353216</v>
      </c>
      <c r="E6463" s="7" t="n">
        <v>1065353216</v>
      </c>
      <c r="F6463" s="7" t="n">
        <v>1065353216</v>
      </c>
      <c r="G6463" s="7" t="n">
        <v>1065353216</v>
      </c>
      <c r="H6463" s="7" t="n">
        <v>1000</v>
      </c>
      <c r="I6463" s="7" t="n">
        <v>3</v>
      </c>
    </row>
    <row r="6464" spans="1:19">
      <c r="A6464" t="s">
        <v>4</v>
      </c>
      <c r="B6464" s="4" t="s">
        <v>5</v>
      </c>
      <c r="C6464" s="4" t="s">
        <v>13</v>
      </c>
      <c r="D6464" s="4" t="s">
        <v>10</v>
      </c>
      <c r="E6464" s="4" t="s">
        <v>10</v>
      </c>
      <c r="F6464" s="4" t="s">
        <v>10</v>
      </c>
      <c r="G6464" s="4" t="s">
        <v>10</v>
      </c>
      <c r="H6464" s="4" t="s">
        <v>10</v>
      </c>
      <c r="I6464" s="4" t="s">
        <v>6</v>
      </c>
      <c r="J6464" s="4" t="s">
        <v>18</v>
      </c>
      <c r="K6464" s="4" t="s">
        <v>18</v>
      </c>
      <c r="L6464" s="4" t="s">
        <v>18</v>
      </c>
      <c r="M6464" s="4" t="s">
        <v>9</v>
      </c>
      <c r="N6464" s="4" t="s">
        <v>9</v>
      </c>
      <c r="O6464" s="4" t="s">
        <v>18</v>
      </c>
      <c r="P6464" s="4" t="s">
        <v>18</v>
      </c>
      <c r="Q6464" s="4" t="s">
        <v>18</v>
      </c>
      <c r="R6464" s="4" t="s">
        <v>18</v>
      </c>
      <c r="S6464" s="4" t="s">
        <v>13</v>
      </c>
    </row>
    <row r="6465" spans="1:19">
      <c r="A6465" t="n">
        <v>52487</v>
      </c>
      <c r="B6465" s="31" t="n">
        <v>39</v>
      </c>
      <c r="C6465" s="7" t="n">
        <v>12</v>
      </c>
      <c r="D6465" s="7" t="n">
        <v>65533</v>
      </c>
      <c r="E6465" s="7" t="n">
        <v>204</v>
      </c>
      <c r="F6465" s="7" t="n">
        <v>0</v>
      </c>
      <c r="G6465" s="7" t="n">
        <v>2</v>
      </c>
      <c r="H6465" s="7" t="n">
        <v>3</v>
      </c>
      <c r="I6465" s="7" t="s">
        <v>12</v>
      </c>
      <c r="J6465" s="7" t="n">
        <v>0</v>
      </c>
      <c r="K6465" s="7" t="n">
        <v>0</v>
      </c>
      <c r="L6465" s="7" t="n">
        <v>0</v>
      </c>
      <c r="M6465" s="7" t="n">
        <v>0</v>
      </c>
      <c r="N6465" s="7" t="n">
        <v>0</v>
      </c>
      <c r="O6465" s="7" t="n">
        <v>0</v>
      </c>
      <c r="P6465" s="7" t="n">
        <v>1</v>
      </c>
      <c r="Q6465" s="7" t="n">
        <v>1</v>
      </c>
      <c r="R6465" s="7" t="n">
        <v>1</v>
      </c>
      <c r="S6465" s="7" t="n">
        <v>255</v>
      </c>
    </row>
    <row r="6466" spans="1:19">
      <c r="A6466" t="s">
        <v>4</v>
      </c>
      <c r="B6466" s="4" t="s">
        <v>5</v>
      </c>
      <c r="C6466" s="4" t="s">
        <v>10</v>
      </c>
      <c r="D6466" s="4" t="s">
        <v>9</v>
      </c>
      <c r="E6466" s="4" t="s">
        <v>9</v>
      </c>
      <c r="F6466" s="4" t="s">
        <v>9</v>
      </c>
      <c r="G6466" s="4" t="s">
        <v>9</v>
      </c>
      <c r="H6466" s="4" t="s">
        <v>10</v>
      </c>
      <c r="I6466" s="4" t="s">
        <v>13</v>
      </c>
    </row>
    <row r="6467" spans="1:19">
      <c r="A6467" t="n">
        <v>52537</v>
      </c>
      <c r="B6467" s="70" t="n">
        <v>66</v>
      </c>
      <c r="C6467" s="7" t="n">
        <v>2</v>
      </c>
      <c r="D6467" s="7" t="n">
        <v>1065353216</v>
      </c>
      <c r="E6467" s="7" t="n">
        <v>1065353216</v>
      </c>
      <c r="F6467" s="7" t="n">
        <v>1065353216</v>
      </c>
      <c r="G6467" s="7" t="n">
        <v>1065353216</v>
      </c>
      <c r="H6467" s="7" t="n">
        <v>1000</v>
      </c>
      <c r="I6467" s="7" t="n">
        <v>3</v>
      </c>
    </row>
    <row r="6468" spans="1:19">
      <c r="A6468" t="s">
        <v>4</v>
      </c>
      <c r="B6468" s="4" t="s">
        <v>5</v>
      </c>
      <c r="C6468" s="4" t="s">
        <v>13</v>
      </c>
      <c r="D6468" s="4" t="s">
        <v>10</v>
      </c>
      <c r="E6468" s="4" t="s">
        <v>10</v>
      </c>
      <c r="F6468" s="4" t="s">
        <v>10</v>
      </c>
      <c r="G6468" s="4" t="s">
        <v>10</v>
      </c>
      <c r="H6468" s="4" t="s">
        <v>10</v>
      </c>
      <c r="I6468" s="4" t="s">
        <v>6</v>
      </c>
      <c r="J6468" s="4" t="s">
        <v>18</v>
      </c>
      <c r="K6468" s="4" t="s">
        <v>18</v>
      </c>
      <c r="L6468" s="4" t="s">
        <v>18</v>
      </c>
      <c r="M6468" s="4" t="s">
        <v>9</v>
      </c>
      <c r="N6468" s="4" t="s">
        <v>9</v>
      </c>
      <c r="O6468" s="4" t="s">
        <v>18</v>
      </c>
      <c r="P6468" s="4" t="s">
        <v>18</v>
      </c>
      <c r="Q6468" s="4" t="s">
        <v>18</v>
      </c>
      <c r="R6468" s="4" t="s">
        <v>18</v>
      </c>
      <c r="S6468" s="4" t="s">
        <v>13</v>
      </c>
    </row>
    <row r="6469" spans="1:19">
      <c r="A6469" t="n">
        <v>52559</v>
      </c>
      <c r="B6469" s="31" t="n">
        <v>39</v>
      </c>
      <c r="C6469" s="7" t="n">
        <v>12</v>
      </c>
      <c r="D6469" s="7" t="n">
        <v>65533</v>
      </c>
      <c r="E6469" s="7" t="n">
        <v>204</v>
      </c>
      <c r="F6469" s="7" t="n">
        <v>0</v>
      </c>
      <c r="G6469" s="7" t="n">
        <v>3</v>
      </c>
      <c r="H6469" s="7" t="n">
        <v>3</v>
      </c>
      <c r="I6469" s="7" t="s">
        <v>12</v>
      </c>
      <c r="J6469" s="7" t="n">
        <v>0</v>
      </c>
      <c r="K6469" s="7" t="n">
        <v>0</v>
      </c>
      <c r="L6469" s="7" t="n">
        <v>0</v>
      </c>
      <c r="M6469" s="7" t="n">
        <v>0</v>
      </c>
      <c r="N6469" s="7" t="n">
        <v>0</v>
      </c>
      <c r="O6469" s="7" t="n">
        <v>0</v>
      </c>
      <c r="P6469" s="7" t="n">
        <v>1</v>
      </c>
      <c r="Q6469" s="7" t="n">
        <v>1</v>
      </c>
      <c r="R6469" s="7" t="n">
        <v>1</v>
      </c>
      <c r="S6469" s="7" t="n">
        <v>255</v>
      </c>
    </row>
    <row r="6470" spans="1:19">
      <c r="A6470" t="s">
        <v>4</v>
      </c>
      <c r="B6470" s="4" t="s">
        <v>5</v>
      </c>
      <c r="C6470" s="4" t="s">
        <v>10</v>
      </c>
      <c r="D6470" s="4" t="s">
        <v>9</v>
      </c>
      <c r="E6470" s="4" t="s">
        <v>9</v>
      </c>
      <c r="F6470" s="4" t="s">
        <v>9</v>
      </c>
      <c r="G6470" s="4" t="s">
        <v>9</v>
      </c>
      <c r="H6470" s="4" t="s">
        <v>10</v>
      </c>
      <c r="I6470" s="4" t="s">
        <v>13</v>
      </c>
    </row>
    <row r="6471" spans="1:19">
      <c r="A6471" t="n">
        <v>52609</v>
      </c>
      <c r="B6471" s="70" t="n">
        <v>66</v>
      </c>
      <c r="C6471" s="7" t="n">
        <v>3</v>
      </c>
      <c r="D6471" s="7" t="n">
        <v>1065353216</v>
      </c>
      <c r="E6471" s="7" t="n">
        <v>1065353216</v>
      </c>
      <c r="F6471" s="7" t="n">
        <v>1065353216</v>
      </c>
      <c r="G6471" s="7" t="n">
        <v>1065353216</v>
      </c>
      <c r="H6471" s="7" t="n">
        <v>1000</v>
      </c>
      <c r="I6471" s="7" t="n">
        <v>3</v>
      </c>
    </row>
    <row r="6472" spans="1:19">
      <c r="A6472" t="s">
        <v>4</v>
      </c>
      <c r="B6472" s="4" t="s">
        <v>5</v>
      </c>
      <c r="C6472" s="4" t="s">
        <v>13</v>
      </c>
      <c r="D6472" s="4" t="s">
        <v>10</v>
      </c>
      <c r="E6472" s="4" t="s">
        <v>18</v>
      </c>
      <c r="F6472" s="4" t="s">
        <v>10</v>
      </c>
      <c r="G6472" s="4" t="s">
        <v>9</v>
      </c>
      <c r="H6472" s="4" t="s">
        <v>9</v>
      </c>
      <c r="I6472" s="4" t="s">
        <v>10</v>
      </c>
      <c r="J6472" s="4" t="s">
        <v>10</v>
      </c>
      <c r="K6472" s="4" t="s">
        <v>9</v>
      </c>
      <c r="L6472" s="4" t="s">
        <v>9</v>
      </c>
      <c r="M6472" s="4" t="s">
        <v>9</v>
      </c>
      <c r="N6472" s="4" t="s">
        <v>9</v>
      </c>
      <c r="O6472" s="4" t="s">
        <v>6</v>
      </c>
    </row>
    <row r="6473" spans="1:19">
      <c r="A6473" t="n">
        <v>52631</v>
      </c>
      <c r="B6473" s="14" t="n">
        <v>50</v>
      </c>
      <c r="C6473" s="7" t="n">
        <v>0</v>
      </c>
      <c r="D6473" s="7" t="n">
        <v>5302</v>
      </c>
      <c r="E6473" s="7" t="n">
        <v>1</v>
      </c>
      <c r="F6473" s="7" t="n">
        <v>0</v>
      </c>
      <c r="G6473" s="7" t="n">
        <v>0</v>
      </c>
      <c r="H6473" s="7" t="n">
        <v>0</v>
      </c>
      <c r="I6473" s="7" t="n">
        <v>0</v>
      </c>
      <c r="J6473" s="7" t="n">
        <v>65533</v>
      </c>
      <c r="K6473" s="7" t="n">
        <v>0</v>
      </c>
      <c r="L6473" s="7" t="n">
        <v>0</v>
      </c>
      <c r="M6473" s="7" t="n">
        <v>0</v>
      </c>
      <c r="N6473" s="7" t="n">
        <v>0</v>
      </c>
      <c r="O6473" s="7" t="s">
        <v>12</v>
      </c>
    </row>
    <row r="6474" spans="1:19">
      <c r="A6474" t="s">
        <v>4</v>
      </c>
      <c r="B6474" s="4" t="s">
        <v>5</v>
      </c>
      <c r="C6474" s="4" t="s">
        <v>10</v>
      </c>
    </row>
    <row r="6475" spans="1:19">
      <c r="A6475" t="n">
        <v>52670</v>
      </c>
      <c r="B6475" s="30" t="n">
        <v>16</v>
      </c>
      <c r="C6475" s="7" t="n">
        <v>400</v>
      </c>
    </row>
    <row r="6476" spans="1:19">
      <c r="A6476" t="s">
        <v>4</v>
      </c>
      <c r="B6476" s="4" t="s">
        <v>5</v>
      </c>
      <c r="C6476" s="4" t="s">
        <v>13</v>
      </c>
      <c r="D6476" s="4" t="s">
        <v>10</v>
      </c>
      <c r="E6476" s="4" t="s">
        <v>10</v>
      </c>
      <c r="F6476" s="4" t="s">
        <v>10</v>
      </c>
      <c r="G6476" s="4" t="s">
        <v>10</v>
      </c>
      <c r="H6476" s="4" t="s">
        <v>10</v>
      </c>
      <c r="I6476" s="4" t="s">
        <v>6</v>
      </c>
      <c r="J6476" s="4" t="s">
        <v>18</v>
      </c>
      <c r="K6476" s="4" t="s">
        <v>18</v>
      </c>
      <c r="L6476" s="4" t="s">
        <v>18</v>
      </c>
      <c r="M6476" s="4" t="s">
        <v>9</v>
      </c>
      <c r="N6476" s="4" t="s">
        <v>9</v>
      </c>
      <c r="O6476" s="4" t="s">
        <v>18</v>
      </c>
      <c r="P6476" s="4" t="s">
        <v>18</v>
      </c>
      <c r="Q6476" s="4" t="s">
        <v>18</v>
      </c>
      <c r="R6476" s="4" t="s">
        <v>18</v>
      </c>
      <c r="S6476" s="4" t="s">
        <v>13</v>
      </c>
    </row>
    <row r="6477" spans="1:19">
      <c r="A6477" t="n">
        <v>52673</v>
      </c>
      <c r="B6477" s="31" t="n">
        <v>39</v>
      </c>
      <c r="C6477" s="7" t="n">
        <v>12</v>
      </c>
      <c r="D6477" s="7" t="n">
        <v>65533</v>
      </c>
      <c r="E6477" s="7" t="n">
        <v>204</v>
      </c>
      <c r="F6477" s="7" t="n">
        <v>0</v>
      </c>
      <c r="G6477" s="7" t="n">
        <v>4</v>
      </c>
      <c r="H6477" s="7" t="n">
        <v>3</v>
      </c>
      <c r="I6477" s="7" t="s">
        <v>12</v>
      </c>
      <c r="J6477" s="7" t="n">
        <v>0</v>
      </c>
      <c r="K6477" s="7" t="n">
        <v>0</v>
      </c>
      <c r="L6477" s="7" t="n">
        <v>0</v>
      </c>
      <c r="M6477" s="7" t="n">
        <v>0</v>
      </c>
      <c r="N6477" s="7" t="n">
        <v>0</v>
      </c>
      <c r="O6477" s="7" t="n">
        <v>0</v>
      </c>
      <c r="P6477" s="7" t="n">
        <v>1</v>
      </c>
      <c r="Q6477" s="7" t="n">
        <v>1</v>
      </c>
      <c r="R6477" s="7" t="n">
        <v>1</v>
      </c>
      <c r="S6477" s="7" t="n">
        <v>255</v>
      </c>
    </row>
    <row r="6478" spans="1:19">
      <c r="A6478" t="s">
        <v>4</v>
      </c>
      <c r="B6478" s="4" t="s">
        <v>5</v>
      </c>
      <c r="C6478" s="4" t="s">
        <v>10</v>
      </c>
      <c r="D6478" s="4" t="s">
        <v>9</v>
      </c>
      <c r="E6478" s="4" t="s">
        <v>9</v>
      </c>
      <c r="F6478" s="4" t="s">
        <v>9</v>
      </c>
      <c r="G6478" s="4" t="s">
        <v>9</v>
      </c>
      <c r="H6478" s="4" t="s">
        <v>10</v>
      </c>
      <c r="I6478" s="4" t="s">
        <v>13</v>
      </c>
    </row>
    <row r="6479" spans="1:19">
      <c r="A6479" t="n">
        <v>52723</v>
      </c>
      <c r="B6479" s="70" t="n">
        <v>66</v>
      </c>
      <c r="C6479" s="7" t="n">
        <v>4</v>
      </c>
      <c r="D6479" s="7" t="n">
        <v>1065353216</v>
      </c>
      <c r="E6479" s="7" t="n">
        <v>1065353216</v>
      </c>
      <c r="F6479" s="7" t="n">
        <v>1065353216</v>
      </c>
      <c r="G6479" s="7" t="n">
        <v>1065353216</v>
      </c>
      <c r="H6479" s="7" t="n">
        <v>1000</v>
      </c>
      <c r="I6479" s="7" t="n">
        <v>3</v>
      </c>
    </row>
    <row r="6480" spans="1:19">
      <c r="A6480" t="s">
        <v>4</v>
      </c>
      <c r="B6480" s="4" t="s">
        <v>5</v>
      </c>
      <c r="C6480" s="4" t="s">
        <v>13</v>
      </c>
      <c r="D6480" s="4" t="s">
        <v>10</v>
      </c>
      <c r="E6480" s="4" t="s">
        <v>10</v>
      </c>
      <c r="F6480" s="4" t="s">
        <v>10</v>
      </c>
      <c r="G6480" s="4" t="s">
        <v>10</v>
      </c>
      <c r="H6480" s="4" t="s">
        <v>10</v>
      </c>
      <c r="I6480" s="4" t="s">
        <v>6</v>
      </c>
      <c r="J6480" s="4" t="s">
        <v>18</v>
      </c>
      <c r="K6480" s="4" t="s">
        <v>18</v>
      </c>
      <c r="L6480" s="4" t="s">
        <v>18</v>
      </c>
      <c r="M6480" s="4" t="s">
        <v>9</v>
      </c>
      <c r="N6480" s="4" t="s">
        <v>9</v>
      </c>
      <c r="O6480" s="4" t="s">
        <v>18</v>
      </c>
      <c r="P6480" s="4" t="s">
        <v>18</v>
      </c>
      <c r="Q6480" s="4" t="s">
        <v>18</v>
      </c>
      <c r="R6480" s="4" t="s">
        <v>18</v>
      </c>
      <c r="S6480" s="4" t="s">
        <v>13</v>
      </c>
    </row>
    <row r="6481" spans="1:19">
      <c r="A6481" t="n">
        <v>52745</v>
      </c>
      <c r="B6481" s="31" t="n">
        <v>39</v>
      </c>
      <c r="C6481" s="7" t="n">
        <v>12</v>
      </c>
      <c r="D6481" s="7" t="n">
        <v>65533</v>
      </c>
      <c r="E6481" s="7" t="n">
        <v>204</v>
      </c>
      <c r="F6481" s="7" t="n">
        <v>0</v>
      </c>
      <c r="G6481" s="7" t="n">
        <v>6</v>
      </c>
      <c r="H6481" s="7" t="n">
        <v>3</v>
      </c>
      <c r="I6481" s="7" t="s">
        <v>12</v>
      </c>
      <c r="J6481" s="7" t="n">
        <v>0</v>
      </c>
      <c r="K6481" s="7" t="n">
        <v>0</v>
      </c>
      <c r="L6481" s="7" t="n">
        <v>0</v>
      </c>
      <c r="M6481" s="7" t="n">
        <v>0</v>
      </c>
      <c r="N6481" s="7" t="n">
        <v>0</v>
      </c>
      <c r="O6481" s="7" t="n">
        <v>0</v>
      </c>
      <c r="P6481" s="7" t="n">
        <v>1</v>
      </c>
      <c r="Q6481" s="7" t="n">
        <v>1</v>
      </c>
      <c r="R6481" s="7" t="n">
        <v>1</v>
      </c>
      <c r="S6481" s="7" t="n">
        <v>255</v>
      </c>
    </row>
    <row r="6482" spans="1:19">
      <c r="A6482" t="s">
        <v>4</v>
      </c>
      <c r="B6482" s="4" t="s">
        <v>5</v>
      </c>
      <c r="C6482" s="4" t="s">
        <v>10</v>
      </c>
      <c r="D6482" s="4" t="s">
        <v>9</v>
      </c>
      <c r="E6482" s="4" t="s">
        <v>9</v>
      </c>
      <c r="F6482" s="4" t="s">
        <v>9</v>
      </c>
      <c r="G6482" s="4" t="s">
        <v>9</v>
      </c>
      <c r="H6482" s="4" t="s">
        <v>10</v>
      </c>
      <c r="I6482" s="4" t="s">
        <v>13</v>
      </c>
    </row>
    <row r="6483" spans="1:19">
      <c r="A6483" t="n">
        <v>52795</v>
      </c>
      <c r="B6483" s="70" t="n">
        <v>66</v>
      </c>
      <c r="C6483" s="7" t="n">
        <v>6</v>
      </c>
      <c r="D6483" s="7" t="n">
        <v>1065353216</v>
      </c>
      <c r="E6483" s="7" t="n">
        <v>1065353216</v>
      </c>
      <c r="F6483" s="7" t="n">
        <v>1065353216</v>
      </c>
      <c r="G6483" s="7" t="n">
        <v>1065353216</v>
      </c>
      <c r="H6483" s="7" t="n">
        <v>1000</v>
      </c>
      <c r="I6483" s="7" t="n">
        <v>3</v>
      </c>
    </row>
    <row r="6484" spans="1:19">
      <c r="A6484" t="s">
        <v>4</v>
      </c>
      <c r="B6484" s="4" t="s">
        <v>5</v>
      </c>
      <c r="C6484" s="4" t="s">
        <v>13</v>
      </c>
      <c r="D6484" s="4" t="s">
        <v>10</v>
      </c>
      <c r="E6484" s="4" t="s">
        <v>10</v>
      </c>
      <c r="F6484" s="4" t="s">
        <v>10</v>
      </c>
      <c r="G6484" s="4" t="s">
        <v>10</v>
      </c>
      <c r="H6484" s="4" t="s">
        <v>10</v>
      </c>
      <c r="I6484" s="4" t="s">
        <v>6</v>
      </c>
      <c r="J6484" s="4" t="s">
        <v>18</v>
      </c>
      <c r="K6484" s="4" t="s">
        <v>18</v>
      </c>
      <c r="L6484" s="4" t="s">
        <v>18</v>
      </c>
      <c r="M6484" s="4" t="s">
        <v>9</v>
      </c>
      <c r="N6484" s="4" t="s">
        <v>9</v>
      </c>
      <c r="O6484" s="4" t="s">
        <v>18</v>
      </c>
      <c r="P6484" s="4" t="s">
        <v>18</v>
      </c>
      <c r="Q6484" s="4" t="s">
        <v>18</v>
      </c>
      <c r="R6484" s="4" t="s">
        <v>18</v>
      </c>
      <c r="S6484" s="4" t="s">
        <v>13</v>
      </c>
    </row>
    <row r="6485" spans="1:19">
      <c r="A6485" t="n">
        <v>52817</v>
      </c>
      <c r="B6485" s="31" t="n">
        <v>39</v>
      </c>
      <c r="C6485" s="7" t="n">
        <v>12</v>
      </c>
      <c r="D6485" s="7" t="n">
        <v>65533</v>
      </c>
      <c r="E6485" s="7" t="n">
        <v>204</v>
      </c>
      <c r="F6485" s="7" t="n">
        <v>0</v>
      </c>
      <c r="G6485" s="7" t="n">
        <v>7</v>
      </c>
      <c r="H6485" s="7" t="n">
        <v>3</v>
      </c>
      <c r="I6485" s="7" t="s">
        <v>12</v>
      </c>
      <c r="J6485" s="7" t="n">
        <v>0</v>
      </c>
      <c r="K6485" s="7" t="n">
        <v>0</v>
      </c>
      <c r="L6485" s="7" t="n">
        <v>0</v>
      </c>
      <c r="M6485" s="7" t="n">
        <v>0</v>
      </c>
      <c r="N6485" s="7" t="n">
        <v>0</v>
      </c>
      <c r="O6485" s="7" t="n">
        <v>0</v>
      </c>
      <c r="P6485" s="7" t="n">
        <v>1</v>
      </c>
      <c r="Q6485" s="7" t="n">
        <v>1</v>
      </c>
      <c r="R6485" s="7" t="n">
        <v>1</v>
      </c>
      <c r="S6485" s="7" t="n">
        <v>255</v>
      </c>
    </row>
    <row r="6486" spans="1:19">
      <c r="A6486" t="s">
        <v>4</v>
      </c>
      <c r="B6486" s="4" t="s">
        <v>5</v>
      </c>
      <c r="C6486" s="4" t="s">
        <v>10</v>
      </c>
      <c r="D6486" s="4" t="s">
        <v>9</v>
      </c>
      <c r="E6486" s="4" t="s">
        <v>9</v>
      </c>
      <c r="F6486" s="4" t="s">
        <v>9</v>
      </c>
      <c r="G6486" s="4" t="s">
        <v>9</v>
      </c>
      <c r="H6486" s="4" t="s">
        <v>10</v>
      </c>
      <c r="I6486" s="4" t="s">
        <v>13</v>
      </c>
    </row>
    <row r="6487" spans="1:19">
      <c r="A6487" t="n">
        <v>52867</v>
      </c>
      <c r="B6487" s="70" t="n">
        <v>66</v>
      </c>
      <c r="C6487" s="7" t="n">
        <v>7</v>
      </c>
      <c r="D6487" s="7" t="n">
        <v>1065353216</v>
      </c>
      <c r="E6487" s="7" t="n">
        <v>1065353216</v>
      </c>
      <c r="F6487" s="7" t="n">
        <v>1065353216</v>
      </c>
      <c r="G6487" s="7" t="n">
        <v>1065353216</v>
      </c>
      <c r="H6487" s="7" t="n">
        <v>1000</v>
      </c>
      <c r="I6487" s="7" t="n">
        <v>3</v>
      </c>
    </row>
    <row r="6488" spans="1:19">
      <c r="A6488" t="s">
        <v>4</v>
      </c>
      <c r="B6488" s="4" t="s">
        <v>5</v>
      </c>
      <c r="C6488" s="4" t="s">
        <v>13</v>
      </c>
      <c r="D6488" s="4" t="s">
        <v>10</v>
      </c>
      <c r="E6488" s="4" t="s">
        <v>18</v>
      </c>
      <c r="F6488" s="4" t="s">
        <v>10</v>
      </c>
      <c r="G6488" s="4" t="s">
        <v>9</v>
      </c>
      <c r="H6488" s="4" t="s">
        <v>9</v>
      </c>
      <c r="I6488" s="4" t="s">
        <v>10</v>
      </c>
      <c r="J6488" s="4" t="s">
        <v>10</v>
      </c>
      <c r="K6488" s="4" t="s">
        <v>9</v>
      </c>
      <c r="L6488" s="4" t="s">
        <v>9</v>
      </c>
      <c r="M6488" s="4" t="s">
        <v>9</v>
      </c>
      <c r="N6488" s="4" t="s">
        <v>9</v>
      </c>
      <c r="O6488" s="4" t="s">
        <v>6</v>
      </c>
    </row>
    <row r="6489" spans="1:19">
      <c r="A6489" t="n">
        <v>52889</v>
      </c>
      <c r="B6489" s="14" t="n">
        <v>50</v>
      </c>
      <c r="C6489" s="7" t="n">
        <v>0</v>
      </c>
      <c r="D6489" s="7" t="n">
        <v>5302</v>
      </c>
      <c r="E6489" s="7" t="n">
        <v>0.800000011920929</v>
      </c>
      <c r="F6489" s="7" t="n">
        <v>0</v>
      </c>
      <c r="G6489" s="7" t="n">
        <v>0</v>
      </c>
      <c r="H6489" s="7" t="n">
        <v>0</v>
      </c>
      <c r="I6489" s="7" t="n">
        <v>0</v>
      </c>
      <c r="J6489" s="7" t="n">
        <v>65533</v>
      </c>
      <c r="K6489" s="7" t="n">
        <v>0</v>
      </c>
      <c r="L6489" s="7" t="n">
        <v>0</v>
      </c>
      <c r="M6489" s="7" t="n">
        <v>0</v>
      </c>
      <c r="N6489" s="7" t="n">
        <v>0</v>
      </c>
      <c r="O6489" s="7" t="s">
        <v>12</v>
      </c>
    </row>
    <row r="6490" spans="1:19">
      <c r="A6490" t="s">
        <v>4</v>
      </c>
      <c r="B6490" s="4" t="s">
        <v>5</v>
      </c>
      <c r="C6490" s="4" t="s">
        <v>10</v>
      </c>
    </row>
    <row r="6491" spans="1:19">
      <c r="A6491" t="n">
        <v>52928</v>
      </c>
      <c r="B6491" s="30" t="n">
        <v>16</v>
      </c>
      <c r="C6491" s="7" t="n">
        <v>400</v>
      </c>
    </row>
    <row r="6492" spans="1:19">
      <c r="A6492" t="s">
        <v>4</v>
      </c>
      <c r="B6492" s="4" t="s">
        <v>5</v>
      </c>
      <c r="C6492" s="4" t="s">
        <v>13</v>
      </c>
      <c r="D6492" s="4" t="s">
        <v>10</v>
      </c>
      <c r="E6492" s="4" t="s">
        <v>10</v>
      </c>
      <c r="F6492" s="4" t="s">
        <v>10</v>
      </c>
      <c r="G6492" s="4" t="s">
        <v>10</v>
      </c>
      <c r="H6492" s="4" t="s">
        <v>10</v>
      </c>
      <c r="I6492" s="4" t="s">
        <v>6</v>
      </c>
      <c r="J6492" s="4" t="s">
        <v>18</v>
      </c>
      <c r="K6492" s="4" t="s">
        <v>18</v>
      </c>
      <c r="L6492" s="4" t="s">
        <v>18</v>
      </c>
      <c r="M6492" s="4" t="s">
        <v>9</v>
      </c>
      <c r="N6492" s="4" t="s">
        <v>9</v>
      </c>
      <c r="O6492" s="4" t="s">
        <v>18</v>
      </c>
      <c r="P6492" s="4" t="s">
        <v>18</v>
      </c>
      <c r="Q6492" s="4" t="s">
        <v>18</v>
      </c>
      <c r="R6492" s="4" t="s">
        <v>18</v>
      </c>
      <c r="S6492" s="4" t="s">
        <v>13</v>
      </c>
    </row>
    <row r="6493" spans="1:19">
      <c r="A6493" t="n">
        <v>52931</v>
      </c>
      <c r="B6493" s="31" t="n">
        <v>39</v>
      </c>
      <c r="C6493" s="7" t="n">
        <v>12</v>
      </c>
      <c r="D6493" s="7" t="n">
        <v>65533</v>
      </c>
      <c r="E6493" s="7" t="n">
        <v>204</v>
      </c>
      <c r="F6493" s="7" t="n">
        <v>0</v>
      </c>
      <c r="G6493" s="7" t="n">
        <v>8</v>
      </c>
      <c r="H6493" s="7" t="n">
        <v>3</v>
      </c>
      <c r="I6493" s="7" t="s">
        <v>12</v>
      </c>
      <c r="J6493" s="7" t="n">
        <v>0</v>
      </c>
      <c r="K6493" s="7" t="n">
        <v>0</v>
      </c>
      <c r="L6493" s="7" t="n">
        <v>0</v>
      </c>
      <c r="M6493" s="7" t="n">
        <v>0</v>
      </c>
      <c r="N6493" s="7" t="n">
        <v>0</v>
      </c>
      <c r="O6493" s="7" t="n">
        <v>0</v>
      </c>
      <c r="P6493" s="7" t="n">
        <v>1</v>
      </c>
      <c r="Q6493" s="7" t="n">
        <v>1</v>
      </c>
      <c r="R6493" s="7" t="n">
        <v>1</v>
      </c>
      <c r="S6493" s="7" t="n">
        <v>255</v>
      </c>
    </row>
    <row r="6494" spans="1:19">
      <c r="A6494" t="s">
        <v>4</v>
      </c>
      <c r="B6494" s="4" t="s">
        <v>5</v>
      </c>
      <c r="C6494" s="4" t="s">
        <v>10</v>
      </c>
      <c r="D6494" s="4" t="s">
        <v>9</v>
      </c>
      <c r="E6494" s="4" t="s">
        <v>9</v>
      </c>
      <c r="F6494" s="4" t="s">
        <v>9</v>
      </c>
      <c r="G6494" s="4" t="s">
        <v>9</v>
      </c>
      <c r="H6494" s="4" t="s">
        <v>10</v>
      </c>
      <c r="I6494" s="4" t="s">
        <v>13</v>
      </c>
    </row>
    <row r="6495" spans="1:19">
      <c r="A6495" t="n">
        <v>52981</v>
      </c>
      <c r="B6495" s="70" t="n">
        <v>66</v>
      </c>
      <c r="C6495" s="7" t="n">
        <v>8</v>
      </c>
      <c r="D6495" s="7" t="n">
        <v>1065353216</v>
      </c>
      <c r="E6495" s="7" t="n">
        <v>1065353216</v>
      </c>
      <c r="F6495" s="7" t="n">
        <v>1065353216</v>
      </c>
      <c r="G6495" s="7" t="n">
        <v>1065353216</v>
      </c>
      <c r="H6495" s="7" t="n">
        <v>1000</v>
      </c>
      <c r="I6495" s="7" t="n">
        <v>3</v>
      </c>
    </row>
    <row r="6496" spans="1:19">
      <c r="A6496" t="s">
        <v>4</v>
      </c>
      <c r="B6496" s="4" t="s">
        <v>5</v>
      </c>
      <c r="C6496" s="4" t="s">
        <v>13</v>
      </c>
      <c r="D6496" s="4" t="s">
        <v>10</v>
      </c>
      <c r="E6496" s="4" t="s">
        <v>10</v>
      </c>
      <c r="F6496" s="4" t="s">
        <v>10</v>
      </c>
      <c r="G6496" s="4" t="s">
        <v>10</v>
      </c>
      <c r="H6496" s="4" t="s">
        <v>10</v>
      </c>
      <c r="I6496" s="4" t="s">
        <v>6</v>
      </c>
      <c r="J6496" s="4" t="s">
        <v>18</v>
      </c>
      <c r="K6496" s="4" t="s">
        <v>18</v>
      </c>
      <c r="L6496" s="4" t="s">
        <v>18</v>
      </c>
      <c r="M6496" s="4" t="s">
        <v>9</v>
      </c>
      <c r="N6496" s="4" t="s">
        <v>9</v>
      </c>
      <c r="O6496" s="4" t="s">
        <v>18</v>
      </c>
      <c r="P6496" s="4" t="s">
        <v>18</v>
      </c>
      <c r="Q6496" s="4" t="s">
        <v>18</v>
      </c>
      <c r="R6496" s="4" t="s">
        <v>18</v>
      </c>
      <c r="S6496" s="4" t="s">
        <v>13</v>
      </c>
    </row>
    <row r="6497" spans="1:19">
      <c r="A6497" t="n">
        <v>53003</v>
      </c>
      <c r="B6497" s="31" t="n">
        <v>39</v>
      </c>
      <c r="C6497" s="7" t="n">
        <v>12</v>
      </c>
      <c r="D6497" s="7" t="n">
        <v>65533</v>
      </c>
      <c r="E6497" s="7" t="n">
        <v>204</v>
      </c>
      <c r="F6497" s="7" t="n">
        <v>0</v>
      </c>
      <c r="G6497" s="7" t="n">
        <v>9</v>
      </c>
      <c r="H6497" s="7" t="n">
        <v>3</v>
      </c>
      <c r="I6497" s="7" t="s">
        <v>12</v>
      </c>
      <c r="J6497" s="7" t="n">
        <v>0</v>
      </c>
      <c r="K6497" s="7" t="n">
        <v>0</v>
      </c>
      <c r="L6497" s="7" t="n">
        <v>0</v>
      </c>
      <c r="M6497" s="7" t="n">
        <v>0</v>
      </c>
      <c r="N6497" s="7" t="n">
        <v>0</v>
      </c>
      <c r="O6497" s="7" t="n">
        <v>0</v>
      </c>
      <c r="P6497" s="7" t="n">
        <v>1</v>
      </c>
      <c r="Q6497" s="7" t="n">
        <v>1</v>
      </c>
      <c r="R6497" s="7" t="n">
        <v>1</v>
      </c>
      <c r="S6497" s="7" t="n">
        <v>255</v>
      </c>
    </row>
    <row r="6498" spans="1:19">
      <c r="A6498" t="s">
        <v>4</v>
      </c>
      <c r="B6498" s="4" t="s">
        <v>5</v>
      </c>
      <c r="C6498" s="4" t="s">
        <v>10</v>
      </c>
      <c r="D6498" s="4" t="s">
        <v>9</v>
      </c>
      <c r="E6498" s="4" t="s">
        <v>9</v>
      </c>
      <c r="F6498" s="4" t="s">
        <v>9</v>
      </c>
      <c r="G6498" s="4" t="s">
        <v>9</v>
      </c>
      <c r="H6498" s="4" t="s">
        <v>10</v>
      </c>
      <c r="I6498" s="4" t="s">
        <v>13</v>
      </c>
    </row>
    <row r="6499" spans="1:19">
      <c r="A6499" t="n">
        <v>53053</v>
      </c>
      <c r="B6499" s="70" t="n">
        <v>66</v>
      </c>
      <c r="C6499" s="7" t="n">
        <v>9</v>
      </c>
      <c r="D6499" s="7" t="n">
        <v>1065353216</v>
      </c>
      <c r="E6499" s="7" t="n">
        <v>1065353216</v>
      </c>
      <c r="F6499" s="7" t="n">
        <v>1065353216</v>
      </c>
      <c r="G6499" s="7" t="n">
        <v>1065353216</v>
      </c>
      <c r="H6499" s="7" t="n">
        <v>1000</v>
      </c>
      <c r="I6499" s="7" t="n">
        <v>3</v>
      </c>
    </row>
    <row r="6500" spans="1:19">
      <c r="A6500" t="s">
        <v>4</v>
      </c>
      <c r="B6500" s="4" t="s">
        <v>5</v>
      </c>
      <c r="C6500" s="4" t="s">
        <v>13</v>
      </c>
      <c r="D6500" s="4" t="s">
        <v>10</v>
      </c>
      <c r="E6500" s="4" t="s">
        <v>10</v>
      </c>
      <c r="F6500" s="4" t="s">
        <v>10</v>
      </c>
      <c r="G6500" s="4" t="s">
        <v>10</v>
      </c>
      <c r="H6500" s="4" t="s">
        <v>10</v>
      </c>
      <c r="I6500" s="4" t="s">
        <v>6</v>
      </c>
      <c r="J6500" s="4" t="s">
        <v>18</v>
      </c>
      <c r="K6500" s="4" t="s">
        <v>18</v>
      </c>
      <c r="L6500" s="4" t="s">
        <v>18</v>
      </c>
      <c r="M6500" s="4" t="s">
        <v>9</v>
      </c>
      <c r="N6500" s="4" t="s">
        <v>9</v>
      </c>
      <c r="O6500" s="4" t="s">
        <v>18</v>
      </c>
      <c r="P6500" s="4" t="s">
        <v>18</v>
      </c>
      <c r="Q6500" s="4" t="s">
        <v>18</v>
      </c>
      <c r="R6500" s="4" t="s">
        <v>18</v>
      </c>
      <c r="S6500" s="4" t="s">
        <v>13</v>
      </c>
    </row>
    <row r="6501" spans="1:19">
      <c r="A6501" t="n">
        <v>53075</v>
      </c>
      <c r="B6501" s="31" t="n">
        <v>39</v>
      </c>
      <c r="C6501" s="7" t="n">
        <v>12</v>
      </c>
      <c r="D6501" s="7" t="n">
        <v>65533</v>
      </c>
      <c r="E6501" s="7" t="n">
        <v>204</v>
      </c>
      <c r="F6501" s="7" t="n">
        <v>0</v>
      </c>
      <c r="G6501" s="7" t="n">
        <v>7030</v>
      </c>
      <c r="H6501" s="7" t="n">
        <v>3</v>
      </c>
      <c r="I6501" s="7" t="s">
        <v>12</v>
      </c>
      <c r="J6501" s="7" t="n">
        <v>0</v>
      </c>
      <c r="K6501" s="7" t="n">
        <v>0</v>
      </c>
      <c r="L6501" s="7" t="n">
        <v>0</v>
      </c>
      <c r="M6501" s="7" t="n">
        <v>0</v>
      </c>
      <c r="N6501" s="7" t="n">
        <v>0</v>
      </c>
      <c r="O6501" s="7" t="n">
        <v>0</v>
      </c>
      <c r="P6501" s="7" t="n">
        <v>1</v>
      </c>
      <c r="Q6501" s="7" t="n">
        <v>1</v>
      </c>
      <c r="R6501" s="7" t="n">
        <v>1</v>
      </c>
      <c r="S6501" s="7" t="n">
        <v>255</v>
      </c>
    </row>
    <row r="6502" spans="1:19">
      <c r="A6502" t="s">
        <v>4</v>
      </c>
      <c r="B6502" s="4" t="s">
        <v>5</v>
      </c>
      <c r="C6502" s="4" t="s">
        <v>10</v>
      </c>
      <c r="D6502" s="4" t="s">
        <v>9</v>
      </c>
      <c r="E6502" s="4" t="s">
        <v>9</v>
      </c>
      <c r="F6502" s="4" t="s">
        <v>9</v>
      </c>
      <c r="G6502" s="4" t="s">
        <v>9</v>
      </c>
      <c r="H6502" s="4" t="s">
        <v>10</v>
      </c>
      <c r="I6502" s="4" t="s">
        <v>13</v>
      </c>
    </row>
    <row r="6503" spans="1:19">
      <c r="A6503" t="n">
        <v>53125</v>
      </c>
      <c r="B6503" s="70" t="n">
        <v>66</v>
      </c>
      <c r="C6503" s="7" t="n">
        <v>7030</v>
      </c>
      <c r="D6503" s="7" t="n">
        <v>1065353216</v>
      </c>
      <c r="E6503" s="7" t="n">
        <v>1065353216</v>
      </c>
      <c r="F6503" s="7" t="n">
        <v>1065353216</v>
      </c>
      <c r="G6503" s="7" t="n">
        <v>1065353216</v>
      </c>
      <c r="H6503" s="7" t="n">
        <v>1000</v>
      </c>
      <c r="I6503" s="7" t="n">
        <v>3</v>
      </c>
    </row>
    <row r="6504" spans="1:19">
      <c r="A6504" t="s">
        <v>4</v>
      </c>
      <c r="B6504" s="4" t="s">
        <v>5</v>
      </c>
      <c r="C6504" s="4" t="s">
        <v>13</v>
      </c>
      <c r="D6504" s="4" t="s">
        <v>10</v>
      </c>
      <c r="E6504" s="4" t="s">
        <v>18</v>
      </c>
      <c r="F6504" s="4" t="s">
        <v>10</v>
      </c>
      <c r="G6504" s="4" t="s">
        <v>9</v>
      </c>
      <c r="H6504" s="4" t="s">
        <v>9</v>
      </c>
      <c r="I6504" s="4" t="s">
        <v>10</v>
      </c>
      <c r="J6504" s="4" t="s">
        <v>10</v>
      </c>
      <c r="K6504" s="4" t="s">
        <v>9</v>
      </c>
      <c r="L6504" s="4" t="s">
        <v>9</v>
      </c>
      <c r="M6504" s="4" t="s">
        <v>9</v>
      </c>
      <c r="N6504" s="4" t="s">
        <v>9</v>
      </c>
      <c r="O6504" s="4" t="s">
        <v>6</v>
      </c>
    </row>
    <row r="6505" spans="1:19">
      <c r="A6505" t="n">
        <v>53147</v>
      </c>
      <c r="B6505" s="14" t="n">
        <v>50</v>
      </c>
      <c r="C6505" s="7" t="n">
        <v>0</v>
      </c>
      <c r="D6505" s="7" t="n">
        <v>5302</v>
      </c>
      <c r="E6505" s="7" t="n">
        <v>0.800000011920929</v>
      </c>
      <c r="F6505" s="7" t="n">
        <v>0</v>
      </c>
      <c r="G6505" s="7" t="n">
        <v>0</v>
      </c>
      <c r="H6505" s="7" t="n">
        <v>0</v>
      </c>
      <c r="I6505" s="7" t="n">
        <v>0</v>
      </c>
      <c r="J6505" s="7" t="n">
        <v>65533</v>
      </c>
      <c r="K6505" s="7" t="n">
        <v>0</v>
      </c>
      <c r="L6505" s="7" t="n">
        <v>0</v>
      </c>
      <c r="M6505" s="7" t="n">
        <v>0</v>
      </c>
      <c r="N6505" s="7" t="n">
        <v>0</v>
      </c>
      <c r="O6505" s="7" t="s">
        <v>12</v>
      </c>
    </row>
    <row r="6506" spans="1:19">
      <c r="A6506" t="s">
        <v>4</v>
      </c>
      <c r="B6506" s="4" t="s">
        <v>5</v>
      </c>
      <c r="C6506" s="4" t="s">
        <v>10</v>
      </c>
    </row>
    <row r="6507" spans="1:19">
      <c r="A6507" t="n">
        <v>53186</v>
      </c>
      <c r="B6507" s="30" t="n">
        <v>16</v>
      </c>
      <c r="C6507" s="7" t="n">
        <v>1000</v>
      </c>
    </row>
    <row r="6508" spans="1:19">
      <c r="A6508" t="s">
        <v>4</v>
      </c>
      <c r="B6508" s="4" t="s">
        <v>5</v>
      </c>
      <c r="C6508" s="4" t="s">
        <v>13</v>
      </c>
      <c r="D6508" s="4" t="s">
        <v>10</v>
      </c>
      <c r="E6508" s="4" t="s">
        <v>13</v>
      </c>
    </row>
    <row r="6509" spans="1:19">
      <c r="A6509" t="n">
        <v>53189</v>
      </c>
      <c r="B6509" s="31" t="n">
        <v>39</v>
      </c>
      <c r="C6509" s="7" t="n">
        <v>14</v>
      </c>
      <c r="D6509" s="7" t="n">
        <v>65533</v>
      </c>
      <c r="E6509" s="7" t="n">
        <v>101</v>
      </c>
    </row>
    <row r="6510" spans="1:19">
      <c r="A6510" t="s">
        <v>4</v>
      </c>
      <c r="B6510" s="4" t="s">
        <v>5</v>
      </c>
      <c r="C6510" s="4" t="s">
        <v>13</v>
      </c>
      <c r="D6510" s="4" t="s">
        <v>10</v>
      </c>
      <c r="E6510" s="4" t="s">
        <v>13</v>
      </c>
    </row>
    <row r="6511" spans="1:19">
      <c r="A6511" t="n">
        <v>53194</v>
      </c>
      <c r="B6511" s="31" t="n">
        <v>39</v>
      </c>
      <c r="C6511" s="7" t="n">
        <v>14</v>
      </c>
      <c r="D6511" s="7" t="n">
        <v>65533</v>
      </c>
      <c r="E6511" s="7" t="n">
        <v>102</v>
      </c>
    </row>
    <row r="6512" spans="1:19">
      <c r="A6512" t="s">
        <v>4</v>
      </c>
      <c r="B6512" s="4" t="s">
        <v>5</v>
      </c>
      <c r="C6512" s="4" t="s">
        <v>13</v>
      </c>
      <c r="D6512" s="4" t="s">
        <v>10</v>
      </c>
      <c r="E6512" s="4" t="s">
        <v>13</v>
      </c>
    </row>
    <row r="6513" spans="1:19">
      <c r="A6513" t="n">
        <v>53199</v>
      </c>
      <c r="B6513" s="31" t="n">
        <v>39</v>
      </c>
      <c r="C6513" s="7" t="n">
        <v>14</v>
      </c>
      <c r="D6513" s="7" t="n">
        <v>65533</v>
      </c>
      <c r="E6513" s="7" t="n">
        <v>103</v>
      </c>
    </row>
    <row r="6514" spans="1:19">
      <c r="A6514" t="s">
        <v>4</v>
      </c>
      <c r="B6514" s="4" t="s">
        <v>5</v>
      </c>
      <c r="C6514" s="4" t="s">
        <v>13</v>
      </c>
      <c r="D6514" s="4" t="s">
        <v>10</v>
      </c>
      <c r="E6514" s="4" t="s">
        <v>13</v>
      </c>
    </row>
    <row r="6515" spans="1:19">
      <c r="A6515" t="n">
        <v>53204</v>
      </c>
      <c r="B6515" s="31" t="n">
        <v>39</v>
      </c>
      <c r="C6515" s="7" t="n">
        <v>14</v>
      </c>
      <c r="D6515" s="7" t="n">
        <v>65533</v>
      </c>
      <c r="E6515" s="7" t="n">
        <v>104</v>
      </c>
    </row>
    <row r="6516" spans="1:19">
      <c r="A6516" t="s">
        <v>4</v>
      </c>
      <c r="B6516" s="4" t="s">
        <v>5</v>
      </c>
      <c r="C6516" s="4" t="s">
        <v>13</v>
      </c>
      <c r="D6516" s="4" t="s">
        <v>10</v>
      </c>
      <c r="E6516" s="4" t="s">
        <v>10</v>
      </c>
      <c r="F6516" s="4" t="s">
        <v>10</v>
      </c>
      <c r="G6516" s="4" t="s">
        <v>10</v>
      </c>
      <c r="H6516" s="4" t="s">
        <v>10</v>
      </c>
      <c r="I6516" s="4" t="s">
        <v>6</v>
      </c>
      <c r="J6516" s="4" t="s">
        <v>18</v>
      </c>
      <c r="K6516" s="4" t="s">
        <v>18</v>
      </c>
      <c r="L6516" s="4" t="s">
        <v>18</v>
      </c>
      <c r="M6516" s="4" t="s">
        <v>9</v>
      </c>
      <c r="N6516" s="4" t="s">
        <v>9</v>
      </c>
      <c r="O6516" s="4" t="s">
        <v>18</v>
      </c>
      <c r="P6516" s="4" t="s">
        <v>18</v>
      </c>
      <c r="Q6516" s="4" t="s">
        <v>18</v>
      </c>
      <c r="R6516" s="4" t="s">
        <v>18</v>
      </c>
      <c r="S6516" s="4" t="s">
        <v>13</v>
      </c>
    </row>
    <row r="6517" spans="1:19">
      <c r="A6517" t="n">
        <v>53209</v>
      </c>
      <c r="B6517" s="31" t="n">
        <v>39</v>
      </c>
      <c r="C6517" s="7" t="n">
        <v>12</v>
      </c>
      <c r="D6517" s="7" t="n">
        <v>65533</v>
      </c>
      <c r="E6517" s="7" t="n">
        <v>220</v>
      </c>
      <c r="F6517" s="7" t="n">
        <v>0</v>
      </c>
      <c r="G6517" s="7" t="n">
        <v>65533</v>
      </c>
      <c r="H6517" s="7" t="n">
        <v>3</v>
      </c>
      <c r="I6517" s="7" t="s">
        <v>12</v>
      </c>
      <c r="J6517" s="7" t="n">
        <v>-37.2799987792969</v>
      </c>
      <c r="K6517" s="7" t="n">
        <v>-45.5999984741211</v>
      </c>
      <c r="L6517" s="7" t="n">
        <v>43.8400001525879</v>
      </c>
      <c r="M6517" s="7" t="n">
        <v>0</v>
      </c>
      <c r="N6517" s="7" t="n">
        <v>0</v>
      </c>
      <c r="O6517" s="7" t="n">
        <v>0</v>
      </c>
      <c r="P6517" s="7" t="n">
        <v>2.5</v>
      </c>
      <c r="Q6517" s="7" t="n">
        <v>2.5</v>
      </c>
      <c r="R6517" s="7" t="n">
        <v>2.5</v>
      </c>
      <c r="S6517" s="7" t="n">
        <v>255</v>
      </c>
    </row>
    <row r="6518" spans="1:19">
      <c r="A6518" t="s">
        <v>4</v>
      </c>
      <c r="B6518" s="4" t="s">
        <v>5</v>
      </c>
      <c r="C6518" s="4" t="s">
        <v>13</v>
      </c>
      <c r="D6518" s="4" t="s">
        <v>10</v>
      </c>
      <c r="E6518" s="4" t="s">
        <v>10</v>
      </c>
      <c r="F6518" s="4" t="s">
        <v>10</v>
      </c>
      <c r="G6518" s="4" t="s">
        <v>10</v>
      </c>
      <c r="H6518" s="4" t="s">
        <v>10</v>
      </c>
      <c r="I6518" s="4" t="s">
        <v>6</v>
      </c>
      <c r="J6518" s="4" t="s">
        <v>18</v>
      </c>
      <c r="K6518" s="4" t="s">
        <v>18</v>
      </c>
      <c r="L6518" s="4" t="s">
        <v>18</v>
      </c>
      <c r="M6518" s="4" t="s">
        <v>9</v>
      </c>
      <c r="N6518" s="4" t="s">
        <v>9</v>
      </c>
      <c r="O6518" s="4" t="s">
        <v>18</v>
      </c>
      <c r="P6518" s="4" t="s">
        <v>18</v>
      </c>
      <c r="Q6518" s="4" t="s">
        <v>18</v>
      </c>
      <c r="R6518" s="4" t="s">
        <v>18</v>
      </c>
      <c r="S6518" s="4" t="s">
        <v>13</v>
      </c>
    </row>
    <row r="6519" spans="1:19">
      <c r="A6519" t="n">
        <v>53259</v>
      </c>
      <c r="B6519" s="31" t="n">
        <v>39</v>
      </c>
      <c r="C6519" s="7" t="n">
        <v>12</v>
      </c>
      <c r="D6519" s="7" t="n">
        <v>65533</v>
      </c>
      <c r="E6519" s="7" t="n">
        <v>220</v>
      </c>
      <c r="F6519" s="7" t="n">
        <v>0</v>
      </c>
      <c r="G6519" s="7" t="n">
        <v>65533</v>
      </c>
      <c r="H6519" s="7" t="n">
        <v>3</v>
      </c>
      <c r="I6519" s="7" t="s">
        <v>12</v>
      </c>
      <c r="J6519" s="7" t="n">
        <v>-34.8199996948242</v>
      </c>
      <c r="K6519" s="7" t="n">
        <v>-45.5999984741211</v>
      </c>
      <c r="L6519" s="7" t="n">
        <v>43.6800003051758</v>
      </c>
      <c r="M6519" s="7" t="n">
        <v>0</v>
      </c>
      <c r="N6519" s="7" t="n">
        <v>0</v>
      </c>
      <c r="O6519" s="7" t="n">
        <v>0</v>
      </c>
      <c r="P6519" s="7" t="n">
        <v>2.5</v>
      </c>
      <c r="Q6519" s="7" t="n">
        <v>2.5</v>
      </c>
      <c r="R6519" s="7" t="n">
        <v>2.5</v>
      </c>
      <c r="S6519" s="7" t="n">
        <v>255</v>
      </c>
    </row>
    <row r="6520" spans="1:19">
      <c r="A6520" t="s">
        <v>4</v>
      </c>
      <c r="B6520" s="4" t="s">
        <v>5</v>
      </c>
      <c r="C6520" s="4" t="s">
        <v>13</v>
      </c>
      <c r="D6520" s="4" t="s">
        <v>10</v>
      </c>
      <c r="E6520" s="4" t="s">
        <v>10</v>
      </c>
      <c r="F6520" s="4" t="s">
        <v>10</v>
      </c>
      <c r="G6520" s="4" t="s">
        <v>10</v>
      </c>
      <c r="H6520" s="4" t="s">
        <v>10</v>
      </c>
      <c r="I6520" s="4" t="s">
        <v>6</v>
      </c>
      <c r="J6520" s="4" t="s">
        <v>18</v>
      </c>
      <c r="K6520" s="4" t="s">
        <v>18</v>
      </c>
      <c r="L6520" s="4" t="s">
        <v>18</v>
      </c>
      <c r="M6520" s="4" t="s">
        <v>9</v>
      </c>
      <c r="N6520" s="4" t="s">
        <v>9</v>
      </c>
      <c r="O6520" s="4" t="s">
        <v>18</v>
      </c>
      <c r="P6520" s="4" t="s">
        <v>18</v>
      </c>
      <c r="Q6520" s="4" t="s">
        <v>18</v>
      </c>
      <c r="R6520" s="4" t="s">
        <v>18</v>
      </c>
      <c r="S6520" s="4" t="s">
        <v>13</v>
      </c>
    </row>
    <row r="6521" spans="1:19">
      <c r="A6521" t="n">
        <v>53309</v>
      </c>
      <c r="B6521" s="31" t="n">
        <v>39</v>
      </c>
      <c r="C6521" s="7" t="n">
        <v>12</v>
      </c>
      <c r="D6521" s="7" t="n">
        <v>65533</v>
      </c>
      <c r="E6521" s="7" t="n">
        <v>220</v>
      </c>
      <c r="F6521" s="7" t="n">
        <v>0</v>
      </c>
      <c r="G6521" s="7" t="n">
        <v>65533</v>
      </c>
      <c r="H6521" s="7" t="n">
        <v>3</v>
      </c>
      <c r="I6521" s="7" t="s">
        <v>12</v>
      </c>
      <c r="J6521" s="7" t="n">
        <v>-36.4000015258789</v>
      </c>
      <c r="K6521" s="7" t="n">
        <v>-45.5999984741211</v>
      </c>
      <c r="L6521" s="7" t="n">
        <v>46.5299987792969</v>
      </c>
      <c r="M6521" s="7" t="n">
        <v>0</v>
      </c>
      <c r="N6521" s="7" t="n">
        <v>0</v>
      </c>
      <c r="O6521" s="7" t="n">
        <v>0</v>
      </c>
      <c r="P6521" s="7" t="n">
        <v>2.5</v>
      </c>
      <c r="Q6521" s="7" t="n">
        <v>2.5</v>
      </c>
      <c r="R6521" s="7" t="n">
        <v>2.5</v>
      </c>
      <c r="S6521" s="7" t="n">
        <v>255</v>
      </c>
    </row>
    <row r="6522" spans="1:19">
      <c r="A6522" t="s">
        <v>4</v>
      </c>
      <c r="B6522" s="4" t="s">
        <v>5</v>
      </c>
      <c r="C6522" s="4" t="s">
        <v>13</v>
      </c>
      <c r="D6522" s="4" t="s">
        <v>10</v>
      </c>
      <c r="E6522" s="4" t="s">
        <v>10</v>
      </c>
      <c r="F6522" s="4" t="s">
        <v>10</v>
      </c>
      <c r="G6522" s="4" t="s">
        <v>10</v>
      </c>
      <c r="H6522" s="4" t="s">
        <v>10</v>
      </c>
      <c r="I6522" s="4" t="s">
        <v>6</v>
      </c>
      <c r="J6522" s="4" t="s">
        <v>18</v>
      </c>
      <c r="K6522" s="4" t="s">
        <v>18</v>
      </c>
      <c r="L6522" s="4" t="s">
        <v>18</v>
      </c>
      <c r="M6522" s="4" t="s">
        <v>9</v>
      </c>
      <c r="N6522" s="4" t="s">
        <v>9</v>
      </c>
      <c r="O6522" s="4" t="s">
        <v>18</v>
      </c>
      <c r="P6522" s="4" t="s">
        <v>18</v>
      </c>
      <c r="Q6522" s="4" t="s">
        <v>18</v>
      </c>
      <c r="R6522" s="4" t="s">
        <v>18</v>
      </c>
      <c r="S6522" s="4" t="s">
        <v>13</v>
      </c>
    </row>
    <row r="6523" spans="1:19">
      <c r="A6523" t="n">
        <v>53359</v>
      </c>
      <c r="B6523" s="31" t="n">
        <v>39</v>
      </c>
      <c r="C6523" s="7" t="n">
        <v>12</v>
      </c>
      <c r="D6523" s="7" t="n">
        <v>65533</v>
      </c>
      <c r="E6523" s="7" t="n">
        <v>220</v>
      </c>
      <c r="F6523" s="7" t="n">
        <v>0</v>
      </c>
      <c r="G6523" s="7" t="n">
        <v>65533</v>
      </c>
      <c r="H6523" s="7" t="n">
        <v>3</v>
      </c>
      <c r="I6523" s="7" t="s">
        <v>12</v>
      </c>
      <c r="J6523" s="7" t="n">
        <v>-33.6199989318848</v>
      </c>
      <c r="K6523" s="7" t="n">
        <v>-45.5999984741211</v>
      </c>
      <c r="L6523" s="7" t="n">
        <v>46.1599998474121</v>
      </c>
      <c r="M6523" s="7" t="n">
        <v>0</v>
      </c>
      <c r="N6523" s="7" t="n">
        <v>0</v>
      </c>
      <c r="O6523" s="7" t="n">
        <v>0</v>
      </c>
      <c r="P6523" s="7" t="n">
        <v>2.5</v>
      </c>
      <c r="Q6523" s="7" t="n">
        <v>2.5</v>
      </c>
      <c r="R6523" s="7" t="n">
        <v>2.5</v>
      </c>
      <c r="S6523" s="7" t="n">
        <v>255</v>
      </c>
    </row>
    <row r="6524" spans="1:19">
      <c r="A6524" t="s">
        <v>4</v>
      </c>
      <c r="B6524" s="4" t="s">
        <v>5</v>
      </c>
      <c r="C6524" s="4" t="s">
        <v>13</v>
      </c>
      <c r="D6524" s="4" t="s">
        <v>10</v>
      </c>
      <c r="E6524" s="4" t="s">
        <v>10</v>
      </c>
    </row>
    <row r="6525" spans="1:19">
      <c r="A6525" t="n">
        <v>53409</v>
      </c>
      <c r="B6525" s="14" t="n">
        <v>50</v>
      </c>
      <c r="C6525" s="7" t="n">
        <v>1</v>
      </c>
      <c r="D6525" s="7" t="n">
        <v>5045</v>
      </c>
      <c r="E6525" s="7" t="n">
        <v>1000</v>
      </c>
    </row>
    <row r="6526" spans="1:19">
      <c r="A6526" t="s">
        <v>4</v>
      </c>
      <c r="B6526" s="4" t="s">
        <v>5</v>
      </c>
      <c r="C6526" s="4" t="s">
        <v>13</v>
      </c>
      <c r="D6526" s="4" t="s">
        <v>10</v>
      </c>
      <c r="E6526" s="4" t="s">
        <v>18</v>
      </c>
      <c r="F6526" s="4" t="s">
        <v>10</v>
      </c>
      <c r="G6526" s="4" t="s">
        <v>9</v>
      </c>
      <c r="H6526" s="4" t="s">
        <v>9</v>
      </c>
      <c r="I6526" s="4" t="s">
        <v>10</v>
      </c>
      <c r="J6526" s="4" t="s">
        <v>10</v>
      </c>
      <c r="K6526" s="4" t="s">
        <v>9</v>
      </c>
      <c r="L6526" s="4" t="s">
        <v>9</v>
      </c>
      <c r="M6526" s="4" t="s">
        <v>9</v>
      </c>
      <c r="N6526" s="4" t="s">
        <v>9</v>
      </c>
      <c r="O6526" s="4" t="s">
        <v>6</v>
      </c>
    </row>
    <row r="6527" spans="1:19">
      <c r="A6527" t="n">
        <v>53415</v>
      </c>
      <c r="B6527" s="14" t="n">
        <v>50</v>
      </c>
      <c r="C6527" s="7" t="n">
        <v>0</v>
      </c>
      <c r="D6527" s="7" t="n">
        <v>4433</v>
      </c>
      <c r="E6527" s="7" t="n">
        <v>0.800000011920929</v>
      </c>
      <c r="F6527" s="7" t="n">
        <v>100</v>
      </c>
      <c r="G6527" s="7" t="n">
        <v>0</v>
      </c>
      <c r="H6527" s="7" t="n">
        <v>1073741824</v>
      </c>
      <c r="I6527" s="7" t="n">
        <v>0</v>
      </c>
      <c r="J6527" s="7" t="n">
        <v>65533</v>
      </c>
      <c r="K6527" s="7" t="n">
        <v>0</v>
      </c>
      <c r="L6527" s="7" t="n">
        <v>0</v>
      </c>
      <c r="M6527" s="7" t="n">
        <v>0</v>
      </c>
      <c r="N6527" s="7" t="n">
        <v>0</v>
      </c>
      <c r="O6527" s="7" t="s">
        <v>12</v>
      </c>
    </row>
    <row r="6528" spans="1:19">
      <c r="A6528" t="s">
        <v>4</v>
      </c>
      <c r="B6528" s="4" t="s">
        <v>5</v>
      </c>
      <c r="C6528" s="4" t="s">
        <v>10</v>
      </c>
    </row>
    <row r="6529" spans="1:19">
      <c r="A6529" t="n">
        <v>53454</v>
      </c>
      <c r="B6529" s="30" t="n">
        <v>16</v>
      </c>
      <c r="C6529" s="7" t="n">
        <v>2000</v>
      </c>
    </row>
    <row r="6530" spans="1:19">
      <c r="A6530" t="s">
        <v>4</v>
      </c>
      <c r="B6530" s="4" t="s">
        <v>5</v>
      </c>
      <c r="C6530" s="4" t="s">
        <v>13</v>
      </c>
      <c r="D6530" s="4" t="s">
        <v>10</v>
      </c>
      <c r="E6530" s="4" t="s">
        <v>18</v>
      </c>
    </row>
    <row r="6531" spans="1:19">
      <c r="A6531" t="n">
        <v>53457</v>
      </c>
      <c r="B6531" s="23" t="n">
        <v>58</v>
      </c>
      <c r="C6531" s="7" t="n">
        <v>101</v>
      </c>
      <c r="D6531" s="7" t="n">
        <v>500</v>
      </c>
      <c r="E6531" s="7" t="n">
        <v>1</v>
      </c>
    </row>
    <row r="6532" spans="1:19">
      <c r="A6532" t="s">
        <v>4</v>
      </c>
      <c r="B6532" s="4" t="s">
        <v>5</v>
      </c>
      <c r="C6532" s="4" t="s">
        <v>13</v>
      </c>
      <c r="D6532" s="4" t="s">
        <v>10</v>
      </c>
    </row>
    <row r="6533" spans="1:19">
      <c r="A6533" t="n">
        <v>53465</v>
      </c>
      <c r="B6533" s="23" t="n">
        <v>58</v>
      </c>
      <c r="C6533" s="7" t="n">
        <v>254</v>
      </c>
      <c r="D6533" s="7" t="n">
        <v>0</v>
      </c>
    </row>
    <row r="6534" spans="1:19">
      <c r="A6534" t="s">
        <v>4</v>
      </c>
      <c r="B6534" s="4" t="s">
        <v>5</v>
      </c>
      <c r="C6534" s="4" t="s">
        <v>13</v>
      </c>
    </row>
    <row r="6535" spans="1:19">
      <c r="A6535" t="n">
        <v>53469</v>
      </c>
      <c r="B6535" s="38" t="n">
        <v>45</v>
      </c>
      <c r="C6535" s="7" t="n">
        <v>0</v>
      </c>
    </row>
    <row r="6536" spans="1:19">
      <c r="A6536" t="s">
        <v>4</v>
      </c>
      <c r="B6536" s="4" t="s">
        <v>5</v>
      </c>
      <c r="C6536" s="4" t="s">
        <v>13</v>
      </c>
      <c r="D6536" s="4" t="s">
        <v>13</v>
      </c>
      <c r="E6536" s="4" t="s">
        <v>18</v>
      </c>
      <c r="F6536" s="4" t="s">
        <v>18</v>
      </c>
      <c r="G6536" s="4" t="s">
        <v>18</v>
      </c>
      <c r="H6536" s="4" t="s">
        <v>10</v>
      </c>
    </row>
    <row r="6537" spans="1:19">
      <c r="A6537" t="n">
        <v>53471</v>
      </c>
      <c r="B6537" s="38" t="n">
        <v>45</v>
      </c>
      <c r="C6537" s="7" t="n">
        <v>2</v>
      </c>
      <c r="D6537" s="7" t="n">
        <v>3</v>
      </c>
      <c r="E6537" s="7" t="n">
        <v>-28.7299995422363</v>
      </c>
      <c r="F6537" s="7" t="n">
        <v>-42.4000015258789</v>
      </c>
      <c r="G6537" s="7" t="n">
        <v>45.7099990844727</v>
      </c>
      <c r="H6537" s="7" t="n">
        <v>0</v>
      </c>
    </row>
    <row r="6538" spans="1:19">
      <c r="A6538" t="s">
        <v>4</v>
      </c>
      <c r="B6538" s="4" t="s">
        <v>5</v>
      </c>
      <c r="C6538" s="4" t="s">
        <v>13</v>
      </c>
      <c r="D6538" s="4" t="s">
        <v>13</v>
      </c>
      <c r="E6538" s="4" t="s">
        <v>18</v>
      </c>
      <c r="F6538" s="4" t="s">
        <v>18</v>
      </c>
      <c r="G6538" s="4" t="s">
        <v>18</v>
      </c>
      <c r="H6538" s="4" t="s">
        <v>10</v>
      </c>
      <c r="I6538" s="4" t="s">
        <v>13</v>
      </c>
    </row>
    <row r="6539" spans="1:19">
      <c r="A6539" t="n">
        <v>53488</v>
      </c>
      <c r="B6539" s="38" t="n">
        <v>45</v>
      </c>
      <c r="C6539" s="7" t="n">
        <v>4</v>
      </c>
      <c r="D6539" s="7" t="n">
        <v>3</v>
      </c>
      <c r="E6539" s="7" t="n">
        <v>344.459991455078</v>
      </c>
      <c r="F6539" s="7" t="n">
        <v>196.770004272461</v>
      </c>
      <c r="G6539" s="7" t="n">
        <v>4</v>
      </c>
      <c r="H6539" s="7" t="n">
        <v>0</v>
      </c>
      <c r="I6539" s="7" t="n">
        <v>0</v>
      </c>
    </row>
    <row r="6540" spans="1:19">
      <c r="A6540" t="s">
        <v>4</v>
      </c>
      <c r="B6540" s="4" t="s">
        <v>5</v>
      </c>
      <c r="C6540" s="4" t="s">
        <v>13</v>
      </c>
      <c r="D6540" s="4" t="s">
        <v>13</v>
      </c>
      <c r="E6540" s="4" t="s">
        <v>18</v>
      </c>
      <c r="F6540" s="4" t="s">
        <v>10</v>
      </c>
    </row>
    <row r="6541" spans="1:19">
      <c r="A6541" t="n">
        <v>53506</v>
      </c>
      <c r="B6541" s="38" t="n">
        <v>45</v>
      </c>
      <c r="C6541" s="7" t="n">
        <v>5</v>
      </c>
      <c r="D6541" s="7" t="n">
        <v>3</v>
      </c>
      <c r="E6541" s="7" t="n">
        <v>5.40000009536743</v>
      </c>
      <c r="F6541" s="7" t="n">
        <v>0</v>
      </c>
    </row>
    <row r="6542" spans="1:19">
      <c r="A6542" t="s">
        <v>4</v>
      </c>
      <c r="B6542" s="4" t="s">
        <v>5</v>
      </c>
      <c r="C6542" s="4" t="s">
        <v>13</v>
      </c>
      <c r="D6542" s="4" t="s">
        <v>13</v>
      </c>
      <c r="E6542" s="4" t="s">
        <v>18</v>
      </c>
      <c r="F6542" s="4" t="s">
        <v>10</v>
      </c>
    </row>
    <row r="6543" spans="1:19">
      <c r="A6543" t="n">
        <v>53515</v>
      </c>
      <c r="B6543" s="38" t="n">
        <v>45</v>
      </c>
      <c r="C6543" s="7" t="n">
        <v>11</v>
      </c>
      <c r="D6543" s="7" t="n">
        <v>3</v>
      </c>
      <c r="E6543" s="7" t="n">
        <v>37.4000015258789</v>
      </c>
      <c r="F6543" s="7" t="n">
        <v>0</v>
      </c>
    </row>
    <row r="6544" spans="1:19">
      <c r="A6544" t="s">
        <v>4</v>
      </c>
      <c r="B6544" s="4" t="s">
        <v>5</v>
      </c>
      <c r="C6544" s="4" t="s">
        <v>13</v>
      </c>
      <c r="D6544" s="4" t="s">
        <v>13</v>
      </c>
      <c r="E6544" s="4" t="s">
        <v>18</v>
      </c>
      <c r="F6544" s="4" t="s">
        <v>18</v>
      </c>
      <c r="G6544" s="4" t="s">
        <v>18</v>
      </c>
      <c r="H6544" s="4" t="s">
        <v>10</v>
      </c>
    </row>
    <row r="6545" spans="1:9">
      <c r="A6545" t="n">
        <v>53524</v>
      </c>
      <c r="B6545" s="38" t="n">
        <v>45</v>
      </c>
      <c r="C6545" s="7" t="n">
        <v>2</v>
      </c>
      <c r="D6545" s="7" t="n">
        <v>3</v>
      </c>
      <c r="E6545" s="7" t="n">
        <v>-28.7800006866455</v>
      </c>
      <c r="F6545" s="7" t="n">
        <v>-42.4000015258789</v>
      </c>
      <c r="G6545" s="7" t="n">
        <v>45.5299987792969</v>
      </c>
      <c r="H6545" s="7" t="n">
        <v>2000</v>
      </c>
    </row>
    <row r="6546" spans="1:9">
      <c r="A6546" t="s">
        <v>4</v>
      </c>
      <c r="B6546" s="4" t="s">
        <v>5</v>
      </c>
      <c r="C6546" s="4" t="s">
        <v>13</v>
      </c>
      <c r="D6546" s="4" t="s">
        <v>13</v>
      </c>
      <c r="E6546" s="4" t="s">
        <v>18</v>
      </c>
      <c r="F6546" s="4" t="s">
        <v>18</v>
      </c>
      <c r="G6546" s="4" t="s">
        <v>18</v>
      </c>
      <c r="H6546" s="4" t="s">
        <v>10</v>
      </c>
      <c r="I6546" s="4" t="s">
        <v>13</v>
      </c>
    </row>
    <row r="6547" spans="1:9">
      <c r="A6547" t="n">
        <v>53541</v>
      </c>
      <c r="B6547" s="38" t="n">
        <v>45</v>
      </c>
      <c r="C6547" s="7" t="n">
        <v>4</v>
      </c>
      <c r="D6547" s="7" t="n">
        <v>3</v>
      </c>
      <c r="E6547" s="7" t="n">
        <v>354.739990234375</v>
      </c>
      <c r="F6547" s="7" t="n">
        <v>196.770004272461</v>
      </c>
      <c r="G6547" s="7" t="n">
        <v>4</v>
      </c>
      <c r="H6547" s="7" t="n">
        <v>2000</v>
      </c>
      <c r="I6547" s="7" t="n">
        <v>0</v>
      </c>
    </row>
    <row r="6548" spans="1:9">
      <c r="A6548" t="s">
        <v>4</v>
      </c>
      <c r="B6548" s="4" t="s">
        <v>5</v>
      </c>
      <c r="C6548" s="4" t="s">
        <v>13</v>
      </c>
      <c r="D6548" s="4" t="s">
        <v>13</v>
      </c>
      <c r="E6548" s="4" t="s">
        <v>18</v>
      </c>
      <c r="F6548" s="4" t="s">
        <v>10</v>
      </c>
    </row>
    <row r="6549" spans="1:9">
      <c r="A6549" t="n">
        <v>53559</v>
      </c>
      <c r="B6549" s="38" t="n">
        <v>45</v>
      </c>
      <c r="C6549" s="7" t="n">
        <v>5</v>
      </c>
      <c r="D6549" s="7" t="n">
        <v>3</v>
      </c>
      <c r="E6549" s="7" t="n">
        <v>5.40000009536743</v>
      </c>
      <c r="F6549" s="7" t="n">
        <v>2000</v>
      </c>
    </row>
    <row r="6550" spans="1:9">
      <c r="A6550" t="s">
        <v>4</v>
      </c>
      <c r="B6550" s="4" t="s">
        <v>5</v>
      </c>
      <c r="C6550" s="4" t="s">
        <v>13</v>
      </c>
      <c r="D6550" s="4" t="s">
        <v>13</v>
      </c>
      <c r="E6550" s="4" t="s">
        <v>18</v>
      </c>
      <c r="F6550" s="4" t="s">
        <v>10</v>
      </c>
    </row>
    <row r="6551" spans="1:9">
      <c r="A6551" t="n">
        <v>53568</v>
      </c>
      <c r="B6551" s="38" t="n">
        <v>45</v>
      </c>
      <c r="C6551" s="7" t="n">
        <v>11</v>
      </c>
      <c r="D6551" s="7" t="n">
        <v>3</v>
      </c>
      <c r="E6551" s="7" t="n">
        <v>37.4000015258789</v>
      </c>
      <c r="F6551" s="7" t="n">
        <v>2000</v>
      </c>
    </row>
    <row r="6552" spans="1:9">
      <c r="A6552" t="s">
        <v>4</v>
      </c>
      <c r="B6552" s="4" t="s">
        <v>5</v>
      </c>
      <c r="C6552" s="4" t="s">
        <v>10</v>
      </c>
      <c r="D6552" s="4" t="s">
        <v>9</v>
      </c>
    </row>
    <row r="6553" spans="1:9">
      <c r="A6553" t="n">
        <v>53577</v>
      </c>
      <c r="B6553" s="46" t="n">
        <v>44</v>
      </c>
      <c r="C6553" s="7" t="n">
        <v>5</v>
      </c>
      <c r="D6553" s="7" t="n">
        <v>16</v>
      </c>
    </row>
    <row r="6554" spans="1:9">
      <c r="A6554" t="s">
        <v>4</v>
      </c>
      <c r="B6554" s="4" t="s">
        <v>5</v>
      </c>
      <c r="C6554" s="4" t="s">
        <v>10</v>
      </c>
      <c r="D6554" s="4" t="s">
        <v>13</v>
      </c>
      <c r="E6554" s="4" t="s">
        <v>13</v>
      </c>
      <c r="F6554" s="4" t="s">
        <v>6</v>
      </c>
    </row>
    <row r="6555" spans="1:9">
      <c r="A6555" t="n">
        <v>53584</v>
      </c>
      <c r="B6555" s="24" t="n">
        <v>47</v>
      </c>
      <c r="C6555" s="7" t="n">
        <v>5</v>
      </c>
      <c r="D6555" s="7" t="n">
        <v>0</v>
      </c>
      <c r="E6555" s="7" t="n">
        <v>0</v>
      </c>
      <c r="F6555" s="7" t="s">
        <v>258</v>
      </c>
    </row>
    <row r="6556" spans="1:9">
      <c r="A6556" t="s">
        <v>4</v>
      </c>
      <c r="B6556" s="4" t="s">
        <v>5</v>
      </c>
      <c r="C6556" s="4" t="s">
        <v>10</v>
      </c>
      <c r="D6556" s="4" t="s">
        <v>13</v>
      </c>
      <c r="E6556" s="4" t="s">
        <v>6</v>
      </c>
      <c r="F6556" s="4" t="s">
        <v>18</v>
      </c>
      <c r="G6556" s="4" t="s">
        <v>18</v>
      </c>
      <c r="H6556" s="4" t="s">
        <v>18</v>
      </c>
    </row>
    <row r="6557" spans="1:9">
      <c r="A6557" t="n">
        <v>53606</v>
      </c>
      <c r="B6557" s="36" t="n">
        <v>48</v>
      </c>
      <c r="C6557" s="7" t="n">
        <v>5</v>
      </c>
      <c r="D6557" s="7" t="n">
        <v>0</v>
      </c>
      <c r="E6557" s="7" t="s">
        <v>78</v>
      </c>
      <c r="F6557" s="7" t="n">
        <v>0</v>
      </c>
      <c r="G6557" s="7" t="n">
        <v>1</v>
      </c>
      <c r="H6557" s="7" t="n">
        <v>0</v>
      </c>
    </row>
    <row r="6558" spans="1:9">
      <c r="A6558" t="s">
        <v>4</v>
      </c>
      <c r="B6558" s="4" t="s">
        <v>5</v>
      </c>
      <c r="C6558" s="4" t="s">
        <v>10</v>
      </c>
      <c r="D6558" s="4" t="s">
        <v>9</v>
      </c>
    </row>
    <row r="6559" spans="1:9">
      <c r="A6559" t="n">
        <v>53632</v>
      </c>
      <c r="B6559" s="46" t="n">
        <v>44</v>
      </c>
      <c r="C6559" s="7" t="n">
        <v>7033</v>
      </c>
      <c r="D6559" s="7" t="n">
        <v>128</v>
      </c>
    </row>
    <row r="6560" spans="1:9">
      <c r="A6560" t="s">
        <v>4</v>
      </c>
      <c r="B6560" s="4" t="s">
        <v>5</v>
      </c>
      <c r="C6560" s="4" t="s">
        <v>10</v>
      </c>
      <c r="D6560" s="4" t="s">
        <v>13</v>
      </c>
      <c r="E6560" s="4" t="s">
        <v>6</v>
      </c>
      <c r="F6560" s="4" t="s">
        <v>18</v>
      </c>
      <c r="G6560" s="4" t="s">
        <v>18</v>
      </c>
      <c r="H6560" s="4" t="s">
        <v>18</v>
      </c>
    </row>
    <row r="6561" spans="1:9">
      <c r="A6561" t="n">
        <v>53639</v>
      </c>
      <c r="B6561" s="36" t="n">
        <v>48</v>
      </c>
      <c r="C6561" s="7" t="n">
        <v>7033</v>
      </c>
      <c r="D6561" s="7" t="n">
        <v>0</v>
      </c>
      <c r="E6561" s="7" t="s">
        <v>207</v>
      </c>
      <c r="F6561" s="7" t="n">
        <v>0</v>
      </c>
      <c r="G6561" s="7" t="n">
        <v>1</v>
      </c>
      <c r="H6561" s="7" t="n">
        <v>0</v>
      </c>
    </row>
    <row r="6562" spans="1:9">
      <c r="A6562" t="s">
        <v>4</v>
      </c>
      <c r="B6562" s="4" t="s">
        <v>5</v>
      </c>
      <c r="C6562" s="4" t="s">
        <v>13</v>
      </c>
      <c r="D6562" s="4" t="s">
        <v>10</v>
      </c>
      <c r="E6562" s="4" t="s">
        <v>10</v>
      </c>
      <c r="F6562" s="4" t="s">
        <v>10</v>
      </c>
      <c r="G6562" s="4" t="s">
        <v>10</v>
      </c>
      <c r="H6562" s="4" t="s">
        <v>10</v>
      </c>
      <c r="I6562" s="4" t="s">
        <v>6</v>
      </c>
      <c r="J6562" s="4" t="s">
        <v>18</v>
      </c>
      <c r="K6562" s="4" t="s">
        <v>18</v>
      </c>
      <c r="L6562" s="4" t="s">
        <v>18</v>
      </c>
      <c r="M6562" s="4" t="s">
        <v>9</v>
      </c>
      <c r="N6562" s="4" t="s">
        <v>9</v>
      </c>
      <c r="O6562" s="4" t="s">
        <v>18</v>
      </c>
      <c r="P6562" s="4" t="s">
        <v>18</v>
      </c>
      <c r="Q6562" s="4" t="s">
        <v>18</v>
      </c>
      <c r="R6562" s="4" t="s">
        <v>18</v>
      </c>
      <c r="S6562" s="4" t="s">
        <v>13</v>
      </c>
    </row>
    <row r="6563" spans="1:9">
      <c r="A6563" t="n">
        <v>53666</v>
      </c>
      <c r="B6563" s="31" t="n">
        <v>39</v>
      </c>
      <c r="C6563" s="7" t="n">
        <v>12</v>
      </c>
      <c r="D6563" s="7" t="n">
        <v>65533</v>
      </c>
      <c r="E6563" s="7" t="n">
        <v>211</v>
      </c>
      <c r="F6563" s="7" t="n">
        <v>0</v>
      </c>
      <c r="G6563" s="7" t="n">
        <v>7033</v>
      </c>
      <c r="H6563" s="7" t="n">
        <v>259</v>
      </c>
      <c r="I6563" s="7" t="s">
        <v>431</v>
      </c>
      <c r="J6563" s="7" t="n">
        <v>0</v>
      </c>
      <c r="K6563" s="7" t="n">
        <v>0</v>
      </c>
      <c r="L6563" s="7" t="n">
        <v>0</v>
      </c>
      <c r="M6563" s="7" t="n">
        <v>0</v>
      </c>
      <c r="N6563" s="7" t="n">
        <v>0</v>
      </c>
      <c r="O6563" s="7" t="n">
        <v>0</v>
      </c>
      <c r="P6563" s="7" t="n">
        <v>1</v>
      </c>
      <c r="Q6563" s="7" t="n">
        <v>1</v>
      </c>
      <c r="R6563" s="7" t="n">
        <v>1</v>
      </c>
      <c r="S6563" s="7" t="n">
        <v>111</v>
      </c>
    </row>
    <row r="6564" spans="1:9">
      <c r="A6564" t="s">
        <v>4</v>
      </c>
      <c r="B6564" s="4" t="s">
        <v>5</v>
      </c>
      <c r="C6564" s="4" t="s">
        <v>13</v>
      </c>
      <c r="D6564" s="4" t="s">
        <v>10</v>
      </c>
      <c r="E6564" s="4" t="s">
        <v>10</v>
      </c>
      <c r="F6564" s="4" t="s">
        <v>10</v>
      </c>
      <c r="G6564" s="4" t="s">
        <v>10</v>
      </c>
      <c r="H6564" s="4" t="s">
        <v>10</v>
      </c>
      <c r="I6564" s="4" t="s">
        <v>6</v>
      </c>
      <c r="J6564" s="4" t="s">
        <v>18</v>
      </c>
      <c r="K6564" s="4" t="s">
        <v>18</v>
      </c>
      <c r="L6564" s="4" t="s">
        <v>18</v>
      </c>
      <c r="M6564" s="4" t="s">
        <v>9</v>
      </c>
      <c r="N6564" s="4" t="s">
        <v>9</v>
      </c>
      <c r="O6564" s="4" t="s">
        <v>18</v>
      </c>
      <c r="P6564" s="4" t="s">
        <v>18</v>
      </c>
      <c r="Q6564" s="4" t="s">
        <v>18</v>
      </c>
      <c r="R6564" s="4" t="s">
        <v>18</v>
      </c>
      <c r="S6564" s="4" t="s">
        <v>13</v>
      </c>
    </row>
    <row r="6565" spans="1:9">
      <c r="A6565" t="n">
        <v>53728</v>
      </c>
      <c r="B6565" s="31" t="n">
        <v>39</v>
      </c>
      <c r="C6565" s="7" t="n">
        <v>12</v>
      </c>
      <c r="D6565" s="7" t="n">
        <v>65533</v>
      </c>
      <c r="E6565" s="7" t="n">
        <v>211</v>
      </c>
      <c r="F6565" s="7" t="n">
        <v>0</v>
      </c>
      <c r="G6565" s="7" t="n">
        <v>7033</v>
      </c>
      <c r="H6565" s="7" t="n">
        <v>259</v>
      </c>
      <c r="I6565" s="7" t="s">
        <v>432</v>
      </c>
      <c r="J6565" s="7" t="n">
        <v>0</v>
      </c>
      <c r="K6565" s="7" t="n">
        <v>0</v>
      </c>
      <c r="L6565" s="7" t="n">
        <v>0</v>
      </c>
      <c r="M6565" s="7" t="n">
        <v>0</v>
      </c>
      <c r="N6565" s="7" t="n">
        <v>0</v>
      </c>
      <c r="O6565" s="7" t="n">
        <v>0</v>
      </c>
      <c r="P6565" s="7" t="n">
        <v>1</v>
      </c>
      <c r="Q6565" s="7" t="n">
        <v>1</v>
      </c>
      <c r="R6565" s="7" t="n">
        <v>1</v>
      </c>
      <c r="S6565" s="7" t="n">
        <v>112</v>
      </c>
    </row>
    <row r="6566" spans="1:9">
      <c r="A6566" t="s">
        <v>4</v>
      </c>
      <c r="B6566" s="4" t="s">
        <v>5</v>
      </c>
      <c r="C6566" s="4" t="s">
        <v>10</v>
      </c>
      <c r="D6566" s="4" t="s">
        <v>10</v>
      </c>
      <c r="E6566" s="4" t="s">
        <v>18</v>
      </c>
      <c r="F6566" s="4" t="s">
        <v>18</v>
      </c>
      <c r="G6566" s="4" t="s">
        <v>18</v>
      </c>
      <c r="H6566" s="4" t="s">
        <v>18</v>
      </c>
      <c r="I6566" s="4" t="s">
        <v>13</v>
      </c>
      <c r="J6566" s="4" t="s">
        <v>10</v>
      </c>
    </row>
    <row r="6567" spans="1:9">
      <c r="A6567" t="n">
        <v>53790</v>
      </c>
      <c r="B6567" s="40" t="n">
        <v>55</v>
      </c>
      <c r="C6567" s="7" t="n">
        <v>7033</v>
      </c>
      <c r="D6567" s="7" t="n">
        <v>65533</v>
      </c>
      <c r="E6567" s="7" t="n">
        <v>-27.8600006103516</v>
      </c>
      <c r="F6567" s="7" t="n">
        <v>-45.5999984741211</v>
      </c>
      <c r="G6567" s="7" t="n">
        <v>49.6100006103516</v>
      </c>
      <c r="H6567" s="7" t="n">
        <v>8</v>
      </c>
      <c r="I6567" s="7" t="n">
        <v>0</v>
      </c>
      <c r="J6567" s="7" t="n">
        <v>1</v>
      </c>
    </row>
    <row r="6568" spans="1:9">
      <c r="A6568" t="s">
        <v>4</v>
      </c>
      <c r="B6568" s="4" t="s">
        <v>5</v>
      </c>
      <c r="C6568" s="4" t="s">
        <v>10</v>
      </c>
    </row>
    <row r="6569" spans="1:9">
      <c r="A6569" t="n">
        <v>53814</v>
      </c>
      <c r="B6569" s="30" t="n">
        <v>16</v>
      </c>
      <c r="C6569" s="7" t="n">
        <v>800</v>
      </c>
    </row>
    <row r="6570" spans="1:9">
      <c r="A6570" t="s">
        <v>4</v>
      </c>
      <c r="B6570" s="4" t="s">
        <v>5</v>
      </c>
      <c r="C6570" s="4" t="s">
        <v>10</v>
      </c>
      <c r="D6570" s="4" t="s">
        <v>13</v>
      </c>
      <c r="E6570" s="4" t="s">
        <v>6</v>
      </c>
      <c r="F6570" s="4" t="s">
        <v>18</v>
      </c>
      <c r="G6570" s="4" t="s">
        <v>18</v>
      </c>
      <c r="H6570" s="4" t="s">
        <v>18</v>
      </c>
    </row>
    <row r="6571" spans="1:9">
      <c r="A6571" t="n">
        <v>53817</v>
      </c>
      <c r="B6571" s="36" t="n">
        <v>48</v>
      </c>
      <c r="C6571" s="7" t="n">
        <v>7033</v>
      </c>
      <c r="D6571" s="7" t="n">
        <v>0</v>
      </c>
      <c r="E6571" s="7" t="s">
        <v>206</v>
      </c>
      <c r="F6571" s="7" t="n">
        <v>-1</v>
      </c>
      <c r="G6571" s="7" t="n">
        <v>1</v>
      </c>
      <c r="H6571" s="7" t="n">
        <v>0</v>
      </c>
    </row>
    <row r="6572" spans="1:9">
      <c r="A6572" t="s">
        <v>4</v>
      </c>
      <c r="B6572" s="4" t="s">
        <v>5</v>
      </c>
      <c r="C6572" s="4" t="s">
        <v>13</v>
      </c>
      <c r="D6572" s="4" t="s">
        <v>10</v>
      </c>
      <c r="E6572" s="4" t="s">
        <v>13</v>
      </c>
    </row>
    <row r="6573" spans="1:9">
      <c r="A6573" t="n">
        <v>53844</v>
      </c>
      <c r="B6573" s="31" t="n">
        <v>39</v>
      </c>
      <c r="C6573" s="7" t="n">
        <v>14</v>
      </c>
      <c r="D6573" s="7" t="n">
        <v>65533</v>
      </c>
      <c r="E6573" s="7" t="n">
        <v>111</v>
      </c>
    </row>
    <row r="6574" spans="1:9">
      <c r="A6574" t="s">
        <v>4</v>
      </c>
      <c r="B6574" s="4" t="s">
        <v>5</v>
      </c>
      <c r="C6574" s="4" t="s">
        <v>13</v>
      </c>
      <c r="D6574" s="4" t="s">
        <v>10</v>
      </c>
      <c r="E6574" s="4" t="s">
        <v>13</v>
      </c>
    </row>
    <row r="6575" spans="1:9">
      <c r="A6575" t="n">
        <v>53849</v>
      </c>
      <c r="B6575" s="31" t="n">
        <v>39</v>
      </c>
      <c r="C6575" s="7" t="n">
        <v>14</v>
      </c>
      <c r="D6575" s="7" t="n">
        <v>65533</v>
      </c>
      <c r="E6575" s="7" t="n">
        <v>112</v>
      </c>
    </row>
    <row r="6576" spans="1:9">
      <c r="A6576" t="s">
        <v>4</v>
      </c>
      <c r="B6576" s="4" t="s">
        <v>5</v>
      </c>
      <c r="C6576" s="4" t="s">
        <v>13</v>
      </c>
      <c r="D6576" s="4" t="s">
        <v>10</v>
      </c>
    </row>
    <row r="6577" spans="1:19">
      <c r="A6577" t="n">
        <v>53854</v>
      </c>
      <c r="B6577" s="38" t="n">
        <v>45</v>
      </c>
      <c r="C6577" s="7" t="n">
        <v>7</v>
      </c>
      <c r="D6577" s="7" t="n">
        <v>255</v>
      </c>
    </row>
    <row r="6578" spans="1:19">
      <c r="A6578" t="s">
        <v>4</v>
      </c>
      <c r="B6578" s="4" t="s">
        <v>5</v>
      </c>
      <c r="C6578" s="4" t="s">
        <v>10</v>
      </c>
    </row>
    <row r="6579" spans="1:19">
      <c r="A6579" t="n">
        <v>53858</v>
      </c>
      <c r="B6579" s="30" t="n">
        <v>16</v>
      </c>
      <c r="C6579" s="7" t="n">
        <v>2000</v>
      </c>
    </row>
    <row r="6580" spans="1:19">
      <c r="A6580" t="s">
        <v>4</v>
      </c>
      <c r="B6580" s="4" t="s">
        <v>5</v>
      </c>
      <c r="C6580" s="4" t="s">
        <v>13</v>
      </c>
      <c r="D6580" s="4" t="s">
        <v>10</v>
      </c>
      <c r="E6580" s="4" t="s">
        <v>18</v>
      </c>
    </row>
    <row r="6581" spans="1:19">
      <c r="A6581" t="n">
        <v>53861</v>
      </c>
      <c r="B6581" s="23" t="n">
        <v>58</v>
      </c>
      <c r="C6581" s="7" t="n">
        <v>101</v>
      </c>
      <c r="D6581" s="7" t="n">
        <v>500</v>
      </c>
      <c r="E6581" s="7" t="n">
        <v>1</v>
      </c>
    </row>
    <row r="6582" spans="1:19">
      <c r="A6582" t="s">
        <v>4</v>
      </c>
      <c r="B6582" s="4" t="s">
        <v>5</v>
      </c>
      <c r="C6582" s="4" t="s">
        <v>13</v>
      </c>
      <c r="D6582" s="4" t="s">
        <v>10</v>
      </c>
    </row>
    <row r="6583" spans="1:19">
      <c r="A6583" t="n">
        <v>53869</v>
      </c>
      <c r="B6583" s="23" t="n">
        <v>58</v>
      </c>
      <c r="C6583" s="7" t="n">
        <v>254</v>
      </c>
      <c r="D6583" s="7" t="n">
        <v>0</v>
      </c>
    </row>
    <row r="6584" spans="1:19">
      <c r="A6584" t="s">
        <v>4</v>
      </c>
      <c r="B6584" s="4" t="s">
        <v>5</v>
      </c>
      <c r="C6584" s="4" t="s">
        <v>13</v>
      </c>
    </row>
    <row r="6585" spans="1:19">
      <c r="A6585" t="n">
        <v>53873</v>
      </c>
      <c r="B6585" s="38" t="n">
        <v>45</v>
      </c>
      <c r="C6585" s="7" t="n">
        <v>0</v>
      </c>
    </row>
    <row r="6586" spans="1:19">
      <c r="A6586" t="s">
        <v>4</v>
      </c>
      <c r="B6586" s="4" t="s">
        <v>5</v>
      </c>
      <c r="C6586" s="4" t="s">
        <v>13</v>
      </c>
      <c r="D6586" s="4" t="s">
        <v>13</v>
      </c>
      <c r="E6586" s="4" t="s">
        <v>18</v>
      </c>
      <c r="F6586" s="4" t="s">
        <v>18</v>
      </c>
      <c r="G6586" s="4" t="s">
        <v>18</v>
      </c>
      <c r="H6586" s="4" t="s">
        <v>10</v>
      </c>
    </row>
    <row r="6587" spans="1:19">
      <c r="A6587" t="n">
        <v>53875</v>
      </c>
      <c r="B6587" s="38" t="n">
        <v>45</v>
      </c>
      <c r="C6587" s="7" t="n">
        <v>2</v>
      </c>
      <c r="D6587" s="7" t="n">
        <v>3</v>
      </c>
      <c r="E6587" s="7" t="n">
        <v>-34.4599990844727</v>
      </c>
      <c r="F6587" s="7" t="n">
        <v>-42.4300003051758</v>
      </c>
      <c r="G6587" s="7" t="n">
        <v>47.75</v>
      </c>
      <c r="H6587" s="7" t="n">
        <v>0</v>
      </c>
    </row>
    <row r="6588" spans="1:19">
      <c r="A6588" t="s">
        <v>4</v>
      </c>
      <c r="B6588" s="4" t="s">
        <v>5</v>
      </c>
      <c r="C6588" s="4" t="s">
        <v>13</v>
      </c>
      <c r="D6588" s="4" t="s">
        <v>13</v>
      </c>
      <c r="E6588" s="4" t="s">
        <v>18</v>
      </c>
      <c r="F6588" s="4" t="s">
        <v>18</v>
      </c>
      <c r="G6588" s="4" t="s">
        <v>18</v>
      </c>
      <c r="H6588" s="4" t="s">
        <v>10</v>
      </c>
      <c r="I6588" s="4" t="s">
        <v>13</v>
      </c>
    </row>
    <row r="6589" spans="1:19">
      <c r="A6589" t="n">
        <v>53892</v>
      </c>
      <c r="B6589" s="38" t="n">
        <v>45</v>
      </c>
      <c r="C6589" s="7" t="n">
        <v>4</v>
      </c>
      <c r="D6589" s="7" t="n">
        <v>3</v>
      </c>
      <c r="E6589" s="7" t="n">
        <v>348.600006103516</v>
      </c>
      <c r="F6589" s="7" t="n">
        <v>259.529998779297</v>
      </c>
      <c r="G6589" s="7" t="n">
        <v>4</v>
      </c>
      <c r="H6589" s="7" t="n">
        <v>0</v>
      </c>
      <c r="I6589" s="7" t="n">
        <v>0</v>
      </c>
    </row>
    <row r="6590" spans="1:19">
      <c r="A6590" t="s">
        <v>4</v>
      </c>
      <c r="B6590" s="4" t="s">
        <v>5</v>
      </c>
      <c r="C6590" s="4" t="s">
        <v>13</v>
      </c>
      <c r="D6590" s="4" t="s">
        <v>13</v>
      </c>
      <c r="E6590" s="4" t="s">
        <v>18</v>
      </c>
      <c r="F6590" s="4" t="s">
        <v>10</v>
      </c>
    </row>
    <row r="6591" spans="1:19">
      <c r="A6591" t="n">
        <v>53910</v>
      </c>
      <c r="B6591" s="38" t="n">
        <v>45</v>
      </c>
      <c r="C6591" s="7" t="n">
        <v>5</v>
      </c>
      <c r="D6591" s="7" t="n">
        <v>3</v>
      </c>
      <c r="E6591" s="7" t="n">
        <v>9</v>
      </c>
      <c r="F6591" s="7" t="n">
        <v>0</v>
      </c>
    </row>
    <row r="6592" spans="1:19">
      <c r="A6592" t="s">
        <v>4</v>
      </c>
      <c r="B6592" s="4" t="s">
        <v>5</v>
      </c>
      <c r="C6592" s="4" t="s">
        <v>13</v>
      </c>
      <c r="D6592" s="4" t="s">
        <v>13</v>
      </c>
      <c r="E6592" s="4" t="s">
        <v>18</v>
      </c>
      <c r="F6592" s="4" t="s">
        <v>10</v>
      </c>
    </row>
    <row r="6593" spans="1:9">
      <c r="A6593" t="n">
        <v>53919</v>
      </c>
      <c r="B6593" s="38" t="n">
        <v>45</v>
      </c>
      <c r="C6593" s="7" t="n">
        <v>11</v>
      </c>
      <c r="D6593" s="7" t="n">
        <v>3</v>
      </c>
      <c r="E6593" s="7" t="n">
        <v>37.4000015258789</v>
      </c>
      <c r="F6593" s="7" t="n">
        <v>0</v>
      </c>
    </row>
    <row r="6594" spans="1:9">
      <c r="A6594" t="s">
        <v>4</v>
      </c>
      <c r="B6594" s="4" t="s">
        <v>5</v>
      </c>
      <c r="C6594" s="4" t="s">
        <v>10</v>
      </c>
    </row>
    <row r="6595" spans="1:9">
      <c r="A6595" t="n">
        <v>53928</v>
      </c>
      <c r="B6595" s="30" t="n">
        <v>16</v>
      </c>
      <c r="C6595" s="7" t="n">
        <v>500</v>
      </c>
    </row>
    <row r="6596" spans="1:9">
      <c r="A6596" t="s">
        <v>4</v>
      </c>
      <c r="B6596" s="4" t="s">
        <v>5</v>
      </c>
      <c r="C6596" s="4" t="s">
        <v>13</v>
      </c>
      <c r="D6596" s="4" t="s">
        <v>18</v>
      </c>
      <c r="E6596" s="4" t="s">
        <v>18</v>
      </c>
      <c r="F6596" s="4" t="s">
        <v>18</v>
      </c>
    </row>
    <row r="6597" spans="1:9">
      <c r="A6597" t="n">
        <v>53931</v>
      </c>
      <c r="B6597" s="38" t="n">
        <v>45</v>
      </c>
      <c r="C6597" s="7" t="n">
        <v>9</v>
      </c>
      <c r="D6597" s="7" t="n">
        <v>0.0500000007450581</v>
      </c>
      <c r="E6597" s="7" t="n">
        <v>0.0500000007450581</v>
      </c>
      <c r="F6597" s="7" t="n">
        <v>0.200000002980232</v>
      </c>
    </row>
    <row r="6598" spans="1:9">
      <c r="A6598" t="s">
        <v>4</v>
      </c>
      <c r="B6598" s="4" t="s">
        <v>5</v>
      </c>
      <c r="C6598" s="4" t="s">
        <v>13</v>
      </c>
      <c r="D6598" s="4" t="s">
        <v>10</v>
      </c>
      <c r="E6598" s="4" t="s">
        <v>10</v>
      </c>
      <c r="F6598" s="4" t="s">
        <v>13</v>
      </c>
    </row>
    <row r="6599" spans="1:9">
      <c r="A6599" t="n">
        <v>53945</v>
      </c>
      <c r="B6599" s="51" t="n">
        <v>25</v>
      </c>
      <c r="C6599" s="7" t="n">
        <v>1</v>
      </c>
      <c r="D6599" s="7" t="n">
        <v>230</v>
      </c>
      <c r="E6599" s="7" t="n">
        <v>220</v>
      </c>
      <c r="F6599" s="7" t="n">
        <v>0</v>
      </c>
    </row>
    <row r="6600" spans="1:9">
      <c r="A6600" t="s">
        <v>4</v>
      </c>
      <c r="B6600" s="4" t="s">
        <v>5</v>
      </c>
      <c r="C6600" s="4" t="s">
        <v>6</v>
      </c>
      <c r="D6600" s="4" t="s">
        <v>10</v>
      </c>
    </row>
    <row r="6601" spans="1:9">
      <c r="A6601" t="n">
        <v>53952</v>
      </c>
      <c r="B6601" s="63" t="n">
        <v>29</v>
      </c>
      <c r="C6601" s="7" t="s">
        <v>322</v>
      </c>
      <c r="D6601" s="7" t="n">
        <v>65533</v>
      </c>
    </row>
    <row r="6602" spans="1:9">
      <c r="A6602" t="s">
        <v>4</v>
      </c>
      <c r="B6602" s="4" t="s">
        <v>5</v>
      </c>
      <c r="C6602" s="4" t="s">
        <v>13</v>
      </c>
      <c r="D6602" s="4" t="s">
        <v>10</v>
      </c>
      <c r="E6602" s="4" t="s">
        <v>6</v>
      </c>
    </row>
    <row r="6603" spans="1:9">
      <c r="A6603" t="n">
        <v>53973</v>
      </c>
      <c r="B6603" s="43" t="n">
        <v>51</v>
      </c>
      <c r="C6603" s="7" t="n">
        <v>4</v>
      </c>
      <c r="D6603" s="7" t="n">
        <v>0</v>
      </c>
      <c r="E6603" s="7" t="s">
        <v>367</v>
      </c>
    </row>
    <row r="6604" spans="1:9">
      <c r="A6604" t="s">
        <v>4</v>
      </c>
      <c r="B6604" s="4" t="s">
        <v>5</v>
      </c>
      <c r="C6604" s="4" t="s">
        <v>10</v>
      </c>
    </row>
    <row r="6605" spans="1:9">
      <c r="A6605" t="n">
        <v>53986</v>
      </c>
      <c r="B6605" s="30" t="n">
        <v>16</v>
      </c>
      <c r="C6605" s="7" t="n">
        <v>0</v>
      </c>
    </row>
    <row r="6606" spans="1:9">
      <c r="A6606" t="s">
        <v>4</v>
      </c>
      <c r="B6606" s="4" t="s">
        <v>5</v>
      </c>
      <c r="C6606" s="4" t="s">
        <v>10</v>
      </c>
      <c r="D6606" s="4" t="s">
        <v>13</v>
      </c>
      <c r="E6606" s="4" t="s">
        <v>9</v>
      </c>
      <c r="F6606" s="4" t="s">
        <v>62</v>
      </c>
      <c r="G6606" s="4" t="s">
        <v>13</v>
      </c>
      <c r="H6606" s="4" t="s">
        <v>13</v>
      </c>
    </row>
    <row r="6607" spans="1:9">
      <c r="A6607" t="n">
        <v>53989</v>
      </c>
      <c r="B6607" s="44" t="n">
        <v>26</v>
      </c>
      <c r="C6607" s="7" t="n">
        <v>0</v>
      </c>
      <c r="D6607" s="7" t="n">
        <v>17</v>
      </c>
      <c r="E6607" s="7" t="n">
        <v>25300</v>
      </c>
      <c r="F6607" s="7" t="s">
        <v>441</v>
      </c>
      <c r="G6607" s="7" t="n">
        <v>2</v>
      </c>
      <c r="H6607" s="7" t="n">
        <v>0</v>
      </c>
    </row>
    <row r="6608" spans="1:9">
      <c r="A6608" t="s">
        <v>4</v>
      </c>
      <c r="B6608" s="4" t="s">
        <v>5</v>
      </c>
    </row>
    <row r="6609" spans="1:8">
      <c r="A6609" t="n">
        <v>54037</v>
      </c>
      <c r="B6609" s="45" t="n">
        <v>28</v>
      </c>
    </row>
    <row r="6610" spans="1:8">
      <c r="A6610" t="s">
        <v>4</v>
      </c>
      <c r="B6610" s="4" t="s">
        <v>5</v>
      </c>
      <c r="C6610" s="4" t="s">
        <v>13</v>
      </c>
      <c r="D6610" s="4" t="s">
        <v>10</v>
      </c>
      <c r="E6610" s="4" t="s">
        <v>10</v>
      </c>
      <c r="F6610" s="4" t="s">
        <v>13</v>
      </c>
    </row>
    <row r="6611" spans="1:8">
      <c r="A6611" t="n">
        <v>54038</v>
      </c>
      <c r="B6611" s="51" t="n">
        <v>25</v>
      </c>
      <c r="C6611" s="7" t="n">
        <v>1</v>
      </c>
      <c r="D6611" s="7" t="n">
        <v>65535</v>
      </c>
      <c r="E6611" s="7" t="n">
        <v>65535</v>
      </c>
      <c r="F6611" s="7" t="n">
        <v>0</v>
      </c>
    </row>
    <row r="6612" spans="1:8">
      <c r="A6612" t="s">
        <v>4</v>
      </c>
      <c r="B6612" s="4" t="s">
        <v>5</v>
      </c>
      <c r="C6612" s="4" t="s">
        <v>10</v>
      </c>
      <c r="D6612" s="4" t="s">
        <v>13</v>
      </c>
    </row>
    <row r="6613" spans="1:8">
      <c r="A6613" t="n">
        <v>54045</v>
      </c>
      <c r="B6613" s="48" t="n">
        <v>89</v>
      </c>
      <c r="C6613" s="7" t="n">
        <v>65533</v>
      </c>
      <c r="D6613" s="7" t="n">
        <v>1</v>
      </c>
    </row>
    <row r="6614" spans="1:8">
      <c r="A6614" t="s">
        <v>4</v>
      </c>
      <c r="B6614" s="4" t="s">
        <v>5</v>
      </c>
      <c r="C6614" s="4" t="s">
        <v>13</v>
      </c>
      <c r="D6614" s="4" t="s">
        <v>18</v>
      </c>
      <c r="E6614" s="4" t="s">
        <v>18</v>
      </c>
      <c r="F6614" s="4" t="s">
        <v>18</v>
      </c>
    </row>
    <row r="6615" spans="1:8">
      <c r="A6615" t="n">
        <v>54049</v>
      </c>
      <c r="B6615" s="38" t="n">
        <v>45</v>
      </c>
      <c r="C6615" s="7" t="n">
        <v>9</v>
      </c>
      <c r="D6615" s="7" t="n">
        <v>0.0500000007450581</v>
      </c>
      <c r="E6615" s="7" t="n">
        <v>0.0500000007450581</v>
      </c>
      <c r="F6615" s="7" t="n">
        <v>0.200000002980232</v>
      </c>
    </row>
    <row r="6616" spans="1:8">
      <c r="A6616" t="s">
        <v>4</v>
      </c>
      <c r="B6616" s="4" t="s">
        <v>5</v>
      </c>
      <c r="C6616" s="4" t="s">
        <v>13</v>
      </c>
      <c r="D6616" s="4" t="s">
        <v>10</v>
      </c>
      <c r="E6616" s="4" t="s">
        <v>10</v>
      </c>
      <c r="F6616" s="4" t="s">
        <v>13</v>
      </c>
    </row>
    <row r="6617" spans="1:8">
      <c r="A6617" t="n">
        <v>54063</v>
      </c>
      <c r="B6617" s="51" t="n">
        <v>25</v>
      </c>
      <c r="C6617" s="7" t="n">
        <v>1</v>
      </c>
      <c r="D6617" s="7" t="n">
        <v>680</v>
      </c>
      <c r="E6617" s="7" t="n">
        <v>150</v>
      </c>
      <c r="F6617" s="7" t="n">
        <v>0</v>
      </c>
    </row>
    <row r="6618" spans="1:8">
      <c r="A6618" t="s">
        <v>4</v>
      </c>
      <c r="B6618" s="4" t="s">
        <v>5</v>
      </c>
      <c r="C6618" s="4" t="s">
        <v>6</v>
      </c>
      <c r="D6618" s="4" t="s">
        <v>10</v>
      </c>
    </row>
    <row r="6619" spans="1:8">
      <c r="A6619" t="n">
        <v>54070</v>
      </c>
      <c r="B6619" s="63" t="n">
        <v>29</v>
      </c>
      <c r="C6619" s="7" t="s">
        <v>262</v>
      </c>
      <c r="D6619" s="7" t="n">
        <v>65533</v>
      </c>
    </row>
    <row r="6620" spans="1:8">
      <c r="A6620" t="s">
        <v>4</v>
      </c>
      <c r="B6620" s="4" t="s">
        <v>5</v>
      </c>
      <c r="C6620" s="4" t="s">
        <v>13</v>
      </c>
      <c r="D6620" s="4" t="s">
        <v>10</v>
      </c>
      <c r="E6620" s="4" t="s">
        <v>6</v>
      </c>
    </row>
    <row r="6621" spans="1:8">
      <c r="A6621" t="n">
        <v>54086</v>
      </c>
      <c r="B6621" s="43" t="n">
        <v>51</v>
      </c>
      <c r="C6621" s="7" t="n">
        <v>4</v>
      </c>
      <c r="D6621" s="7" t="n">
        <v>0</v>
      </c>
      <c r="E6621" s="7" t="s">
        <v>367</v>
      </c>
    </row>
    <row r="6622" spans="1:8">
      <c r="A6622" t="s">
        <v>4</v>
      </c>
      <c r="B6622" s="4" t="s">
        <v>5</v>
      </c>
      <c r="C6622" s="4" t="s">
        <v>10</v>
      </c>
    </row>
    <row r="6623" spans="1:8">
      <c r="A6623" t="n">
        <v>54099</v>
      </c>
      <c r="B6623" s="30" t="n">
        <v>16</v>
      </c>
      <c r="C6623" s="7" t="n">
        <v>0</v>
      </c>
    </row>
    <row r="6624" spans="1:8">
      <c r="A6624" t="s">
        <v>4</v>
      </c>
      <c r="B6624" s="4" t="s">
        <v>5</v>
      </c>
      <c r="C6624" s="4" t="s">
        <v>10</v>
      </c>
      <c r="D6624" s="4" t="s">
        <v>13</v>
      </c>
      <c r="E6624" s="4" t="s">
        <v>9</v>
      </c>
      <c r="F6624" s="4" t="s">
        <v>62</v>
      </c>
      <c r="G6624" s="4" t="s">
        <v>13</v>
      </c>
      <c r="H6624" s="4" t="s">
        <v>13</v>
      </c>
    </row>
    <row r="6625" spans="1:8">
      <c r="A6625" t="n">
        <v>54102</v>
      </c>
      <c r="B6625" s="44" t="n">
        <v>26</v>
      </c>
      <c r="C6625" s="7" t="n">
        <v>0</v>
      </c>
      <c r="D6625" s="7" t="n">
        <v>17</v>
      </c>
      <c r="E6625" s="7" t="n">
        <v>11300</v>
      </c>
      <c r="F6625" s="7" t="s">
        <v>442</v>
      </c>
      <c r="G6625" s="7" t="n">
        <v>2</v>
      </c>
      <c r="H6625" s="7" t="n">
        <v>0</v>
      </c>
    </row>
    <row r="6626" spans="1:8">
      <c r="A6626" t="s">
        <v>4</v>
      </c>
      <c r="B6626" s="4" t="s">
        <v>5</v>
      </c>
    </row>
    <row r="6627" spans="1:8">
      <c r="A6627" t="n">
        <v>54157</v>
      </c>
      <c r="B6627" s="45" t="n">
        <v>28</v>
      </c>
    </row>
    <row r="6628" spans="1:8">
      <c r="A6628" t="s">
        <v>4</v>
      </c>
      <c r="B6628" s="4" t="s">
        <v>5</v>
      </c>
      <c r="C6628" s="4" t="s">
        <v>13</v>
      </c>
      <c r="D6628" s="4" t="s">
        <v>10</v>
      </c>
      <c r="E6628" s="4" t="s">
        <v>10</v>
      </c>
      <c r="F6628" s="4" t="s">
        <v>13</v>
      </c>
    </row>
    <row r="6629" spans="1:8">
      <c r="A6629" t="n">
        <v>54158</v>
      </c>
      <c r="B6629" s="51" t="n">
        <v>25</v>
      </c>
      <c r="C6629" s="7" t="n">
        <v>1</v>
      </c>
      <c r="D6629" s="7" t="n">
        <v>65535</v>
      </c>
      <c r="E6629" s="7" t="n">
        <v>65535</v>
      </c>
      <c r="F6629" s="7" t="n">
        <v>0</v>
      </c>
    </row>
    <row r="6630" spans="1:8">
      <c r="A6630" t="s">
        <v>4</v>
      </c>
      <c r="B6630" s="4" t="s">
        <v>5</v>
      </c>
      <c r="C6630" s="4" t="s">
        <v>10</v>
      </c>
      <c r="D6630" s="4" t="s">
        <v>13</v>
      </c>
    </row>
    <row r="6631" spans="1:8">
      <c r="A6631" t="n">
        <v>54165</v>
      </c>
      <c r="B6631" s="48" t="n">
        <v>89</v>
      </c>
      <c r="C6631" s="7" t="n">
        <v>65533</v>
      </c>
      <c r="D6631" s="7" t="n">
        <v>1</v>
      </c>
    </row>
    <row r="6632" spans="1:8">
      <c r="A6632" t="s">
        <v>4</v>
      </c>
      <c r="B6632" s="4" t="s">
        <v>5</v>
      </c>
      <c r="C6632" s="4" t="s">
        <v>6</v>
      </c>
      <c r="D6632" s="4" t="s">
        <v>10</v>
      </c>
    </row>
    <row r="6633" spans="1:8">
      <c r="A6633" t="n">
        <v>54169</v>
      </c>
      <c r="B6633" s="63" t="n">
        <v>29</v>
      </c>
      <c r="C6633" s="7" t="s">
        <v>12</v>
      </c>
      <c r="D6633" s="7" t="n">
        <v>65533</v>
      </c>
    </row>
    <row r="6634" spans="1:8">
      <c r="A6634" t="s">
        <v>4</v>
      </c>
      <c r="B6634" s="4" t="s">
        <v>5</v>
      </c>
      <c r="C6634" s="4" t="s">
        <v>13</v>
      </c>
      <c r="D6634" s="4" t="s">
        <v>10</v>
      </c>
      <c r="E6634" s="4" t="s">
        <v>18</v>
      </c>
    </row>
    <row r="6635" spans="1:8">
      <c r="A6635" t="n">
        <v>54173</v>
      </c>
      <c r="B6635" s="23" t="n">
        <v>58</v>
      </c>
      <c r="C6635" s="7" t="n">
        <v>3</v>
      </c>
      <c r="D6635" s="7" t="n">
        <v>0</v>
      </c>
      <c r="E6635" s="7" t="n">
        <v>1</v>
      </c>
    </row>
    <row r="6636" spans="1:8">
      <c r="A6636" t="s">
        <v>4</v>
      </c>
      <c r="B6636" s="4" t="s">
        <v>5</v>
      </c>
      <c r="C6636" s="4" t="s">
        <v>13</v>
      </c>
      <c r="D6636" s="4" t="s">
        <v>10</v>
      </c>
    </row>
    <row r="6637" spans="1:8">
      <c r="A6637" t="n">
        <v>54181</v>
      </c>
      <c r="B6637" s="23" t="n">
        <v>58</v>
      </c>
      <c r="C6637" s="7" t="n">
        <v>255</v>
      </c>
      <c r="D6637" s="7" t="n">
        <v>0</v>
      </c>
    </row>
    <row r="6638" spans="1:8">
      <c r="A6638" t="s">
        <v>4</v>
      </c>
      <c r="B6638" s="4" t="s">
        <v>5</v>
      </c>
      <c r="C6638" s="4" t="s">
        <v>13</v>
      </c>
    </row>
    <row r="6639" spans="1:8">
      <c r="A6639" t="n">
        <v>54185</v>
      </c>
      <c r="B6639" s="38" t="n">
        <v>45</v>
      </c>
      <c r="C6639" s="7" t="n">
        <v>0</v>
      </c>
    </row>
    <row r="6640" spans="1:8">
      <c r="A6640" t="s">
        <v>4</v>
      </c>
      <c r="B6640" s="4" t="s">
        <v>5</v>
      </c>
      <c r="C6640" s="4" t="s">
        <v>13</v>
      </c>
      <c r="D6640" s="4" t="s">
        <v>13</v>
      </c>
      <c r="E6640" s="4" t="s">
        <v>18</v>
      </c>
      <c r="F6640" s="4" t="s">
        <v>18</v>
      </c>
      <c r="G6640" s="4" t="s">
        <v>18</v>
      </c>
      <c r="H6640" s="4" t="s">
        <v>10</v>
      </c>
    </row>
    <row r="6641" spans="1:8">
      <c r="A6641" t="n">
        <v>54187</v>
      </c>
      <c r="B6641" s="38" t="n">
        <v>45</v>
      </c>
      <c r="C6641" s="7" t="n">
        <v>2</v>
      </c>
      <c r="D6641" s="7" t="n">
        <v>3</v>
      </c>
      <c r="E6641" s="7" t="n">
        <v>115</v>
      </c>
      <c r="F6641" s="7" t="n">
        <v>-33.0800018310547</v>
      </c>
      <c r="G6641" s="7" t="n">
        <v>135.559997558594</v>
      </c>
      <c r="H6641" s="7" t="n">
        <v>0</v>
      </c>
    </row>
    <row r="6642" spans="1:8">
      <c r="A6642" t="s">
        <v>4</v>
      </c>
      <c r="B6642" s="4" t="s">
        <v>5</v>
      </c>
      <c r="C6642" s="4" t="s">
        <v>13</v>
      </c>
      <c r="D6642" s="4" t="s">
        <v>13</v>
      </c>
      <c r="E6642" s="4" t="s">
        <v>18</v>
      </c>
      <c r="F6642" s="4" t="s">
        <v>18</v>
      </c>
      <c r="G6642" s="4" t="s">
        <v>18</v>
      </c>
      <c r="H6642" s="4" t="s">
        <v>10</v>
      </c>
      <c r="I6642" s="4" t="s">
        <v>13</v>
      </c>
    </row>
    <row r="6643" spans="1:8">
      <c r="A6643" t="n">
        <v>54204</v>
      </c>
      <c r="B6643" s="38" t="n">
        <v>45</v>
      </c>
      <c r="C6643" s="7" t="n">
        <v>4</v>
      </c>
      <c r="D6643" s="7" t="n">
        <v>3</v>
      </c>
      <c r="E6643" s="7" t="n">
        <v>357.450012207031</v>
      </c>
      <c r="F6643" s="7" t="n">
        <v>27.8600006103516</v>
      </c>
      <c r="G6643" s="7" t="n">
        <v>3.46000003814697</v>
      </c>
      <c r="H6643" s="7" t="n">
        <v>0</v>
      </c>
      <c r="I6643" s="7" t="n">
        <v>1</v>
      </c>
    </row>
    <row r="6644" spans="1:8">
      <c r="A6644" t="s">
        <v>4</v>
      </c>
      <c r="B6644" s="4" t="s">
        <v>5</v>
      </c>
      <c r="C6644" s="4" t="s">
        <v>13</v>
      </c>
      <c r="D6644" s="4" t="s">
        <v>13</v>
      </c>
      <c r="E6644" s="4" t="s">
        <v>18</v>
      </c>
      <c r="F6644" s="4" t="s">
        <v>10</v>
      </c>
    </row>
    <row r="6645" spans="1:8">
      <c r="A6645" t="n">
        <v>54222</v>
      </c>
      <c r="B6645" s="38" t="n">
        <v>45</v>
      </c>
      <c r="C6645" s="7" t="n">
        <v>5</v>
      </c>
      <c r="D6645" s="7" t="n">
        <v>3</v>
      </c>
      <c r="E6645" s="7" t="n">
        <v>109.400001525879</v>
      </c>
      <c r="F6645" s="7" t="n">
        <v>0</v>
      </c>
    </row>
    <row r="6646" spans="1:8">
      <c r="A6646" t="s">
        <v>4</v>
      </c>
      <c r="B6646" s="4" t="s">
        <v>5</v>
      </c>
      <c r="C6646" s="4" t="s">
        <v>13</v>
      </c>
      <c r="D6646" s="4" t="s">
        <v>13</v>
      </c>
      <c r="E6646" s="4" t="s">
        <v>18</v>
      </c>
      <c r="F6646" s="4" t="s">
        <v>10</v>
      </c>
    </row>
    <row r="6647" spans="1:8">
      <c r="A6647" t="n">
        <v>54231</v>
      </c>
      <c r="B6647" s="38" t="n">
        <v>45</v>
      </c>
      <c r="C6647" s="7" t="n">
        <v>11</v>
      </c>
      <c r="D6647" s="7" t="n">
        <v>3</v>
      </c>
      <c r="E6647" s="7" t="n">
        <v>37.4000015258789</v>
      </c>
      <c r="F6647" s="7" t="n">
        <v>0</v>
      </c>
    </row>
    <row r="6648" spans="1:8">
      <c r="A6648" t="s">
        <v>4</v>
      </c>
      <c r="B6648" s="4" t="s">
        <v>5</v>
      </c>
      <c r="C6648" s="4" t="s">
        <v>13</v>
      </c>
      <c r="D6648" s="4" t="s">
        <v>13</v>
      </c>
      <c r="E6648" s="4" t="s">
        <v>18</v>
      </c>
      <c r="F6648" s="4" t="s">
        <v>18</v>
      </c>
      <c r="G6648" s="4" t="s">
        <v>18</v>
      </c>
      <c r="H6648" s="4" t="s">
        <v>10</v>
      </c>
    </row>
    <row r="6649" spans="1:8">
      <c r="A6649" t="n">
        <v>54240</v>
      </c>
      <c r="B6649" s="38" t="n">
        <v>45</v>
      </c>
      <c r="C6649" s="7" t="n">
        <v>2</v>
      </c>
      <c r="D6649" s="7" t="n">
        <v>3</v>
      </c>
      <c r="E6649" s="7" t="n">
        <v>95.9700012207031</v>
      </c>
      <c r="F6649" s="7" t="n">
        <v>-31.6299991607666</v>
      </c>
      <c r="G6649" s="7" t="n">
        <v>318.790008544922</v>
      </c>
      <c r="H6649" s="7" t="n">
        <v>2500</v>
      </c>
    </row>
    <row r="6650" spans="1:8">
      <c r="A6650" t="s">
        <v>4</v>
      </c>
      <c r="B6650" s="4" t="s">
        <v>5</v>
      </c>
      <c r="C6650" s="4" t="s">
        <v>13</v>
      </c>
      <c r="D6650" s="4" t="s">
        <v>13</v>
      </c>
      <c r="E6650" s="4" t="s">
        <v>18</v>
      </c>
      <c r="F6650" s="4" t="s">
        <v>18</v>
      </c>
      <c r="G6650" s="4" t="s">
        <v>18</v>
      </c>
      <c r="H6650" s="4" t="s">
        <v>10</v>
      </c>
      <c r="I6650" s="4" t="s">
        <v>13</v>
      </c>
    </row>
    <row r="6651" spans="1:8">
      <c r="A6651" t="n">
        <v>54257</v>
      </c>
      <c r="B6651" s="38" t="n">
        <v>45</v>
      </c>
      <c r="C6651" s="7" t="n">
        <v>4</v>
      </c>
      <c r="D6651" s="7" t="n">
        <v>3</v>
      </c>
      <c r="E6651" s="7" t="n">
        <v>357.079986572266</v>
      </c>
      <c r="F6651" s="7" t="n">
        <v>19.9599990844727</v>
      </c>
      <c r="G6651" s="7" t="n">
        <v>3.46000003814697</v>
      </c>
      <c r="H6651" s="7" t="n">
        <v>2500</v>
      </c>
      <c r="I6651" s="7" t="n">
        <v>1</v>
      </c>
    </row>
    <row r="6652" spans="1:8">
      <c r="A6652" t="s">
        <v>4</v>
      </c>
      <c r="B6652" s="4" t="s">
        <v>5</v>
      </c>
      <c r="C6652" s="4" t="s">
        <v>13</v>
      </c>
      <c r="D6652" s="4" t="s">
        <v>13</v>
      </c>
      <c r="E6652" s="4" t="s">
        <v>18</v>
      </c>
      <c r="F6652" s="4" t="s">
        <v>10</v>
      </c>
    </row>
    <row r="6653" spans="1:8">
      <c r="A6653" t="n">
        <v>54275</v>
      </c>
      <c r="B6653" s="38" t="n">
        <v>45</v>
      </c>
      <c r="C6653" s="7" t="n">
        <v>5</v>
      </c>
      <c r="D6653" s="7" t="n">
        <v>3</v>
      </c>
      <c r="E6653" s="7" t="n">
        <v>144.600006103516</v>
      </c>
      <c r="F6653" s="7" t="n">
        <v>2500</v>
      </c>
    </row>
    <row r="6654" spans="1:8">
      <c r="A6654" t="s">
        <v>4</v>
      </c>
      <c r="B6654" s="4" t="s">
        <v>5</v>
      </c>
      <c r="C6654" s="4" t="s">
        <v>13</v>
      </c>
      <c r="D6654" s="4" t="s">
        <v>13</v>
      </c>
      <c r="E6654" s="4" t="s">
        <v>18</v>
      </c>
      <c r="F6654" s="4" t="s">
        <v>10</v>
      </c>
    </row>
    <row r="6655" spans="1:8">
      <c r="A6655" t="n">
        <v>54284</v>
      </c>
      <c r="B6655" s="38" t="n">
        <v>45</v>
      </c>
      <c r="C6655" s="7" t="n">
        <v>11</v>
      </c>
      <c r="D6655" s="7" t="n">
        <v>3</v>
      </c>
      <c r="E6655" s="7" t="n">
        <v>37.4000015258789</v>
      </c>
      <c r="F6655" s="7" t="n">
        <v>2500</v>
      </c>
    </row>
    <row r="6656" spans="1:8">
      <c r="A6656" t="s">
        <v>4</v>
      </c>
      <c r="B6656" s="4" t="s">
        <v>5</v>
      </c>
      <c r="C6656" s="4" t="s">
        <v>13</v>
      </c>
      <c r="D6656" s="4" t="s">
        <v>10</v>
      </c>
      <c r="E6656" s="4" t="s">
        <v>10</v>
      </c>
      <c r="F6656" s="4" t="s">
        <v>9</v>
      </c>
    </row>
    <row r="6657" spans="1:9">
      <c r="A6657" t="n">
        <v>54293</v>
      </c>
      <c r="B6657" s="39" t="n">
        <v>84</v>
      </c>
      <c r="C6657" s="7" t="n">
        <v>0</v>
      </c>
      <c r="D6657" s="7" t="n">
        <v>2</v>
      </c>
      <c r="E6657" s="7" t="n">
        <v>0</v>
      </c>
      <c r="F6657" s="7" t="n">
        <v>1053609165</v>
      </c>
    </row>
    <row r="6658" spans="1:9">
      <c r="A6658" t="s">
        <v>4</v>
      </c>
      <c r="B6658" s="4" t="s">
        <v>5</v>
      </c>
      <c r="C6658" s="4" t="s">
        <v>13</v>
      </c>
      <c r="D6658" s="4" t="s">
        <v>6</v>
      </c>
      <c r="E6658" s="4" t="s">
        <v>18</v>
      </c>
      <c r="F6658" s="4" t="s">
        <v>18</v>
      </c>
      <c r="G6658" s="4" t="s">
        <v>18</v>
      </c>
    </row>
    <row r="6659" spans="1:9">
      <c r="A6659" t="n">
        <v>54303</v>
      </c>
      <c r="B6659" s="64" t="n">
        <v>94</v>
      </c>
      <c r="C6659" s="7" t="n">
        <v>4</v>
      </c>
      <c r="D6659" s="7" t="s">
        <v>443</v>
      </c>
      <c r="E6659" s="7" t="n">
        <v>3</v>
      </c>
      <c r="F6659" s="7" t="n">
        <v>3</v>
      </c>
      <c r="G6659" s="7" t="n">
        <v>3</v>
      </c>
    </row>
    <row r="6660" spans="1:9">
      <c r="A6660" t="s">
        <v>4</v>
      </c>
      <c r="B6660" s="4" t="s">
        <v>5</v>
      </c>
      <c r="C6660" s="4" t="s">
        <v>13</v>
      </c>
      <c r="D6660" s="4" t="s">
        <v>6</v>
      </c>
      <c r="E6660" s="4" t="s">
        <v>10</v>
      </c>
    </row>
    <row r="6661" spans="1:9">
      <c r="A6661" t="n">
        <v>54330</v>
      </c>
      <c r="B6661" s="64" t="n">
        <v>94</v>
      </c>
      <c r="C6661" s="7" t="n">
        <v>0</v>
      </c>
      <c r="D6661" s="7" t="s">
        <v>21</v>
      </c>
      <c r="E6661" s="7" t="n">
        <v>1</v>
      </c>
    </row>
    <row r="6662" spans="1:9">
      <c r="A6662" t="s">
        <v>4</v>
      </c>
      <c r="B6662" s="4" t="s">
        <v>5</v>
      </c>
      <c r="C6662" s="4" t="s">
        <v>13</v>
      </c>
      <c r="D6662" s="4" t="s">
        <v>6</v>
      </c>
      <c r="E6662" s="4" t="s">
        <v>10</v>
      </c>
    </row>
    <row r="6663" spans="1:9">
      <c r="A6663" t="n">
        <v>54338</v>
      </c>
      <c r="B6663" s="64" t="n">
        <v>94</v>
      </c>
      <c r="C6663" s="7" t="n">
        <v>0</v>
      </c>
      <c r="D6663" s="7" t="s">
        <v>21</v>
      </c>
      <c r="E6663" s="7" t="n">
        <v>2</v>
      </c>
    </row>
    <row r="6664" spans="1:9">
      <c r="A6664" t="s">
        <v>4</v>
      </c>
      <c r="B6664" s="4" t="s">
        <v>5</v>
      </c>
      <c r="C6664" s="4" t="s">
        <v>13</v>
      </c>
      <c r="D6664" s="4" t="s">
        <v>6</v>
      </c>
      <c r="E6664" s="4" t="s">
        <v>10</v>
      </c>
    </row>
    <row r="6665" spans="1:9">
      <c r="A6665" t="n">
        <v>54346</v>
      </c>
      <c r="B6665" s="64" t="n">
        <v>94</v>
      </c>
      <c r="C6665" s="7" t="n">
        <v>1</v>
      </c>
      <c r="D6665" s="7" t="s">
        <v>21</v>
      </c>
      <c r="E6665" s="7" t="n">
        <v>4</v>
      </c>
    </row>
    <row r="6666" spans="1:9">
      <c r="A6666" t="s">
        <v>4</v>
      </c>
      <c r="B6666" s="4" t="s">
        <v>5</v>
      </c>
      <c r="C6666" s="4" t="s">
        <v>13</v>
      </c>
      <c r="D6666" s="4" t="s">
        <v>6</v>
      </c>
      <c r="E6666" s="4" t="s">
        <v>10</v>
      </c>
    </row>
    <row r="6667" spans="1:9">
      <c r="A6667" t="n">
        <v>54354</v>
      </c>
      <c r="B6667" s="64" t="n">
        <v>94</v>
      </c>
      <c r="C6667" s="7" t="n">
        <v>1</v>
      </c>
      <c r="D6667" s="7" t="s">
        <v>444</v>
      </c>
      <c r="E6667" s="7" t="n">
        <v>1</v>
      </c>
    </row>
    <row r="6668" spans="1:9">
      <c r="A6668" t="s">
        <v>4</v>
      </c>
      <c r="B6668" s="4" t="s">
        <v>5</v>
      </c>
      <c r="C6668" s="4" t="s">
        <v>13</v>
      </c>
      <c r="D6668" s="4" t="s">
        <v>6</v>
      </c>
      <c r="E6668" s="4" t="s">
        <v>10</v>
      </c>
    </row>
    <row r="6669" spans="1:9">
      <c r="A6669" t="n">
        <v>54363</v>
      </c>
      <c r="B6669" s="64" t="n">
        <v>94</v>
      </c>
      <c r="C6669" s="7" t="n">
        <v>1</v>
      </c>
      <c r="D6669" s="7" t="s">
        <v>444</v>
      </c>
      <c r="E6669" s="7" t="n">
        <v>2</v>
      </c>
    </row>
    <row r="6670" spans="1:9">
      <c r="A6670" t="s">
        <v>4</v>
      </c>
      <c r="B6670" s="4" t="s">
        <v>5</v>
      </c>
      <c r="C6670" s="4" t="s">
        <v>13</v>
      </c>
      <c r="D6670" s="4" t="s">
        <v>6</v>
      </c>
      <c r="E6670" s="4" t="s">
        <v>10</v>
      </c>
    </row>
    <row r="6671" spans="1:9">
      <c r="A6671" t="n">
        <v>54372</v>
      </c>
      <c r="B6671" s="64" t="n">
        <v>94</v>
      </c>
      <c r="C6671" s="7" t="n">
        <v>0</v>
      </c>
      <c r="D6671" s="7" t="s">
        <v>444</v>
      </c>
      <c r="E6671" s="7" t="n">
        <v>4</v>
      </c>
    </row>
    <row r="6672" spans="1:9">
      <c r="A6672" t="s">
        <v>4</v>
      </c>
      <c r="B6672" s="4" t="s">
        <v>5</v>
      </c>
      <c r="C6672" s="4" t="s">
        <v>13</v>
      </c>
    </row>
    <row r="6673" spans="1:7">
      <c r="A6673" t="n">
        <v>54381</v>
      </c>
      <c r="B6673" s="71" t="n">
        <v>116</v>
      </c>
      <c r="C6673" s="7" t="n">
        <v>1</v>
      </c>
    </row>
    <row r="6674" spans="1:7">
      <c r="A6674" t="s">
        <v>4</v>
      </c>
      <c r="B6674" s="4" t="s">
        <v>5</v>
      </c>
      <c r="C6674" s="4" t="s">
        <v>18</v>
      </c>
      <c r="D6674" s="4" t="s">
        <v>18</v>
      </c>
      <c r="E6674" s="4" t="s">
        <v>18</v>
      </c>
      <c r="F6674" s="4" t="s">
        <v>18</v>
      </c>
      <c r="G6674" s="4" t="s">
        <v>18</v>
      </c>
      <c r="H6674" s="4" t="s">
        <v>10</v>
      </c>
    </row>
    <row r="6675" spans="1:7">
      <c r="A6675" t="n">
        <v>54383</v>
      </c>
      <c r="B6675" s="66" t="n">
        <v>71</v>
      </c>
      <c r="C6675" s="7" t="n">
        <v>1</v>
      </c>
      <c r="D6675" s="7" t="n">
        <v>1</v>
      </c>
      <c r="E6675" s="7" t="n">
        <v>1</v>
      </c>
      <c r="F6675" s="7" t="n">
        <v>5</v>
      </c>
      <c r="G6675" s="7" t="n">
        <v>2000</v>
      </c>
      <c r="H6675" s="7" t="n">
        <v>0</v>
      </c>
    </row>
    <row r="6676" spans="1:7">
      <c r="A6676" t="s">
        <v>4</v>
      </c>
      <c r="B6676" s="4" t="s">
        <v>5</v>
      </c>
      <c r="C6676" s="4" t="s">
        <v>10</v>
      </c>
      <c r="D6676" s="4" t="s">
        <v>9</v>
      </c>
    </row>
    <row r="6677" spans="1:7">
      <c r="A6677" t="n">
        <v>54406</v>
      </c>
      <c r="B6677" s="46" t="n">
        <v>44</v>
      </c>
      <c r="C6677" s="7" t="n">
        <v>7036</v>
      </c>
      <c r="D6677" s="7" t="n">
        <v>128</v>
      </c>
    </row>
    <row r="6678" spans="1:7">
      <c r="A6678" t="s">
        <v>4</v>
      </c>
      <c r="B6678" s="4" t="s">
        <v>5</v>
      </c>
      <c r="C6678" s="4" t="s">
        <v>10</v>
      </c>
      <c r="D6678" s="4" t="s">
        <v>9</v>
      </c>
      <c r="E6678" s="4" t="s">
        <v>9</v>
      </c>
      <c r="F6678" s="4" t="s">
        <v>9</v>
      </c>
    </row>
    <row r="6679" spans="1:7">
      <c r="A6679" t="n">
        <v>54413</v>
      </c>
      <c r="B6679" s="75" t="n">
        <v>156</v>
      </c>
      <c r="C6679" s="7" t="n">
        <v>7036</v>
      </c>
      <c r="D6679" s="7" t="n">
        <v>0</v>
      </c>
      <c r="E6679" s="7" t="n">
        <v>0</v>
      </c>
      <c r="F6679" s="7" t="n">
        <v>1101004800</v>
      </c>
    </row>
    <row r="6680" spans="1:7">
      <c r="A6680" t="s">
        <v>4</v>
      </c>
      <c r="B6680" s="4" t="s">
        <v>5</v>
      </c>
      <c r="C6680" s="4" t="s">
        <v>10</v>
      </c>
      <c r="D6680" s="4" t="s">
        <v>18</v>
      </c>
      <c r="E6680" s="4" t="s">
        <v>18</v>
      </c>
      <c r="F6680" s="4" t="s">
        <v>18</v>
      </c>
      <c r="G6680" s="4" t="s">
        <v>18</v>
      </c>
    </row>
    <row r="6681" spans="1:7">
      <c r="A6681" t="n">
        <v>54428</v>
      </c>
      <c r="B6681" s="34" t="n">
        <v>46</v>
      </c>
      <c r="C6681" s="7" t="n">
        <v>7036</v>
      </c>
      <c r="D6681" s="7" t="n">
        <v>70</v>
      </c>
      <c r="E6681" s="7" t="n">
        <v>-49.1100006103516</v>
      </c>
      <c r="F6681" s="7" t="n">
        <v>70</v>
      </c>
      <c r="G6681" s="7" t="n">
        <v>20</v>
      </c>
    </row>
    <row r="6682" spans="1:7">
      <c r="A6682" t="s">
        <v>4</v>
      </c>
      <c r="B6682" s="4" t="s">
        <v>5</v>
      </c>
      <c r="C6682" s="4" t="s">
        <v>13</v>
      </c>
      <c r="D6682" s="4" t="s">
        <v>10</v>
      </c>
      <c r="E6682" s="4" t="s">
        <v>10</v>
      </c>
    </row>
    <row r="6683" spans="1:7">
      <c r="A6683" t="n">
        <v>54447</v>
      </c>
      <c r="B6683" s="31" t="n">
        <v>39</v>
      </c>
      <c r="C6683" s="7" t="n">
        <v>16</v>
      </c>
      <c r="D6683" s="7" t="n">
        <v>65533</v>
      </c>
      <c r="E6683" s="7" t="n">
        <v>221</v>
      </c>
    </row>
    <row r="6684" spans="1:7">
      <c r="A6684" t="s">
        <v>4</v>
      </c>
      <c r="B6684" s="4" t="s">
        <v>5</v>
      </c>
      <c r="C6684" s="4" t="s">
        <v>10</v>
      </c>
      <c r="D6684" s="4" t="s">
        <v>13</v>
      </c>
    </row>
    <row r="6685" spans="1:7">
      <c r="A6685" t="n">
        <v>54453</v>
      </c>
      <c r="B6685" s="76" t="n">
        <v>96</v>
      </c>
      <c r="C6685" s="7" t="n">
        <v>7036</v>
      </c>
      <c r="D6685" s="7" t="n">
        <v>1</v>
      </c>
    </row>
    <row r="6686" spans="1:7">
      <c r="A6686" t="s">
        <v>4</v>
      </c>
      <c r="B6686" s="4" t="s">
        <v>5</v>
      </c>
      <c r="C6686" s="4" t="s">
        <v>10</v>
      </c>
      <c r="D6686" s="4" t="s">
        <v>13</v>
      </c>
      <c r="E6686" s="4" t="s">
        <v>18</v>
      </c>
      <c r="F6686" s="4" t="s">
        <v>18</v>
      </c>
      <c r="G6686" s="4" t="s">
        <v>18</v>
      </c>
    </row>
    <row r="6687" spans="1:7">
      <c r="A6687" t="n">
        <v>54457</v>
      </c>
      <c r="B6687" s="76" t="n">
        <v>96</v>
      </c>
      <c r="C6687" s="7" t="n">
        <v>7036</v>
      </c>
      <c r="D6687" s="7" t="n">
        <v>2</v>
      </c>
      <c r="E6687" s="7" t="n">
        <v>130</v>
      </c>
      <c r="F6687" s="7" t="n">
        <v>-49.1100006103516</v>
      </c>
      <c r="G6687" s="7" t="n">
        <v>139.199996948242</v>
      </c>
    </row>
    <row r="6688" spans="1:7">
      <c r="A6688" t="s">
        <v>4</v>
      </c>
      <c r="B6688" s="4" t="s">
        <v>5</v>
      </c>
      <c r="C6688" s="4" t="s">
        <v>10</v>
      </c>
      <c r="D6688" s="4" t="s">
        <v>13</v>
      </c>
      <c r="E6688" s="4" t="s">
        <v>18</v>
      </c>
      <c r="F6688" s="4" t="s">
        <v>18</v>
      </c>
      <c r="G6688" s="4" t="s">
        <v>18</v>
      </c>
    </row>
    <row r="6689" spans="1:8">
      <c r="A6689" t="n">
        <v>54473</v>
      </c>
      <c r="B6689" s="76" t="n">
        <v>96</v>
      </c>
      <c r="C6689" s="7" t="n">
        <v>7036</v>
      </c>
      <c r="D6689" s="7" t="n">
        <v>2</v>
      </c>
      <c r="E6689" s="7" t="n">
        <v>125</v>
      </c>
      <c r="F6689" s="7" t="n">
        <v>-43.6599998474121</v>
      </c>
      <c r="G6689" s="7" t="n">
        <v>453.700012207031</v>
      </c>
    </row>
    <row r="6690" spans="1:8">
      <c r="A6690" t="s">
        <v>4</v>
      </c>
      <c r="B6690" s="4" t="s">
        <v>5</v>
      </c>
      <c r="C6690" s="4" t="s">
        <v>10</v>
      </c>
      <c r="D6690" s="4" t="s">
        <v>13</v>
      </c>
      <c r="E6690" s="4" t="s">
        <v>18</v>
      </c>
      <c r="F6690" s="4" t="s">
        <v>18</v>
      </c>
      <c r="G6690" s="4" t="s">
        <v>18</v>
      </c>
    </row>
    <row r="6691" spans="1:8">
      <c r="A6691" t="n">
        <v>54489</v>
      </c>
      <c r="B6691" s="76" t="n">
        <v>96</v>
      </c>
      <c r="C6691" s="7" t="n">
        <v>7036</v>
      </c>
      <c r="D6691" s="7" t="n">
        <v>2</v>
      </c>
      <c r="E6691" s="7" t="n">
        <v>-69.3899993896484</v>
      </c>
      <c r="F6691" s="7" t="n">
        <v>-41.560001373291</v>
      </c>
      <c r="G6691" s="7" t="n">
        <v>1114.01000976563</v>
      </c>
    </row>
    <row r="6692" spans="1:8">
      <c r="A6692" t="s">
        <v>4</v>
      </c>
      <c r="B6692" s="4" t="s">
        <v>5</v>
      </c>
      <c r="C6692" s="4" t="s">
        <v>10</v>
      </c>
      <c r="D6692" s="4" t="s">
        <v>13</v>
      </c>
      <c r="E6692" s="4" t="s">
        <v>18</v>
      </c>
      <c r="F6692" s="4" t="s">
        <v>18</v>
      </c>
      <c r="G6692" s="4" t="s">
        <v>18</v>
      </c>
    </row>
    <row r="6693" spans="1:8">
      <c r="A6693" t="n">
        <v>54505</v>
      </c>
      <c r="B6693" s="76" t="n">
        <v>96</v>
      </c>
      <c r="C6693" s="7" t="n">
        <v>7036</v>
      </c>
      <c r="D6693" s="7" t="n">
        <v>2</v>
      </c>
      <c r="E6693" s="7" t="n">
        <v>-169.389999389648</v>
      </c>
      <c r="F6693" s="7" t="n">
        <v>-41.560001373291</v>
      </c>
      <c r="G6693" s="7" t="n">
        <v>1504.01000976563</v>
      </c>
    </row>
    <row r="6694" spans="1:8">
      <c r="A6694" t="s">
        <v>4</v>
      </c>
      <c r="B6694" s="4" t="s">
        <v>5</v>
      </c>
      <c r="C6694" s="4" t="s">
        <v>10</v>
      </c>
      <c r="D6694" s="4" t="s">
        <v>18</v>
      </c>
      <c r="E6694" s="4" t="s">
        <v>18</v>
      </c>
      <c r="F6694" s="4" t="s">
        <v>18</v>
      </c>
      <c r="G6694" s="4" t="s">
        <v>18</v>
      </c>
    </row>
    <row r="6695" spans="1:8">
      <c r="A6695" t="n">
        <v>54521</v>
      </c>
      <c r="B6695" s="68" t="n">
        <v>131</v>
      </c>
      <c r="C6695" s="7" t="n">
        <v>7036</v>
      </c>
      <c r="D6695" s="7" t="n">
        <v>0</v>
      </c>
      <c r="E6695" s="7" t="n">
        <v>3</v>
      </c>
      <c r="F6695" s="7" t="n">
        <v>0</v>
      </c>
      <c r="G6695" s="7" t="n">
        <v>0</v>
      </c>
    </row>
    <row r="6696" spans="1:8">
      <c r="A6696" t="s">
        <v>4</v>
      </c>
      <c r="B6696" s="4" t="s">
        <v>5</v>
      </c>
      <c r="C6696" s="4" t="s">
        <v>10</v>
      </c>
      <c r="D6696" s="4" t="s">
        <v>13</v>
      </c>
      <c r="E6696" s="4" t="s">
        <v>9</v>
      </c>
      <c r="F6696" s="4" t="s">
        <v>13</v>
      </c>
      <c r="G6696" s="4" t="s">
        <v>10</v>
      </c>
    </row>
    <row r="6697" spans="1:8">
      <c r="A6697" t="n">
        <v>54540</v>
      </c>
      <c r="B6697" s="76" t="n">
        <v>96</v>
      </c>
      <c r="C6697" s="7" t="n">
        <v>7036</v>
      </c>
      <c r="D6697" s="7" t="n">
        <v>0</v>
      </c>
      <c r="E6697" s="7" t="n">
        <v>1126825984</v>
      </c>
      <c r="F6697" s="7" t="n">
        <v>0</v>
      </c>
      <c r="G6697" s="7" t="n">
        <v>0</v>
      </c>
    </row>
    <row r="6698" spans="1:8">
      <c r="A6698" t="s">
        <v>4</v>
      </c>
      <c r="B6698" s="4" t="s">
        <v>5</v>
      </c>
      <c r="C6698" s="4" t="s">
        <v>13</v>
      </c>
      <c r="D6698" s="4" t="s">
        <v>10</v>
      </c>
      <c r="E6698" s="4" t="s">
        <v>18</v>
      </c>
      <c r="F6698" s="4" t="s">
        <v>10</v>
      </c>
      <c r="G6698" s="4" t="s">
        <v>9</v>
      </c>
      <c r="H6698" s="4" t="s">
        <v>9</v>
      </c>
      <c r="I6698" s="4" t="s">
        <v>10</v>
      </c>
      <c r="J6698" s="4" t="s">
        <v>10</v>
      </c>
      <c r="K6698" s="4" t="s">
        <v>9</v>
      </c>
      <c r="L6698" s="4" t="s">
        <v>9</v>
      </c>
      <c r="M6698" s="4" t="s">
        <v>9</v>
      </c>
      <c r="N6698" s="4" t="s">
        <v>9</v>
      </c>
      <c r="O6698" s="4" t="s">
        <v>6</v>
      </c>
    </row>
    <row r="6699" spans="1:8">
      <c r="A6699" t="n">
        <v>54551</v>
      </c>
      <c r="B6699" s="14" t="n">
        <v>50</v>
      </c>
      <c r="C6699" s="7" t="n">
        <v>0</v>
      </c>
      <c r="D6699" s="7" t="n">
        <v>4527</v>
      </c>
      <c r="E6699" s="7" t="n">
        <v>1</v>
      </c>
      <c r="F6699" s="7" t="n">
        <v>0</v>
      </c>
      <c r="G6699" s="7" t="n">
        <v>0</v>
      </c>
      <c r="H6699" s="7" t="n">
        <v>0</v>
      </c>
      <c r="I6699" s="7" t="n">
        <v>0</v>
      </c>
      <c r="J6699" s="7" t="n">
        <v>65533</v>
      </c>
      <c r="K6699" s="7" t="n">
        <v>0</v>
      </c>
      <c r="L6699" s="7" t="n">
        <v>0</v>
      </c>
      <c r="M6699" s="7" t="n">
        <v>0</v>
      </c>
      <c r="N6699" s="7" t="n">
        <v>0</v>
      </c>
      <c r="O6699" s="7" t="s">
        <v>12</v>
      </c>
    </row>
    <row r="6700" spans="1:8">
      <c r="A6700" t="s">
        <v>4</v>
      </c>
      <c r="B6700" s="4" t="s">
        <v>5</v>
      </c>
      <c r="C6700" s="4" t="s">
        <v>13</v>
      </c>
      <c r="D6700" s="4" t="s">
        <v>10</v>
      </c>
      <c r="E6700" s="4" t="s">
        <v>9</v>
      </c>
      <c r="F6700" s="4" t="s">
        <v>10</v>
      </c>
    </row>
    <row r="6701" spans="1:8">
      <c r="A6701" t="n">
        <v>54590</v>
      </c>
      <c r="B6701" s="14" t="n">
        <v>50</v>
      </c>
      <c r="C6701" s="7" t="n">
        <v>3</v>
      </c>
      <c r="D6701" s="7" t="n">
        <v>4525</v>
      </c>
      <c r="E6701" s="7" t="n">
        <v>1065353216</v>
      </c>
      <c r="F6701" s="7" t="n">
        <v>500</v>
      </c>
    </row>
    <row r="6702" spans="1:8">
      <c r="A6702" t="s">
        <v>4</v>
      </c>
      <c r="B6702" s="4" t="s">
        <v>5</v>
      </c>
      <c r="C6702" s="4" t="s">
        <v>13</v>
      </c>
      <c r="D6702" s="4" t="s">
        <v>10</v>
      </c>
      <c r="E6702" s="4" t="s">
        <v>10</v>
      </c>
      <c r="F6702" s="4" t="s">
        <v>10</v>
      </c>
      <c r="G6702" s="4" t="s">
        <v>10</v>
      </c>
      <c r="H6702" s="4" t="s">
        <v>10</v>
      </c>
      <c r="I6702" s="4" t="s">
        <v>6</v>
      </c>
      <c r="J6702" s="4" t="s">
        <v>18</v>
      </c>
      <c r="K6702" s="4" t="s">
        <v>18</v>
      </c>
      <c r="L6702" s="4" t="s">
        <v>18</v>
      </c>
      <c r="M6702" s="4" t="s">
        <v>9</v>
      </c>
      <c r="N6702" s="4" t="s">
        <v>9</v>
      </c>
      <c r="O6702" s="4" t="s">
        <v>18</v>
      </c>
      <c r="P6702" s="4" t="s">
        <v>18</v>
      </c>
      <c r="Q6702" s="4" t="s">
        <v>18</v>
      </c>
      <c r="R6702" s="4" t="s">
        <v>18</v>
      </c>
      <c r="S6702" s="4" t="s">
        <v>13</v>
      </c>
    </row>
    <row r="6703" spans="1:8">
      <c r="A6703" t="n">
        <v>54600</v>
      </c>
      <c r="B6703" s="31" t="n">
        <v>39</v>
      </c>
      <c r="C6703" s="7" t="n">
        <v>12</v>
      </c>
      <c r="D6703" s="7" t="n">
        <v>65533</v>
      </c>
      <c r="E6703" s="7" t="n">
        <v>217</v>
      </c>
      <c r="F6703" s="7" t="n">
        <v>0</v>
      </c>
      <c r="G6703" s="7" t="n">
        <v>7036</v>
      </c>
      <c r="H6703" s="7" t="n">
        <v>3</v>
      </c>
      <c r="I6703" s="7" t="s">
        <v>279</v>
      </c>
      <c r="J6703" s="7" t="n">
        <v>0</v>
      </c>
      <c r="K6703" s="7" t="n">
        <v>0</v>
      </c>
      <c r="L6703" s="7" t="n">
        <v>0</v>
      </c>
      <c r="M6703" s="7" t="n">
        <v>0</v>
      </c>
      <c r="N6703" s="7" t="n">
        <v>0</v>
      </c>
      <c r="O6703" s="7" t="n">
        <v>0</v>
      </c>
      <c r="P6703" s="7" t="n">
        <v>1</v>
      </c>
      <c r="Q6703" s="7" t="n">
        <v>1</v>
      </c>
      <c r="R6703" s="7" t="n">
        <v>1</v>
      </c>
      <c r="S6703" s="7" t="n">
        <v>119</v>
      </c>
    </row>
    <row r="6704" spans="1:8">
      <c r="A6704" t="s">
        <v>4</v>
      </c>
      <c r="B6704" s="4" t="s">
        <v>5</v>
      </c>
      <c r="C6704" s="4" t="s">
        <v>13</v>
      </c>
      <c r="D6704" s="4" t="s">
        <v>10</v>
      </c>
      <c r="E6704" s="4" t="s">
        <v>10</v>
      </c>
      <c r="F6704" s="4" t="s">
        <v>10</v>
      </c>
      <c r="G6704" s="4" t="s">
        <v>10</v>
      </c>
      <c r="H6704" s="4" t="s">
        <v>10</v>
      </c>
      <c r="I6704" s="4" t="s">
        <v>6</v>
      </c>
      <c r="J6704" s="4" t="s">
        <v>18</v>
      </c>
      <c r="K6704" s="4" t="s">
        <v>18</v>
      </c>
      <c r="L6704" s="4" t="s">
        <v>18</v>
      </c>
      <c r="M6704" s="4" t="s">
        <v>9</v>
      </c>
      <c r="N6704" s="4" t="s">
        <v>9</v>
      </c>
      <c r="O6704" s="4" t="s">
        <v>18</v>
      </c>
      <c r="P6704" s="4" t="s">
        <v>18</v>
      </c>
      <c r="Q6704" s="4" t="s">
        <v>18</v>
      </c>
      <c r="R6704" s="4" t="s">
        <v>18</v>
      </c>
      <c r="S6704" s="4" t="s">
        <v>13</v>
      </c>
    </row>
    <row r="6705" spans="1:19">
      <c r="A6705" t="n">
        <v>54663</v>
      </c>
      <c r="B6705" s="31" t="n">
        <v>39</v>
      </c>
      <c r="C6705" s="7" t="n">
        <v>12</v>
      </c>
      <c r="D6705" s="7" t="n">
        <v>65533</v>
      </c>
      <c r="E6705" s="7" t="n">
        <v>218</v>
      </c>
      <c r="F6705" s="7" t="n">
        <v>0</v>
      </c>
      <c r="G6705" s="7" t="n">
        <v>7036</v>
      </c>
      <c r="H6705" s="7" t="n">
        <v>3</v>
      </c>
      <c r="I6705" s="7" t="s">
        <v>279</v>
      </c>
      <c r="J6705" s="7" t="n">
        <v>0</v>
      </c>
      <c r="K6705" s="7" t="n">
        <v>0</v>
      </c>
      <c r="L6705" s="7" t="n">
        <v>0</v>
      </c>
      <c r="M6705" s="7" t="n">
        <v>0</v>
      </c>
      <c r="N6705" s="7" t="n">
        <v>0</v>
      </c>
      <c r="O6705" s="7" t="n">
        <v>0</v>
      </c>
      <c r="P6705" s="7" t="n">
        <v>1</v>
      </c>
      <c r="Q6705" s="7" t="n">
        <v>1</v>
      </c>
      <c r="R6705" s="7" t="n">
        <v>1</v>
      </c>
      <c r="S6705" s="7" t="n">
        <v>118</v>
      </c>
    </row>
    <row r="6706" spans="1:19">
      <c r="A6706" t="s">
        <v>4</v>
      </c>
      <c r="B6706" s="4" t="s">
        <v>5</v>
      </c>
      <c r="C6706" s="4" t="s">
        <v>13</v>
      </c>
      <c r="D6706" s="4" t="s">
        <v>10</v>
      </c>
      <c r="E6706" s="4" t="s">
        <v>10</v>
      </c>
      <c r="F6706" s="4" t="s">
        <v>10</v>
      </c>
      <c r="G6706" s="4" t="s">
        <v>10</v>
      </c>
      <c r="H6706" s="4" t="s">
        <v>10</v>
      </c>
      <c r="I6706" s="4" t="s">
        <v>6</v>
      </c>
      <c r="J6706" s="4" t="s">
        <v>18</v>
      </c>
      <c r="K6706" s="4" t="s">
        <v>18</v>
      </c>
      <c r="L6706" s="4" t="s">
        <v>18</v>
      </c>
      <c r="M6706" s="4" t="s">
        <v>9</v>
      </c>
      <c r="N6706" s="4" t="s">
        <v>9</v>
      </c>
      <c r="O6706" s="4" t="s">
        <v>18</v>
      </c>
      <c r="P6706" s="4" t="s">
        <v>18</v>
      </c>
      <c r="Q6706" s="4" t="s">
        <v>18</v>
      </c>
      <c r="R6706" s="4" t="s">
        <v>18</v>
      </c>
      <c r="S6706" s="4" t="s">
        <v>13</v>
      </c>
    </row>
    <row r="6707" spans="1:19">
      <c r="A6707" t="n">
        <v>54726</v>
      </c>
      <c r="B6707" s="31" t="n">
        <v>39</v>
      </c>
      <c r="C6707" s="7" t="n">
        <v>12</v>
      </c>
      <c r="D6707" s="7" t="n">
        <v>65533</v>
      </c>
      <c r="E6707" s="7" t="n">
        <v>217</v>
      </c>
      <c r="F6707" s="7" t="n">
        <v>0</v>
      </c>
      <c r="G6707" s="7" t="n">
        <v>7036</v>
      </c>
      <c r="H6707" s="7" t="n">
        <v>3</v>
      </c>
      <c r="I6707" s="7" t="s">
        <v>280</v>
      </c>
      <c r="J6707" s="7" t="n">
        <v>0</v>
      </c>
      <c r="K6707" s="7" t="n">
        <v>0</v>
      </c>
      <c r="L6707" s="7" t="n">
        <v>0</v>
      </c>
      <c r="M6707" s="7" t="n">
        <v>0</v>
      </c>
      <c r="N6707" s="7" t="n">
        <v>0</v>
      </c>
      <c r="O6707" s="7" t="n">
        <v>0</v>
      </c>
      <c r="P6707" s="7" t="n">
        <v>1</v>
      </c>
      <c r="Q6707" s="7" t="n">
        <v>1</v>
      </c>
      <c r="R6707" s="7" t="n">
        <v>1</v>
      </c>
      <c r="S6707" s="7" t="n">
        <v>117</v>
      </c>
    </row>
    <row r="6708" spans="1:19">
      <c r="A6708" t="s">
        <v>4</v>
      </c>
      <c r="B6708" s="4" t="s">
        <v>5</v>
      </c>
      <c r="C6708" s="4" t="s">
        <v>13</v>
      </c>
      <c r="D6708" s="4" t="s">
        <v>10</v>
      </c>
      <c r="E6708" s="4" t="s">
        <v>10</v>
      </c>
      <c r="F6708" s="4" t="s">
        <v>10</v>
      </c>
      <c r="G6708" s="4" t="s">
        <v>10</v>
      </c>
      <c r="H6708" s="4" t="s">
        <v>10</v>
      </c>
      <c r="I6708" s="4" t="s">
        <v>6</v>
      </c>
      <c r="J6708" s="4" t="s">
        <v>18</v>
      </c>
      <c r="K6708" s="4" t="s">
        <v>18</v>
      </c>
      <c r="L6708" s="4" t="s">
        <v>18</v>
      </c>
      <c r="M6708" s="4" t="s">
        <v>9</v>
      </c>
      <c r="N6708" s="4" t="s">
        <v>9</v>
      </c>
      <c r="O6708" s="4" t="s">
        <v>18</v>
      </c>
      <c r="P6708" s="4" t="s">
        <v>18</v>
      </c>
      <c r="Q6708" s="4" t="s">
        <v>18</v>
      </c>
      <c r="R6708" s="4" t="s">
        <v>18</v>
      </c>
      <c r="S6708" s="4" t="s">
        <v>13</v>
      </c>
    </row>
    <row r="6709" spans="1:19">
      <c r="A6709" t="n">
        <v>54789</v>
      </c>
      <c r="B6709" s="31" t="n">
        <v>39</v>
      </c>
      <c r="C6709" s="7" t="n">
        <v>12</v>
      </c>
      <c r="D6709" s="7" t="n">
        <v>65533</v>
      </c>
      <c r="E6709" s="7" t="n">
        <v>218</v>
      </c>
      <c r="F6709" s="7" t="n">
        <v>0</v>
      </c>
      <c r="G6709" s="7" t="n">
        <v>7036</v>
      </c>
      <c r="H6709" s="7" t="n">
        <v>3</v>
      </c>
      <c r="I6709" s="7" t="s">
        <v>280</v>
      </c>
      <c r="J6709" s="7" t="n">
        <v>0</v>
      </c>
      <c r="K6709" s="7" t="n">
        <v>0</v>
      </c>
      <c r="L6709" s="7" t="n">
        <v>0</v>
      </c>
      <c r="M6709" s="7" t="n">
        <v>0</v>
      </c>
      <c r="N6709" s="7" t="n">
        <v>0</v>
      </c>
      <c r="O6709" s="7" t="n">
        <v>0</v>
      </c>
      <c r="P6709" s="7" t="n">
        <v>1</v>
      </c>
      <c r="Q6709" s="7" t="n">
        <v>1</v>
      </c>
      <c r="R6709" s="7" t="n">
        <v>1</v>
      </c>
      <c r="S6709" s="7" t="n">
        <v>116</v>
      </c>
    </row>
    <row r="6710" spans="1:19">
      <c r="A6710" t="s">
        <v>4</v>
      </c>
      <c r="B6710" s="4" t="s">
        <v>5</v>
      </c>
      <c r="C6710" s="4" t="s">
        <v>13</v>
      </c>
      <c r="D6710" s="4" t="s">
        <v>10</v>
      </c>
      <c r="E6710" s="4" t="s">
        <v>18</v>
      </c>
    </row>
    <row r="6711" spans="1:19">
      <c r="A6711" t="n">
        <v>54852</v>
      </c>
      <c r="B6711" s="23" t="n">
        <v>58</v>
      </c>
      <c r="C6711" s="7" t="n">
        <v>103</v>
      </c>
      <c r="D6711" s="7" t="n">
        <v>500</v>
      </c>
      <c r="E6711" s="7" t="n">
        <v>1</v>
      </c>
    </row>
    <row r="6712" spans="1:19">
      <c r="A6712" t="s">
        <v>4</v>
      </c>
      <c r="B6712" s="4" t="s">
        <v>5</v>
      </c>
      <c r="C6712" s="4" t="s">
        <v>13</v>
      </c>
      <c r="D6712" s="4" t="s">
        <v>10</v>
      </c>
    </row>
    <row r="6713" spans="1:19">
      <c r="A6713" t="n">
        <v>54860</v>
      </c>
      <c r="B6713" s="23" t="n">
        <v>58</v>
      </c>
      <c r="C6713" s="7" t="n">
        <v>255</v>
      </c>
      <c r="D6713" s="7" t="n">
        <v>0</v>
      </c>
    </row>
    <row r="6714" spans="1:19">
      <c r="A6714" t="s">
        <v>4</v>
      </c>
      <c r="B6714" s="4" t="s">
        <v>5</v>
      </c>
      <c r="C6714" s="4" t="s">
        <v>13</v>
      </c>
      <c r="D6714" s="4" t="s">
        <v>10</v>
      </c>
    </row>
    <row r="6715" spans="1:19">
      <c r="A6715" t="n">
        <v>54864</v>
      </c>
      <c r="B6715" s="38" t="n">
        <v>45</v>
      </c>
      <c r="C6715" s="7" t="n">
        <v>7</v>
      </c>
      <c r="D6715" s="7" t="n">
        <v>255</v>
      </c>
    </row>
    <row r="6716" spans="1:19">
      <c r="A6716" t="s">
        <v>4</v>
      </c>
      <c r="B6716" s="4" t="s">
        <v>5</v>
      </c>
      <c r="C6716" s="4" t="s">
        <v>13</v>
      </c>
      <c r="D6716" s="4" t="s">
        <v>10</v>
      </c>
      <c r="E6716" s="4" t="s">
        <v>10</v>
      </c>
    </row>
    <row r="6717" spans="1:19">
      <c r="A6717" t="n">
        <v>54868</v>
      </c>
      <c r="B6717" s="14" t="n">
        <v>50</v>
      </c>
      <c r="C6717" s="7" t="n">
        <v>1</v>
      </c>
      <c r="D6717" s="7" t="n">
        <v>4525</v>
      </c>
      <c r="E6717" s="7" t="n">
        <v>6000</v>
      </c>
    </row>
    <row r="6718" spans="1:19">
      <c r="A6718" t="s">
        <v>4</v>
      </c>
      <c r="B6718" s="4" t="s">
        <v>5</v>
      </c>
      <c r="C6718" s="4" t="s">
        <v>13</v>
      </c>
      <c r="D6718" s="4" t="s">
        <v>10</v>
      </c>
      <c r="E6718" s="4" t="s">
        <v>18</v>
      </c>
    </row>
    <row r="6719" spans="1:19">
      <c r="A6719" t="n">
        <v>54874</v>
      </c>
      <c r="B6719" s="23" t="n">
        <v>58</v>
      </c>
      <c r="C6719" s="7" t="n">
        <v>101</v>
      </c>
      <c r="D6719" s="7" t="n">
        <v>300</v>
      </c>
      <c r="E6719" s="7" t="n">
        <v>1</v>
      </c>
    </row>
    <row r="6720" spans="1:19">
      <c r="A6720" t="s">
        <v>4</v>
      </c>
      <c r="B6720" s="4" t="s">
        <v>5</v>
      </c>
      <c r="C6720" s="4" t="s">
        <v>13</v>
      </c>
      <c r="D6720" s="4" t="s">
        <v>10</v>
      </c>
    </row>
    <row r="6721" spans="1:19">
      <c r="A6721" t="n">
        <v>54882</v>
      </c>
      <c r="B6721" s="23" t="n">
        <v>58</v>
      </c>
      <c r="C6721" s="7" t="n">
        <v>254</v>
      </c>
      <c r="D6721" s="7" t="n">
        <v>0</v>
      </c>
    </row>
    <row r="6722" spans="1:19">
      <c r="A6722" t="s">
        <v>4</v>
      </c>
      <c r="B6722" s="4" t="s">
        <v>5</v>
      </c>
      <c r="C6722" s="4" t="s">
        <v>13</v>
      </c>
      <c r="D6722" s="4" t="s">
        <v>13</v>
      </c>
      <c r="E6722" s="4" t="s">
        <v>18</v>
      </c>
      <c r="F6722" s="4" t="s">
        <v>18</v>
      </c>
      <c r="G6722" s="4" t="s">
        <v>18</v>
      </c>
      <c r="H6722" s="4" t="s">
        <v>10</v>
      </c>
    </row>
    <row r="6723" spans="1:19">
      <c r="A6723" t="n">
        <v>54886</v>
      </c>
      <c r="B6723" s="38" t="n">
        <v>45</v>
      </c>
      <c r="C6723" s="7" t="n">
        <v>2</v>
      </c>
      <c r="D6723" s="7" t="n">
        <v>3</v>
      </c>
      <c r="E6723" s="7" t="n">
        <v>1.49000000953674</v>
      </c>
      <c r="F6723" s="7" t="n">
        <v>1.27999997138977</v>
      </c>
      <c r="G6723" s="7" t="n">
        <v>397.190002441406</v>
      </c>
      <c r="H6723" s="7" t="n">
        <v>0</v>
      </c>
    </row>
    <row r="6724" spans="1:19">
      <c r="A6724" t="s">
        <v>4</v>
      </c>
      <c r="B6724" s="4" t="s">
        <v>5</v>
      </c>
      <c r="C6724" s="4" t="s">
        <v>13</v>
      </c>
      <c r="D6724" s="4" t="s">
        <v>13</v>
      </c>
      <c r="E6724" s="4" t="s">
        <v>18</v>
      </c>
      <c r="F6724" s="4" t="s">
        <v>18</v>
      </c>
      <c r="G6724" s="4" t="s">
        <v>18</v>
      </c>
      <c r="H6724" s="4" t="s">
        <v>10</v>
      </c>
      <c r="I6724" s="4" t="s">
        <v>13</v>
      </c>
    </row>
    <row r="6725" spans="1:19">
      <c r="A6725" t="n">
        <v>54903</v>
      </c>
      <c r="B6725" s="38" t="n">
        <v>45</v>
      </c>
      <c r="C6725" s="7" t="n">
        <v>4</v>
      </c>
      <c r="D6725" s="7" t="n">
        <v>3</v>
      </c>
      <c r="E6725" s="7" t="n">
        <v>2.35999989509583</v>
      </c>
      <c r="F6725" s="7" t="n">
        <v>174.820007324219</v>
      </c>
      <c r="G6725" s="7" t="n">
        <v>10</v>
      </c>
      <c r="H6725" s="7" t="n">
        <v>0</v>
      </c>
      <c r="I6725" s="7" t="n">
        <v>1</v>
      </c>
    </row>
    <row r="6726" spans="1:19">
      <c r="A6726" t="s">
        <v>4</v>
      </c>
      <c r="B6726" s="4" t="s">
        <v>5</v>
      </c>
      <c r="C6726" s="4" t="s">
        <v>13</v>
      </c>
      <c r="D6726" s="4" t="s">
        <v>13</v>
      </c>
      <c r="E6726" s="4" t="s">
        <v>18</v>
      </c>
      <c r="F6726" s="4" t="s">
        <v>10</v>
      </c>
    </row>
    <row r="6727" spans="1:19">
      <c r="A6727" t="n">
        <v>54921</v>
      </c>
      <c r="B6727" s="38" t="n">
        <v>45</v>
      </c>
      <c r="C6727" s="7" t="n">
        <v>5</v>
      </c>
      <c r="D6727" s="7" t="n">
        <v>3</v>
      </c>
      <c r="E6727" s="7" t="n">
        <v>511.100006103516</v>
      </c>
      <c r="F6727" s="7" t="n">
        <v>0</v>
      </c>
    </row>
    <row r="6728" spans="1:19">
      <c r="A6728" t="s">
        <v>4</v>
      </c>
      <c r="B6728" s="4" t="s">
        <v>5</v>
      </c>
      <c r="C6728" s="4" t="s">
        <v>13</v>
      </c>
      <c r="D6728" s="4" t="s">
        <v>13</v>
      </c>
      <c r="E6728" s="4" t="s">
        <v>18</v>
      </c>
      <c r="F6728" s="4" t="s">
        <v>10</v>
      </c>
    </row>
    <row r="6729" spans="1:19">
      <c r="A6729" t="n">
        <v>54930</v>
      </c>
      <c r="B6729" s="38" t="n">
        <v>45</v>
      </c>
      <c r="C6729" s="7" t="n">
        <v>11</v>
      </c>
      <c r="D6729" s="7" t="n">
        <v>3</v>
      </c>
      <c r="E6729" s="7" t="n">
        <v>34</v>
      </c>
      <c r="F6729" s="7" t="n">
        <v>0</v>
      </c>
    </row>
    <row r="6730" spans="1:19">
      <c r="A6730" t="s">
        <v>4</v>
      </c>
      <c r="B6730" s="4" t="s">
        <v>5</v>
      </c>
      <c r="C6730" s="4" t="s">
        <v>13</v>
      </c>
      <c r="D6730" s="4" t="s">
        <v>13</v>
      </c>
      <c r="E6730" s="4" t="s">
        <v>18</v>
      </c>
      <c r="F6730" s="4" t="s">
        <v>18</v>
      </c>
      <c r="G6730" s="4" t="s">
        <v>18</v>
      </c>
      <c r="H6730" s="4" t="s">
        <v>10</v>
      </c>
    </row>
    <row r="6731" spans="1:19">
      <c r="A6731" t="n">
        <v>54939</v>
      </c>
      <c r="B6731" s="38" t="n">
        <v>45</v>
      </c>
      <c r="C6731" s="7" t="n">
        <v>2</v>
      </c>
      <c r="D6731" s="7" t="n">
        <v>3</v>
      </c>
      <c r="E6731" s="7" t="n">
        <v>-46.3499984741211</v>
      </c>
      <c r="F6731" s="7" t="n">
        <v>1.27999997138977</v>
      </c>
      <c r="G6731" s="7" t="n">
        <v>392.220001220703</v>
      </c>
      <c r="H6731" s="7" t="n">
        <v>8000</v>
      </c>
    </row>
    <row r="6732" spans="1:19">
      <c r="A6732" t="s">
        <v>4</v>
      </c>
      <c r="B6732" s="4" t="s">
        <v>5</v>
      </c>
      <c r="C6732" s="4" t="s">
        <v>13</v>
      </c>
      <c r="D6732" s="4" t="s">
        <v>13</v>
      </c>
      <c r="E6732" s="4" t="s">
        <v>18</v>
      </c>
      <c r="F6732" s="4" t="s">
        <v>18</v>
      </c>
      <c r="G6732" s="4" t="s">
        <v>18</v>
      </c>
      <c r="H6732" s="4" t="s">
        <v>10</v>
      </c>
      <c r="I6732" s="4" t="s">
        <v>13</v>
      </c>
    </row>
    <row r="6733" spans="1:19">
      <c r="A6733" t="n">
        <v>54956</v>
      </c>
      <c r="B6733" s="38" t="n">
        <v>45</v>
      </c>
      <c r="C6733" s="7" t="n">
        <v>4</v>
      </c>
      <c r="D6733" s="7" t="n">
        <v>3</v>
      </c>
      <c r="E6733" s="7" t="n">
        <v>2.35999989509583</v>
      </c>
      <c r="F6733" s="7" t="n">
        <v>170.220001220703</v>
      </c>
      <c r="G6733" s="7" t="n">
        <v>10</v>
      </c>
      <c r="H6733" s="7" t="n">
        <v>8000</v>
      </c>
      <c r="I6733" s="7" t="n">
        <v>1</v>
      </c>
    </row>
    <row r="6734" spans="1:19">
      <c r="A6734" t="s">
        <v>4</v>
      </c>
      <c r="B6734" s="4" t="s">
        <v>5</v>
      </c>
      <c r="C6734" s="4" t="s">
        <v>13</v>
      </c>
      <c r="D6734" s="4" t="s">
        <v>13</v>
      </c>
      <c r="E6734" s="4" t="s">
        <v>18</v>
      </c>
      <c r="F6734" s="4" t="s">
        <v>10</v>
      </c>
    </row>
    <row r="6735" spans="1:19">
      <c r="A6735" t="n">
        <v>54974</v>
      </c>
      <c r="B6735" s="38" t="n">
        <v>45</v>
      </c>
      <c r="C6735" s="7" t="n">
        <v>5</v>
      </c>
      <c r="D6735" s="7" t="n">
        <v>3</v>
      </c>
      <c r="E6735" s="7" t="n">
        <v>559</v>
      </c>
      <c r="F6735" s="7" t="n">
        <v>8000</v>
      </c>
    </row>
    <row r="6736" spans="1:19">
      <c r="A6736" t="s">
        <v>4</v>
      </c>
      <c r="B6736" s="4" t="s">
        <v>5</v>
      </c>
      <c r="C6736" s="4" t="s">
        <v>13</v>
      </c>
      <c r="D6736" s="4" t="s">
        <v>13</v>
      </c>
      <c r="E6736" s="4" t="s">
        <v>18</v>
      </c>
      <c r="F6736" s="4" t="s">
        <v>10</v>
      </c>
    </row>
    <row r="6737" spans="1:9">
      <c r="A6737" t="n">
        <v>54983</v>
      </c>
      <c r="B6737" s="38" t="n">
        <v>45</v>
      </c>
      <c r="C6737" s="7" t="n">
        <v>11</v>
      </c>
      <c r="D6737" s="7" t="n">
        <v>3</v>
      </c>
      <c r="E6737" s="7" t="n">
        <v>34</v>
      </c>
      <c r="F6737" s="7" t="n">
        <v>8000</v>
      </c>
    </row>
    <row r="6738" spans="1:9">
      <c r="A6738" t="s">
        <v>4</v>
      </c>
      <c r="B6738" s="4" t="s">
        <v>5</v>
      </c>
      <c r="C6738" s="4" t="s">
        <v>13</v>
      </c>
      <c r="D6738" s="4" t="s">
        <v>10</v>
      </c>
      <c r="E6738" s="4" t="s">
        <v>10</v>
      </c>
      <c r="F6738" s="4" t="s">
        <v>9</v>
      </c>
    </row>
    <row r="6739" spans="1:9">
      <c r="A6739" t="n">
        <v>54992</v>
      </c>
      <c r="B6739" s="39" t="n">
        <v>84</v>
      </c>
      <c r="C6739" s="7" t="n">
        <v>0</v>
      </c>
      <c r="D6739" s="7" t="n">
        <v>0</v>
      </c>
      <c r="E6739" s="7" t="n">
        <v>0</v>
      </c>
      <c r="F6739" s="7" t="n">
        <v>1053609165</v>
      </c>
    </row>
    <row r="6740" spans="1:9">
      <c r="A6740" t="s">
        <v>4</v>
      </c>
      <c r="B6740" s="4" t="s">
        <v>5</v>
      </c>
      <c r="C6740" s="4" t="s">
        <v>10</v>
      </c>
    </row>
    <row r="6741" spans="1:9">
      <c r="A6741" t="n">
        <v>55002</v>
      </c>
      <c r="B6741" s="30" t="n">
        <v>16</v>
      </c>
      <c r="C6741" s="7" t="n">
        <v>3000</v>
      </c>
    </row>
    <row r="6742" spans="1:9">
      <c r="A6742" t="s">
        <v>4</v>
      </c>
      <c r="B6742" s="4" t="s">
        <v>5</v>
      </c>
      <c r="C6742" s="4" t="s">
        <v>13</v>
      </c>
      <c r="D6742" s="4" t="s">
        <v>10</v>
      </c>
      <c r="E6742" s="4" t="s">
        <v>13</v>
      </c>
    </row>
    <row r="6743" spans="1:9">
      <c r="A6743" t="n">
        <v>55005</v>
      </c>
      <c r="B6743" s="20" t="n">
        <v>49</v>
      </c>
      <c r="C6743" s="7" t="n">
        <v>1</v>
      </c>
      <c r="D6743" s="7" t="n">
        <v>5000</v>
      </c>
      <c r="E6743" s="7" t="n">
        <v>0</v>
      </c>
    </row>
    <row r="6744" spans="1:9">
      <c r="A6744" t="s">
        <v>4</v>
      </c>
      <c r="B6744" s="4" t="s">
        <v>5</v>
      </c>
      <c r="C6744" s="4" t="s">
        <v>13</v>
      </c>
      <c r="D6744" s="4" t="s">
        <v>10</v>
      </c>
      <c r="E6744" s="4" t="s">
        <v>10</v>
      </c>
    </row>
    <row r="6745" spans="1:9">
      <c r="A6745" t="n">
        <v>55010</v>
      </c>
      <c r="B6745" s="14" t="n">
        <v>50</v>
      </c>
      <c r="C6745" s="7" t="n">
        <v>1</v>
      </c>
      <c r="D6745" s="7" t="n">
        <v>8060</v>
      </c>
      <c r="E6745" s="7" t="n">
        <v>2000</v>
      </c>
    </row>
    <row r="6746" spans="1:9">
      <c r="A6746" t="s">
        <v>4</v>
      </c>
      <c r="B6746" s="4" t="s">
        <v>5</v>
      </c>
      <c r="C6746" s="4" t="s">
        <v>13</v>
      </c>
      <c r="D6746" s="4" t="s">
        <v>10</v>
      </c>
      <c r="E6746" s="4" t="s">
        <v>10</v>
      </c>
    </row>
    <row r="6747" spans="1:9">
      <c r="A6747" t="n">
        <v>55016</v>
      </c>
      <c r="B6747" s="14" t="n">
        <v>50</v>
      </c>
      <c r="C6747" s="7" t="n">
        <v>1</v>
      </c>
      <c r="D6747" s="7" t="n">
        <v>5043</v>
      </c>
      <c r="E6747" s="7" t="n">
        <v>2000</v>
      </c>
    </row>
    <row r="6748" spans="1:9">
      <c r="A6748" t="s">
        <v>4</v>
      </c>
      <c r="B6748" s="4" t="s">
        <v>5</v>
      </c>
      <c r="C6748" s="4" t="s">
        <v>13</v>
      </c>
      <c r="D6748" s="4" t="s">
        <v>10</v>
      </c>
      <c r="E6748" s="4" t="s">
        <v>18</v>
      </c>
    </row>
    <row r="6749" spans="1:9">
      <c r="A6749" t="n">
        <v>55022</v>
      </c>
      <c r="B6749" s="23" t="n">
        <v>58</v>
      </c>
      <c r="C6749" s="7" t="n">
        <v>0</v>
      </c>
      <c r="D6749" s="7" t="n">
        <v>1000</v>
      </c>
      <c r="E6749" s="7" t="n">
        <v>1</v>
      </c>
    </row>
    <row r="6750" spans="1:9">
      <c r="A6750" t="s">
        <v>4</v>
      </c>
      <c r="B6750" s="4" t="s">
        <v>5</v>
      </c>
      <c r="C6750" s="4" t="s">
        <v>13</v>
      </c>
      <c r="D6750" s="4" t="s">
        <v>10</v>
      </c>
    </row>
    <row r="6751" spans="1:9">
      <c r="A6751" t="n">
        <v>55030</v>
      </c>
      <c r="B6751" s="23" t="n">
        <v>58</v>
      </c>
      <c r="C6751" s="7" t="n">
        <v>255</v>
      </c>
      <c r="D6751" s="7" t="n">
        <v>0</v>
      </c>
    </row>
    <row r="6752" spans="1:9">
      <c r="A6752" t="s">
        <v>4</v>
      </c>
      <c r="B6752" s="4" t="s">
        <v>5</v>
      </c>
      <c r="C6752" s="4" t="s">
        <v>6</v>
      </c>
      <c r="D6752" s="4" t="s">
        <v>10</v>
      </c>
    </row>
    <row r="6753" spans="1:6">
      <c r="A6753" t="n">
        <v>55034</v>
      </c>
      <c r="B6753" s="63" t="n">
        <v>29</v>
      </c>
      <c r="C6753" s="7" t="s">
        <v>445</v>
      </c>
      <c r="D6753" s="7" t="n">
        <v>7033</v>
      </c>
    </row>
    <row r="6754" spans="1:6">
      <c r="A6754" t="s">
        <v>4</v>
      </c>
      <c r="B6754" s="4" t="s">
        <v>5</v>
      </c>
      <c r="C6754" s="4" t="s">
        <v>6</v>
      </c>
      <c r="D6754" s="4" t="s">
        <v>10</v>
      </c>
    </row>
    <row r="6755" spans="1:6">
      <c r="A6755" t="n">
        <v>55050</v>
      </c>
      <c r="B6755" s="63" t="n">
        <v>29</v>
      </c>
      <c r="C6755" s="7" t="s">
        <v>446</v>
      </c>
      <c r="D6755" s="7" t="n">
        <v>7034</v>
      </c>
    </row>
    <row r="6756" spans="1:6">
      <c r="A6756" t="s">
        <v>4</v>
      </c>
      <c r="B6756" s="4" t="s">
        <v>5</v>
      </c>
      <c r="C6756" s="4" t="s">
        <v>10</v>
      </c>
      <c r="D6756" s="4" t="s">
        <v>9</v>
      </c>
    </row>
    <row r="6757" spans="1:6">
      <c r="A6757" t="n">
        <v>55066</v>
      </c>
      <c r="B6757" s="35" t="n">
        <v>43</v>
      </c>
      <c r="C6757" s="7" t="n">
        <v>7036</v>
      </c>
      <c r="D6757" s="7" t="n">
        <v>1</v>
      </c>
    </row>
    <row r="6758" spans="1:6">
      <c r="A6758" t="s">
        <v>4</v>
      </c>
      <c r="B6758" s="4" t="s">
        <v>5</v>
      </c>
      <c r="C6758" s="4" t="s">
        <v>13</v>
      </c>
      <c r="D6758" s="4" t="s">
        <v>10</v>
      </c>
      <c r="E6758" s="4" t="s">
        <v>13</v>
      </c>
    </row>
    <row r="6759" spans="1:6">
      <c r="A6759" t="n">
        <v>55073</v>
      </c>
      <c r="B6759" s="31" t="n">
        <v>39</v>
      </c>
      <c r="C6759" s="7" t="n">
        <v>13</v>
      </c>
      <c r="D6759" s="7" t="n">
        <v>7036</v>
      </c>
      <c r="E6759" s="7" t="n">
        <v>106</v>
      </c>
    </row>
    <row r="6760" spans="1:6">
      <c r="A6760" t="s">
        <v>4</v>
      </c>
      <c r="B6760" s="4" t="s">
        <v>5</v>
      </c>
      <c r="C6760" s="4" t="s">
        <v>13</v>
      </c>
      <c r="D6760" s="4" t="s">
        <v>10</v>
      </c>
      <c r="E6760" s="4" t="s">
        <v>13</v>
      </c>
    </row>
    <row r="6761" spans="1:6">
      <c r="A6761" t="n">
        <v>55078</v>
      </c>
      <c r="B6761" s="31" t="n">
        <v>39</v>
      </c>
      <c r="C6761" s="7" t="n">
        <v>13</v>
      </c>
      <c r="D6761" s="7" t="n">
        <v>7036</v>
      </c>
      <c r="E6761" s="7" t="n">
        <v>107</v>
      </c>
    </row>
    <row r="6762" spans="1:6">
      <c r="A6762" t="s">
        <v>4</v>
      </c>
      <c r="B6762" s="4" t="s">
        <v>5</v>
      </c>
      <c r="C6762" s="4" t="s">
        <v>13</v>
      </c>
      <c r="D6762" s="4" t="s">
        <v>10</v>
      </c>
      <c r="E6762" s="4" t="s">
        <v>13</v>
      </c>
    </row>
    <row r="6763" spans="1:6">
      <c r="A6763" t="n">
        <v>55083</v>
      </c>
      <c r="B6763" s="31" t="n">
        <v>39</v>
      </c>
      <c r="C6763" s="7" t="n">
        <v>13</v>
      </c>
      <c r="D6763" s="7" t="n">
        <v>7036</v>
      </c>
      <c r="E6763" s="7" t="n">
        <v>119</v>
      </c>
    </row>
    <row r="6764" spans="1:6">
      <c r="A6764" t="s">
        <v>4</v>
      </c>
      <c r="B6764" s="4" t="s">
        <v>5</v>
      </c>
      <c r="C6764" s="4" t="s">
        <v>13</v>
      </c>
      <c r="D6764" s="4" t="s">
        <v>10</v>
      </c>
      <c r="E6764" s="4" t="s">
        <v>13</v>
      </c>
    </row>
    <row r="6765" spans="1:6">
      <c r="A6765" t="n">
        <v>55088</v>
      </c>
      <c r="B6765" s="31" t="n">
        <v>39</v>
      </c>
      <c r="C6765" s="7" t="n">
        <v>13</v>
      </c>
      <c r="D6765" s="7" t="n">
        <v>7036</v>
      </c>
      <c r="E6765" s="7" t="n">
        <v>118</v>
      </c>
    </row>
    <row r="6766" spans="1:6">
      <c r="A6766" t="s">
        <v>4</v>
      </c>
      <c r="B6766" s="4" t="s">
        <v>5</v>
      </c>
      <c r="C6766" s="4" t="s">
        <v>13</v>
      </c>
      <c r="D6766" s="4" t="s">
        <v>10</v>
      </c>
      <c r="E6766" s="4" t="s">
        <v>13</v>
      </c>
    </row>
    <row r="6767" spans="1:6">
      <c r="A6767" t="n">
        <v>55093</v>
      </c>
      <c r="B6767" s="31" t="n">
        <v>39</v>
      </c>
      <c r="C6767" s="7" t="n">
        <v>13</v>
      </c>
      <c r="D6767" s="7" t="n">
        <v>7036</v>
      </c>
      <c r="E6767" s="7" t="n">
        <v>117</v>
      </c>
    </row>
    <row r="6768" spans="1:6">
      <c r="A6768" t="s">
        <v>4</v>
      </c>
      <c r="B6768" s="4" t="s">
        <v>5</v>
      </c>
      <c r="C6768" s="4" t="s">
        <v>13</v>
      </c>
      <c r="D6768" s="4" t="s">
        <v>10</v>
      </c>
      <c r="E6768" s="4" t="s">
        <v>13</v>
      </c>
    </row>
    <row r="6769" spans="1:5">
      <c r="A6769" t="n">
        <v>55098</v>
      </c>
      <c r="B6769" s="31" t="n">
        <v>39</v>
      </c>
      <c r="C6769" s="7" t="n">
        <v>13</v>
      </c>
      <c r="D6769" s="7" t="n">
        <v>7036</v>
      </c>
      <c r="E6769" s="7" t="n">
        <v>116</v>
      </c>
    </row>
    <row r="6770" spans="1:5">
      <c r="A6770" t="s">
        <v>4</v>
      </c>
      <c r="B6770" s="4" t="s">
        <v>5</v>
      </c>
      <c r="C6770" s="4" t="s">
        <v>13</v>
      </c>
      <c r="D6770" s="4" t="s">
        <v>13</v>
      </c>
    </row>
    <row r="6771" spans="1:5">
      <c r="A6771" t="n">
        <v>55103</v>
      </c>
      <c r="B6771" s="20" t="n">
        <v>49</v>
      </c>
      <c r="C6771" s="7" t="n">
        <v>2</v>
      </c>
      <c r="D6771" s="7" t="n">
        <v>0</v>
      </c>
    </row>
    <row r="6772" spans="1:5">
      <c r="A6772" t="s">
        <v>4</v>
      </c>
      <c r="B6772" s="4" t="s">
        <v>5</v>
      </c>
      <c r="C6772" s="4" t="s">
        <v>10</v>
      </c>
    </row>
    <row r="6773" spans="1:5">
      <c r="A6773" t="n">
        <v>55106</v>
      </c>
      <c r="B6773" s="30" t="n">
        <v>16</v>
      </c>
      <c r="C6773" s="7" t="n">
        <v>500</v>
      </c>
    </row>
    <row r="6774" spans="1:5">
      <c r="A6774" t="s">
        <v>4</v>
      </c>
      <c r="B6774" s="4" t="s">
        <v>5</v>
      </c>
      <c r="C6774" s="4" t="s">
        <v>13</v>
      </c>
      <c r="D6774" s="4" t="s">
        <v>13</v>
      </c>
      <c r="E6774" s="4" t="s">
        <v>13</v>
      </c>
      <c r="F6774" s="4" t="s">
        <v>18</v>
      </c>
      <c r="G6774" s="4" t="s">
        <v>18</v>
      </c>
      <c r="H6774" s="4" t="s">
        <v>18</v>
      </c>
      <c r="I6774" s="4" t="s">
        <v>18</v>
      </c>
      <c r="J6774" s="4" t="s">
        <v>18</v>
      </c>
    </row>
    <row r="6775" spans="1:5">
      <c r="A6775" t="n">
        <v>55109</v>
      </c>
      <c r="B6775" s="62" t="n">
        <v>76</v>
      </c>
      <c r="C6775" s="7" t="n">
        <v>0</v>
      </c>
      <c r="D6775" s="7" t="n">
        <v>3</v>
      </c>
      <c r="E6775" s="7" t="n">
        <v>0</v>
      </c>
      <c r="F6775" s="7" t="n">
        <v>1</v>
      </c>
      <c r="G6775" s="7" t="n">
        <v>1</v>
      </c>
      <c r="H6775" s="7" t="n">
        <v>1</v>
      </c>
      <c r="I6775" s="7" t="n">
        <v>1</v>
      </c>
      <c r="J6775" s="7" t="n">
        <v>1000</v>
      </c>
    </row>
    <row r="6776" spans="1:5">
      <c r="A6776" t="s">
        <v>4</v>
      </c>
      <c r="B6776" s="4" t="s">
        <v>5</v>
      </c>
      <c r="C6776" s="4" t="s">
        <v>13</v>
      </c>
      <c r="D6776" s="4" t="s">
        <v>13</v>
      </c>
    </row>
    <row r="6777" spans="1:5">
      <c r="A6777" t="n">
        <v>55133</v>
      </c>
      <c r="B6777" s="72" t="n">
        <v>77</v>
      </c>
      <c r="C6777" s="7" t="n">
        <v>0</v>
      </c>
      <c r="D6777" s="7" t="n">
        <v>3</v>
      </c>
    </row>
    <row r="6778" spans="1:5">
      <c r="A6778" t="s">
        <v>4</v>
      </c>
      <c r="B6778" s="4" t="s">
        <v>5</v>
      </c>
    </row>
    <row r="6779" spans="1:5">
      <c r="A6779" t="n">
        <v>55136</v>
      </c>
      <c r="B6779" s="77" t="n">
        <v>88</v>
      </c>
    </row>
    <row r="6780" spans="1:5">
      <c r="A6780" t="s">
        <v>4</v>
      </c>
      <c r="B6780" s="4" t="s">
        <v>5</v>
      </c>
      <c r="C6780" s="4" t="s">
        <v>10</v>
      </c>
    </row>
    <row r="6781" spans="1:5">
      <c r="A6781" t="n">
        <v>55137</v>
      </c>
      <c r="B6781" s="30" t="n">
        <v>16</v>
      </c>
      <c r="C6781" s="7" t="n">
        <v>0</v>
      </c>
    </row>
    <row r="6782" spans="1:5">
      <c r="A6782" t="s">
        <v>4</v>
      </c>
      <c r="B6782" s="4" t="s">
        <v>5</v>
      </c>
      <c r="C6782" s="4" t="s">
        <v>13</v>
      </c>
    </row>
    <row r="6783" spans="1:5">
      <c r="A6783" t="n">
        <v>55140</v>
      </c>
      <c r="B6783" s="78" t="n">
        <v>165</v>
      </c>
      <c r="C6783" s="7" t="n">
        <v>0</v>
      </c>
    </row>
    <row r="6784" spans="1:5">
      <c r="A6784" t="s">
        <v>4</v>
      </c>
      <c r="B6784" s="4" t="s">
        <v>5</v>
      </c>
      <c r="C6784" s="4" t="s">
        <v>13</v>
      </c>
      <c r="D6784" s="4" t="s">
        <v>10</v>
      </c>
    </row>
    <row r="6785" spans="1:10">
      <c r="A6785" t="n">
        <v>55142</v>
      </c>
      <c r="B6785" s="14" t="n">
        <v>50</v>
      </c>
      <c r="C6785" s="7" t="n">
        <v>254</v>
      </c>
      <c r="D6785" s="7" t="n">
        <v>46</v>
      </c>
    </row>
    <row r="6786" spans="1:10">
      <c r="A6786" t="s">
        <v>4</v>
      </c>
      <c r="B6786" s="4" t="s">
        <v>5</v>
      </c>
      <c r="C6786" s="4" t="s">
        <v>10</v>
      </c>
    </row>
    <row r="6787" spans="1:10">
      <c r="A6787" t="n">
        <v>55146</v>
      </c>
      <c r="B6787" s="11" t="n">
        <v>12</v>
      </c>
      <c r="C6787" s="7" t="n">
        <v>6410</v>
      </c>
    </row>
    <row r="6788" spans="1:10">
      <c r="A6788" t="s">
        <v>4</v>
      </c>
      <c r="B6788" s="4" t="s">
        <v>5</v>
      </c>
      <c r="C6788" s="4" t="s">
        <v>10</v>
      </c>
    </row>
    <row r="6789" spans="1:10">
      <c r="A6789" t="n">
        <v>55149</v>
      </c>
      <c r="B6789" s="11" t="n">
        <v>12</v>
      </c>
      <c r="C6789" s="7" t="n">
        <v>6527</v>
      </c>
    </row>
    <row r="6790" spans="1:10">
      <c r="A6790" t="s">
        <v>4</v>
      </c>
      <c r="B6790" s="4" t="s">
        <v>5</v>
      </c>
      <c r="C6790" s="4" t="s">
        <v>6</v>
      </c>
      <c r="D6790" s="4" t="s">
        <v>9</v>
      </c>
    </row>
    <row r="6791" spans="1:10">
      <c r="A6791" t="n">
        <v>55152</v>
      </c>
      <c r="B6791" s="79" t="n">
        <v>134</v>
      </c>
      <c r="C6791" s="7" t="s">
        <v>447</v>
      </c>
      <c r="D6791" s="7" t="n">
        <v>22</v>
      </c>
    </row>
    <row r="6792" spans="1:10">
      <c r="A6792" t="s">
        <v>4</v>
      </c>
      <c r="B6792" s="4" t="s">
        <v>5</v>
      </c>
      <c r="C6792" s="4" t="s">
        <v>13</v>
      </c>
      <c r="D6792" s="4" t="s">
        <v>13</v>
      </c>
    </row>
    <row r="6793" spans="1:10">
      <c r="A6793" t="n">
        <v>55165</v>
      </c>
      <c r="B6793" s="80" t="n">
        <v>137</v>
      </c>
      <c r="C6793" s="7" t="n">
        <v>0</v>
      </c>
      <c r="D6793" s="7" t="n">
        <v>0</v>
      </c>
    </row>
    <row r="6794" spans="1:10">
      <c r="A6794" t="s">
        <v>4</v>
      </c>
      <c r="B6794" s="4" t="s">
        <v>5</v>
      </c>
      <c r="C6794" s="4" t="s">
        <v>13</v>
      </c>
    </row>
    <row r="6795" spans="1:10">
      <c r="A6795" t="n">
        <v>55168</v>
      </c>
      <c r="B6795" s="80" t="n">
        <v>137</v>
      </c>
      <c r="C6795" s="7" t="n">
        <v>1</v>
      </c>
    </row>
    <row r="6796" spans="1:10">
      <c r="A6796" t="s">
        <v>4</v>
      </c>
      <c r="B6796" s="4" t="s">
        <v>5</v>
      </c>
      <c r="C6796" s="4" t="s">
        <v>10</v>
      </c>
    </row>
    <row r="6797" spans="1:10">
      <c r="A6797" t="n">
        <v>55170</v>
      </c>
      <c r="B6797" s="19" t="n">
        <v>13</v>
      </c>
      <c r="C6797" s="7" t="n">
        <v>6527</v>
      </c>
    </row>
    <row r="6798" spans="1:10">
      <c r="A6798" t="s">
        <v>4</v>
      </c>
      <c r="B6798" s="4" t="s">
        <v>5</v>
      </c>
      <c r="C6798" s="4" t="s">
        <v>10</v>
      </c>
    </row>
    <row r="6799" spans="1:10">
      <c r="A6799" t="n">
        <v>55173</v>
      </c>
      <c r="B6799" s="19" t="n">
        <v>13</v>
      </c>
      <c r="C6799" s="7" t="n">
        <v>6410</v>
      </c>
    </row>
    <row r="6800" spans="1:10">
      <c r="A6800" t="s">
        <v>4</v>
      </c>
      <c r="B6800" s="4" t="s">
        <v>5</v>
      </c>
      <c r="C6800" s="4" t="s">
        <v>13</v>
      </c>
      <c r="D6800" s="4" t="s">
        <v>13</v>
      </c>
      <c r="E6800" s="4" t="s">
        <v>13</v>
      </c>
      <c r="F6800" s="4" t="s">
        <v>18</v>
      </c>
      <c r="G6800" s="4" t="s">
        <v>18</v>
      </c>
      <c r="H6800" s="4" t="s">
        <v>18</v>
      </c>
      <c r="I6800" s="4" t="s">
        <v>18</v>
      </c>
      <c r="J6800" s="4" t="s">
        <v>18</v>
      </c>
    </row>
    <row r="6801" spans="1:10">
      <c r="A6801" t="n">
        <v>55176</v>
      </c>
      <c r="B6801" s="62" t="n">
        <v>76</v>
      </c>
      <c r="C6801" s="7" t="n">
        <v>0</v>
      </c>
      <c r="D6801" s="7" t="n">
        <v>3</v>
      </c>
      <c r="E6801" s="7" t="n">
        <v>0</v>
      </c>
      <c r="F6801" s="7" t="n">
        <v>1</v>
      </c>
      <c r="G6801" s="7" t="n">
        <v>1</v>
      </c>
      <c r="H6801" s="7" t="n">
        <v>1</v>
      </c>
      <c r="I6801" s="7" t="n">
        <v>0</v>
      </c>
      <c r="J6801" s="7" t="n">
        <v>1000</v>
      </c>
    </row>
    <row r="6802" spans="1:10">
      <c r="A6802" t="s">
        <v>4</v>
      </c>
      <c r="B6802" s="4" t="s">
        <v>5</v>
      </c>
      <c r="C6802" s="4" t="s">
        <v>13</v>
      </c>
      <c r="D6802" s="4" t="s">
        <v>13</v>
      </c>
    </row>
    <row r="6803" spans="1:10">
      <c r="A6803" t="n">
        <v>55200</v>
      </c>
      <c r="B6803" s="72" t="n">
        <v>77</v>
      </c>
      <c r="C6803" s="7" t="n">
        <v>0</v>
      </c>
      <c r="D6803" s="7" t="n">
        <v>3</v>
      </c>
    </row>
    <row r="6804" spans="1:10">
      <c r="A6804" t="s">
        <v>4</v>
      </c>
      <c r="B6804" s="4" t="s">
        <v>5</v>
      </c>
      <c r="C6804" s="4" t="s">
        <v>13</v>
      </c>
    </row>
    <row r="6805" spans="1:10">
      <c r="A6805" t="n">
        <v>55203</v>
      </c>
      <c r="B6805" s="78" t="n">
        <v>165</v>
      </c>
      <c r="C6805" s="7" t="n">
        <v>1</v>
      </c>
    </row>
    <row r="6806" spans="1:10">
      <c r="A6806" t="s">
        <v>4</v>
      </c>
      <c r="B6806" s="4" t="s">
        <v>5</v>
      </c>
      <c r="C6806" s="4" t="s">
        <v>13</v>
      </c>
      <c r="D6806" s="4" t="s">
        <v>13</v>
      </c>
      <c r="E6806" s="4" t="s">
        <v>9</v>
      </c>
      <c r="F6806" s="4" t="s">
        <v>13</v>
      </c>
      <c r="G6806" s="4" t="s">
        <v>13</v>
      </c>
    </row>
    <row r="6807" spans="1:10">
      <c r="A6807" t="n">
        <v>55205</v>
      </c>
      <c r="B6807" s="81" t="n">
        <v>18</v>
      </c>
      <c r="C6807" s="7" t="n">
        <v>3</v>
      </c>
      <c r="D6807" s="7" t="n">
        <v>0</v>
      </c>
      <c r="E6807" s="7" t="n">
        <v>3</v>
      </c>
      <c r="F6807" s="7" t="n">
        <v>19</v>
      </c>
      <c r="G6807" s="7" t="n">
        <v>1</v>
      </c>
    </row>
    <row r="6808" spans="1:10">
      <c r="A6808" t="s">
        <v>4</v>
      </c>
      <c r="B6808" s="4" t="s">
        <v>5</v>
      </c>
      <c r="C6808" s="4" t="s">
        <v>13</v>
      </c>
    </row>
    <row r="6809" spans="1:10">
      <c r="A6809" t="n">
        <v>55214</v>
      </c>
      <c r="B6809" s="82" t="n">
        <v>78</v>
      </c>
      <c r="C6809" s="7" t="n">
        <v>255</v>
      </c>
    </row>
    <row r="6810" spans="1:10">
      <c r="A6810" t="s">
        <v>4</v>
      </c>
      <c r="B6810" s="4" t="s">
        <v>5</v>
      </c>
      <c r="C6810" s="4" t="s">
        <v>13</v>
      </c>
      <c r="D6810" s="4" t="s">
        <v>10</v>
      </c>
      <c r="E6810" s="4" t="s">
        <v>13</v>
      </c>
    </row>
    <row r="6811" spans="1:10">
      <c r="A6811" t="n">
        <v>55216</v>
      </c>
      <c r="B6811" s="31" t="n">
        <v>39</v>
      </c>
      <c r="C6811" s="7" t="n">
        <v>13</v>
      </c>
      <c r="D6811" s="7" t="n">
        <v>65533</v>
      </c>
      <c r="E6811" s="7" t="n">
        <v>106</v>
      </c>
    </row>
    <row r="6812" spans="1:10">
      <c r="A6812" t="s">
        <v>4</v>
      </c>
      <c r="B6812" s="4" t="s">
        <v>5</v>
      </c>
      <c r="C6812" s="4" t="s">
        <v>13</v>
      </c>
      <c r="D6812" s="4" t="s">
        <v>10</v>
      </c>
      <c r="E6812" s="4" t="s">
        <v>13</v>
      </c>
    </row>
    <row r="6813" spans="1:10">
      <c r="A6813" t="n">
        <v>55221</v>
      </c>
      <c r="B6813" s="31" t="n">
        <v>39</v>
      </c>
      <c r="C6813" s="7" t="n">
        <v>13</v>
      </c>
      <c r="D6813" s="7" t="n">
        <v>65533</v>
      </c>
      <c r="E6813" s="7" t="n">
        <v>107</v>
      </c>
    </row>
    <row r="6814" spans="1:10">
      <c r="A6814" t="s">
        <v>4</v>
      </c>
      <c r="B6814" s="4" t="s">
        <v>5</v>
      </c>
      <c r="C6814" s="4" t="s">
        <v>13</v>
      </c>
      <c r="D6814" s="4" t="s">
        <v>10</v>
      </c>
      <c r="E6814" s="4" t="s">
        <v>13</v>
      </c>
    </row>
    <row r="6815" spans="1:10">
      <c r="A6815" t="n">
        <v>55226</v>
      </c>
      <c r="B6815" s="31" t="n">
        <v>39</v>
      </c>
      <c r="C6815" s="7" t="n">
        <v>11</v>
      </c>
      <c r="D6815" s="7" t="n">
        <v>65533</v>
      </c>
      <c r="E6815" s="7" t="n">
        <v>201</v>
      </c>
    </row>
    <row r="6816" spans="1:10">
      <c r="A6816" t="s">
        <v>4</v>
      </c>
      <c r="B6816" s="4" t="s">
        <v>5</v>
      </c>
      <c r="C6816" s="4" t="s">
        <v>13</v>
      </c>
      <c r="D6816" s="4" t="s">
        <v>10</v>
      </c>
      <c r="E6816" s="4" t="s">
        <v>13</v>
      </c>
    </row>
    <row r="6817" spans="1:10">
      <c r="A6817" t="n">
        <v>55231</v>
      </c>
      <c r="B6817" s="31" t="n">
        <v>39</v>
      </c>
      <c r="C6817" s="7" t="n">
        <v>11</v>
      </c>
      <c r="D6817" s="7" t="n">
        <v>65533</v>
      </c>
      <c r="E6817" s="7" t="n">
        <v>202</v>
      </c>
    </row>
    <row r="6818" spans="1:10">
      <c r="A6818" t="s">
        <v>4</v>
      </c>
      <c r="B6818" s="4" t="s">
        <v>5</v>
      </c>
      <c r="C6818" s="4" t="s">
        <v>13</v>
      </c>
      <c r="D6818" s="4" t="s">
        <v>10</v>
      </c>
      <c r="E6818" s="4" t="s">
        <v>13</v>
      </c>
    </row>
    <row r="6819" spans="1:10">
      <c r="A6819" t="n">
        <v>55236</v>
      </c>
      <c r="B6819" s="31" t="n">
        <v>39</v>
      </c>
      <c r="C6819" s="7" t="n">
        <v>11</v>
      </c>
      <c r="D6819" s="7" t="n">
        <v>65533</v>
      </c>
      <c r="E6819" s="7" t="n">
        <v>203</v>
      </c>
    </row>
    <row r="6820" spans="1:10">
      <c r="A6820" t="s">
        <v>4</v>
      </c>
      <c r="B6820" s="4" t="s">
        <v>5</v>
      </c>
      <c r="C6820" s="4" t="s">
        <v>13</v>
      </c>
      <c r="D6820" s="4" t="s">
        <v>10</v>
      </c>
      <c r="E6820" s="4" t="s">
        <v>13</v>
      </c>
    </row>
    <row r="6821" spans="1:10">
      <c r="A6821" t="n">
        <v>55241</v>
      </c>
      <c r="B6821" s="31" t="n">
        <v>39</v>
      </c>
      <c r="C6821" s="7" t="n">
        <v>11</v>
      </c>
      <c r="D6821" s="7" t="n">
        <v>65533</v>
      </c>
      <c r="E6821" s="7" t="n">
        <v>204</v>
      </c>
    </row>
    <row r="6822" spans="1:10">
      <c r="A6822" t="s">
        <v>4</v>
      </c>
      <c r="B6822" s="4" t="s">
        <v>5</v>
      </c>
      <c r="C6822" s="4" t="s">
        <v>13</v>
      </c>
      <c r="D6822" s="4" t="s">
        <v>10</v>
      </c>
      <c r="E6822" s="4" t="s">
        <v>13</v>
      </c>
    </row>
    <row r="6823" spans="1:10">
      <c r="A6823" t="n">
        <v>55246</v>
      </c>
      <c r="B6823" s="31" t="n">
        <v>39</v>
      </c>
      <c r="C6823" s="7" t="n">
        <v>11</v>
      </c>
      <c r="D6823" s="7" t="n">
        <v>65533</v>
      </c>
      <c r="E6823" s="7" t="n">
        <v>205</v>
      </c>
    </row>
    <row r="6824" spans="1:10">
      <c r="A6824" t="s">
        <v>4</v>
      </c>
      <c r="B6824" s="4" t="s">
        <v>5</v>
      </c>
      <c r="C6824" s="4" t="s">
        <v>13</v>
      </c>
      <c r="D6824" s="4" t="s">
        <v>10</v>
      </c>
      <c r="E6824" s="4" t="s">
        <v>13</v>
      </c>
    </row>
    <row r="6825" spans="1:10">
      <c r="A6825" t="n">
        <v>55251</v>
      </c>
      <c r="B6825" s="31" t="n">
        <v>39</v>
      </c>
      <c r="C6825" s="7" t="n">
        <v>11</v>
      </c>
      <c r="D6825" s="7" t="n">
        <v>65533</v>
      </c>
      <c r="E6825" s="7" t="n">
        <v>207</v>
      </c>
    </row>
    <row r="6826" spans="1:10">
      <c r="A6826" t="s">
        <v>4</v>
      </c>
      <c r="B6826" s="4" t="s">
        <v>5</v>
      </c>
      <c r="C6826" s="4" t="s">
        <v>13</v>
      </c>
      <c r="D6826" s="4" t="s">
        <v>10</v>
      </c>
      <c r="E6826" s="4" t="s">
        <v>13</v>
      </c>
    </row>
    <row r="6827" spans="1:10">
      <c r="A6827" t="n">
        <v>55256</v>
      </c>
      <c r="B6827" s="31" t="n">
        <v>39</v>
      </c>
      <c r="C6827" s="7" t="n">
        <v>11</v>
      </c>
      <c r="D6827" s="7" t="n">
        <v>65533</v>
      </c>
      <c r="E6827" s="7" t="n">
        <v>208</v>
      </c>
    </row>
    <row r="6828" spans="1:10">
      <c r="A6828" t="s">
        <v>4</v>
      </c>
      <c r="B6828" s="4" t="s">
        <v>5</v>
      </c>
      <c r="C6828" s="4" t="s">
        <v>13</v>
      </c>
      <c r="D6828" s="4" t="s">
        <v>10</v>
      </c>
      <c r="E6828" s="4" t="s">
        <v>13</v>
      </c>
    </row>
    <row r="6829" spans="1:10">
      <c r="A6829" t="n">
        <v>55261</v>
      </c>
      <c r="B6829" s="31" t="n">
        <v>39</v>
      </c>
      <c r="C6829" s="7" t="n">
        <v>11</v>
      </c>
      <c r="D6829" s="7" t="n">
        <v>65533</v>
      </c>
      <c r="E6829" s="7" t="n">
        <v>209</v>
      </c>
    </row>
    <row r="6830" spans="1:10">
      <c r="A6830" t="s">
        <v>4</v>
      </c>
      <c r="B6830" s="4" t="s">
        <v>5</v>
      </c>
      <c r="C6830" s="4" t="s">
        <v>13</v>
      </c>
      <c r="D6830" s="4" t="s">
        <v>10</v>
      </c>
      <c r="E6830" s="4" t="s">
        <v>13</v>
      </c>
    </row>
    <row r="6831" spans="1:10">
      <c r="A6831" t="n">
        <v>55266</v>
      </c>
      <c r="B6831" s="31" t="n">
        <v>39</v>
      </c>
      <c r="C6831" s="7" t="n">
        <v>11</v>
      </c>
      <c r="D6831" s="7" t="n">
        <v>65533</v>
      </c>
      <c r="E6831" s="7" t="n">
        <v>210</v>
      </c>
    </row>
    <row r="6832" spans="1:10">
      <c r="A6832" t="s">
        <v>4</v>
      </c>
      <c r="B6832" s="4" t="s">
        <v>5</v>
      </c>
      <c r="C6832" s="4" t="s">
        <v>13</v>
      </c>
      <c r="D6832" s="4" t="s">
        <v>10</v>
      </c>
      <c r="E6832" s="4" t="s">
        <v>13</v>
      </c>
    </row>
    <row r="6833" spans="1:5">
      <c r="A6833" t="n">
        <v>55271</v>
      </c>
      <c r="B6833" s="31" t="n">
        <v>39</v>
      </c>
      <c r="C6833" s="7" t="n">
        <v>11</v>
      </c>
      <c r="D6833" s="7" t="n">
        <v>65533</v>
      </c>
      <c r="E6833" s="7" t="n">
        <v>211</v>
      </c>
    </row>
    <row r="6834" spans="1:5">
      <c r="A6834" t="s">
        <v>4</v>
      </c>
      <c r="B6834" s="4" t="s">
        <v>5</v>
      </c>
      <c r="C6834" s="4" t="s">
        <v>13</v>
      </c>
      <c r="D6834" s="4" t="s">
        <v>10</v>
      </c>
      <c r="E6834" s="4" t="s">
        <v>13</v>
      </c>
    </row>
    <row r="6835" spans="1:5">
      <c r="A6835" t="n">
        <v>55276</v>
      </c>
      <c r="B6835" s="31" t="n">
        <v>39</v>
      </c>
      <c r="C6835" s="7" t="n">
        <v>11</v>
      </c>
      <c r="D6835" s="7" t="n">
        <v>65533</v>
      </c>
      <c r="E6835" s="7" t="n">
        <v>212</v>
      </c>
    </row>
    <row r="6836" spans="1:5">
      <c r="A6836" t="s">
        <v>4</v>
      </c>
      <c r="B6836" s="4" t="s">
        <v>5</v>
      </c>
      <c r="C6836" s="4" t="s">
        <v>13</v>
      </c>
      <c r="D6836" s="4" t="s">
        <v>10</v>
      </c>
      <c r="E6836" s="4" t="s">
        <v>13</v>
      </c>
    </row>
    <row r="6837" spans="1:5">
      <c r="A6837" t="n">
        <v>55281</v>
      </c>
      <c r="B6837" s="31" t="n">
        <v>39</v>
      </c>
      <c r="C6837" s="7" t="n">
        <v>11</v>
      </c>
      <c r="D6837" s="7" t="n">
        <v>65533</v>
      </c>
      <c r="E6837" s="7" t="n">
        <v>213</v>
      </c>
    </row>
    <row r="6838" spans="1:5">
      <c r="A6838" t="s">
        <v>4</v>
      </c>
      <c r="B6838" s="4" t="s">
        <v>5</v>
      </c>
      <c r="C6838" s="4" t="s">
        <v>13</v>
      </c>
      <c r="D6838" s="4" t="s">
        <v>10</v>
      </c>
      <c r="E6838" s="4" t="s">
        <v>13</v>
      </c>
    </row>
    <row r="6839" spans="1:5">
      <c r="A6839" t="n">
        <v>55286</v>
      </c>
      <c r="B6839" s="31" t="n">
        <v>39</v>
      </c>
      <c r="C6839" s="7" t="n">
        <v>11</v>
      </c>
      <c r="D6839" s="7" t="n">
        <v>65533</v>
      </c>
      <c r="E6839" s="7" t="n">
        <v>216</v>
      </c>
    </row>
    <row r="6840" spans="1:5">
      <c r="A6840" t="s">
        <v>4</v>
      </c>
      <c r="B6840" s="4" t="s">
        <v>5</v>
      </c>
      <c r="C6840" s="4" t="s">
        <v>13</v>
      </c>
      <c r="D6840" s="4" t="s">
        <v>10</v>
      </c>
      <c r="E6840" s="4" t="s">
        <v>13</v>
      </c>
    </row>
    <row r="6841" spans="1:5">
      <c r="A6841" t="n">
        <v>55291</v>
      </c>
      <c r="B6841" s="31" t="n">
        <v>39</v>
      </c>
      <c r="C6841" s="7" t="n">
        <v>11</v>
      </c>
      <c r="D6841" s="7" t="n">
        <v>65533</v>
      </c>
      <c r="E6841" s="7" t="n">
        <v>217</v>
      </c>
    </row>
    <row r="6842" spans="1:5">
      <c r="A6842" t="s">
        <v>4</v>
      </c>
      <c r="B6842" s="4" t="s">
        <v>5</v>
      </c>
      <c r="C6842" s="4" t="s">
        <v>13</v>
      </c>
      <c r="D6842" s="4" t="s">
        <v>10</v>
      </c>
      <c r="E6842" s="4" t="s">
        <v>13</v>
      </c>
    </row>
    <row r="6843" spans="1:5">
      <c r="A6843" t="n">
        <v>55296</v>
      </c>
      <c r="B6843" s="31" t="n">
        <v>39</v>
      </c>
      <c r="C6843" s="7" t="n">
        <v>11</v>
      </c>
      <c r="D6843" s="7" t="n">
        <v>65533</v>
      </c>
      <c r="E6843" s="7" t="n">
        <v>218</v>
      </c>
    </row>
    <row r="6844" spans="1:5">
      <c r="A6844" t="s">
        <v>4</v>
      </c>
      <c r="B6844" s="4" t="s">
        <v>5</v>
      </c>
      <c r="C6844" s="4" t="s">
        <v>13</v>
      </c>
      <c r="D6844" s="4" t="s">
        <v>10</v>
      </c>
      <c r="E6844" s="4" t="s">
        <v>13</v>
      </c>
    </row>
    <row r="6845" spans="1:5">
      <c r="A6845" t="n">
        <v>55301</v>
      </c>
      <c r="B6845" s="31" t="n">
        <v>39</v>
      </c>
      <c r="C6845" s="7" t="n">
        <v>11</v>
      </c>
      <c r="D6845" s="7" t="n">
        <v>65533</v>
      </c>
      <c r="E6845" s="7" t="n">
        <v>219</v>
      </c>
    </row>
    <row r="6846" spans="1:5">
      <c r="A6846" t="s">
        <v>4</v>
      </c>
      <c r="B6846" s="4" t="s">
        <v>5</v>
      </c>
      <c r="C6846" s="4" t="s">
        <v>13</v>
      </c>
      <c r="D6846" s="4" t="s">
        <v>10</v>
      </c>
      <c r="E6846" s="4" t="s">
        <v>13</v>
      </c>
    </row>
    <row r="6847" spans="1:5">
      <c r="A6847" t="n">
        <v>55306</v>
      </c>
      <c r="B6847" s="31" t="n">
        <v>39</v>
      </c>
      <c r="C6847" s="7" t="n">
        <v>11</v>
      </c>
      <c r="D6847" s="7" t="n">
        <v>65533</v>
      </c>
      <c r="E6847" s="7" t="n">
        <v>220</v>
      </c>
    </row>
    <row r="6848" spans="1:5">
      <c r="A6848" t="s">
        <v>4</v>
      </c>
      <c r="B6848" s="4" t="s">
        <v>5</v>
      </c>
      <c r="C6848" s="4" t="s">
        <v>10</v>
      </c>
    </row>
    <row r="6849" spans="1:5">
      <c r="A6849" t="n">
        <v>55311</v>
      </c>
      <c r="B6849" s="11" t="n">
        <v>12</v>
      </c>
      <c r="C6849" s="7" t="n">
        <v>6767</v>
      </c>
    </row>
    <row r="6850" spans="1:5">
      <c r="A6850" t="s">
        <v>4</v>
      </c>
      <c r="B6850" s="4" t="s">
        <v>5</v>
      </c>
      <c r="C6850" s="4" t="s">
        <v>10</v>
      </c>
    </row>
    <row r="6851" spans="1:5">
      <c r="A6851" t="n">
        <v>55314</v>
      </c>
      <c r="B6851" s="11" t="n">
        <v>12</v>
      </c>
      <c r="C6851" s="7" t="n">
        <v>6766</v>
      </c>
    </row>
    <row r="6852" spans="1:5">
      <c r="A6852" t="s">
        <v>4</v>
      </c>
      <c r="B6852" s="4" t="s">
        <v>5</v>
      </c>
      <c r="C6852" s="4" t="s">
        <v>13</v>
      </c>
      <c r="D6852" s="4" t="s">
        <v>10</v>
      </c>
      <c r="E6852" s="4" t="s">
        <v>13</v>
      </c>
    </row>
    <row r="6853" spans="1:5">
      <c r="A6853" t="n">
        <v>55317</v>
      </c>
      <c r="B6853" s="33" t="n">
        <v>36</v>
      </c>
      <c r="C6853" s="7" t="n">
        <v>9</v>
      </c>
      <c r="D6853" s="7" t="n">
        <v>0</v>
      </c>
      <c r="E6853" s="7" t="n">
        <v>0</v>
      </c>
    </row>
    <row r="6854" spans="1:5">
      <c r="A6854" t="s">
        <v>4</v>
      </c>
      <c r="B6854" s="4" t="s">
        <v>5</v>
      </c>
      <c r="C6854" s="4" t="s">
        <v>13</v>
      </c>
      <c r="D6854" s="4" t="s">
        <v>10</v>
      </c>
      <c r="E6854" s="4" t="s">
        <v>13</v>
      </c>
    </row>
    <row r="6855" spans="1:5">
      <c r="A6855" t="n">
        <v>55322</v>
      </c>
      <c r="B6855" s="33" t="n">
        <v>36</v>
      </c>
      <c r="C6855" s="7" t="n">
        <v>9</v>
      </c>
      <c r="D6855" s="7" t="n">
        <v>18</v>
      </c>
      <c r="E6855" s="7" t="n">
        <v>0</v>
      </c>
    </row>
    <row r="6856" spans="1:5">
      <c r="A6856" t="s">
        <v>4</v>
      </c>
      <c r="B6856" s="4" t="s">
        <v>5</v>
      </c>
      <c r="C6856" s="4" t="s">
        <v>13</v>
      </c>
      <c r="D6856" s="4" t="s">
        <v>10</v>
      </c>
      <c r="E6856" s="4" t="s">
        <v>13</v>
      </c>
    </row>
    <row r="6857" spans="1:5">
      <c r="A6857" t="n">
        <v>55327</v>
      </c>
      <c r="B6857" s="33" t="n">
        <v>36</v>
      </c>
      <c r="C6857" s="7" t="n">
        <v>9</v>
      </c>
      <c r="D6857" s="7" t="n">
        <v>23</v>
      </c>
      <c r="E6857" s="7" t="n">
        <v>0</v>
      </c>
    </row>
    <row r="6858" spans="1:5">
      <c r="A6858" t="s">
        <v>4</v>
      </c>
      <c r="B6858" s="4" t="s">
        <v>5</v>
      </c>
      <c r="C6858" s="4" t="s">
        <v>13</v>
      </c>
      <c r="D6858" s="4" t="s">
        <v>10</v>
      </c>
      <c r="E6858" s="4" t="s">
        <v>13</v>
      </c>
    </row>
    <row r="6859" spans="1:5">
      <c r="A6859" t="n">
        <v>55332</v>
      </c>
      <c r="B6859" s="33" t="n">
        <v>36</v>
      </c>
      <c r="C6859" s="7" t="n">
        <v>9</v>
      </c>
      <c r="D6859" s="7" t="n">
        <v>7033</v>
      </c>
      <c r="E6859" s="7" t="n">
        <v>0</v>
      </c>
    </row>
    <row r="6860" spans="1:5">
      <c r="A6860" t="s">
        <v>4</v>
      </c>
      <c r="B6860" s="4" t="s">
        <v>5</v>
      </c>
      <c r="C6860" s="4" t="s">
        <v>13</v>
      </c>
      <c r="D6860" s="4" t="s">
        <v>10</v>
      </c>
      <c r="E6860" s="4" t="s">
        <v>13</v>
      </c>
    </row>
    <row r="6861" spans="1:5">
      <c r="A6861" t="n">
        <v>55337</v>
      </c>
      <c r="B6861" s="33" t="n">
        <v>36</v>
      </c>
      <c r="C6861" s="7" t="n">
        <v>9</v>
      </c>
      <c r="D6861" s="7" t="n">
        <v>7034</v>
      </c>
      <c r="E6861" s="7" t="n">
        <v>0</v>
      </c>
    </row>
    <row r="6862" spans="1:5">
      <c r="A6862" t="s">
        <v>4</v>
      </c>
      <c r="B6862" s="4" t="s">
        <v>5</v>
      </c>
      <c r="C6862" s="4" t="s">
        <v>13</v>
      </c>
      <c r="D6862" s="4" t="s">
        <v>10</v>
      </c>
      <c r="E6862" s="4" t="s">
        <v>13</v>
      </c>
    </row>
    <row r="6863" spans="1:5">
      <c r="A6863" t="n">
        <v>55342</v>
      </c>
      <c r="B6863" s="33" t="n">
        <v>36</v>
      </c>
      <c r="C6863" s="7" t="n">
        <v>9</v>
      </c>
      <c r="D6863" s="7" t="n">
        <v>11</v>
      </c>
      <c r="E6863" s="7" t="n">
        <v>0</v>
      </c>
    </row>
    <row r="6864" spans="1:5">
      <c r="A6864" t="s">
        <v>4</v>
      </c>
      <c r="B6864" s="4" t="s">
        <v>5</v>
      </c>
      <c r="C6864" s="4" t="s">
        <v>13</v>
      </c>
      <c r="D6864" s="4" t="s">
        <v>10</v>
      </c>
      <c r="E6864" s="4" t="s">
        <v>13</v>
      </c>
    </row>
    <row r="6865" spans="1:5">
      <c r="A6865" t="n">
        <v>55347</v>
      </c>
      <c r="B6865" s="33" t="n">
        <v>36</v>
      </c>
      <c r="C6865" s="7" t="n">
        <v>9</v>
      </c>
      <c r="D6865" s="7" t="n">
        <v>14</v>
      </c>
      <c r="E6865" s="7" t="n">
        <v>0</v>
      </c>
    </row>
    <row r="6866" spans="1:5">
      <c r="A6866" t="s">
        <v>4</v>
      </c>
      <c r="B6866" s="4" t="s">
        <v>5</v>
      </c>
      <c r="C6866" s="4" t="s">
        <v>13</v>
      </c>
      <c r="D6866" s="4" t="s">
        <v>10</v>
      </c>
      <c r="E6866" s="4" t="s">
        <v>13</v>
      </c>
    </row>
    <row r="6867" spans="1:5">
      <c r="A6867" t="n">
        <v>55352</v>
      </c>
      <c r="B6867" s="33" t="n">
        <v>36</v>
      </c>
      <c r="C6867" s="7" t="n">
        <v>9</v>
      </c>
      <c r="D6867" s="7" t="n">
        <v>15</v>
      </c>
      <c r="E6867" s="7" t="n">
        <v>0</v>
      </c>
    </row>
    <row r="6868" spans="1:5">
      <c r="A6868" t="s">
        <v>4</v>
      </c>
      <c r="B6868" s="4" t="s">
        <v>5</v>
      </c>
      <c r="C6868" s="4" t="s">
        <v>13</v>
      </c>
      <c r="D6868" s="4" t="s">
        <v>10</v>
      </c>
      <c r="E6868" s="4" t="s">
        <v>13</v>
      </c>
    </row>
    <row r="6869" spans="1:5">
      <c r="A6869" t="n">
        <v>55357</v>
      </c>
      <c r="B6869" s="33" t="n">
        <v>36</v>
      </c>
      <c r="C6869" s="7" t="n">
        <v>9</v>
      </c>
      <c r="D6869" s="7" t="n">
        <v>16</v>
      </c>
      <c r="E6869" s="7" t="n">
        <v>0</v>
      </c>
    </row>
    <row r="6870" spans="1:5">
      <c r="A6870" t="s">
        <v>4</v>
      </c>
      <c r="B6870" s="4" t="s">
        <v>5</v>
      </c>
      <c r="C6870" s="4" t="s">
        <v>13</v>
      </c>
      <c r="D6870" s="4" t="s">
        <v>10</v>
      </c>
      <c r="E6870" s="4" t="s">
        <v>13</v>
      </c>
    </row>
    <row r="6871" spans="1:5">
      <c r="A6871" t="n">
        <v>55362</v>
      </c>
      <c r="B6871" s="33" t="n">
        <v>36</v>
      </c>
      <c r="C6871" s="7" t="n">
        <v>9</v>
      </c>
      <c r="D6871" s="7" t="n">
        <v>31</v>
      </c>
      <c r="E6871" s="7" t="n">
        <v>0</v>
      </c>
    </row>
    <row r="6872" spans="1:5">
      <c r="A6872" t="s">
        <v>4</v>
      </c>
      <c r="B6872" s="4" t="s">
        <v>5</v>
      </c>
      <c r="C6872" s="4" t="s">
        <v>13</v>
      </c>
      <c r="D6872" s="4" t="s">
        <v>10</v>
      </c>
      <c r="E6872" s="4" t="s">
        <v>13</v>
      </c>
    </row>
    <row r="6873" spans="1:5">
      <c r="A6873" t="n">
        <v>55367</v>
      </c>
      <c r="B6873" s="33" t="n">
        <v>36</v>
      </c>
      <c r="C6873" s="7" t="n">
        <v>9</v>
      </c>
      <c r="D6873" s="7" t="n">
        <v>33</v>
      </c>
      <c r="E6873" s="7" t="n">
        <v>0</v>
      </c>
    </row>
    <row r="6874" spans="1:5">
      <c r="A6874" t="s">
        <v>4</v>
      </c>
      <c r="B6874" s="4" t="s">
        <v>5</v>
      </c>
      <c r="C6874" s="4" t="s">
        <v>13</v>
      </c>
      <c r="D6874" s="4" t="s">
        <v>10</v>
      </c>
      <c r="E6874" s="4" t="s">
        <v>13</v>
      </c>
    </row>
    <row r="6875" spans="1:5">
      <c r="A6875" t="n">
        <v>55372</v>
      </c>
      <c r="B6875" s="33" t="n">
        <v>36</v>
      </c>
      <c r="C6875" s="7" t="n">
        <v>9</v>
      </c>
      <c r="D6875" s="7" t="n">
        <v>22</v>
      </c>
      <c r="E6875" s="7" t="n">
        <v>0</v>
      </c>
    </row>
    <row r="6876" spans="1:5">
      <c r="A6876" t="s">
        <v>4</v>
      </c>
      <c r="B6876" s="4" t="s">
        <v>5</v>
      </c>
      <c r="C6876" s="4" t="s">
        <v>13</v>
      </c>
      <c r="D6876" s="4" t="s">
        <v>10</v>
      </c>
      <c r="E6876" s="4" t="s">
        <v>13</v>
      </c>
    </row>
    <row r="6877" spans="1:5">
      <c r="A6877" t="n">
        <v>55377</v>
      </c>
      <c r="B6877" s="33" t="n">
        <v>36</v>
      </c>
      <c r="C6877" s="7" t="n">
        <v>9</v>
      </c>
      <c r="D6877" s="7" t="n">
        <v>7031</v>
      </c>
      <c r="E6877" s="7" t="n">
        <v>0</v>
      </c>
    </row>
    <row r="6878" spans="1:5">
      <c r="A6878" t="s">
        <v>4</v>
      </c>
      <c r="B6878" s="4" t="s">
        <v>5</v>
      </c>
      <c r="C6878" s="4" t="s">
        <v>13</v>
      </c>
      <c r="D6878" s="4" t="s">
        <v>10</v>
      </c>
      <c r="E6878" s="4" t="s">
        <v>13</v>
      </c>
    </row>
    <row r="6879" spans="1:5">
      <c r="A6879" t="n">
        <v>55382</v>
      </c>
      <c r="B6879" s="33" t="n">
        <v>36</v>
      </c>
      <c r="C6879" s="7" t="n">
        <v>9</v>
      </c>
      <c r="D6879" s="7" t="n">
        <v>7024</v>
      </c>
      <c r="E6879" s="7" t="n">
        <v>0</v>
      </c>
    </row>
    <row r="6880" spans="1:5">
      <c r="A6880" t="s">
        <v>4</v>
      </c>
      <c r="B6880" s="4" t="s">
        <v>5</v>
      </c>
      <c r="C6880" s="4" t="s">
        <v>13</v>
      </c>
      <c r="D6880" s="4" t="s">
        <v>10</v>
      </c>
      <c r="E6880" s="4" t="s">
        <v>13</v>
      </c>
    </row>
    <row r="6881" spans="1:5">
      <c r="A6881" t="n">
        <v>55387</v>
      </c>
      <c r="B6881" s="33" t="n">
        <v>36</v>
      </c>
      <c r="C6881" s="7" t="n">
        <v>9</v>
      </c>
      <c r="D6881" s="7" t="n">
        <v>19</v>
      </c>
      <c r="E6881" s="7" t="n">
        <v>0</v>
      </c>
    </row>
    <row r="6882" spans="1:5">
      <c r="A6882" t="s">
        <v>4</v>
      </c>
      <c r="B6882" s="4" t="s">
        <v>5</v>
      </c>
      <c r="C6882" s="4" t="s">
        <v>13</v>
      </c>
      <c r="D6882" s="4" t="s">
        <v>10</v>
      </c>
      <c r="E6882" s="4" t="s">
        <v>13</v>
      </c>
    </row>
    <row r="6883" spans="1:5">
      <c r="A6883" t="n">
        <v>55392</v>
      </c>
      <c r="B6883" s="33" t="n">
        <v>36</v>
      </c>
      <c r="C6883" s="7" t="n">
        <v>9</v>
      </c>
      <c r="D6883" s="7" t="n">
        <v>5</v>
      </c>
      <c r="E6883" s="7" t="n">
        <v>0</v>
      </c>
    </row>
    <row r="6884" spans="1:5">
      <c r="A6884" t="s">
        <v>4</v>
      </c>
      <c r="B6884" s="4" t="s">
        <v>5</v>
      </c>
      <c r="C6884" s="4" t="s">
        <v>13</v>
      </c>
      <c r="D6884" s="4" t="s">
        <v>10</v>
      </c>
      <c r="E6884" s="4" t="s">
        <v>13</v>
      </c>
    </row>
    <row r="6885" spans="1:5">
      <c r="A6885" t="n">
        <v>55397</v>
      </c>
      <c r="B6885" s="33" t="n">
        <v>36</v>
      </c>
      <c r="C6885" s="7" t="n">
        <v>9</v>
      </c>
      <c r="D6885" s="7" t="n">
        <v>9</v>
      </c>
      <c r="E6885" s="7" t="n">
        <v>0</v>
      </c>
    </row>
    <row r="6886" spans="1:5">
      <c r="A6886" t="s">
        <v>4</v>
      </c>
      <c r="B6886" s="4" t="s">
        <v>5</v>
      </c>
      <c r="C6886" s="4" t="s">
        <v>13</v>
      </c>
      <c r="D6886" s="4" t="s">
        <v>10</v>
      </c>
      <c r="E6886" s="4" t="s">
        <v>13</v>
      </c>
    </row>
    <row r="6887" spans="1:5">
      <c r="A6887" t="n">
        <v>55402</v>
      </c>
      <c r="B6887" s="33" t="n">
        <v>36</v>
      </c>
      <c r="C6887" s="7" t="n">
        <v>9</v>
      </c>
      <c r="D6887" s="7" t="n">
        <v>1</v>
      </c>
      <c r="E6887" s="7" t="n">
        <v>0</v>
      </c>
    </row>
    <row r="6888" spans="1:5">
      <c r="A6888" t="s">
        <v>4</v>
      </c>
      <c r="B6888" s="4" t="s">
        <v>5</v>
      </c>
      <c r="C6888" s="4" t="s">
        <v>13</v>
      </c>
      <c r="D6888" s="4" t="s">
        <v>10</v>
      </c>
      <c r="E6888" s="4" t="s">
        <v>13</v>
      </c>
    </row>
    <row r="6889" spans="1:5">
      <c r="A6889" t="n">
        <v>55407</v>
      </c>
      <c r="B6889" s="33" t="n">
        <v>36</v>
      </c>
      <c r="C6889" s="7" t="n">
        <v>9</v>
      </c>
      <c r="D6889" s="7" t="n">
        <v>29</v>
      </c>
      <c r="E6889" s="7" t="n">
        <v>0</v>
      </c>
    </row>
    <row r="6890" spans="1:5">
      <c r="A6890" t="s">
        <v>4</v>
      </c>
      <c r="B6890" s="4" t="s">
        <v>5</v>
      </c>
      <c r="C6890" s="4" t="s">
        <v>13</v>
      </c>
      <c r="D6890" s="4" t="s">
        <v>10</v>
      </c>
      <c r="E6890" s="4" t="s">
        <v>13</v>
      </c>
    </row>
    <row r="6891" spans="1:5">
      <c r="A6891" t="n">
        <v>55412</v>
      </c>
      <c r="B6891" s="33" t="n">
        <v>36</v>
      </c>
      <c r="C6891" s="7" t="n">
        <v>9</v>
      </c>
      <c r="D6891" s="7" t="n">
        <v>28</v>
      </c>
      <c r="E6891" s="7" t="n">
        <v>0</v>
      </c>
    </row>
    <row r="6892" spans="1:5">
      <c r="A6892" t="s">
        <v>4</v>
      </c>
      <c r="B6892" s="4" t="s">
        <v>5</v>
      </c>
      <c r="C6892" s="4" t="s">
        <v>13</v>
      </c>
      <c r="D6892" s="4" t="s">
        <v>10</v>
      </c>
      <c r="E6892" s="4" t="s">
        <v>13</v>
      </c>
    </row>
    <row r="6893" spans="1:5">
      <c r="A6893" t="n">
        <v>55417</v>
      </c>
      <c r="B6893" s="33" t="n">
        <v>36</v>
      </c>
      <c r="C6893" s="7" t="n">
        <v>9</v>
      </c>
      <c r="D6893" s="7" t="n">
        <v>24</v>
      </c>
      <c r="E6893" s="7" t="n">
        <v>0</v>
      </c>
    </row>
    <row r="6894" spans="1:5">
      <c r="A6894" t="s">
        <v>4</v>
      </c>
      <c r="B6894" s="4" t="s">
        <v>5</v>
      </c>
      <c r="C6894" s="4" t="s">
        <v>13</v>
      </c>
      <c r="D6894" s="4" t="s">
        <v>10</v>
      </c>
      <c r="E6894" s="4" t="s">
        <v>13</v>
      </c>
    </row>
    <row r="6895" spans="1:5">
      <c r="A6895" t="n">
        <v>55422</v>
      </c>
      <c r="B6895" s="33" t="n">
        <v>36</v>
      </c>
      <c r="C6895" s="7" t="n">
        <v>9</v>
      </c>
      <c r="D6895" s="7" t="n">
        <v>25</v>
      </c>
      <c r="E6895" s="7" t="n">
        <v>0</v>
      </c>
    </row>
    <row r="6896" spans="1:5">
      <c r="A6896" t="s">
        <v>4</v>
      </c>
      <c r="B6896" s="4" t="s">
        <v>5</v>
      </c>
      <c r="C6896" s="4" t="s">
        <v>13</v>
      </c>
      <c r="D6896" s="4" t="s">
        <v>10</v>
      </c>
      <c r="E6896" s="4" t="s">
        <v>13</v>
      </c>
    </row>
    <row r="6897" spans="1:5">
      <c r="A6897" t="n">
        <v>55427</v>
      </c>
      <c r="B6897" s="33" t="n">
        <v>36</v>
      </c>
      <c r="C6897" s="7" t="n">
        <v>9</v>
      </c>
      <c r="D6897" s="7" t="n">
        <v>999</v>
      </c>
      <c r="E6897" s="7" t="n">
        <v>0</v>
      </c>
    </row>
    <row r="6898" spans="1:5">
      <c r="A6898" t="s">
        <v>4</v>
      </c>
      <c r="B6898" s="4" t="s">
        <v>5</v>
      </c>
      <c r="C6898" s="4" t="s">
        <v>13</v>
      </c>
      <c r="D6898" s="4" t="s">
        <v>6</v>
      </c>
      <c r="E6898" s="4" t="s">
        <v>10</v>
      </c>
    </row>
    <row r="6899" spans="1:5">
      <c r="A6899" t="n">
        <v>55432</v>
      </c>
      <c r="B6899" s="64" t="n">
        <v>94</v>
      </c>
      <c r="C6899" s="7" t="n">
        <v>1</v>
      </c>
      <c r="D6899" s="7" t="s">
        <v>238</v>
      </c>
      <c r="E6899" s="7" t="n">
        <v>1</v>
      </c>
    </row>
    <row r="6900" spans="1:5">
      <c r="A6900" t="s">
        <v>4</v>
      </c>
      <c r="B6900" s="4" t="s">
        <v>5</v>
      </c>
      <c r="C6900" s="4" t="s">
        <v>13</v>
      </c>
      <c r="D6900" s="4" t="s">
        <v>6</v>
      </c>
      <c r="E6900" s="4" t="s">
        <v>10</v>
      </c>
    </row>
    <row r="6901" spans="1:5">
      <c r="A6901" t="n">
        <v>55445</v>
      </c>
      <c r="B6901" s="64" t="n">
        <v>94</v>
      </c>
      <c r="C6901" s="7" t="n">
        <v>1</v>
      </c>
      <c r="D6901" s="7" t="s">
        <v>238</v>
      </c>
      <c r="E6901" s="7" t="n">
        <v>2</v>
      </c>
    </row>
    <row r="6902" spans="1:5">
      <c r="A6902" t="s">
        <v>4</v>
      </c>
      <c r="B6902" s="4" t="s">
        <v>5</v>
      </c>
      <c r="C6902" s="4" t="s">
        <v>13</v>
      </c>
      <c r="D6902" s="4" t="s">
        <v>6</v>
      </c>
      <c r="E6902" s="4" t="s">
        <v>10</v>
      </c>
    </row>
    <row r="6903" spans="1:5">
      <c r="A6903" t="n">
        <v>55458</v>
      </c>
      <c r="B6903" s="64" t="n">
        <v>94</v>
      </c>
      <c r="C6903" s="7" t="n">
        <v>0</v>
      </c>
      <c r="D6903" s="7" t="s">
        <v>238</v>
      </c>
      <c r="E6903" s="7" t="n">
        <v>4</v>
      </c>
    </row>
    <row r="6904" spans="1:5">
      <c r="A6904" t="s">
        <v>4</v>
      </c>
      <c r="B6904" s="4" t="s">
        <v>5</v>
      </c>
      <c r="C6904" s="4" t="s">
        <v>13</v>
      </c>
      <c r="D6904" s="4" t="s">
        <v>6</v>
      </c>
      <c r="E6904" s="4" t="s">
        <v>10</v>
      </c>
    </row>
    <row r="6905" spans="1:5">
      <c r="A6905" t="n">
        <v>55471</v>
      </c>
      <c r="B6905" s="64" t="n">
        <v>94</v>
      </c>
      <c r="C6905" s="7" t="n">
        <v>1</v>
      </c>
      <c r="D6905" s="7" t="s">
        <v>239</v>
      </c>
      <c r="E6905" s="7" t="n">
        <v>1</v>
      </c>
    </row>
    <row r="6906" spans="1:5">
      <c r="A6906" t="s">
        <v>4</v>
      </c>
      <c r="B6906" s="4" t="s">
        <v>5</v>
      </c>
      <c r="C6906" s="4" t="s">
        <v>13</v>
      </c>
      <c r="D6906" s="4" t="s">
        <v>6</v>
      </c>
      <c r="E6906" s="4" t="s">
        <v>10</v>
      </c>
    </row>
    <row r="6907" spans="1:5">
      <c r="A6907" t="n">
        <v>55484</v>
      </c>
      <c r="B6907" s="64" t="n">
        <v>94</v>
      </c>
      <c r="C6907" s="7" t="n">
        <v>1</v>
      </c>
      <c r="D6907" s="7" t="s">
        <v>239</v>
      </c>
      <c r="E6907" s="7" t="n">
        <v>2</v>
      </c>
    </row>
    <row r="6908" spans="1:5">
      <c r="A6908" t="s">
        <v>4</v>
      </c>
      <c r="B6908" s="4" t="s">
        <v>5</v>
      </c>
      <c r="C6908" s="4" t="s">
        <v>13</v>
      </c>
      <c r="D6908" s="4" t="s">
        <v>6</v>
      </c>
      <c r="E6908" s="4" t="s">
        <v>10</v>
      </c>
    </row>
    <row r="6909" spans="1:5">
      <c r="A6909" t="n">
        <v>55497</v>
      </c>
      <c r="B6909" s="64" t="n">
        <v>94</v>
      </c>
      <c r="C6909" s="7" t="n">
        <v>0</v>
      </c>
      <c r="D6909" s="7" t="s">
        <v>239</v>
      </c>
      <c r="E6909" s="7" t="n">
        <v>4</v>
      </c>
    </row>
    <row r="6910" spans="1:5">
      <c r="A6910" t="s">
        <v>4</v>
      </c>
      <c r="B6910" s="4" t="s">
        <v>5</v>
      </c>
      <c r="C6910" s="4" t="s">
        <v>13</v>
      </c>
      <c r="D6910" s="4" t="s">
        <v>6</v>
      </c>
      <c r="E6910" s="4" t="s">
        <v>10</v>
      </c>
    </row>
    <row r="6911" spans="1:5">
      <c r="A6911" t="n">
        <v>55510</v>
      </c>
      <c r="B6911" s="64" t="n">
        <v>94</v>
      </c>
      <c r="C6911" s="7" t="n">
        <v>1</v>
      </c>
      <c r="D6911" s="7" t="s">
        <v>240</v>
      </c>
      <c r="E6911" s="7" t="n">
        <v>1</v>
      </c>
    </row>
    <row r="6912" spans="1:5">
      <c r="A6912" t="s">
        <v>4</v>
      </c>
      <c r="B6912" s="4" t="s">
        <v>5</v>
      </c>
      <c r="C6912" s="4" t="s">
        <v>13</v>
      </c>
      <c r="D6912" s="4" t="s">
        <v>6</v>
      </c>
      <c r="E6912" s="4" t="s">
        <v>10</v>
      </c>
    </row>
    <row r="6913" spans="1:5">
      <c r="A6913" t="n">
        <v>55523</v>
      </c>
      <c r="B6913" s="64" t="n">
        <v>94</v>
      </c>
      <c r="C6913" s="7" t="n">
        <v>1</v>
      </c>
      <c r="D6913" s="7" t="s">
        <v>240</v>
      </c>
      <c r="E6913" s="7" t="n">
        <v>2</v>
      </c>
    </row>
    <row r="6914" spans="1:5">
      <c r="A6914" t="s">
        <v>4</v>
      </c>
      <c r="B6914" s="4" t="s">
        <v>5</v>
      </c>
      <c r="C6914" s="4" t="s">
        <v>13</v>
      </c>
      <c r="D6914" s="4" t="s">
        <v>6</v>
      </c>
      <c r="E6914" s="4" t="s">
        <v>10</v>
      </c>
    </row>
    <row r="6915" spans="1:5">
      <c r="A6915" t="n">
        <v>55536</v>
      </c>
      <c r="B6915" s="64" t="n">
        <v>94</v>
      </c>
      <c r="C6915" s="7" t="n">
        <v>0</v>
      </c>
      <c r="D6915" s="7" t="s">
        <v>240</v>
      </c>
      <c r="E6915" s="7" t="n">
        <v>4</v>
      </c>
    </row>
    <row r="6916" spans="1:5">
      <c r="A6916" t="s">
        <v>4</v>
      </c>
      <c r="B6916" s="4" t="s">
        <v>5</v>
      </c>
      <c r="C6916" s="4" t="s">
        <v>13</v>
      </c>
      <c r="D6916" s="4" t="s">
        <v>10</v>
      </c>
      <c r="E6916" s="4" t="s">
        <v>10</v>
      </c>
    </row>
    <row r="6917" spans="1:5">
      <c r="A6917" t="n">
        <v>55549</v>
      </c>
      <c r="B6917" s="20" t="n">
        <v>49</v>
      </c>
      <c r="C6917" s="7" t="n">
        <v>5</v>
      </c>
      <c r="D6917" s="7" t="n">
        <v>1</v>
      </c>
      <c r="E6917" s="7" t="n">
        <v>1</v>
      </c>
    </row>
    <row r="6918" spans="1:5">
      <c r="A6918" t="s">
        <v>4</v>
      </c>
      <c r="B6918" s="4" t="s">
        <v>5</v>
      </c>
      <c r="C6918" s="4" t="s">
        <v>13</v>
      </c>
      <c r="D6918" s="4" t="s">
        <v>10</v>
      </c>
    </row>
    <row r="6919" spans="1:5">
      <c r="A6919" t="n">
        <v>55555</v>
      </c>
      <c r="B6919" s="8" t="n">
        <v>162</v>
      </c>
      <c r="C6919" s="7" t="n">
        <v>1</v>
      </c>
      <c r="D6919" s="7" t="n">
        <v>0</v>
      </c>
    </row>
    <row r="6920" spans="1:5">
      <c r="A6920" t="s">
        <v>4</v>
      </c>
      <c r="B6920" s="4" t="s">
        <v>5</v>
      </c>
    </row>
    <row r="6921" spans="1:5">
      <c r="A6921" t="n">
        <v>55559</v>
      </c>
      <c r="B6921" s="5" t="n">
        <v>1</v>
      </c>
    </row>
    <row r="6922" spans="1:5" s="3" customFormat="1" customHeight="0">
      <c r="A6922" s="3" t="s">
        <v>2</v>
      </c>
      <c r="B6922" s="3" t="s">
        <v>448</v>
      </c>
    </row>
    <row r="6923" spans="1:5">
      <c r="A6923" t="s">
        <v>4</v>
      </c>
      <c r="B6923" s="4" t="s">
        <v>5</v>
      </c>
      <c r="C6923" s="4" t="s">
        <v>10</v>
      </c>
      <c r="D6923" s="4" t="s">
        <v>10</v>
      </c>
      <c r="E6923" s="4" t="s">
        <v>18</v>
      </c>
      <c r="F6923" s="4" t="s">
        <v>18</v>
      </c>
      <c r="G6923" s="4" t="s">
        <v>18</v>
      </c>
      <c r="H6923" s="4" t="s">
        <v>18</v>
      </c>
      <c r="I6923" s="4" t="s">
        <v>13</v>
      </c>
      <c r="J6923" s="4" t="s">
        <v>10</v>
      </c>
    </row>
    <row r="6924" spans="1:5">
      <c r="A6924" t="n">
        <v>55560</v>
      </c>
      <c r="B6924" s="40" t="n">
        <v>55</v>
      </c>
      <c r="C6924" s="7" t="n">
        <v>65534</v>
      </c>
      <c r="D6924" s="7" t="n">
        <v>65533</v>
      </c>
      <c r="E6924" s="7" t="n">
        <v>-5.88000011444092</v>
      </c>
      <c r="F6924" s="7" t="n">
        <v>0</v>
      </c>
      <c r="G6924" s="7" t="n">
        <v>55.6300010681152</v>
      </c>
      <c r="H6924" s="7" t="n">
        <v>6</v>
      </c>
      <c r="I6924" s="7" t="n">
        <v>0</v>
      </c>
      <c r="J6924" s="7" t="n">
        <v>1</v>
      </c>
    </row>
    <row r="6925" spans="1:5">
      <c r="A6925" t="s">
        <v>4</v>
      </c>
      <c r="B6925" s="4" t="s">
        <v>5</v>
      </c>
      <c r="C6925" s="4" t="s">
        <v>10</v>
      </c>
    </row>
    <row r="6926" spans="1:5">
      <c r="A6926" t="n">
        <v>55584</v>
      </c>
      <c r="B6926" s="30" t="n">
        <v>16</v>
      </c>
      <c r="C6926" s="7" t="n">
        <v>400</v>
      </c>
    </row>
    <row r="6927" spans="1:5">
      <c r="A6927" t="s">
        <v>4</v>
      </c>
      <c r="B6927" s="4" t="s">
        <v>5</v>
      </c>
      <c r="C6927" s="4" t="s">
        <v>13</v>
      </c>
      <c r="D6927" s="4" t="s">
        <v>10</v>
      </c>
      <c r="E6927" s="4" t="s">
        <v>18</v>
      </c>
      <c r="F6927" s="4" t="s">
        <v>10</v>
      </c>
      <c r="G6927" s="4" t="s">
        <v>9</v>
      </c>
      <c r="H6927" s="4" t="s">
        <v>9</v>
      </c>
      <c r="I6927" s="4" t="s">
        <v>10</v>
      </c>
      <c r="J6927" s="4" t="s">
        <v>10</v>
      </c>
      <c r="K6927" s="4" t="s">
        <v>9</v>
      </c>
      <c r="L6927" s="4" t="s">
        <v>9</v>
      </c>
      <c r="M6927" s="4" t="s">
        <v>9</v>
      </c>
      <c r="N6927" s="4" t="s">
        <v>9</v>
      </c>
      <c r="O6927" s="4" t="s">
        <v>6</v>
      </c>
    </row>
    <row r="6928" spans="1:5">
      <c r="A6928" t="n">
        <v>55587</v>
      </c>
      <c r="B6928" s="14" t="n">
        <v>50</v>
      </c>
      <c r="C6928" s="7" t="n">
        <v>0</v>
      </c>
      <c r="D6928" s="7" t="n">
        <v>2032</v>
      </c>
      <c r="E6928" s="7" t="n">
        <v>1</v>
      </c>
      <c r="F6928" s="7" t="n">
        <v>0</v>
      </c>
      <c r="G6928" s="7" t="n">
        <v>0</v>
      </c>
      <c r="H6928" s="7" t="n">
        <v>0</v>
      </c>
      <c r="I6928" s="7" t="n">
        <v>0</v>
      </c>
      <c r="J6928" s="7" t="n">
        <v>65533</v>
      </c>
      <c r="K6928" s="7" t="n">
        <v>0</v>
      </c>
      <c r="L6928" s="7" t="n">
        <v>0</v>
      </c>
      <c r="M6928" s="7" t="n">
        <v>0</v>
      </c>
      <c r="N6928" s="7" t="n">
        <v>0</v>
      </c>
      <c r="O6928" s="7" t="s">
        <v>12</v>
      </c>
    </row>
    <row r="6929" spans="1:15">
      <c r="A6929" t="s">
        <v>4</v>
      </c>
      <c r="B6929" s="4" t="s">
        <v>5</v>
      </c>
      <c r="C6929" s="4" t="s">
        <v>10</v>
      </c>
      <c r="D6929" s="4" t="s">
        <v>13</v>
      </c>
      <c r="E6929" s="4" t="s">
        <v>6</v>
      </c>
      <c r="F6929" s="4" t="s">
        <v>18</v>
      </c>
      <c r="G6929" s="4" t="s">
        <v>18</v>
      </c>
      <c r="H6929" s="4" t="s">
        <v>18</v>
      </c>
    </row>
    <row r="6930" spans="1:15">
      <c r="A6930" t="n">
        <v>55626</v>
      </c>
      <c r="B6930" s="36" t="n">
        <v>48</v>
      </c>
      <c r="C6930" s="7" t="n">
        <v>65534</v>
      </c>
      <c r="D6930" s="7" t="n">
        <v>0</v>
      </c>
      <c r="E6930" s="7" t="s">
        <v>211</v>
      </c>
      <c r="F6930" s="7" t="n">
        <v>-1</v>
      </c>
      <c r="G6930" s="7" t="n">
        <v>1</v>
      </c>
      <c r="H6930" s="7" t="n">
        <v>0</v>
      </c>
    </row>
    <row r="6931" spans="1:15">
      <c r="A6931" t="s">
        <v>4</v>
      </c>
      <c r="B6931" s="4" t="s">
        <v>5</v>
      </c>
      <c r="C6931" s="4" t="s">
        <v>10</v>
      </c>
    </row>
    <row r="6932" spans="1:15">
      <c r="A6932" t="n">
        <v>55653</v>
      </c>
      <c r="B6932" s="30" t="n">
        <v>16</v>
      </c>
      <c r="C6932" s="7" t="n">
        <v>900</v>
      </c>
    </row>
    <row r="6933" spans="1:15">
      <c r="A6933" t="s">
        <v>4</v>
      </c>
      <c r="B6933" s="4" t="s">
        <v>5</v>
      </c>
      <c r="C6933" s="4" t="s">
        <v>10</v>
      </c>
      <c r="D6933" s="4" t="s">
        <v>13</v>
      </c>
      <c r="E6933" s="4" t="s">
        <v>6</v>
      </c>
      <c r="F6933" s="4" t="s">
        <v>18</v>
      </c>
      <c r="G6933" s="4" t="s">
        <v>18</v>
      </c>
      <c r="H6933" s="4" t="s">
        <v>18</v>
      </c>
    </row>
    <row r="6934" spans="1:15">
      <c r="A6934" t="n">
        <v>55656</v>
      </c>
      <c r="B6934" s="36" t="n">
        <v>48</v>
      </c>
      <c r="C6934" s="7" t="n">
        <v>65534</v>
      </c>
      <c r="D6934" s="7" t="n">
        <v>0</v>
      </c>
      <c r="E6934" s="7" t="s">
        <v>248</v>
      </c>
      <c r="F6934" s="7" t="n">
        <v>0.5</v>
      </c>
      <c r="G6934" s="7" t="n">
        <v>1</v>
      </c>
      <c r="H6934" s="7" t="n">
        <v>0</v>
      </c>
    </row>
    <row r="6935" spans="1:15">
      <c r="A6935" t="s">
        <v>4</v>
      </c>
      <c r="B6935" s="4" t="s">
        <v>5</v>
      </c>
      <c r="C6935" s="4" t="s">
        <v>10</v>
      </c>
    </row>
    <row r="6936" spans="1:15">
      <c r="A6936" t="n">
        <v>55685</v>
      </c>
      <c r="B6936" s="30" t="n">
        <v>16</v>
      </c>
      <c r="C6936" s="7" t="n">
        <v>1000</v>
      </c>
    </row>
    <row r="6937" spans="1:15">
      <c r="A6937" t="s">
        <v>4</v>
      </c>
      <c r="B6937" s="4" t="s">
        <v>5</v>
      </c>
      <c r="C6937" s="4" t="s">
        <v>13</v>
      </c>
      <c r="D6937" s="4" t="s">
        <v>10</v>
      </c>
      <c r="E6937" s="4" t="s">
        <v>6</v>
      </c>
      <c r="F6937" s="4" t="s">
        <v>6</v>
      </c>
      <c r="G6937" s="4" t="s">
        <v>6</v>
      </c>
      <c r="H6937" s="4" t="s">
        <v>6</v>
      </c>
    </row>
    <row r="6938" spans="1:15">
      <c r="A6938" t="n">
        <v>55688</v>
      </c>
      <c r="B6938" s="43" t="n">
        <v>51</v>
      </c>
      <c r="C6938" s="7" t="n">
        <v>3</v>
      </c>
      <c r="D6938" s="7" t="n">
        <v>11</v>
      </c>
      <c r="E6938" s="7" t="s">
        <v>109</v>
      </c>
      <c r="F6938" s="7" t="s">
        <v>65</v>
      </c>
      <c r="G6938" s="7" t="s">
        <v>66</v>
      </c>
      <c r="H6938" s="7" t="s">
        <v>67</v>
      </c>
    </row>
    <row r="6939" spans="1:15">
      <c r="A6939" t="s">
        <v>4</v>
      </c>
      <c r="B6939" s="4" t="s">
        <v>5</v>
      </c>
    </row>
    <row r="6940" spans="1:15">
      <c r="A6940" t="n">
        <v>55701</v>
      </c>
      <c r="B6940" s="5" t="n">
        <v>1</v>
      </c>
    </row>
    <row r="6941" spans="1:15" s="3" customFormat="1" customHeight="0">
      <c r="A6941" s="3" t="s">
        <v>2</v>
      </c>
      <c r="B6941" s="3" t="s">
        <v>449</v>
      </c>
    </row>
    <row r="6942" spans="1:15">
      <c r="A6942" t="s">
        <v>4</v>
      </c>
      <c r="B6942" s="4" t="s">
        <v>5</v>
      </c>
      <c r="C6942" s="4" t="s">
        <v>10</v>
      </c>
      <c r="D6942" s="4" t="s">
        <v>10</v>
      </c>
      <c r="E6942" s="4" t="s">
        <v>18</v>
      </c>
      <c r="F6942" s="4" t="s">
        <v>18</v>
      </c>
      <c r="G6942" s="4" t="s">
        <v>18</v>
      </c>
      <c r="H6942" s="4" t="s">
        <v>18</v>
      </c>
      <c r="I6942" s="4" t="s">
        <v>13</v>
      </c>
      <c r="J6942" s="4" t="s">
        <v>10</v>
      </c>
    </row>
    <row r="6943" spans="1:15">
      <c r="A6943" t="n">
        <v>55704</v>
      </c>
      <c r="B6943" s="40" t="n">
        <v>55</v>
      </c>
      <c r="C6943" s="7" t="n">
        <v>65534</v>
      </c>
      <c r="D6943" s="7" t="n">
        <v>65533</v>
      </c>
      <c r="E6943" s="7" t="n">
        <v>-7.1100001335144</v>
      </c>
      <c r="F6943" s="7" t="n">
        <v>0</v>
      </c>
      <c r="G6943" s="7" t="n">
        <v>56.1599998474121</v>
      </c>
      <c r="H6943" s="7" t="n">
        <v>6</v>
      </c>
      <c r="I6943" s="7" t="n">
        <v>0</v>
      </c>
      <c r="J6943" s="7" t="n">
        <v>1</v>
      </c>
    </row>
    <row r="6944" spans="1:15">
      <c r="A6944" t="s">
        <v>4</v>
      </c>
      <c r="B6944" s="4" t="s">
        <v>5</v>
      </c>
      <c r="C6944" s="4" t="s">
        <v>10</v>
      </c>
    </row>
    <row r="6945" spans="1:10">
      <c r="A6945" t="n">
        <v>55728</v>
      </c>
      <c r="B6945" s="30" t="n">
        <v>16</v>
      </c>
      <c r="C6945" s="7" t="n">
        <v>400</v>
      </c>
    </row>
    <row r="6946" spans="1:10">
      <c r="A6946" t="s">
        <v>4</v>
      </c>
      <c r="B6946" s="4" t="s">
        <v>5</v>
      </c>
      <c r="C6946" s="4" t="s">
        <v>13</v>
      </c>
      <c r="D6946" s="4" t="s">
        <v>10</v>
      </c>
      <c r="E6946" s="4" t="s">
        <v>18</v>
      </c>
      <c r="F6946" s="4" t="s">
        <v>10</v>
      </c>
      <c r="G6946" s="4" t="s">
        <v>9</v>
      </c>
      <c r="H6946" s="4" t="s">
        <v>9</v>
      </c>
      <c r="I6946" s="4" t="s">
        <v>10</v>
      </c>
      <c r="J6946" s="4" t="s">
        <v>10</v>
      </c>
      <c r="K6946" s="4" t="s">
        <v>9</v>
      </c>
      <c r="L6946" s="4" t="s">
        <v>9</v>
      </c>
      <c r="M6946" s="4" t="s">
        <v>9</v>
      </c>
      <c r="N6946" s="4" t="s">
        <v>9</v>
      </c>
      <c r="O6946" s="4" t="s">
        <v>6</v>
      </c>
    </row>
    <row r="6947" spans="1:10">
      <c r="A6947" t="n">
        <v>55731</v>
      </c>
      <c r="B6947" s="14" t="n">
        <v>50</v>
      </c>
      <c r="C6947" s="7" t="n">
        <v>0</v>
      </c>
      <c r="D6947" s="7" t="n">
        <v>2032</v>
      </c>
      <c r="E6947" s="7" t="n">
        <v>0.800000011920929</v>
      </c>
      <c r="F6947" s="7" t="n">
        <v>0</v>
      </c>
      <c r="G6947" s="7" t="n">
        <v>0</v>
      </c>
      <c r="H6947" s="7" t="n">
        <v>0</v>
      </c>
      <c r="I6947" s="7" t="n">
        <v>0</v>
      </c>
      <c r="J6947" s="7" t="n">
        <v>65533</v>
      </c>
      <c r="K6947" s="7" t="n">
        <v>0</v>
      </c>
      <c r="L6947" s="7" t="n">
        <v>0</v>
      </c>
      <c r="M6947" s="7" t="n">
        <v>0</v>
      </c>
      <c r="N6947" s="7" t="n">
        <v>0</v>
      </c>
      <c r="O6947" s="7" t="s">
        <v>12</v>
      </c>
    </row>
    <row r="6948" spans="1:10">
      <c r="A6948" t="s">
        <v>4</v>
      </c>
      <c r="B6948" s="4" t="s">
        <v>5</v>
      </c>
      <c r="C6948" s="4" t="s">
        <v>10</v>
      </c>
      <c r="D6948" s="4" t="s">
        <v>13</v>
      </c>
      <c r="E6948" s="4" t="s">
        <v>6</v>
      </c>
      <c r="F6948" s="4" t="s">
        <v>18</v>
      </c>
      <c r="G6948" s="4" t="s">
        <v>18</v>
      </c>
      <c r="H6948" s="4" t="s">
        <v>18</v>
      </c>
    </row>
    <row r="6949" spans="1:10">
      <c r="A6949" t="n">
        <v>55770</v>
      </c>
      <c r="B6949" s="36" t="n">
        <v>48</v>
      </c>
      <c r="C6949" s="7" t="n">
        <v>65534</v>
      </c>
      <c r="D6949" s="7" t="n">
        <v>0</v>
      </c>
      <c r="E6949" s="7" t="s">
        <v>211</v>
      </c>
      <c r="F6949" s="7" t="n">
        <v>-1</v>
      </c>
      <c r="G6949" s="7" t="n">
        <v>1</v>
      </c>
      <c r="H6949" s="7" t="n">
        <v>0</v>
      </c>
    </row>
    <row r="6950" spans="1:10">
      <c r="A6950" t="s">
        <v>4</v>
      </c>
      <c r="B6950" s="4" t="s">
        <v>5</v>
      </c>
      <c r="C6950" s="4" t="s">
        <v>10</v>
      </c>
    </row>
    <row r="6951" spans="1:10">
      <c r="A6951" t="n">
        <v>55797</v>
      </c>
      <c r="B6951" s="30" t="n">
        <v>16</v>
      </c>
      <c r="C6951" s="7" t="n">
        <v>1000</v>
      </c>
    </row>
    <row r="6952" spans="1:10">
      <c r="A6952" t="s">
        <v>4</v>
      </c>
      <c r="B6952" s="4" t="s">
        <v>5</v>
      </c>
      <c r="C6952" s="4" t="s">
        <v>10</v>
      </c>
      <c r="D6952" s="4" t="s">
        <v>13</v>
      </c>
      <c r="E6952" s="4" t="s">
        <v>6</v>
      </c>
      <c r="F6952" s="4" t="s">
        <v>18</v>
      </c>
      <c r="G6952" s="4" t="s">
        <v>18</v>
      </c>
      <c r="H6952" s="4" t="s">
        <v>18</v>
      </c>
    </row>
    <row r="6953" spans="1:10">
      <c r="A6953" t="n">
        <v>55800</v>
      </c>
      <c r="B6953" s="36" t="n">
        <v>48</v>
      </c>
      <c r="C6953" s="7" t="n">
        <v>65534</v>
      </c>
      <c r="D6953" s="7" t="n">
        <v>0</v>
      </c>
      <c r="E6953" s="7" t="s">
        <v>248</v>
      </c>
      <c r="F6953" s="7" t="n">
        <v>0.5</v>
      </c>
      <c r="G6953" s="7" t="n">
        <v>1</v>
      </c>
      <c r="H6953" s="7" t="n">
        <v>0</v>
      </c>
    </row>
    <row r="6954" spans="1:10">
      <c r="A6954" t="s">
        <v>4</v>
      </c>
      <c r="B6954" s="4" t="s">
        <v>5</v>
      </c>
      <c r="C6954" s="4" t="s">
        <v>10</v>
      </c>
    </row>
    <row r="6955" spans="1:10">
      <c r="A6955" t="n">
        <v>55829</v>
      </c>
      <c r="B6955" s="30" t="n">
        <v>16</v>
      </c>
      <c r="C6955" s="7" t="n">
        <v>600</v>
      </c>
    </row>
    <row r="6956" spans="1:10">
      <c r="A6956" t="s">
        <v>4</v>
      </c>
      <c r="B6956" s="4" t="s">
        <v>5</v>
      </c>
      <c r="C6956" s="4" t="s">
        <v>13</v>
      </c>
      <c r="D6956" s="4" t="s">
        <v>10</v>
      </c>
      <c r="E6956" s="4" t="s">
        <v>6</v>
      </c>
      <c r="F6956" s="4" t="s">
        <v>6</v>
      </c>
      <c r="G6956" s="4" t="s">
        <v>6</v>
      </c>
      <c r="H6956" s="4" t="s">
        <v>6</v>
      </c>
    </row>
    <row r="6957" spans="1:10">
      <c r="A6957" t="n">
        <v>55832</v>
      </c>
      <c r="B6957" s="43" t="n">
        <v>51</v>
      </c>
      <c r="C6957" s="7" t="n">
        <v>3</v>
      </c>
      <c r="D6957" s="7" t="n">
        <v>15</v>
      </c>
      <c r="E6957" s="7" t="s">
        <v>109</v>
      </c>
      <c r="F6957" s="7" t="s">
        <v>67</v>
      </c>
      <c r="G6957" s="7" t="s">
        <v>66</v>
      </c>
      <c r="H6957" s="7" t="s">
        <v>67</v>
      </c>
    </row>
    <row r="6958" spans="1:10">
      <c r="A6958" t="s">
        <v>4</v>
      </c>
      <c r="B6958" s="4" t="s">
        <v>5</v>
      </c>
    </row>
    <row r="6959" spans="1:10">
      <c r="A6959" t="n">
        <v>55845</v>
      </c>
      <c r="B6959" s="5" t="n">
        <v>1</v>
      </c>
    </row>
    <row r="6960" spans="1:10" s="3" customFormat="1" customHeight="0">
      <c r="A6960" s="3" t="s">
        <v>2</v>
      </c>
      <c r="B6960" s="3" t="s">
        <v>450</v>
      </c>
    </row>
    <row r="6961" spans="1:15">
      <c r="A6961" t="s">
        <v>4</v>
      </c>
      <c r="B6961" s="4" t="s">
        <v>5</v>
      </c>
      <c r="C6961" s="4" t="s">
        <v>10</v>
      </c>
      <c r="D6961" s="4" t="s">
        <v>10</v>
      </c>
      <c r="E6961" s="4" t="s">
        <v>18</v>
      </c>
      <c r="F6961" s="4" t="s">
        <v>18</v>
      </c>
      <c r="G6961" s="4" t="s">
        <v>18</v>
      </c>
      <c r="H6961" s="4" t="s">
        <v>18</v>
      </c>
      <c r="I6961" s="4" t="s">
        <v>13</v>
      </c>
      <c r="J6961" s="4" t="s">
        <v>10</v>
      </c>
    </row>
    <row r="6962" spans="1:15">
      <c r="A6962" t="n">
        <v>55848</v>
      </c>
      <c r="B6962" s="40" t="n">
        <v>55</v>
      </c>
      <c r="C6962" s="7" t="n">
        <v>65534</v>
      </c>
      <c r="D6962" s="7" t="n">
        <v>65533</v>
      </c>
      <c r="E6962" s="7" t="n">
        <v>-4.32000017166138</v>
      </c>
      <c r="F6962" s="7" t="n">
        <v>0</v>
      </c>
      <c r="G6962" s="7" t="n">
        <v>55.689998626709</v>
      </c>
      <c r="H6962" s="7" t="n">
        <v>6</v>
      </c>
      <c r="I6962" s="7" t="n">
        <v>0</v>
      </c>
      <c r="J6962" s="7" t="n">
        <v>1</v>
      </c>
    </row>
    <row r="6963" spans="1:15">
      <c r="A6963" t="s">
        <v>4</v>
      </c>
      <c r="B6963" s="4" t="s">
        <v>5</v>
      </c>
      <c r="C6963" s="4" t="s">
        <v>10</v>
      </c>
    </row>
    <row r="6964" spans="1:15">
      <c r="A6964" t="n">
        <v>55872</v>
      </c>
      <c r="B6964" s="30" t="n">
        <v>16</v>
      </c>
      <c r="C6964" s="7" t="n">
        <v>400</v>
      </c>
    </row>
    <row r="6965" spans="1:15">
      <c r="A6965" t="s">
        <v>4</v>
      </c>
      <c r="B6965" s="4" t="s">
        <v>5</v>
      </c>
      <c r="C6965" s="4" t="s">
        <v>13</v>
      </c>
      <c r="D6965" s="4" t="s">
        <v>10</v>
      </c>
      <c r="E6965" s="4" t="s">
        <v>18</v>
      </c>
      <c r="F6965" s="4" t="s">
        <v>10</v>
      </c>
      <c r="G6965" s="4" t="s">
        <v>9</v>
      </c>
      <c r="H6965" s="4" t="s">
        <v>9</v>
      </c>
      <c r="I6965" s="4" t="s">
        <v>10</v>
      </c>
      <c r="J6965" s="4" t="s">
        <v>10</v>
      </c>
      <c r="K6965" s="4" t="s">
        <v>9</v>
      </c>
      <c r="L6965" s="4" t="s">
        <v>9</v>
      </c>
      <c r="M6965" s="4" t="s">
        <v>9</v>
      </c>
      <c r="N6965" s="4" t="s">
        <v>9</v>
      </c>
      <c r="O6965" s="4" t="s">
        <v>6</v>
      </c>
    </row>
    <row r="6966" spans="1:15">
      <c r="A6966" t="n">
        <v>55875</v>
      </c>
      <c r="B6966" s="14" t="n">
        <v>50</v>
      </c>
      <c r="C6966" s="7" t="n">
        <v>0</v>
      </c>
      <c r="D6966" s="7" t="n">
        <v>2032</v>
      </c>
      <c r="E6966" s="7" t="n">
        <v>0.699999988079071</v>
      </c>
      <c r="F6966" s="7" t="n">
        <v>0</v>
      </c>
      <c r="G6966" s="7" t="n">
        <v>0</v>
      </c>
      <c r="H6966" s="7" t="n">
        <v>0</v>
      </c>
      <c r="I6966" s="7" t="n">
        <v>0</v>
      </c>
      <c r="J6966" s="7" t="n">
        <v>65533</v>
      </c>
      <c r="K6966" s="7" t="n">
        <v>0</v>
      </c>
      <c r="L6966" s="7" t="n">
        <v>0</v>
      </c>
      <c r="M6966" s="7" t="n">
        <v>0</v>
      </c>
      <c r="N6966" s="7" t="n">
        <v>0</v>
      </c>
      <c r="O6966" s="7" t="s">
        <v>12</v>
      </c>
    </row>
    <row r="6967" spans="1:15">
      <c r="A6967" t="s">
        <v>4</v>
      </c>
      <c r="B6967" s="4" t="s">
        <v>5</v>
      </c>
      <c r="C6967" s="4" t="s">
        <v>10</v>
      </c>
      <c r="D6967" s="4" t="s">
        <v>13</v>
      </c>
      <c r="E6967" s="4" t="s">
        <v>6</v>
      </c>
      <c r="F6967" s="4" t="s">
        <v>18</v>
      </c>
      <c r="G6967" s="4" t="s">
        <v>18</v>
      </c>
      <c r="H6967" s="4" t="s">
        <v>18</v>
      </c>
    </row>
    <row r="6968" spans="1:15">
      <c r="A6968" t="n">
        <v>55914</v>
      </c>
      <c r="B6968" s="36" t="n">
        <v>48</v>
      </c>
      <c r="C6968" s="7" t="n">
        <v>65534</v>
      </c>
      <c r="D6968" s="7" t="n">
        <v>0</v>
      </c>
      <c r="E6968" s="7" t="s">
        <v>211</v>
      </c>
      <c r="F6968" s="7" t="n">
        <v>-1</v>
      </c>
      <c r="G6968" s="7" t="n">
        <v>1</v>
      </c>
      <c r="H6968" s="7" t="n">
        <v>0</v>
      </c>
    </row>
    <row r="6969" spans="1:15">
      <c r="A6969" t="s">
        <v>4</v>
      </c>
      <c r="B6969" s="4" t="s">
        <v>5</v>
      </c>
      <c r="C6969" s="4" t="s">
        <v>10</v>
      </c>
    </row>
    <row r="6970" spans="1:15">
      <c r="A6970" t="n">
        <v>55941</v>
      </c>
      <c r="B6970" s="30" t="n">
        <v>16</v>
      </c>
      <c r="C6970" s="7" t="n">
        <v>900</v>
      </c>
    </row>
    <row r="6971" spans="1:15">
      <c r="A6971" t="s">
        <v>4</v>
      </c>
      <c r="B6971" s="4" t="s">
        <v>5</v>
      </c>
      <c r="C6971" s="4" t="s">
        <v>10</v>
      </c>
      <c r="D6971" s="4" t="s">
        <v>13</v>
      </c>
      <c r="E6971" s="4" t="s">
        <v>6</v>
      </c>
      <c r="F6971" s="4" t="s">
        <v>18</v>
      </c>
      <c r="G6971" s="4" t="s">
        <v>18</v>
      </c>
      <c r="H6971" s="4" t="s">
        <v>18</v>
      </c>
    </row>
    <row r="6972" spans="1:15">
      <c r="A6972" t="n">
        <v>55944</v>
      </c>
      <c r="B6972" s="36" t="n">
        <v>48</v>
      </c>
      <c r="C6972" s="7" t="n">
        <v>65534</v>
      </c>
      <c r="D6972" s="7" t="n">
        <v>0</v>
      </c>
      <c r="E6972" s="7" t="s">
        <v>248</v>
      </c>
      <c r="F6972" s="7" t="n">
        <v>0.5</v>
      </c>
      <c r="G6972" s="7" t="n">
        <v>1</v>
      </c>
      <c r="H6972" s="7" t="n">
        <v>0</v>
      </c>
    </row>
    <row r="6973" spans="1:15">
      <c r="A6973" t="s">
        <v>4</v>
      </c>
      <c r="B6973" s="4" t="s">
        <v>5</v>
      </c>
      <c r="C6973" s="4" t="s">
        <v>10</v>
      </c>
    </row>
    <row r="6974" spans="1:15">
      <c r="A6974" t="n">
        <v>55973</v>
      </c>
      <c r="B6974" s="30" t="n">
        <v>16</v>
      </c>
      <c r="C6974" s="7" t="n">
        <v>600</v>
      </c>
    </row>
    <row r="6975" spans="1:15">
      <c r="A6975" t="s">
        <v>4</v>
      </c>
      <c r="B6975" s="4" t="s">
        <v>5</v>
      </c>
      <c r="C6975" s="4" t="s">
        <v>13</v>
      </c>
      <c r="D6975" s="4" t="s">
        <v>10</v>
      </c>
      <c r="E6975" s="4" t="s">
        <v>6</v>
      </c>
      <c r="F6975" s="4" t="s">
        <v>6</v>
      </c>
      <c r="G6975" s="4" t="s">
        <v>6</v>
      </c>
      <c r="H6975" s="4" t="s">
        <v>6</v>
      </c>
    </row>
    <row r="6976" spans="1:15">
      <c r="A6976" t="n">
        <v>55976</v>
      </c>
      <c r="B6976" s="43" t="n">
        <v>51</v>
      </c>
      <c r="C6976" s="7" t="n">
        <v>3</v>
      </c>
      <c r="D6976" s="7" t="n">
        <v>14</v>
      </c>
      <c r="E6976" s="7" t="s">
        <v>64</v>
      </c>
      <c r="F6976" s="7" t="s">
        <v>67</v>
      </c>
      <c r="G6976" s="7" t="s">
        <v>66</v>
      </c>
      <c r="H6976" s="7" t="s">
        <v>67</v>
      </c>
    </row>
    <row r="6977" spans="1:15">
      <c r="A6977" t="s">
        <v>4</v>
      </c>
      <c r="B6977" s="4" t="s">
        <v>5</v>
      </c>
    </row>
    <row r="6978" spans="1:15">
      <c r="A6978" t="n">
        <v>55989</v>
      </c>
      <c r="B6978" s="5" t="n">
        <v>1</v>
      </c>
    </row>
    <row r="6979" spans="1:15" s="3" customFormat="1" customHeight="0">
      <c r="A6979" s="3" t="s">
        <v>2</v>
      </c>
      <c r="B6979" s="3" t="s">
        <v>451</v>
      </c>
    </row>
    <row r="6980" spans="1:15">
      <c r="A6980" t="s">
        <v>4</v>
      </c>
      <c r="B6980" s="4" t="s">
        <v>5</v>
      </c>
      <c r="C6980" s="4" t="s">
        <v>10</v>
      </c>
      <c r="D6980" s="4" t="s">
        <v>10</v>
      </c>
      <c r="E6980" s="4" t="s">
        <v>18</v>
      </c>
      <c r="F6980" s="4" t="s">
        <v>18</v>
      </c>
      <c r="G6980" s="4" t="s">
        <v>18</v>
      </c>
      <c r="H6980" s="4" t="s">
        <v>18</v>
      </c>
      <c r="I6980" s="4" t="s">
        <v>13</v>
      </c>
      <c r="J6980" s="4" t="s">
        <v>10</v>
      </c>
    </row>
    <row r="6981" spans="1:15">
      <c r="A6981" t="n">
        <v>55992</v>
      </c>
      <c r="B6981" s="40" t="n">
        <v>55</v>
      </c>
      <c r="C6981" s="7" t="n">
        <v>65534</v>
      </c>
      <c r="D6981" s="7" t="n">
        <v>65533</v>
      </c>
      <c r="E6981" s="7" t="n">
        <v>-8.06999969482422</v>
      </c>
      <c r="F6981" s="7" t="n">
        <v>0</v>
      </c>
      <c r="G6981" s="7" t="n">
        <v>57.4900016784668</v>
      </c>
      <c r="H6981" s="7" t="n">
        <v>6</v>
      </c>
      <c r="I6981" s="7" t="n">
        <v>0</v>
      </c>
      <c r="J6981" s="7" t="n">
        <v>1</v>
      </c>
    </row>
    <row r="6982" spans="1:15">
      <c r="A6982" t="s">
        <v>4</v>
      </c>
      <c r="B6982" s="4" t="s">
        <v>5</v>
      </c>
      <c r="C6982" s="4" t="s">
        <v>10</v>
      </c>
    </row>
    <row r="6983" spans="1:15">
      <c r="A6983" t="n">
        <v>56016</v>
      </c>
      <c r="B6983" s="30" t="n">
        <v>16</v>
      </c>
      <c r="C6983" s="7" t="n">
        <v>400</v>
      </c>
    </row>
    <row r="6984" spans="1:15">
      <c r="A6984" t="s">
        <v>4</v>
      </c>
      <c r="B6984" s="4" t="s">
        <v>5</v>
      </c>
      <c r="C6984" s="4" t="s">
        <v>13</v>
      </c>
      <c r="D6984" s="4" t="s">
        <v>10</v>
      </c>
      <c r="E6984" s="4" t="s">
        <v>18</v>
      </c>
      <c r="F6984" s="4" t="s">
        <v>10</v>
      </c>
      <c r="G6984" s="4" t="s">
        <v>9</v>
      </c>
      <c r="H6984" s="4" t="s">
        <v>9</v>
      </c>
      <c r="I6984" s="4" t="s">
        <v>10</v>
      </c>
      <c r="J6984" s="4" t="s">
        <v>10</v>
      </c>
      <c r="K6984" s="4" t="s">
        <v>9</v>
      </c>
      <c r="L6984" s="4" t="s">
        <v>9</v>
      </c>
      <c r="M6984" s="4" t="s">
        <v>9</v>
      </c>
      <c r="N6984" s="4" t="s">
        <v>9</v>
      </c>
      <c r="O6984" s="4" t="s">
        <v>6</v>
      </c>
    </row>
    <row r="6985" spans="1:15">
      <c r="A6985" t="n">
        <v>56019</v>
      </c>
      <c r="B6985" s="14" t="n">
        <v>50</v>
      </c>
      <c r="C6985" s="7" t="n">
        <v>0</v>
      </c>
      <c r="D6985" s="7" t="n">
        <v>2032</v>
      </c>
      <c r="E6985" s="7" t="n">
        <v>0.699999988079071</v>
      </c>
      <c r="F6985" s="7" t="n">
        <v>0</v>
      </c>
      <c r="G6985" s="7" t="n">
        <v>0</v>
      </c>
      <c r="H6985" s="7" t="n">
        <v>0</v>
      </c>
      <c r="I6985" s="7" t="n">
        <v>0</v>
      </c>
      <c r="J6985" s="7" t="n">
        <v>65533</v>
      </c>
      <c r="K6985" s="7" t="n">
        <v>0</v>
      </c>
      <c r="L6985" s="7" t="n">
        <v>0</v>
      </c>
      <c r="M6985" s="7" t="n">
        <v>0</v>
      </c>
      <c r="N6985" s="7" t="n">
        <v>0</v>
      </c>
      <c r="O6985" s="7" t="s">
        <v>12</v>
      </c>
    </row>
    <row r="6986" spans="1:15">
      <c r="A6986" t="s">
        <v>4</v>
      </c>
      <c r="B6986" s="4" t="s">
        <v>5</v>
      </c>
      <c r="C6986" s="4" t="s">
        <v>10</v>
      </c>
      <c r="D6986" s="4" t="s">
        <v>13</v>
      </c>
      <c r="E6986" s="4" t="s">
        <v>6</v>
      </c>
      <c r="F6986" s="4" t="s">
        <v>18</v>
      </c>
      <c r="G6986" s="4" t="s">
        <v>18</v>
      </c>
      <c r="H6986" s="4" t="s">
        <v>18</v>
      </c>
    </row>
    <row r="6987" spans="1:15">
      <c r="A6987" t="n">
        <v>56058</v>
      </c>
      <c r="B6987" s="36" t="n">
        <v>48</v>
      </c>
      <c r="C6987" s="7" t="n">
        <v>65534</v>
      </c>
      <c r="D6987" s="7" t="n">
        <v>0</v>
      </c>
      <c r="E6987" s="7" t="s">
        <v>211</v>
      </c>
      <c r="F6987" s="7" t="n">
        <v>-1</v>
      </c>
      <c r="G6987" s="7" t="n">
        <v>1</v>
      </c>
      <c r="H6987" s="7" t="n">
        <v>0</v>
      </c>
    </row>
    <row r="6988" spans="1:15">
      <c r="A6988" t="s">
        <v>4</v>
      </c>
      <c r="B6988" s="4" t="s">
        <v>5</v>
      </c>
      <c r="C6988" s="4" t="s">
        <v>10</v>
      </c>
    </row>
    <row r="6989" spans="1:15">
      <c r="A6989" t="n">
        <v>56085</v>
      </c>
      <c r="B6989" s="30" t="n">
        <v>16</v>
      </c>
      <c r="C6989" s="7" t="n">
        <v>1000</v>
      </c>
    </row>
    <row r="6990" spans="1:15">
      <c r="A6990" t="s">
        <v>4</v>
      </c>
      <c r="B6990" s="4" t="s">
        <v>5</v>
      </c>
      <c r="C6990" s="4" t="s">
        <v>13</v>
      </c>
      <c r="D6990" s="4" t="s">
        <v>10</v>
      </c>
      <c r="E6990" s="4" t="s">
        <v>6</v>
      </c>
      <c r="F6990" s="4" t="s">
        <v>6</v>
      </c>
      <c r="G6990" s="4" t="s">
        <v>6</v>
      </c>
      <c r="H6990" s="4" t="s">
        <v>6</v>
      </c>
    </row>
    <row r="6991" spans="1:15">
      <c r="A6991" t="n">
        <v>56088</v>
      </c>
      <c r="B6991" s="43" t="n">
        <v>51</v>
      </c>
      <c r="C6991" s="7" t="n">
        <v>3</v>
      </c>
      <c r="D6991" s="7" t="n">
        <v>16</v>
      </c>
      <c r="E6991" s="7" t="s">
        <v>109</v>
      </c>
      <c r="F6991" s="7" t="s">
        <v>67</v>
      </c>
      <c r="G6991" s="7" t="s">
        <v>66</v>
      </c>
      <c r="H6991" s="7" t="s">
        <v>67</v>
      </c>
    </row>
    <row r="6992" spans="1:15">
      <c r="A6992" t="s">
        <v>4</v>
      </c>
      <c r="B6992" s="4" t="s">
        <v>5</v>
      </c>
      <c r="C6992" s="4" t="s">
        <v>10</v>
      </c>
    </row>
    <row r="6993" spans="1:15">
      <c r="A6993" t="n">
        <v>56101</v>
      </c>
      <c r="B6993" s="30" t="n">
        <v>16</v>
      </c>
      <c r="C6993" s="7" t="n">
        <v>600</v>
      </c>
    </row>
    <row r="6994" spans="1:15">
      <c r="A6994" t="s">
        <v>4</v>
      </c>
      <c r="B6994" s="4" t="s">
        <v>5</v>
      </c>
      <c r="C6994" s="4" t="s">
        <v>13</v>
      </c>
      <c r="D6994" s="4" t="s">
        <v>10</v>
      </c>
      <c r="E6994" s="4" t="s">
        <v>6</v>
      </c>
      <c r="F6994" s="4" t="s">
        <v>6</v>
      </c>
      <c r="G6994" s="4" t="s">
        <v>6</v>
      </c>
      <c r="H6994" s="4" t="s">
        <v>6</v>
      </c>
    </row>
    <row r="6995" spans="1:15">
      <c r="A6995" t="n">
        <v>56104</v>
      </c>
      <c r="B6995" s="43" t="n">
        <v>51</v>
      </c>
      <c r="C6995" s="7" t="n">
        <v>3</v>
      </c>
      <c r="D6995" s="7" t="n">
        <v>16</v>
      </c>
      <c r="E6995" s="7" t="s">
        <v>109</v>
      </c>
      <c r="F6995" s="7" t="s">
        <v>67</v>
      </c>
      <c r="G6995" s="7" t="s">
        <v>66</v>
      </c>
      <c r="H6995" s="7" t="s">
        <v>67</v>
      </c>
    </row>
    <row r="6996" spans="1:15">
      <c r="A6996" t="s">
        <v>4</v>
      </c>
      <c r="B6996" s="4" t="s">
        <v>5</v>
      </c>
      <c r="C6996" s="4" t="s">
        <v>10</v>
      </c>
      <c r="D6996" s="4" t="s">
        <v>13</v>
      </c>
      <c r="E6996" s="4" t="s">
        <v>6</v>
      </c>
      <c r="F6996" s="4" t="s">
        <v>18</v>
      </c>
      <c r="G6996" s="4" t="s">
        <v>18</v>
      </c>
      <c r="H6996" s="4" t="s">
        <v>18</v>
      </c>
    </row>
    <row r="6997" spans="1:15">
      <c r="A6997" t="n">
        <v>56117</v>
      </c>
      <c r="B6997" s="36" t="n">
        <v>48</v>
      </c>
      <c r="C6997" s="7" t="n">
        <v>65534</v>
      </c>
      <c r="D6997" s="7" t="n">
        <v>0</v>
      </c>
      <c r="E6997" s="7" t="s">
        <v>248</v>
      </c>
      <c r="F6997" s="7" t="n">
        <v>0.5</v>
      </c>
      <c r="G6997" s="7" t="n">
        <v>1</v>
      </c>
      <c r="H6997" s="7" t="n">
        <v>0</v>
      </c>
    </row>
    <row r="6998" spans="1:15">
      <c r="A6998" t="s">
        <v>4</v>
      </c>
      <c r="B6998" s="4" t="s">
        <v>5</v>
      </c>
    </row>
    <row r="6999" spans="1:15">
      <c r="A6999" t="n">
        <v>56146</v>
      </c>
      <c r="B6999" s="5" t="n">
        <v>1</v>
      </c>
    </row>
    <row r="7000" spans="1:15" s="3" customFormat="1" customHeight="0">
      <c r="A7000" s="3" t="s">
        <v>2</v>
      </c>
      <c r="B7000" s="3" t="s">
        <v>452</v>
      </c>
    </row>
    <row r="7001" spans="1:15">
      <c r="A7001" t="s">
        <v>4</v>
      </c>
      <c r="B7001" s="4" t="s">
        <v>5</v>
      </c>
      <c r="C7001" s="4" t="s">
        <v>10</v>
      </c>
      <c r="D7001" s="4" t="s">
        <v>18</v>
      </c>
      <c r="E7001" s="4" t="s">
        <v>18</v>
      </c>
      <c r="F7001" s="4" t="s">
        <v>13</v>
      </c>
    </row>
    <row r="7002" spans="1:15">
      <c r="A7002" t="n">
        <v>56148</v>
      </c>
      <c r="B7002" s="50" t="n">
        <v>52</v>
      </c>
      <c r="C7002" s="7" t="n">
        <v>65534</v>
      </c>
      <c r="D7002" s="7" t="n">
        <v>250</v>
      </c>
      <c r="E7002" s="7" t="n">
        <v>10</v>
      </c>
      <c r="F7002" s="7" t="n">
        <v>0</v>
      </c>
    </row>
    <row r="7003" spans="1:15">
      <c r="A7003" t="s">
        <v>4</v>
      </c>
      <c r="B7003" s="4" t="s">
        <v>5</v>
      </c>
      <c r="C7003" s="4" t="s">
        <v>10</v>
      </c>
    </row>
    <row r="7004" spans="1:15">
      <c r="A7004" t="n">
        <v>56160</v>
      </c>
      <c r="B7004" s="55" t="n">
        <v>54</v>
      </c>
      <c r="C7004" s="7" t="n">
        <v>65534</v>
      </c>
    </row>
    <row r="7005" spans="1:15">
      <c r="A7005" t="s">
        <v>4</v>
      </c>
      <c r="B7005" s="4" t="s">
        <v>5</v>
      </c>
      <c r="C7005" s="4" t="s">
        <v>10</v>
      </c>
      <c r="D7005" s="4" t="s">
        <v>10</v>
      </c>
      <c r="E7005" s="4" t="s">
        <v>18</v>
      </c>
      <c r="F7005" s="4" t="s">
        <v>18</v>
      </c>
      <c r="G7005" s="4" t="s">
        <v>18</v>
      </c>
      <c r="H7005" s="4" t="s">
        <v>18</v>
      </c>
      <c r="I7005" s="4" t="s">
        <v>13</v>
      </c>
      <c r="J7005" s="4" t="s">
        <v>10</v>
      </c>
    </row>
    <row r="7006" spans="1:15">
      <c r="A7006" t="n">
        <v>56163</v>
      </c>
      <c r="B7006" s="40" t="n">
        <v>55</v>
      </c>
      <c r="C7006" s="7" t="n">
        <v>65534</v>
      </c>
      <c r="D7006" s="7" t="n">
        <v>65533</v>
      </c>
      <c r="E7006" s="7" t="n">
        <v>-13.6099996566772</v>
      </c>
      <c r="F7006" s="7" t="n">
        <v>0</v>
      </c>
      <c r="G7006" s="7" t="n">
        <v>66.3499984741211</v>
      </c>
      <c r="H7006" s="7" t="n">
        <v>4.5</v>
      </c>
      <c r="I7006" s="7" t="n">
        <v>2</v>
      </c>
      <c r="J7006" s="7" t="n">
        <v>0</v>
      </c>
    </row>
    <row r="7007" spans="1:15">
      <c r="A7007" t="s">
        <v>4</v>
      </c>
      <c r="B7007" s="4" t="s">
        <v>5</v>
      </c>
      <c r="C7007" s="4" t="s">
        <v>10</v>
      </c>
      <c r="D7007" s="4" t="s">
        <v>13</v>
      </c>
    </row>
    <row r="7008" spans="1:15">
      <c r="A7008" t="n">
        <v>56187</v>
      </c>
      <c r="B7008" s="42" t="n">
        <v>56</v>
      </c>
      <c r="C7008" s="7" t="n">
        <v>65534</v>
      </c>
      <c r="D7008" s="7" t="n">
        <v>0</v>
      </c>
    </row>
    <row r="7009" spans="1:10">
      <c r="A7009" t="s">
        <v>4</v>
      </c>
      <c r="B7009" s="4" t="s">
        <v>5</v>
      </c>
      <c r="C7009" s="4" t="s">
        <v>10</v>
      </c>
      <c r="D7009" s="4" t="s">
        <v>13</v>
      </c>
      <c r="E7009" s="4" t="s">
        <v>6</v>
      </c>
      <c r="F7009" s="4" t="s">
        <v>18</v>
      </c>
      <c r="G7009" s="4" t="s">
        <v>18</v>
      </c>
      <c r="H7009" s="4" t="s">
        <v>18</v>
      </c>
    </row>
    <row r="7010" spans="1:10">
      <c r="A7010" t="n">
        <v>56191</v>
      </c>
      <c r="B7010" s="36" t="n">
        <v>48</v>
      </c>
      <c r="C7010" s="7" t="n">
        <v>65534</v>
      </c>
      <c r="D7010" s="7" t="n">
        <v>0</v>
      </c>
      <c r="E7010" s="7" t="s">
        <v>210</v>
      </c>
      <c r="F7010" s="7" t="n">
        <v>0</v>
      </c>
      <c r="G7010" s="7" t="n">
        <v>1</v>
      </c>
      <c r="H7010" s="7" t="n">
        <v>0</v>
      </c>
    </row>
    <row r="7011" spans="1:10">
      <c r="A7011" t="s">
        <v>4</v>
      </c>
      <c r="B7011" s="4" t="s">
        <v>5</v>
      </c>
      <c r="C7011" s="4" t="s">
        <v>10</v>
      </c>
    </row>
    <row r="7012" spans="1:10">
      <c r="A7012" t="n">
        <v>56217</v>
      </c>
      <c r="B7012" s="30" t="n">
        <v>16</v>
      </c>
      <c r="C7012" s="7" t="n">
        <v>200</v>
      </c>
    </row>
    <row r="7013" spans="1:10">
      <c r="A7013" t="s">
        <v>4</v>
      </c>
      <c r="B7013" s="4" t="s">
        <v>5</v>
      </c>
      <c r="C7013" s="4" t="s">
        <v>10</v>
      </c>
      <c r="D7013" s="4" t="s">
        <v>10</v>
      </c>
      <c r="E7013" s="4" t="s">
        <v>18</v>
      </c>
      <c r="F7013" s="4" t="s">
        <v>18</v>
      </c>
      <c r="G7013" s="4" t="s">
        <v>18</v>
      </c>
      <c r="H7013" s="4" t="s">
        <v>18</v>
      </c>
      <c r="I7013" s="4" t="s">
        <v>18</v>
      </c>
      <c r="J7013" s="4" t="s">
        <v>13</v>
      </c>
      <c r="K7013" s="4" t="s">
        <v>10</v>
      </c>
    </row>
    <row r="7014" spans="1:10">
      <c r="A7014" t="n">
        <v>56220</v>
      </c>
      <c r="B7014" s="40" t="n">
        <v>55</v>
      </c>
      <c r="C7014" s="7" t="n">
        <v>65534</v>
      </c>
      <c r="D7014" s="7" t="n">
        <v>65026</v>
      </c>
      <c r="E7014" s="7" t="n">
        <v>-18.3199996948242</v>
      </c>
      <c r="F7014" s="7" t="n">
        <v>-2</v>
      </c>
      <c r="G7014" s="7" t="n">
        <v>64.6800003051758</v>
      </c>
      <c r="H7014" s="7" t="n">
        <v>1.54999995231628</v>
      </c>
      <c r="I7014" s="7" t="n">
        <v>4.5</v>
      </c>
      <c r="J7014" s="7" t="n">
        <v>0</v>
      </c>
      <c r="K7014" s="7" t="n">
        <v>0</v>
      </c>
    </row>
    <row r="7015" spans="1:10">
      <c r="A7015" t="s">
        <v>4</v>
      </c>
      <c r="B7015" s="4" t="s">
        <v>5</v>
      </c>
    </row>
    <row r="7016" spans="1:10">
      <c r="A7016" t="n">
        <v>56248</v>
      </c>
      <c r="B7016" s="5" t="n">
        <v>1</v>
      </c>
    </row>
    <row r="7017" spans="1:10" s="3" customFormat="1" customHeight="0">
      <c r="A7017" s="3" t="s">
        <v>2</v>
      </c>
      <c r="B7017" s="3" t="s">
        <v>453</v>
      </c>
    </row>
    <row r="7018" spans="1:10">
      <c r="A7018" t="s">
        <v>4</v>
      </c>
      <c r="B7018" s="4" t="s">
        <v>5</v>
      </c>
      <c r="C7018" s="4" t="s">
        <v>10</v>
      </c>
      <c r="D7018" s="4" t="s">
        <v>18</v>
      </c>
      <c r="E7018" s="4" t="s">
        <v>18</v>
      </c>
      <c r="F7018" s="4" t="s">
        <v>13</v>
      </c>
    </row>
    <row r="7019" spans="1:10">
      <c r="A7019" t="n">
        <v>56252</v>
      </c>
      <c r="B7019" s="50" t="n">
        <v>52</v>
      </c>
      <c r="C7019" s="7" t="n">
        <v>65534</v>
      </c>
      <c r="D7019" s="7" t="n">
        <v>250</v>
      </c>
      <c r="E7019" s="7" t="n">
        <v>10</v>
      </c>
      <c r="F7019" s="7" t="n">
        <v>0</v>
      </c>
    </row>
    <row r="7020" spans="1:10">
      <c r="A7020" t="s">
        <v>4</v>
      </c>
      <c r="B7020" s="4" t="s">
        <v>5</v>
      </c>
      <c r="C7020" s="4" t="s">
        <v>10</v>
      </c>
    </row>
    <row r="7021" spans="1:10">
      <c r="A7021" t="n">
        <v>56264</v>
      </c>
      <c r="B7021" s="55" t="n">
        <v>54</v>
      </c>
      <c r="C7021" s="7" t="n">
        <v>65534</v>
      </c>
    </row>
    <row r="7022" spans="1:10">
      <c r="A7022" t="s">
        <v>4</v>
      </c>
      <c r="B7022" s="4" t="s">
        <v>5</v>
      </c>
      <c r="C7022" s="4" t="s">
        <v>10</v>
      </c>
      <c r="D7022" s="4" t="s">
        <v>10</v>
      </c>
      <c r="E7022" s="4" t="s">
        <v>18</v>
      </c>
      <c r="F7022" s="4" t="s">
        <v>18</v>
      </c>
      <c r="G7022" s="4" t="s">
        <v>18</v>
      </c>
      <c r="H7022" s="4" t="s">
        <v>18</v>
      </c>
      <c r="I7022" s="4" t="s">
        <v>13</v>
      </c>
      <c r="J7022" s="4" t="s">
        <v>10</v>
      </c>
    </row>
    <row r="7023" spans="1:10">
      <c r="A7023" t="n">
        <v>56267</v>
      </c>
      <c r="B7023" s="40" t="n">
        <v>55</v>
      </c>
      <c r="C7023" s="7" t="n">
        <v>65534</v>
      </c>
      <c r="D7023" s="7" t="n">
        <v>65533</v>
      </c>
      <c r="E7023" s="7" t="n">
        <v>-13.039999961853</v>
      </c>
      <c r="F7023" s="7" t="n">
        <v>0</v>
      </c>
      <c r="G7023" s="7" t="n">
        <v>65.2399978637695</v>
      </c>
      <c r="H7023" s="7" t="n">
        <v>4.5</v>
      </c>
      <c r="I7023" s="7" t="n">
        <v>2</v>
      </c>
      <c r="J7023" s="7" t="n">
        <v>0</v>
      </c>
    </row>
    <row r="7024" spans="1:10">
      <c r="A7024" t="s">
        <v>4</v>
      </c>
      <c r="B7024" s="4" t="s">
        <v>5</v>
      </c>
      <c r="C7024" s="4" t="s">
        <v>10</v>
      </c>
      <c r="D7024" s="4" t="s">
        <v>13</v>
      </c>
    </row>
    <row r="7025" spans="1:11">
      <c r="A7025" t="n">
        <v>56291</v>
      </c>
      <c r="B7025" s="42" t="n">
        <v>56</v>
      </c>
      <c r="C7025" s="7" t="n">
        <v>65534</v>
      </c>
      <c r="D7025" s="7" t="n">
        <v>0</v>
      </c>
    </row>
    <row r="7026" spans="1:11">
      <c r="A7026" t="s">
        <v>4</v>
      </c>
      <c r="B7026" s="4" t="s">
        <v>5</v>
      </c>
      <c r="C7026" s="4" t="s">
        <v>10</v>
      </c>
      <c r="D7026" s="4" t="s">
        <v>13</v>
      </c>
      <c r="E7026" s="4" t="s">
        <v>6</v>
      </c>
      <c r="F7026" s="4" t="s">
        <v>18</v>
      </c>
      <c r="G7026" s="4" t="s">
        <v>18</v>
      </c>
      <c r="H7026" s="4" t="s">
        <v>18</v>
      </c>
    </row>
    <row r="7027" spans="1:11">
      <c r="A7027" t="n">
        <v>56295</v>
      </c>
      <c r="B7027" s="36" t="n">
        <v>48</v>
      </c>
      <c r="C7027" s="7" t="n">
        <v>65534</v>
      </c>
      <c r="D7027" s="7" t="n">
        <v>0</v>
      </c>
      <c r="E7027" s="7" t="s">
        <v>210</v>
      </c>
      <c r="F7027" s="7" t="n">
        <v>0</v>
      </c>
      <c r="G7027" s="7" t="n">
        <v>1</v>
      </c>
      <c r="H7027" s="7" t="n">
        <v>0</v>
      </c>
    </row>
    <row r="7028" spans="1:11">
      <c r="A7028" t="s">
        <v>4</v>
      </c>
      <c r="B7028" s="4" t="s">
        <v>5</v>
      </c>
      <c r="C7028" s="4" t="s">
        <v>10</v>
      </c>
    </row>
    <row r="7029" spans="1:11">
      <c r="A7029" t="n">
        <v>56321</v>
      </c>
      <c r="B7029" s="30" t="n">
        <v>16</v>
      </c>
      <c r="C7029" s="7" t="n">
        <v>200</v>
      </c>
    </row>
    <row r="7030" spans="1:11">
      <c r="A7030" t="s">
        <v>4</v>
      </c>
      <c r="B7030" s="4" t="s">
        <v>5</v>
      </c>
      <c r="C7030" s="4" t="s">
        <v>13</v>
      </c>
      <c r="D7030" s="4" t="s">
        <v>10</v>
      </c>
      <c r="E7030" s="4" t="s">
        <v>18</v>
      </c>
      <c r="F7030" s="4" t="s">
        <v>10</v>
      </c>
      <c r="G7030" s="4" t="s">
        <v>9</v>
      </c>
      <c r="H7030" s="4" t="s">
        <v>9</v>
      </c>
      <c r="I7030" s="4" t="s">
        <v>10</v>
      </c>
      <c r="J7030" s="4" t="s">
        <v>10</v>
      </c>
      <c r="K7030" s="4" t="s">
        <v>9</v>
      </c>
      <c r="L7030" s="4" t="s">
        <v>9</v>
      </c>
      <c r="M7030" s="4" t="s">
        <v>9</v>
      </c>
      <c r="N7030" s="4" t="s">
        <v>9</v>
      </c>
      <c r="O7030" s="4" t="s">
        <v>6</v>
      </c>
    </row>
    <row r="7031" spans="1:11">
      <c r="A7031" t="n">
        <v>56324</v>
      </c>
      <c r="B7031" s="14" t="n">
        <v>50</v>
      </c>
      <c r="C7031" s="7" t="n">
        <v>0</v>
      </c>
      <c r="D7031" s="7" t="n">
        <v>4023</v>
      </c>
      <c r="E7031" s="7" t="n">
        <v>0.699999988079071</v>
      </c>
      <c r="F7031" s="7" t="n">
        <v>100</v>
      </c>
      <c r="G7031" s="7" t="n">
        <v>0</v>
      </c>
      <c r="H7031" s="7" t="n">
        <v>-1073741824</v>
      </c>
      <c r="I7031" s="7" t="n">
        <v>0</v>
      </c>
      <c r="J7031" s="7" t="n">
        <v>65533</v>
      </c>
      <c r="K7031" s="7" t="n">
        <v>0</v>
      </c>
      <c r="L7031" s="7" t="n">
        <v>0</v>
      </c>
      <c r="M7031" s="7" t="n">
        <v>0</v>
      </c>
      <c r="N7031" s="7" t="n">
        <v>0</v>
      </c>
      <c r="O7031" s="7" t="s">
        <v>12</v>
      </c>
    </row>
    <row r="7032" spans="1:11">
      <c r="A7032" t="s">
        <v>4</v>
      </c>
      <c r="B7032" s="4" t="s">
        <v>5</v>
      </c>
      <c r="C7032" s="4" t="s">
        <v>13</v>
      </c>
      <c r="D7032" s="4" t="s">
        <v>10</v>
      </c>
      <c r="E7032" s="4" t="s">
        <v>18</v>
      </c>
      <c r="F7032" s="4" t="s">
        <v>10</v>
      </c>
      <c r="G7032" s="4" t="s">
        <v>9</v>
      </c>
      <c r="H7032" s="4" t="s">
        <v>9</v>
      </c>
      <c r="I7032" s="4" t="s">
        <v>10</v>
      </c>
      <c r="J7032" s="4" t="s">
        <v>10</v>
      </c>
      <c r="K7032" s="4" t="s">
        <v>9</v>
      </c>
      <c r="L7032" s="4" t="s">
        <v>9</v>
      </c>
      <c r="M7032" s="4" t="s">
        <v>9</v>
      </c>
      <c r="N7032" s="4" t="s">
        <v>9</v>
      </c>
      <c r="O7032" s="4" t="s">
        <v>6</v>
      </c>
    </row>
    <row r="7033" spans="1:11">
      <c r="A7033" t="n">
        <v>56363</v>
      </c>
      <c r="B7033" s="14" t="n">
        <v>50</v>
      </c>
      <c r="C7033" s="7" t="n">
        <v>0</v>
      </c>
      <c r="D7033" s="7" t="n">
        <v>4255</v>
      </c>
      <c r="E7033" s="7" t="n">
        <v>1</v>
      </c>
      <c r="F7033" s="7" t="n">
        <v>0</v>
      </c>
      <c r="G7033" s="7" t="n">
        <v>0</v>
      </c>
      <c r="H7033" s="7" t="n">
        <v>0</v>
      </c>
      <c r="I7033" s="7" t="n">
        <v>0</v>
      </c>
      <c r="J7033" s="7" t="n">
        <v>65533</v>
      </c>
      <c r="K7033" s="7" t="n">
        <v>0</v>
      </c>
      <c r="L7033" s="7" t="n">
        <v>0</v>
      </c>
      <c r="M7033" s="7" t="n">
        <v>0</v>
      </c>
      <c r="N7033" s="7" t="n">
        <v>0</v>
      </c>
      <c r="O7033" s="7" t="s">
        <v>12</v>
      </c>
    </row>
    <row r="7034" spans="1:11">
      <c r="A7034" t="s">
        <v>4</v>
      </c>
      <c r="B7034" s="4" t="s">
        <v>5</v>
      </c>
      <c r="C7034" s="4" t="s">
        <v>10</v>
      </c>
      <c r="D7034" s="4" t="s">
        <v>10</v>
      </c>
      <c r="E7034" s="4" t="s">
        <v>18</v>
      </c>
      <c r="F7034" s="4" t="s">
        <v>18</v>
      </c>
      <c r="G7034" s="4" t="s">
        <v>18</v>
      </c>
      <c r="H7034" s="4" t="s">
        <v>18</v>
      </c>
      <c r="I7034" s="4" t="s">
        <v>18</v>
      </c>
      <c r="J7034" s="4" t="s">
        <v>13</v>
      </c>
      <c r="K7034" s="4" t="s">
        <v>10</v>
      </c>
    </row>
    <row r="7035" spans="1:11">
      <c r="A7035" t="n">
        <v>56402</v>
      </c>
      <c r="B7035" s="40" t="n">
        <v>55</v>
      </c>
      <c r="C7035" s="7" t="n">
        <v>65534</v>
      </c>
      <c r="D7035" s="7" t="n">
        <v>65026</v>
      </c>
      <c r="E7035" s="7" t="n">
        <v>-17.8299999237061</v>
      </c>
      <c r="F7035" s="7" t="n">
        <v>-2</v>
      </c>
      <c r="G7035" s="7" t="n">
        <v>63.5</v>
      </c>
      <c r="H7035" s="7" t="n">
        <v>1.54999995231628</v>
      </c>
      <c r="I7035" s="7" t="n">
        <v>4.5</v>
      </c>
      <c r="J7035" s="7" t="n">
        <v>0</v>
      </c>
      <c r="K7035" s="7" t="n">
        <v>0</v>
      </c>
    </row>
    <row r="7036" spans="1:11">
      <c r="A7036" t="s">
        <v>4</v>
      </c>
      <c r="B7036" s="4" t="s">
        <v>5</v>
      </c>
    </row>
    <row r="7037" spans="1:11">
      <c r="A7037" t="n">
        <v>56430</v>
      </c>
      <c r="B7037" s="5" t="n">
        <v>1</v>
      </c>
    </row>
    <row r="7038" spans="1:11" s="3" customFormat="1" customHeight="0">
      <c r="A7038" s="3" t="s">
        <v>2</v>
      </c>
      <c r="B7038" s="3" t="s">
        <v>454</v>
      </c>
    </row>
    <row r="7039" spans="1:11">
      <c r="A7039" t="s">
        <v>4</v>
      </c>
      <c r="B7039" s="4" t="s">
        <v>5</v>
      </c>
      <c r="C7039" s="4" t="s">
        <v>10</v>
      </c>
      <c r="D7039" s="4" t="s">
        <v>18</v>
      </c>
      <c r="E7039" s="4" t="s">
        <v>18</v>
      </c>
      <c r="F7039" s="4" t="s">
        <v>13</v>
      </c>
    </row>
    <row r="7040" spans="1:11">
      <c r="A7040" t="n">
        <v>56432</v>
      </c>
      <c r="B7040" s="50" t="n">
        <v>52</v>
      </c>
      <c r="C7040" s="7" t="n">
        <v>65534</v>
      </c>
      <c r="D7040" s="7" t="n">
        <v>250</v>
      </c>
      <c r="E7040" s="7" t="n">
        <v>10</v>
      </c>
      <c r="F7040" s="7" t="n">
        <v>0</v>
      </c>
    </row>
    <row r="7041" spans="1:15">
      <c r="A7041" t="s">
        <v>4</v>
      </c>
      <c r="B7041" s="4" t="s">
        <v>5</v>
      </c>
      <c r="C7041" s="4" t="s">
        <v>10</v>
      </c>
    </row>
    <row r="7042" spans="1:15">
      <c r="A7042" t="n">
        <v>56444</v>
      </c>
      <c r="B7042" s="55" t="n">
        <v>54</v>
      </c>
      <c r="C7042" s="7" t="n">
        <v>65534</v>
      </c>
    </row>
    <row r="7043" spans="1:15">
      <c r="A7043" t="s">
        <v>4</v>
      </c>
      <c r="B7043" s="4" t="s">
        <v>5</v>
      </c>
      <c r="C7043" s="4" t="s">
        <v>10</v>
      </c>
      <c r="D7043" s="4" t="s">
        <v>10</v>
      </c>
      <c r="E7043" s="4" t="s">
        <v>18</v>
      </c>
      <c r="F7043" s="4" t="s">
        <v>18</v>
      </c>
      <c r="G7043" s="4" t="s">
        <v>18</v>
      </c>
      <c r="H7043" s="4" t="s">
        <v>18</v>
      </c>
      <c r="I7043" s="4" t="s">
        <v>13</v>
      </c>
      <c r="J7043" s="4" t="s">
        <v>10</v>
      </c>
    </row>
    <row r="7044" spans="1:15">
      <c r="A7044" t="n">
        <v>56447</v>
      </c>
      <c r="B7044" s="40" t="n">
        <v>55</v>
      </c>
      <c r="C7044" s="7" t="n">
        <v>65534</v>
      </c>
      <c r="D7044" s="7" t="n">
        <v>65533</v>
      </c>
      <c r="E7044" s="7" t="n">
        <v>-13.0299997329712</v>
      </c>
      <c r="F7044" s="7" t="n">
        <v>0</v>
      </c>
      <c r="G7044" s="7" t="n">
        <v>64.5199966430664</v>
      </c>
      <c r="H7044" s="7" t="n">
        <v>4.5</v>
      </c>
      <c r="I7044" s="7" t="n">
        <v>2</v>
      </c>
      <c r="J7044" s="7" t="n">
        <v>0</v>
      </c>
    </row>
    <row r="7045" spans="1:15">
      <c r="A7045" t="s">
        <v>4</v>
      </c>
      <c r="B7045" s="4" t="s">
        <v>5</v>
      </c>
      <c r="C7045" s="4" t="s">
        <v>10</v>
      </c>
      <c r="D7045" s="4" t="s">
        <v>13</v>
      </c>
    </row>
    <row r="7046" spans="1:15">
      <c r="A7046" t="n">
        <v>56471</v>
      </c>
      <c r="B7046" s="42" t="n">
        <v>56</v>
      </c>
      <c r="C7046" s="7" t="n">
        <v>65534</v>
      </c>
      <c r="D7046" s="7" t="n">
        <v>0</v>
      </c>
    </row>
    <row r="7047" spans="1:15">
      <c r="A7047" t="s">
        <v>4</v>
      </c>
      <c r="B7047" s="4" t="s">
        <v>5</v>
      </c>
      <c r="C7047" s="4" t="s">
        <v>10</v>
      </c>
      <c r="D7047" s="4" t="s">
        <v>13</v>
      </c>
      <c r="E7047" s="4" t="s">
        <v>6</v>
      </c>
      <c r="F7047" s="4" t="s">
        <v>18</v>
      </c>
      <c r="G7047" s="4" t="s">
        <v>18</v>
      </c>
      <c r="H7047" s="4" t="s">
        <v>18</v>
      </c>
    </row>
    <row r="7048" spans="1:15">
      <c r="A7048" t="n">
        <v>56475</v>
      </c>
      <c r="B7048" s="36" t="n">
        <v>48</v>
      </c>
      <c r="C7048" s="7" t="n">
        <v>65534</v>
      </c>
      <c r="D7048" s="7" t="n">
        <v>0</v>
      </c>
      <c r="E7048" s="7" t="s">
        <v>210</v>
      </c>
      <c r="F7048" s="7" t="n">
        <v>0</v>
      </c>
      <c r="G7048" s="7" t="n">
        <v>1</v>
      </c>
      <c r="H7048" s="7" t="n">
        <v>0</v>
      </c>
    </row>
    <row r="7049" spans="1:15">
      <c r="A7049" t="s">
        <v>4</v>
      </c>
      <c r="B7049" s="4" t="s">
        <v>5</v>
      </c>
      <c r="C7049" s="4" t="s">
        <v>10</v>
      </c>
    </row>
    <row r="7050" spans="1:15">
      <c r="A7050" t="n">
        <v>56501</v>
      </c>
      <c r="B7050" s="30" t="n">
        <v>16</v>
      </c>
      <c r="C7050" s="7" t="n">
        <v>200</v>
      </c>
    </row>
    <row r="7051" spans="1:15">
      <c r="A7051" t="s">
        <v>4</v>
      </c>
      <c r="B7051" s="4" t="s">
        <v>5</v>
      </c>
      <c r="C7051" s="4" t="s">
        <v>13</v>
      </c>
      <c r="D7051" s="4" t="s">
        <v>10</v>
      </c>
      <c r="E7051" s="4" t="s">
        <v>18</v>
      </c>
      <c r="F7051" s="4" t="s">
        <v>10</v>
      </c>
      <c r="G7051" s="4" t="s">
        <v>9</v>
      </c>
      <c r="H7051" s="4" t="s">
        <v>9</v>
      </c>
      <c r="I7051" s="4" t="s">
        <v>10</v>
      </c>
      <c r="J7051" s="4" t="s">
        <v>10</v>
      </c>
      <c r="K7051" s="4" t="s">
        <v>9</v>
      </c>
      <c r="L7051" s="4" t="s">
        <v>9</v>
      </c>
      <c r="M7051" s="4" t="s">
        <v>9</v>
      </c>
      <c r="N7051" s="4" t="s">
        <v>9</v>
      </c>
      <c r="O7051" s="4" t="s">
        <v>6</v>
      </c>
    </row>
    <row r="7052" spans="1:15">
      <c r="A7052" t="n">
        <v>56504</v>
      </c>
      <c r="B7052" s="14" t="n">
        <v>50</v>
      </c>
      <c r="C7052" s="7" t="n">
        <v>0</v>
      </c>
      <c r="D7052" s="7" t="n">
        <v>4023</v>
      </c>
      <c r="E7052" s="7" t="n">
        <v>0.699999988079071</v>
      </c>
      <c r="F7052" s="7" t="n">
        <v>100</v>
      </c>
      <c r="G7052" s="7" t="n">
        <v>0</v>
      </c>
      <c r="H7052" s="7" t="n">
        <v>-1073741824</v>
      </c>
      <c r="I7052" s="7" t="n">
        <v>0</v>
      </c>
      <c r="J7052" s="7" t="n">
        <v>65533</v>
      </c>
      <c r="K7052" s="7" t="n">
        <v>0</v>
      </c>
      <c r="L7052" s="7" t="n">
        <v>0</v>
      </c>
      <c r="M7052" s="7" t="n">
        <v>0</v>
      </c>
      <c r="N7052" s="7" t="n">
        <v>0</v>
      </c>
      <c r="O7052" s="7" t="s">
        <v>12</v>
      </c>
    </row>
    <row r="7053" spans="1:15">
      <c r="A7053" t="s">
        <v>4</v>
      </c>
      <c r="B7053" s="4" t="s">
        <v>5</v>
      </c>
      <c r="C7053" s="4" t="s">
        <v>13</v>
      </c>
      <c r="D7053" s="4" t="s">
        <v>10</v>
      </c>
      <c r="E7053" s="4" t="s">
        <v>18</v>
      </c>
      <c r="F7053" s="4" t="s">
        <v>10</v>
      </c>
      <c r="G7053" s="4" t="s">
        <v>9</v>
      </c>
      <c r="H7053" s="4" t="s">
        <v>9</v>
      </c>
      <c r="I7053" s="4" t="s">
        <v>10</v>
      </c>
      <c r="J7053" s="4" t="s">
        <v>10</v>
      </c>
      <c r="K7053" s="4" t="s">
        <v>9</v>
      </c>
      <c r="L7053" s="4" t="s">
        <v>9</v>
      </c>
      <c r="M7053" s="4" t="s">
        <v>9</v>
      </c>
      <c r="N7053" s="4" t="s">
        <v>9</v>
      </c>
      <c r="O7053" s="4" t="s">
        <v>6</v>
      </c>
    </row>
    <row r="7054" spans="1:15">
      <c r="A7054" t="n">
        <v>56543</v>
      </c>
      <c r="B7054" s="14" t="n">
        <v>50</v>
      </c>
      <c r="C7054" s="7" t="n">
        <v>0</v>
      </c>
      <c r="D7054" s="7" t="n">
        <v>4255</v>
      </c>
      <c r="E7054" s="7" t="n">
        <v>1</v>
      </c>
      <c r="F7054" s="7" t="n">
        <v>0</v>
      </c>
      <c r="G7054" s="7" t="n">
        <v>0</v>
      </c>
      <c r="H7054" s="7" t="n">
        <v>0</v>
      </c>
      <c r="I7054" s="7" t="n">
        <v>0</v>
      </c>
      <c r="J7054" s="7" t="n">
        <v>65533</v>
      </c>
      <c r="K7054" s="7" t="n">
        <v>0</v>
      </c>
      <c r="L7054" s="7" t="n">
        <v>0</v>
      </c>
      <c r="M7054" s="7" t="n">
        <v>0</v>
      </c>
      <c r="N7054" s="7" t="n">
        <v>0</v>
      </c>
      <c r="O7054" s="7" t="s">
        <v>12</v>
      </c>
    </row>
    <row r="7055" spans="1:15">
      <c r="A7055" t="s">
        <v>4</v>
      </c>
      <c r="B7055" s="4" t="s">
        <v>5</v>
      </c>
      <c r="C7055" s="4" t="s">
        <v>10</v>
      </c>
      <c r="D7055" s="4" t="s">
        <v>10</v>
      </c>
      <c r="E7055" s="4" t="s">
        <v>18</v>
      </c>
      <c r="F7055" s="4" t="s">
        <v>18</v>
      </c>
      <c r="G7055" s="4" t="s">
        <v>18</v>
      </c>
      <c r="H7055" s="4" t="s">
        <v>18</v>
      </c>
      <c r="I7055" s="4" t="s">
        <v>18</v>
      </c>
      <c r="J7055" s="4" t="s">
        <v>13</v>
      </c>
      <c r="K7055" s="4" t="s">
        <v>10</v>
      </c>
    </row>
    <row r="7056" spans="1:15">
      <c r="A7056" t="n">
        <v>56582</v>
      </c>
      <c r="B7056" s="40" t="n">
        <v>55</v>
      </c>
      <c r="C7056" s="7" t="n">
        <v>65534</v>
      </c>
      <c r="D7056" s="7" t="n">
        <v>65026</v>
      </c>
      <c r="E7056" s="7" t="n">
        <v>-17.7099990844727</v>
      </c>
      <c r="F7056" s="7" t="n">
        <v>-2</v>
      </c>
      <c r="G7056" s="7" t="n">
        <v>62.8199996948242</v>
      </c>
      <c r="H7056" s="7" t="n">
        <v>1.54999995231628</v>
      </c>
      <c r="I7056" s="7" t="n">
        <v>4.5</v>
      </c>
      <c r="J7056" s="7" t="n">
        <v>0</v>
      </c>
      <c r="K7056" s="7" t="n">
        <v>0</v>
      </c>
    </row>
    <row r="7057" spans="1:15">
      <c r="A7057" t="s">
        <v>4</v>
      </c>
      <c r="B7057" s="4" t="s">
        <v>5</v>
      </c>
    </row>
    <row r="7058" spans="1:15">
      <c r="A7058" t="n">
        <v>56610</v>
      </c>
      <c r="B7058" s="5" t="n">
        <v>1</v>
      </c>
    </row>
    <row r="7059" spans="1:15" s="3" customFormat="1" customHeight="0">
      <c r="A7059" s="3" t="s">
        <v>2</v>
      </c>
      <c r="B7059" s="3" t="s">
        <v>455</v>
      </c>
    </row>
    <row r="7060" spans="1:15">
      <c r="A7060" t="s">
        <v>4</v>
      </c>
      <c r="B7060" s="4" t="s">
        <v>5</v>
      </c>
      <c r="C7060" s="4" t="s">
        <v>10</v>
      </c>
      <c r="D7060" s="4" t="s">
        <v>18</v>
      </c>
      <c r="E7060" s="4" t="s">
        <v>18</v>
      </c>
      <c r="F7060" s="4" t="s">
        <v>13</v>
      </c>
    </row>
    <row r="7061" spans="1:15">
      <c r="A7061" t="n">
        <v>56612</v>
      </c>
      <c r="B7061" s="50" t="n">
        <v>52</v>
      </c>
      <c r="C7061" s="7" t="n">
        <v>65534</v>
      </c>
      <c r="D7061" s="7" t="n">
        <v>250</v>
      </c>
      <c r="E7061" s="7" t="n">
        <v>10</v>
      </c>
      <c r="F7061" s="7" t="n">
        <v>0</v>
      </c>
    </row>
    <row r="7062" spans="1:15">
      <c r="A7062" t="s">
        <v>4</v>
      </c>
      <c r="B7062" s="4" t="s">
        <v>5</v>
      </c>
      <c r="C7062" s="4" t="s">
        <v>10</v>
      </c>
    </row>
    <row r="7063" spans="1:15">
      <c r="A7063" t="n">
        <v>56624</v>
      </c>
      <c r="B7063" s="55" t="n">
        <v>54</v>
      </c>
      <c r="C7063" s="7" t="n">
        <v>65534</v>
      </c>
    </row>
    <row r="7064" spans="1:15">
      <c r="A7064" t="s">
        <v>4</v>
      </c>
      <c r="B7064" s="4" t="s">
        <v>5</v>
      </c>
      <c r="C7064" s="4" t="s">
        <v>10</v>
      </c>
      <c r="D7064" s="4" t="s">
        <v>10</v>
      </c>
      <c r="E7064" s="4" t="s">
        <v>18</v>
      </c>
      <c r="F7064" s="4" t="s">
        <v>18</v>
      </c>
      <c r="G7064" s="4" t="s">
        <v>18</v>
      </c>
      <c r="H7064" s="4" t="s">
        <v>18</v>
      </c>
      <c r="I7064" s="4" t="s">
        <v>13</v>
      </c>
      <c r="J7064" s="4" t="s">
        <v>10</v>
      </c>
    </row>
    <row r="7065" spans="1:15">
      <c r="A7065" t="n">
        <v>56627</v>
      </c>
      <c r="B7065" s="40" t="n">
        <v>55</v>
      </c>
      <c r="C7065" s="7" t="n">
        <v>65534</v>
      </c>
      <c r="D7065" s="7" t="n">
        <v>65533</v>
      </c>
      <c r="E7065" s="7" t="n">
        <v>-13.1400003433228</v>
      </c>
      <c r="F7065" s="7" t="n">
        <v>0</v>
      </c>
      <c r="G7065" s="7" t="n">
        <v>66.0999984741211</v>
      </c>
      <c r="H7065" s="7" t="n">
        <v>4.5</v>
      </c>
      <c r="I7065" s="7" t="n">
        <v>2</v>
      </c>
      <c r="J7065" s="7" t="n">
        <v>0</v>
      </c>
    </row>
    <row r="7066" spans="1:15">
      <c r="A7066" t="s">
        <v>4</v>
      </c>
      <c r="B7066" s="4" t="s">
        <v>5</v>
      </c>
      <c r="C7066" s="4" t="s">
        <v>10</v>
      </c>
      <c r="D7066" s="4" t="s">
        <v>13</v>
      </c>
    </row>
    <row r="7067" spans="1:15">
      <c r="A7067" t="n">
        <v>56651</v>
      </c>
      <c r="B7067" s="42" t="n">
        <v>56</v>
      </c>
      <c r="C7067" s="7" t="n">
        <v>65534</v>
      </c>
      <c r="D7067" s="7" t="n">
        <v>0</v>
      </c>
    </row>
    <row r="7068" spans="1:15">
      <c r="A7068" t="s">
        <v>4</v>
      </c>
      <c r="B7068" s="4" t="s">
        <v>5</v>
      </c>
      <c r="C7068" s="4" t="s">
        <v>10</v>
      </c>
      <c r="D7068" s="4" t="s">
        <v>13</v>
      </c>
      <c r="E7068" s="4" t="s">
        <v>6</v>
      </c>
      <c r="F7068" s="4" t="s">
        <v>18</v>
      </c>
      <c r="G7068" s="4" t="s">
        <v>18</v>
      </c>
      <c r="H7068" s="4" t="s">
        <v>18</v>
      </c>
    </row>
    <row r="7069" spans="1:15">
      <c r="A7069" t="n">
        <v>56655</v>
      </c>
      <c r="B7069" s="36" t="n">
        <v>48</v>
      </c>
      <c r="C7069" s="7" t="n">
        <v>65534</v>
      </c>
      <c r="D7069" s="7" t="n">
        <v>0</v>
      </c>
      <c r="E7069" s="7" t="s">
        <v>210</v>
      </c>
      <c r="F7069" s="7" t="n">
        <v>0</v>
      </c>
      <c r="G7069" s="7" t="n">
        <v>1</v>
      </c>
      <c r="H7069" s="7" t="n">
        <v>0</v>
      </c>
    </row>
    <row r="7070" spans="1:15">
      <c r="A7070" t="s">
        <v>4</v>
      </c>
      <c r="B7070" s="4" t="s">
        <v>5</v>
      </c>
      <c r="C7070" s="4" t="s">
        <v>10</v>
      </c>
    </row>
    <row r="7071" spans="1:15">
      <c r="A7071" t="n">
        <v>56681</v>
      </c>
      <c r="B7071" s="30" t="n">
        <v>16</v>
      </c>
      <c r="C7071" s="7" t="n">
        <v>200</v>
      </c>
    </row>
    <row r="7072" spans="1:15">
      <c r="A7072" t="s">
        <v>4</v>
      </c>
      <c r="B7072" s="4" t="s">
        <v>5</v>
      </c>
      <c r="C7072" s="4" t="s">
        <v>10</v>
      </c>
      <c r="D7072" s="4" t="s">
        <v>10</v>
      </c>
      <c r="E7072" s="4" t="s">
        <v>18</v>
      </c>
      <c r="F7072" s="4" t="s">
        <v>18</v>
      </c>
      <c r="G7072" s="4" t="s">
        <v>18</v>
      </c>
      <c r="H7072" s="4" t="s">
        <v>18</v>
      </c>
      <c r="I7072" s="4" t="s">
        <v>18</v>
      </c>
      <c r="J7072" s="4" t="s">
        <v>13</v>
      </c>
      <c r="K7072" s="4" t="s">
        <v>10</v>
      </c>
    </row>
    <row r="7073" spans="1:11">
      <c r="A7073" t="n">
        <v>56684</v>
      </c>
      <c r="B7073" s="40" t="n">
        <v>55</v>
      </c>
      <c r="C7073" s="7" t="n">
        <v>65534</v>
      </c>
      <c r="D7073" s="7" t="n">
        <v>65026</v>
      </c>
      <c r="E7073" s="7" t="n">
        <v>-17.9899997711182</v>
      </c>
      <c r="F7073" s="7" t="n">
        <v>-2</v>
      </c>
      <c r="G7073" s="7" t="n">
        <v>64.3399963378906</v>
      </c>
      <c r="H7073" s="7" t="n">
        <v>1.54999995231628</v>
      </c>
      <c r="I7073" s="7" t="n">
        <v>4.5</v>
      </c>
      <c r="J7073" s="7" t="n">
        <v>0</v>
      </c>
      <c r="K7073" s="7" t="n">
        <v>0</v>
      </c>
    </row>
    <row r="7074" spans="1:11">
      <c r="A7074" t="s">
        <v>4</v>
      </c>
      <c r="B7074" s="4" t="s">
        <v>5</v>
      </c>
    </row>
    <row r="7075" spans="1:11">
      <c r="A7075" t="n">
        <v>56712</v>
      </c>
      <c r="B7075" s="5" t="n">
        <v>1</v>
      </c>
    </row>
    <row r="7076" spans="1:11" s="3" customFormat="1" customHeight="0">
      <c r="A7076" s="3" t="s">
        <v>2</v>
      </c>
      <c r="B7076" s="3" t="s">
        <v>456</v>
      </c>
    </row>
    <row r="7077" spans="1:11">
      <c r="A7077" t="s">
        <v>4</v>
      </c>
      <c r="B7077" s="4" t="s">
        <v>5</v>
      </c>
      <c r="C7077" s="4" t="s">
        <v>10</v>
      </c>
      <c r="D7077" s="4" t="s">
        <v>18</v>
      </c>
      <c r="E7077" s="4" t="s">
        <v>18</v>
      </c>
      <c r="F7077" s="4" t="s">
        <v>13</v>
      </c>
    </row>
    <row r="7078" spans="1:11">
      <c r="A7078" t="n">
        <v>56716</v>
      </c>
      <c r="B7078" s="50" t="n">
        <v>52</v>
      </c>
      <c r="C7078" s="7" t="n">
        <v>65534</v>
      </c>
      <c r="D7078" s="7" t="n">
        <v>250</v>
      </c>
      <c r="E7078" s="7" t="n">
        <v>10</v>
      </c>
      <c r="F7078" s="7" t="n">
        <v>0</v>
      </c>
    </row>
    <row r="7079" spans="1:11">
      <c r="A7079" t="s">
        <v>4</v>
      </c>
      <c r="B7079" s="4" t="s">
        <v>5</v>
      </c>
      <c r="C7079" s="4" t="s">
        <v>10</v>
      </c>
    </row>
    <row r="7080" spans="1:11">
      <c r="A7080" t="n">
        <v>56728</v>
      </c>
      <c r="B7080" s="55" t="n">
        <v>54</v>
      </c>
      <c r="C7080" s="7" t="n">
        <v>65534</v>
      </c>
    </row>
    <row r="7081" spans="1:11">
      <c r="A7081" t="s">
        <v>4</v>
      </c>
      <c r="B7081" s="4" t="s">
        <v>5</v>
      </c>
      <c r="C7081" s="4" t="s">
        <v>10</v>
      </c>
      <c r="D7081" s="4" t="s">
        <v>10</v>
      </c>
      <c r="E7081" s="4" t="s">
        <v>18</v>
      </c>
      <c r="F7081" s="4" t="s">
        <v>18</v>
      </c>
      <c r="G7081" s="4" t="s">
        <v>18</v>
      </c>
      <c r="H7081" s="4" t="s">
        <v>18</v>
      </c>
      <c r="I7081" s="4" t="s">
        <v>13</v>
      </c>
      <c r="J7081" s="4" t="s">
        <v>10</v>
      </c>
    </row>
    <row r="7082" spans="1:11">
      <c r="A7082" t="n">
        <v>56731</v>
      </c>
      <c r="B7082" s="40" t="n">
        <v>55</v>
      </c>
      <c r="C7082" s="7" t="n">
        <v>65534</v>
      </c>
      <c r="D7082" s="7" t="n">
        <v>65533</v>
      </c>
      <c r="E7082" s="7" t="n">
        <v>-13.039999961853</v>
      </c>
      <c r="F7082" s="7" t="n">
        <v>0</v>
      </c>
      <c r="G7082" s="7" t="n">
        <v>67.2600021362305</v>
      </c>
      <c r="H7082" s="7" t="n">
        <v>4.5</v>
      </c>
      <c r="I7082" s="7" t="n">
        <v>2</v>
      </c>
      <c r="J7082" s="7" t="n">
        <v>0</v>
      </c>
    </row>
    <row r="7083" spans="1:11">
      <c r="A7083" t="s">
        <v>4</v>
      </c>
      <c r="B7083" s="4" t="s">
        <v>5</v>
      </c>
      <c r="C7083" s="4" t="s">
        <v>10</v>
      </c>
      <c r="D7083" s="4" t="s">
        <v>13</v>
      </c>
    </row>
    <row r="7084" spans="1:11">
      <c r="A7084" t="n">
        <v>56755</v>
      </c>
      <c r="B7084" s="42" t="n">
        <v>56</v>
      </c>
      <c r="C7084" s="7" t="n">
        <v>65534</v>
      </c>
      <c r="D7084" s="7" t="n">
        <v>0</v>
      </c>
    </row>
    <row r="7085" spans="1:11">
      <c r="A7085" t="s">
        <v>4</v>
      </c>
      <c r="B7085" s="4" t="s">
        <v>5</v>
      </c>
      <c r="C7085" s="4" t="s">
        <v>10</v>
      </c>
      <c r="D7085" s="4" t="s">
        <v>13</v>
      </c>
      <c r="E7085" s="4" t="s">
        <v>6</v>
      </c>
      <c r="F7085" s="4" t="s">
        <v>18</v>
      </c>
      <c r="G7085" s="4" t="s">
        <v>18</v>
      </c>
      <c r="H7085" s="4" t="s">
        <v>18</v>
      </c>
    </row>
    <row r="7086" spans="1:11">
      <c r="A7086" t="n">
        <v>56759</v>
      </c>
      <c r="B7086" s="36" t="n">
        <v>48</v>
      </c>
      <c r="C7086" s="7" t="n">
        <v>65534</v>
      </c>
      <c r="D7086" s="7" t="n">
        <v>0</v>
      </c>
      <c r="E7086" s="7" t="s">
        <v>210</v>
      </c>
      <c r="F7086" s="7" t="n">
        <v>0</v>
      </c>
      <c r="G7086" s="7" t="n">
        <v>1</v>
      </c>
      <c r="H7086" s="7" t="n">
        <v>0</v>
      </c>
    </row>
    <row r="7087" spans="1:11">
      <c r="A7087" t="s">
        <v>4</v>
      </c>
      <c r="B7087" s="4" t="s">
        <v>5</v>
      </c>
      <c r="C7087" s="4" t="s">
        <v>10</v>
      </c>
    </row>
    <row r="7088" spans="1:11">
      <c r="A7088" t="n">
        <v>56785</v>
      </c>
      <c r="B7088" s="30" t="n">
        <v>16</v>
      </c>
      <c r="C7088" s="7" t="n">
        <v>200</v>
      </c>
    </row>
    <row r="7089" spans="1:11">
      <c r="A7089" t="s">
        <v>4</v>
      </c>
      <c r="B7089" s="4" t="s">
        <v>5</v>
      </c>
      <c r="C7089" s="4" t="s">
        <v>10</v>
      </c>
      <c r="D7089" s="4" t="s">
        <v>10</v>
      </c>
      <c r="E7089" s="4" t="s">
        <v>18</v>
      </c>
      <c r="F7089" s="4" t="s">
        <v>18</v>
      </c>
      <c r="G7089" s="4" t="s">
        <v>18</v>
      </c>
      <c r="H7089" s="4" t="s">
        <v>18</v>
      </c>
      <c r="I7089" s="4" t="s">
        <v>18</v>
      </c>
      <c r="J7089" s="4" t="s">
        <v>13</v>
      </c>
      <c r="K7089" s="4" t="s">
        <v>10</v>
      </c>
    </row>
    <row r="7090" spans="1:11">
      <c r="A7090" t="n">
        <v>56788</v>
      </c>
      <c r="B7090" s="40" t="n">
        <v>55</v>
      </c>
      <c r="C7090" s="7" t="n">
        <v>65534</v>
      </c>
      <c r="D7090" s="7" t="n">
        <v>65026</v>
      </c>
      <c r="E7090" s="7" t="n">
        <v>-18.3299999237061</v>
      </c>
      <c r="F7090" s="7" t="n">
        <v>-2</v>
      </c>
      <c r="G7090" s="7" t="n">
        <v>65.3300018310547</v>
      </c>
      <c r="H7090" s="7" t="n">
        <v>1.54999995231628</v>
      </c>
      <c r="I7090" s="7" t="n">
        <v>4.5</v>
      </c>
      <c r="J7090" s="7" t="n">
        <v>0</v>
      </c>
      <c r="K7090" s="7" t="n">
        <v>0</v>
      </c>
    </row>
    <row r="7091" spans="1:11">
      <c r="A7091" t="s">
        <v>4</v>
      </c>
      <c r="B7091" s="4" t="s">
        <v>5</v>
      </c>
    </row>
    <row r="7092" spans="1:11">
      <c r="A7092" t="n">
        <v>56816</v>
      </c>
      <c r="B7092" s="5" t="n">
        <v>1</v>
      </c>
    </row>
    <row r="7093" spans="1:11" s="3" customFormat="1" customHeight="0">
      <c r="A7093" s="3" t="s">
        <v>2</v>
      </c>
      <c r="B7093" s="3" t="s">
        <v>457</v>
      </c>
    </row>
    <row r="7094" spans="1:11">
      <c r="A7094" t="s">
        <v>4</v>
      </c>
      <c r="B7094" s="4" t="s">
        <v>5</v>
      </c>
      <c r="C7094" s="4" t="s">
        <v>13</v>
      </c>
      <c r="D7094" s="4" t="s">
        <v>10</v>
      </c>
      <c r="E7094" s="4" t="s">
        <v>10</v>
      </c>
      <c r="F7094" s="4" t="s">
        <v>10</v>
      </c>
      <c r="G7094" s="4" t="s">
        <v>10</v>
      </c>
      <c r="H7094" s="4" t="s">
        <v>10</v>
      </c>
      <c r="I7094" s="4" t="s">
        <v>6</v>
      </c>
      <c r="J7094" s="4" t="s">
        <v>18</v>
      </c>
      <c r="K7094" s="4" t="s">
        <v>18</v>
      </c>
      <c r="L7094" s="4" t="s">
        <v>18</v>
      </c>
      <c r="M7094" s="4" t="s">
        <v>9</v>
      </c>
      <c r="N7094" s="4" t="s">
        <v>9</v>
      </c>
      <c r="O7094" s="4" t="s">
        <v>18</v>
      </c>
      <c r="P7094" s="4" t="s">
        <v>18</v>
      </c>
      <c r="Q7094" s="4" t="s">
        <v>18</v>
      </c>
      <c r="R7094" s="4" t="s">
        <v>18</v>
      </c>
      <c r="S7094" s="4" t="s">
        <v>13</v>
      </c>
    </row>
    <row r="7095" spans="1:11">
      <c r="A7095" t="n">
        <v>56820</v>
      </c>
      <c r="B7095" s="31" t="n">
        <v>39</v>
      </c>
      <c r="C7095" s="7" t="n">
        <v>12</v>
      </c>
      <c r="D7095" s="7" t="n">
        <v>65533</v>
      </c>
      <c r="E7095" s="7" t="n">
        <v>213</v>
      </c>
      <c r="F7095" s="7" t="n">
        <v>0</v>
      </c>
      <c r="G7095" s="7" t="n">
        <v>65534</v>
      </c>
      <c r="H7095" s="7" t="n">
        <v>3</v>
      </c>
      <c r="I7095" s="7" t="s">
        <v>12</v>
      </c>
      <c r="J7095" s="7" t="n">
        <v>0</v>
      </c>
      <c r="K7095" s="7" t="n">
        <v>0</v>
      </c>
      <c r="L7095" s="7" t="n">
        <v>0</v>
      </c>
      <c r="M7095" s="7" t="n">
        <v>0</v>
      </c>
      <c r="N7095" s="7" t="n">
        <v>0</v>
      </c>
      <c r="O7095" s="7" t="n">
        <v>0</v>
      </c>
      <c r="P7095" s="7" t="n">
        <v>1</v>
      </c>
      <c r="Q7095" s="7" t="n">
        <v>1</v>
      </c>
      <c r="R7095" s="7" t="n">
        <v>1</v>
      </c>
      <c r="S7095" s="7" t="n">
        <v>255</v>
      </c>
    </row>
    <row r="7096" spans="1:11">
      <c r="A7096" t="s">
        <v>4</v>
      </c>
      <c r="B7096" s="4" t="s">
        <v>5</v>
      </c>
      <c r="C7096" s="4" t="s">
        <v>10</v>
      </c>
      <c r="D7096" s="4" t="s">
        <v>9</v>
      </c>
      <c r="E7096" s="4" t="s">
        <v>9</v>
      </c>
      <c r="F7096" s="4" t="s">
        <v>9</v>
      </c>
      <c r="G7096" s="4" t="s">
        <v>9</v>
      </c>
      <c r="H7096" s="4" t="s">
        <v>10</v>
      </c>
      <c r="I7096" s="4" t="s">
        <v>13</v>
      </c>
    </row>
    <row r="7097" spans="1:11">
      <c r="A7097" t="n">
        <v>56870</v>
      </c>
      <c r="B7097" s="70" t="n">
        <v>66</v>
      </c>
      <c r="C7097" s="7" t="n">
        <v>65534</v>
      </c>
      <c r="D7097" s="7" t="n">
        <v>1065353216</v>
      </c>
      <c r="E7097" s="7" t="n">
        <v>1065353216</v>
      </c>
      <c r="F7097" s="7" t="n">
        <v>1065353216</v>
      </c>
      <c r="G7097" s="7" t="n">
        <v>0</v>
      </c>
      <c r="H7097" s="7" t="n">
        <v>1000</v>
      </c>
      <c r="I7097" s="7" t="n">
        <v>3</v>
      </c>
    </row>
    <row r="7098" spans="1:11">
      <c r="A7098" t="s">
        <v>4</v>
      </c>
      <c r="B7098" s="4" t="s">
        <v>5</v>
      </c>
    </row>
    <row r="7099" spans="1:11">
      <c r="A7099" t="n">
        <v>56892</v>
      </c>
      <c r="B7099" s="5" t="n">
        <v>1</v>
      </c>
    </row>
    <row r="7100" spans="1:11" s="3" customFormat="1" customHeight="0">
      <c r="A7100" s="3" t="s">
        <v>2</v>
      </c>
      <c r="B7100" s="3" t="s">
        <v>458</v>
      </c>
    </row>
    <row r="7101" spans="1:11">
      <c r="A7101" t="s">
        <v>4</v>
      </c>
      <c r="B7101" s="4" t="s">
        <v>5</v>
      </c>
      <c r="C7101" s="4" t="s">
        <v>10</v>
      </c>
    </row>
    <row r="7102" spans="1:11">
      <c r="A7102" t="n">
        <v>56896</v>
      </c>
      <c r="B7102" s="30" t="n">
        <v>16</v>
      </c>
      <c r="C7102" s="7" t="n">
        <v>500</v>
      </c>
    </row>
    <row r="7103" spans="1:11">
      <c r="A7103" t="s">
        <v>4</v>
      </c>
      <c r="B7103" s="4" t="s">
        <v>5</v>
      </c>
      <c r="C7103" s="4" t="s">
        <v>13</v>
      </c>
      <c r="D7103" s="4" t="s">
        <v>10</v>
      </c>
      <c r="E7103" s="4" t="s">
        <v>18</v>
      </c>
      <c r="F7103" s="4" t="s">
        <v>10</v>
      </c>
      <c r="G7103" s="4" t="s">
        <v>9</v>
      </c>
      <c r="H7103" s="4" t="s">
        <v>9</v>
      </c>
      <c r="I7103" s="4" t="s">
        <v>10</v>
      </c>
      <c r="J7103" s="4" t="s">
        <v>10</v>
      </c>
      <c r="K7103" s="4" t="s">
        <v>9</v>
      </c>
      <c r="L7103" s="4" t="s">
        <v>9</v>
      </c>
      <c r="M7103" s="4" t="s">
        <v>9</v>
      </c>
      <c r="N7103" s="4" t="s">
        <v>9</v>
      </c>
      <c r="O7103" s="4" t="s">
        <v>6</v>
      </c>
    </row>
    <row r="7104" spans="1:11">
      <c r="A7104" t="n">
        <v>56899</v>
      </c>
      <c r="B7104" s="14" t="n">
        <v>50</v>
      </c>
      <c r="C7104" s="7" t="n">
        <v>0</v>
      </c>
      <c r="D7104" s="7" t="n">
        <v>2032</v>
      </c>
      <c r="E7104" s="7" t="n">
        <v>1</v>
      </c>
      <c r="F7104" s="7" t="n">
        <v>0</v>
      </c>
      <c r="G7104" s="7" t="n">
        <v>0</v>
      </c>
      <c r="H7104" s="7" t="n">
        <v>0</v>
      </c>
      <c r="I7104" s="7" t="n">
        <v>0</v>
      </c>
      <c r="J7104" s="7" t="n">
        <v>65533</v>
      </c>
      <c r="K7104" s="7" t="n">
        <v>0</v>
      </c>
      <c r="L7104" s="7" t="n">
        <v>0</v>
      </c>
      <c r="M7104" s="7" t="n">
        <v>0</v>
      </c>
      <c r="N7104" s="7" t="n">
        <v>0</v>
      </c>
      <c r="O7104" s="7" t="s">
        <v>12</v>
      </c>
    </row>
    <row r="7105" spans="1:19">
      <c r="A7105" t="s">
        <v>4</v>
      </c>
      <c r="B7105" s="4" t="s">
        <v>5</v>
      </c>
      <c r="C7105" s="4" t="s">
        <v>10</v>
      </c>
      <c r="D7105" s="4" t="s">
        <v>13</v>
      </c>
      <c r="E7105" s="4" t="s">
        <v>6</v>
      </c>
      <c r="F7105" s="4" t="s">
        <v>18</v>
      </c>
      <c r="G7105" s="4" t="s">
        <v>18</v>
      </c>
      <c r="H7105" s="4" t="s">
        <v>18</v>
      </c>
    </row>
    <row r="7106" spans="1:19">
      <c r="A7106" t="n">
        <v>56938</v>
      </c>
      <c r="B7106" s="36" t="n">
        <v>48</v>
      </c>
      <c r="C7106" s="7" t="n">
        <v>65534</v>
      </c>
      <c r="D7106" s="7" t="n">
        <v>0</v>
      </c>
      <c r="E7106" s="7" t="s">
        <v>211</v>
      </c>
      <c r="F7106" s="7" t="n">
        <v>-1</v>
      </c>
      <c r="G7106" s="7" t="n">
        <v>1</v>
      </c>
      <c r="H7106" s="7" t="n">
        <v>0</v>
      </c>
    </row>
    <row r="7107" spans="1:19">
      <c r="A7107" t="s">
        <v>4</v>
      </c>
      <c r="B7107" s="4" t="s">
        <v>5</v>
      </c>
      <c r="C7107" s="4" t="s">
        <v>10</v>
      </c>
    </row>
    <row r="7108" spans="1:19">
      <c r="A7108" t="n">
        <v>56965</v>
      </c>
      <c r="B7108" s="30" t="n">
        <v>16</v>
      </c>
      <c r="C7108" s="7" t="n">
        <v>900</v>
      </c>
    </row>
    <row r="7109" spans="1:19">
      <c r="A7109" t="s">
        <v>4</v>
      </c>
      <c r="B7109" s="4" t="s">
        <v>5</v>
      </c>
      <c r="C7109" s="4" t="s">
        <v>10</v>
      </c>
      <c r="D7109" s="4" t="s">
        <v>13</v>
      </c>
      <c r="E7109" s="4" t="s">
        <v>6</v>
      </c>
      <c r="F7109" s="4" t="s">
        <v>18</v>
      </c>
      <c r="G7109" s="4" t="s">
        <v>18</v>
      </c>
      <c r="H7109" s="4" t="s">
        <v>18</v>
      </c>
    </row>
    <row r="7110" spans="1:19">
      <c r="A7110" t="n">
        <v>56968</v>
      </c>
      <c r="B7110" s="36" t="n">
        <v>48</v>
      </c>
      <c r="C7110" s="7" t="n">
        <v>65534</v>
      </c>
      <c r="D7110" s="7" t="n">
        <v>0</v>
      </c>
      <c r="E7110" s="7" t="s">
        <v>29</v>
      </c>
      <c r="F7110" s="7" t="n">
        <v>0.5</v>
      </c>
      <c r="G7110" s="7" t="n">
        <v>1</v>
      </c>
      <c r="H7110" s="7" t="n">
        <v>0</v>
      </c>
    </row>
    <row r="7111" spans="1:19">
      <c r="A7111" t="s">
        <v>4</v>
      </c>
      <c r="B7111" s="4" t="s">
        <v>5</v>
      </c>
    </row>
    <row r="7112" spans="1:19">
      <c r="A7112" t="n">
        <v>56992</v>
      </c>
      <c r="B7112" s="5" t="n">
        <v>1</v>
      </c>
    </row>
    <row r="7113" spans="1:19" s="3" customFormat="1" customHeight="0">
      <c r="A7113" s="3" t="s">
        <v>2</v>
      </c>
      <c r="B7113" s="3" t="s">
        <v>459</v>
      </c>
    </row>
    <row r="7114" spans="1:19">
      <c r="A7114" t="s">
        <v>4</v>
      </c>
      <c r="B7114" s="4" t="s">
        <v>5</v>
      </c>
      <c r="C7114" s="4" t="s">
        <v>13</v>
      </c>
      <c r="D7114" s="4" t="s">
        <v>10</v>
      </c>
    </row>
    <row r="7115" spans="1:19">
      <c r="A7115" t="n">
        <v>56996</v>
      </c>
      <c r="B7115" s="26" t="n">
        <v>22</v>
      </c>
      <c r="C7115" s="7" t="n">
        <v>0</v>
      </c>
      <c r="D7115" s="7" t="n">
        <v>0</v>
      </c>
    </row>
    <row r="7116" spans="1:19">
      <c r="A7116" t="s">
        <v>4</v>
      </c>
      <c r="B7116" s="4" t="s">
        <v>5</v>
      </c>
      <c r="C7116" s="4" t="s">
        <v>13</v>
      </c>
      <c r="D7116" s="4" t="s">
        <v>10</v>
      </c>
      <c r="E7116" s="4" t="s">
        <v>18</v>
      </c>
    </row>
    <row r="7117" spans="1:19">
      <c r="A7117" t="n">
        <v>57000</v>
      </c>
      <c r="B7117" s="23" t="n">
        <v>58</v>
      </c>
      <c r="C7117" s="7" t="n">
        <v>0</v>
      </c>
      <c r="D7117" s="7" t="n">
        <v>0</v>
      </c>
      <c r="E7117" s="7" t="n">
        <v>1</v>
      </c>
    </row>
    <row r="7118" spans="1:19">
      <c r="A7118" t="s">
        <v>4</v>
      </c>
      <c r="B7118" s="4" t="s">
        <v>5</v>
      </c>
      <c r="C7118" s="4" t="s">
        <v>13</v>
      </c>
    </row>
    <row r="7119" spans="1:19">
      <c r="A7119" t="n">
        <v>57008</v>
      </c>
      <c r="B7119" s="28" t="n">
        <v>64</v>
      </c>
      <c r="C7119" s="7" t="n">
        <v>7</v>
      </c>
    </row>
    <row r="7120" spans="1:19">
      <c r="A7120" t="s">
        <v>4</v>
      </c>
      <c r="B7120" s="4" t="s">
        <v>5</v>
      </c>
      <c r="C7120" s="4" t="s">
        <v>13</v>
      </c>
      <c r="D7120" s="4" t="s">
        <v>13</v>
      </c>
      <c r="E7120" s="4" t="s">
        <v>9</v>
      </c>
      <c r="F7120" s="4" t="s">
        <v>13</v>
      </c>
      <c r="G7120" s="4" t="s">
        <v>13</v>
      </c>
    </row>
    <row r="7121" spans="1:8">
      <c r="A7121" t="n">
        <v>57010</v>
      </c>
      <c r="B7121" s="81" t="n">
        <v>18</v>
      </c>
      <c r="C7121" s="7" t="n">
        <v>3</v>
      </c>
      <c r="D7121" s="7" t="n">
        <v>0</v>
      </c>
      <c r="E7121" s="7" t="n">
        <v>3</v>
      </c>
      <c r="F7121" s="7" t="n">
        <v>19</v>
      </c>
      <c r="G7121" s="7" t="n">
        <v>1</v>
      </c>
    </row>
    <row r="7122" spans="1:8">
      <c r="A7122" t="s">
        <v>4</v>
      </c>
      <c r="B7122" s="4" t="s">
        <v>5</v>
      </c>
      <c r="C7122" s="4" t="s">
        <v>10</v>
      </c>
    </row>
    <row r="7123" spans="1:8">
      <c r="A7123" t="n">
        <v>57019</v>
      </c>
      <c r="B7123" s="19" t="n">
        <v>13</v>
      </c>
      <c r="C7123" s="7" t="n">
        <v>6410</v>
      </c>
    </row>
    <row r="7124" spans="1:8">
      <c r="A7124" t="s">
        <v>4</v>
      </c>
      <c r="B7124" s="4" t="s">
        <v>5</v>
      </c>
      <c r="C7124" s="4" t="s">
        <v>10</v>
      </c>
    </row>
    <row r="7125" spans="1:8">
      <c r="A7125" t="n">
        <v>57022</v>
      </c>
      <c r="B7125" s="11" t="n">
        <v>12</v>
      </c>
      <c r="C7125" s="7" t="n">
        <v>6767</v>
      </c>
    </row>
    <row r="7126" spans="1:8">
      <c r="A7126" t="s">
        <v>4</v>
      </c>
      <c r="B7126" s="4" t="s">
        <v>5</v>
      </c>
      <c r="C7126" s="4" t="s">
        <v>10</v>
      </c>
    </row>
    <row r="7127" spans="1:8">
      <c r="A7127" t="n">
        <v>57025</v>
      </c>
      <c r="B7127" s="11" t="n">
        <v>12</v>
      </c>
      <c r="C7127" s="7" t="n">
        <v>6766</v>
      </c>
    </row>
    <row r="7128" spans="1:8">
      <c r="A7128" t="s">
        <v>4</v>
      </c>
      <c r="B7128" s="4" t="s">
        <v>5</v>
      </c>
      <c r="C7128" s="4" t="s">
        <v>13</v>
      </c>
      <c r="D7128" s="4" t="s">
        <v>10</v>
      </c>
      <c r="E7128" s="4" t="s">
        <v>10</v>
      </c>
    </row>
    <row r="7129" spans="1:8">
      <c r="A7129" t="n">
        <v>57028</v>
      </c>
      <c r="B7129" s="20" t="n">
        <v>49</v>
      </c>
      <c r="C7129" s="7" t="n">
        <v>5</v>
      </c>
      <c r="D7129" s="7" t="n">
        <v>1</v>
      </c>
      <c r="E7129" s="7" t="n">
        <v>1</v>
      </c>
    </row>
    <row r="7130" spans="1:8">
      <c r="A7130" t="s">
        <v>4</v>
      </c>
      <c r="B7130" s="4" t="s">
        <v>5</v>
      </c>
      <c r="C7130" s="4" t="s">
        <v>13</v>
      </c>
      <c r="D7130" s="4" t="s">
        <v>10</v>
      </c>
    </row>
    <row r="7131" spans="1:8">
      <c r="A7131" t="n">
        <v>57034</v>
      </c>
      <c r="B7131" s="8" t="n">
        <v>162</v>
      </c>
      <c r="C7131" s="7" t="n">
        <v>1</v>
      </c>
      <c r="D7131" s="7" t="n">
        <v>12289</v>
      </c>
    </row>
    <row r="7132" spans="1:8">
      <c r="A7132" t="s">
        <v>4</v>
      </c>
      <c r="B7132" s="4" t="s">
        <v>5</v>
      </c>
    </row>
    <row r="7133" spans="1:8">
      <c r="A7133" t="n">
        <v>57038</v>
      </c>
      <c r="B7133" s="5" t="n">
        <v>1</v>
      </c>
    </row>
    <row r="7134" spans="1:8" s="3" customFormat="1" customHeight="0">
      <c r="A7134" s="3" t="s">
        <v>2</v>
      </c>
      <c r="B7134" s="3" t="s">
        <v>460</v>
      </c>
    </row>
    <row r="7135" spans="1:8">
      <c r="A7135" t="s">
        <v>4</v>
      </c>
      <c r="B7135" s="4" t="s">
        <v>5</v>
      </c>
      <c r="C7135" s="4" t="s">
        <v>13</v>
      </c>
      <c r="D7135" s="4" t="s">
        <v>9</v>
      </c>
      <c r="E7135" s="4" t="s">
        <v>13</v>
      </c>
      <c r="F7135" s="4" t="s">
        <v>16</v>
      </c>
    </row>
    <row r="7136" spans="1:8">
      <c r="A7136" t="n">
        <v>57040</v>
      </c>
      <c r="B7136" s="9" t="n">
        <v>5</v>
      </c>
      <c r="C7136" s="7" t="n">
        <v>0</v>
      </c>
      <c r="D7136" s="7" t="n">
        <v>1</v>
      </c>
      <c r="E7136" s="7" t="n">
        <v>1</v>
      </c>
      <c r="F7136" s="10" t="n">
        <f t="normal" ca="1">A7144</f>
        <v>0</v>
      </c>
    </row>
    <row r="7137" spans="1:7">
      <c r="A7137" t="s">
        <v>4</v>
      </c>
      <c r="B7137" s="4" t="s">
        <v>5</v>
      </c>
      <c r="C7137" s="4" t="s">
        <v>13</v>
      </c>
      <c r="D7137" s="4" t="s">
        <v>10</v>
      </c>
      <c r="E7137" s="4" t="s">
        <v>18</v>
      </c>
      <c r="F7137" s="4" t="s">
        <v>10</v>
      </c>
      <c r="G7137" s="4" t="s">
        <v>9</v>
      </c>
      <c r="H7137" s="4" t="s">
        <v>9</v>
      </c>
      <c r="I7137" s="4" t="s">
        <v>10</v>
      </c>
      <c r="J7137" s="4" t="s">
        <v>10</v>
      </c>
      <c r="K7137" s="4" t="s">
        <v>9</v>
      </c>
      <c r="L7137" s="4" t="s">
        <v>9</v>
      </c>
      <c r="M7137" s="4" t="s">
        <v>9</v>
      </c>
      <c r="N7137" s="4" t="s">
        <v>9</v>
      </c>
      <c r="O7137" s="4" t="s">
        <v>6</v>
      </c>
    </row>
    <row r="7138" spans="1:7">
      <c r="A7138" t="n">
        <v>57051</v>
      </c>
      <c r="B7138" s="14" t="n">
        <v>50</v>
      </c>
      <c r="C7138" s="7" t="n">
        <v>0</v>
      </c>
      <c r="D7138" s="7" t="n">
        <v>2209</v>
      </c>
      <c r="E7138" s="7" t="n">
        <v>0.600000023841858</v>
      </c>
      <c r="F7138" s="7" t="n">
        <v>150</v>
      </c>
      <c r="G7138" s="7" t="n">
        <v>0</v>
      </c>
      <c r="H7138" s="7" t="n">
        <v>-1073741824</v>
      </c>
      <c r="I7138" s="7" t="n">
        <v>0</v>
      </c>
      <c r="J7138" s="7" t="n">
        <v>65533</v>
      </c>
      <c r="K7138" s="7" t="n">
        <v>0</v>
      </c>
      <c r="L7138" s="7" t="n">
        <v>0</v>
      </c>
      <c r="M7138" s="7" t="n">
        <v>0</v>
      </c>
      <c r="N7138" s="7" t="n">
        <v>0</v>
      </c>
      <c r="O7138" s="7" t="s">
        <v>12</v>
      </c>
    </row>
    <row r="7139" spans="1:7">
      <c r="A7139" t="s">
        <v>4</v>
      </c>
      <c r="B7139" s="4" t="s">
        <v>5</v>
      </c>
      <c r="C7139" s="4" t="s">
        <v>10</v>
      </c>
    </row>
    <row r="7140" spans="1:7">
      <c r="A7140" t="n">
        <v>57090</v>
      </c>
      <c r="B7140" s="30" t="n">
        <v>16</v>
      </c>
      <c r="C7140" s="7" t="n">
        <v>770</v>
      </c>
    </row>
    <row r="7141" spans="1:7">
      <c r="A7141" t="s">
        <v>4</v>
      </c>
      <c r="B7141" s="4" t="s">
        <v>5</v>
      </c>
      <c r="C7141" s="4" t="s">
        <v>16</v>
      </c>
    </row>
    <row r="7142" spans="1:7">
      <c r="A7142" t="n">
        <v>57093</v>
      </c>
      <c r="B7142" s="18" t="n">
        <v>3</v>
      </c>
      <c r="C7142" s="10" t="n">
        <f t="normal" ca="1">A7136</f>
        <v>0</v>
      </c>
    </row>
    <row r="7143" spans="1:7">
      <c r="A7143" t="s">
        <v>4</v>
      </c>
      <c r="B7143" s="4" t="s">
        <v>5</v>
      </c>
    </row>
    <row r="7144" spans="1:7">
      <c r="A7144" t="n">
        <v>57098</v>
      </c>
      <c r="B7144" s="5" t="n">
        <v>1</v>
      </c>
    </row>
    <row r="7145" spans="1:7" s="3" customFormat="1" customHeight="0">
      <c r="A7145" s="3" t="s">
        <v>2</v>
      </c>
      <c r="B7145" s="3" t="s">
        <v>461</v>
      </c>
    </row>
    <row r="7146" spans="1:7">
      <c r="A7146" t="s">
        <v>4</v>
      </c>
      <c r="B7146" s="4" t="s">
        <v>5</v>
      </c>
      <c r="C7146" s="4" t="s">
        <v>10</v>
      </c>
      <c r="D7146" s="4" t="s">
        <v>10</v>
      </c>
      <c r="E7146" s="4" t="s">
        <v>9</v>
      </c>
      <c r="F7146" s="4" t="s">
        <v>6</v>
      </c>
      <c r="G7146" s="4" t="s">
        <v>8</v>
      </c>
      <c r="H7146" s="4" t="s">
        <v>10</v>
      </c>
      <c r="I7146" s="4" t="s">
        <v>10</v>
      </c>
      <c r="J7146" s="4" t="s">
        <v>9</v>
      </c>
      <c r="K7146" s="4" t="s">
        <v>6</v>
      </c>
      <c r="L7146" s="4" t="s">
        <v>8</v>
      </c>
      <c r="M7146" s="4" t="s">
        <v>10</v>
      </c>
      <c r="N7146" s="4" t="s">
        <v>10</v>
      </c>
      <c r="O7146" s="4" t="s">
        <v>9</v>
      </c>
      <c r="P7146" s="4" t="s">
        <v>6</v>
      </c>
      <c r="Q7146" s="4" t="s">
        <v>8</v>
      </c>
      <c r="R7146" s="4" t="s">
        <v>10</v>
      </c>
      <c r="S7146" s="4" t="s">
        <v>10</v>
      </c>
      <c r="T7146" s="4" t="s">
        <v>9</v>
      </c>
      <c r="U7146" s="4" t="s">
        <v>6</v>
      </c>
      <c r="V7146" s="4" t="s">
        <v>8</v>
      </c>
      <c r="W7146" s="4" t="s">
        <v>10</v>
      </c>
      <c r="X7146" s="4" t="s">
        <v>10</v>
      </c>
      <c r="Y7146" s="4" t="s">
        <v>9</v>
      </c>
      <c r="Z7146" s="4" t="s">
        <v>6</v>
      </c>
      <c r="AA7146" s="4" t="s">
        <v>8</v>
      </c>
      <c r="AB7146" s="4" t="s">
        <v>10</v>
      </c>
      <c r="AC7146" s="4" t="s">
        <v>10</v>
      </c>
      <c r="AD7146" s="4" t="s">
        <v>9</v>
      </c>
      <c r="AE7146" s="4" t="s">
        <v>6</v>
      </c>
      <c r="AF7146" s="4" t="s">
        <v>8</v>
      </c>
      <c r="AG7146" s="4" t="s">
        <v>10</v>
      </c>
      <c r="AH7146" s="4" t="s">
        <v>10</v>
      </c>
      <c r="AI7146" s="4" t="s">
        <v>9</v>
      </c>
      <c r="AJ7146" s="4" t="s">
        <v>6</v>
      </c>
      <c r="AK7146" s="4" t="s">
        <v>8</v>
      </c>
      <c r="AL7146" s="4" t="s">
        <v>10</v>
      </c>
      <c r="AM7146" s="4" t="s">
        <v>10</v>
      </c>
      <c r="AN7146" s="4" t="s">
        <v>9</v>
      </c>
      <c r="AO7146" s="4" t="s">
        <v>6</v>
      </c>
      <c r="AP7146" s="4" t="s">
        <v>8</v>
      </c>
      <c r="AQ7146" s="4" t="s">
        <v>10</v>
      </c>
      <c r="AR7146" s="4" t="s">
        <v>10</v>
      </c>
      <c r="AS7146" s="4" t="s">
        <v>9</v>
      </c>
      <c r="AT7146" s="4" t="s">
        <v>6</v>
      </c>
      <c r="AU7146" s="4" t="s">
        <v>8</v>
      </c>
      <c r="AV7146" s="4" t="s">
        <v>10</v>
      </c>
      <c r="AW7146" s="4" t="s">
        <v>10</v>
      </c>
      <c r="AX7146" s="4" t="s">
        <v>9</v>
      </c>
      <c r="AY7146" s="4" t="s">
        <v>6</v>
      </c>
      <c r="AZ7146" s="4" t="s">
        <v>8</v>
      </c>
      <c r="BA7146" s="4" t="s">
        <v>10</v>
      </c>
      <c r="BB7146" s="4" t="s">
        <v>10</v>
      </c>
      <c r="BC7146" s="4" t="s">
        <v>9</v>
      </c>
      <c r="BD7146" s="4" t="s">
        <v>6</v>
      </c>
      <c r="BE7146" s="4" t="s">
        <v>8</v>
      </c>
      <c r="BF7146" s="4" t="s">
        <v>10</v>
      </c>
      <c r="BG7146" s="4" t="s">
        <v>10</v>
      </c>
      <c r="BH7146" s="4" t="s">
        <v>9</v>
      </c>
      <c r="BI7146" s="4" t="s">
        <v>6</v>
      </c>
      <c r="BJ7146" s="4" t="s">
        <v>8</v>
      </c>
      <c r="BK7146" s="4" t="s">
        <v>10</v>
      </c>
      <c r="BL7146" s="4" t="s">
        <v>10</v>
      </c>
      <c r="BM7146" s="4" t="s">
        <v>9</v>
      </c>
      <c r="BN7146" s="4" t="s">
        <v>6</v>
      </c>
      <c r="BO7146" s="4" t="s">
        <v>8</v>
      </c>
      <c r="BP7146" s="4" t="s">
        <v>10</v>
      </c>
      <c r="BQ7146" s="4" t="s">
        <v>10</v>
      </c>
      <c r="BR7146" s="4" t="s">
        <v>9</v>
      </c>
      <c r="BS7146" s="4" t="s">
        <v>6</v>
      </c>
      <c r="BT7146" s="4" t="s">
        <v>8</v>
      </c>
      <c r="BU7146" s="4" t="s">
        <v>10</v>
      </c>
      <c r="BV7146" s="4" t="s">
        <v>10</v>
      </c>
      <c r="BW7146" s="4" t="s">
        <v>9</v>
      </c>
      <c r="BX7146" s="4" t="s">
        <v>6</v>
      </c>
      <c r="BY7146" s="4" t="s">
        <v>8</v>
      </c>
      <c r="BZ7146" s="4" t="s">
        <v>10</v>
      </c>
      <c r="CA7146" s="4" t="s">
        <v>10</v>
      </c>
      <c r="CB7146" s="4" t="s">
        <v>9</v>
      </c>
      <c r="CC7146" s="4" t="s">
        <v>6</v>
      </c>
      <c r="CD7146" s="4" t="s">
        <v>8</v>
      </c>
      <c r="CE7146" s="4" t="s">
        <v>10</v>
      </c>
      <c r="CF7146" s="4" t="s">
        <v>10</v>
      </c>
      <c r="CG7146" s="4" t="s">
        <v>9</v>
      </c>
      <c r="CH7146" s="4" t="s">
        <v>6</v>
      </c>
      <c r="CI7146" s="4" t="s">
        <v>8</v>
      </c>
      <c r="CJ7146" s="4" t="s">
        <v>10</v>
      </c>
      <c r="CK7146" s="4" t="s">
        <v>10</v>
      </c>
      <c r="CL7146" s="4" t="s">
        <v>9</v>
      </c>
      <c r="CM7146" s="4" t="s">
        <v>6</v>
      </c>
      <c r="CN7146" s="4" t="s">
        <v>8</v>
      </c>
      <c r="CO7146" s="4" t="s">
        <v>10</v>
      </c>
      <c r="CP7146" s="4" t="s">
        <v>10</v>
      </c>
      <c r="CQ7146" s="4" t="s">
        <v>9</v>
      </c>
      <c r="CR7146" s="4" t="s">
        <v>6</v>
      </c>
      <c r="CS7146" s="4" t="s">
        <v>8</v>
      </c>
      <c r="CT7146" s="4" t="s">
        <v>10</v>
      </c>
      <c r="CU7146" s="4" t="s">
        <v>10</v>
      </c>
      <c r="CV7146" s="4" t="s">
        <v>9</v>
      </c>
      <c r="CW7146" s="4" t="s">
        <v>6</v>
      </c>
      <c r="CX7146" s="4" t="s">
        <v>8</v>
      </c>
      <c r="CY7146" s="4" t="s">
        <v>10</v>
      </c>
      <c r="CZ7146" s="4" t="s">
        <v>10</v>
      </c>
      <c r="DA7146" s="4" t="s">
        <v>9</v>
      </c>
      <c r="DB7146" s="4" t="s">
        <v>6</v>
      </c>
      <c r="DC7146" s="4" t="s">
        <v>8</v>
      </c>
      <c r="DD7146" s="4" t="s">
        <v>10</v>
      </c>
      <c r="DE7146" s="4" t="s">
        <v>10</v>
      </c>
      <c r="DF7146" s="4" t="s">
        <v>9</v>
      </c>
      <c r="DG7146" s="4" t="s">
        <v>6</v>
      </c>
      <c r="DH7146" s="4" t="s">
        <v>8</v>
      </c>
      <c r="DI7146" s="4" t="s">
        <v>10</v>
      </c>
      <c r="DJ7146" s="4" t="s">
        <v>10</v>
      </c>
      <c r="DK7146" s="4" t="s">
        <v>9</v>
      </c>
      <c r="DL7146" s="4" t="s">
        <v>6</v>
      </c>
      <c r="DM7146" s="4" t="s">
        <v>8</v>
      </c>
      <c r="DN7146" s="4" t="s">
        <v>10</v>
      </c>
      <c r="DO7146" s="4" t="s">
        <v>10</v>
      </c>
      <c r="DP7146" s="4" t="s">
        <v>9</v>
      </c>
      <c r="DQ7146" s="4" t="s">
        <v>6</v>
      </c>
      <c r="DR7146" s="4" t="s">
        <v>8</v>
      </c>
      <c r="DS7146" s="4" t="s">
        <v>10</v>
      </c>
      <c r="DT7146" s="4" t="s">
        <v>10</v>
      </c>
      <c r="DU7146" s="4" t="s">
        <v>9</v>
      </c>
      <c r="DV7146" s="4" t="s">
        <v>6</v>
      </c>
      <c r="DW7146" s="4" t="s">
        <v>8</v>
      </c>
      <c r="DX7146" s="4" t="s">
        <v>10</v>
      </c>
      <c r="DY7146" s="4" t="s">
        <v>10</v>
      </c>
      <c r="DZ7146" s="4" t="s">
        <v>9</v>
      </c>
      <c r="EA7146" s="4" t="s">
        <v>6</v>
      </c>
      <c r="EB7146" s="4" t="s">
        <v>8</v>
      </c>
      <c r="EC7146" s="4" t="s">
        <v>10</v>
      </c>
      <c r="ED7146" s="4" t="s">
        <v>10</v>
      </c>
      <c r="EE7146" s="4" t="s">
        <v>9</v>
      </c>
      <c r="EF7146" s="4" t="s">
        <v>6</v>
      </c>
      <c r="EG7146" s="4" t="s">
        <v>8</v>
      </c>
      <c r="EH7146" s="4" t="s">
        <v>10</v>
      </c>
      <c r="EI7146" s="4" t="s">
        <v>10</v>
      </c>
      <c r="EJ7146" s="4" t="s">
        <v>9</v>
      </c>
      <c r="EK7146" s="4" t="s">
        <v>6</v>
      </c>
      <c r="EL7146" s="4" t="s">
        <v>8</v>
      </c>
      <c r="EM7146" s="4" t="s">
        <v>10</v>
      </c>
      <c r="EN7146" s="4" t="s">
        <v>10</v>
      </c>
      <c r="EO7146" s="4" t="s">
        <v>9</v>
      </c>
      <c r="EP7146" s="4" t="s">
        <v>6</v>
      </c>
      <c r="EQ7146" s="4" t="s">
        <v>8</v>
      </c>
      <c r="ER7146" s="4" t="s">
        <v>10</v>
      </c>
      <c r="ES7146" s="4" t="s">
        <v>10</v>
      </c>
      <c r="ET7146" s="4" t="s">
        <v>9</v>
      </c>
      <c r="EU7146" s="4" t="s">
        <v>6</v>
      </c>
      <c r="EV7146" s="4" t="s">
        <v>8</v>
      </c>
      <c r="EW7146" s="4" t="s">
        <v>10</v>
      </c>
      <c r="EX7146" s="4" t="s">
        <v>10</v>
      </c>
      <c r="EY7146" s="4" t="s">
        <v>9</v>
      </c>
      <c r="EZ7146" s="4" t="s">
        <v>6</v>
      </c>
      <c r="FA7146" s="4" t="s">
        <v>8</v>
      </c>
      <c r="FB7146" s="4" t="s">
        <v>10</v>
      </c>
      <c r="FC7146" s="4" t="s">
        <v>10</v>
      </c>
      <c r="FD7146" s="4" t="s">
        <v>9</v>
      </c>
      <c r="FE7146" s="4" t="s">
        <v>6</v>
      </c>
      <c r="FF7146" s="4" t="s">
        <v>8</v>
      </c>
      <c r="FG7146" s="4" t="s">
        <v>10</v>
      </c>
      <c r="FH7146" s="4" t="s">
        <v>10</v>
      </c>
      <c r="FI7146" s="4" t="s">
        <v>9</v>
      </c>
      <c r="FJ7146" s="4" t="s">
        <v>6</v>
      </c>
      <c r="FK7146" s="4" t="s">
        <v>8</v>
      </c>
      <c r="FL7146" s="4" t="s">
        <v>10</v>
      </c>
      <c r="FM7146" s="4" t="s">
        <v>10</v>
      </c>
      <c r="FN7146" s="4" t="s">
        <v>9</v>
      </c>
      <c r="FO7146" s="4" t="s">
        <v>6</v>
      </c>
      <c r="FP7146" s="4" t="s">
        <v>8</v>
      </c>
      <c r="FQ7146" s="4" t="s">
        <v>10</v>
      </c>
      <c r="FR7146" s="4" t="s">
        <v>10</v>
      </c>
      <c r="FS7146" s="4" t="s">
        <v>9</v>
      </c>
      <c r="FT7146" s="4" t="s">
        <v>6</v>
      </c>
      <c r="FU7146" s="4" t="s">
        <v>8</v>
      </c>
      <c r="FV7146" s="4" t="s">
        <v>10</v>
      </c>
      <c r="FW7146" s="4" t="s">
        <v>10</v>
      </c>
      <c r="FX7146" s="4" t="s">
        <v>9</v>
      </c>
      <c r="FY7146" s="4" t="s">
        <v>6</v>
      </c>
      <c r="FZ7146" s="4" t="s">
        <v>8</v>
      </c>
      <c r="GA7146" s="4" t="s">
        <v>10</v>
      </c>
      <c r="GB7146" s="4" t="s">
        <v>10</v>
      </c>
      <c r="GC7146" s="4" t="s">
        <v>9</v>
      </c>
      <c r="GD7146" s="4" t="s">
        <v>6</v>
      </c>
      <c r="GE7146" s="4" t="s">
        <v>8</v>
      </c>
      <c r="GF7146" s="4" t="s">
        <v>10</v>
      </c>
      <c r="GG7146" s="4" t="s">
        <v>10</v>
      </c>
      <c r="GH7146" s="4" t="s">
        <v>9</v>
      </c>
      <c r="GI7146" s="4" t="s">
        <v>6</v>
      </c>
      <c r="GJ7146" s="4" t="s">
        <v>8</v>
      </c>
    </row>
    <row r="7147" spans="1:7">
      <c r="A7147" t="n">
        <v>57104</v>
      </c>
      <c r="B7147" s="83" t="n">
        <v>257</v>
      </c>
      <c r="C7147" s="7" t="n">
        <v>3</v>
      </c>
      <c r="D7147" s="7" t="n">
        <v>65533</v>
      </c>
      <c r="E7147" s="7" t="n">
        <v>0</v>
      </c>
      <c r="F7147" s="7" t="s">
        <v>31</v>
      </c>
      <c r="G7147" s="7" t="n">
        <f t="normal" ca="1">32-LENB(INDIRECT(ADDRESS(7147,6)))</f>
        <v>0</v>
      </c>
      <c r="H7147" s="7" t="n">
        <v>3</v>
      </c>
      <c r="I7147" s="7" t="n">
        <v>65533</v>
      </c>
      <c r="J7147" s="7" t="n">
        <v>0</v>
      </c>
      <c r="K7147" s="7" t="s">
        <v>32</v>
      </c>
      <c r="L7147" s="7" t="n">
        <f t="normal" ca="1">32-LENB(INDIRECT(ADDRESS(7147,11)))</f>
        <v>0</v>
      </c>
      <c r="M7147" s="7" t="n">
        <v>3</v>
      </c>
      <c r="N7147" s="7" t="n">
        <v>65533</v>
      </c>
      <c r="O7147" s="7" t="n">
        <v>0</v>
      </c>
      <c r="P7147" s="7" t="s">
        <v>33</v>
      </c>
      <c r="Q7147" s="7" t="n">
        <f t="normal" ca="1">32-LENB(INDIRECT(ADDRESS(7147,16)))</f>
        <v>0</v>
      </c>
      <c r="R7147" s="7" t="n">
        <v>4</v>
      </c>
      <c r="S7147" s="7" t="n">
        <v>65533</v>
      </c>
      <c r="T7147" s="7" t="n">
        <v>2236</v>
      </c>
      <c r="U7147" s="7" t="s">
        <v>12</v>
      </c>
      <c r="V7147" s="7" t="n">
        <f t="normal" ca="1">32-LENB(INDIRECT(ADDRESS(7147,21)))</f>
        <v>0</v>
      </c>
      <c r="W7147" s="7" t="n">
        <v>4</v>
      </c>
      <c r="X7147" s="7" t="n">
        <v>65533</v>
      </c>
      <c r="Y7147" s="7" t="n">
        <v>2108</v>
      </c>
      <c r="Z7147" s="7" t="s">
        <v>12</v>
      </c>
      <c r="AA7147" s="7" t="n">
        <f t="normal" ca="1">32-LENB(INDIRECT(ADDRESS(7147,26)))</f>
        <v>0</v>
      </c>
      <c r="AB7147" s="7" t="n">
        <v>7</v>
      </c>
      <c r="AC7147" s="7" t="n">
        <v>65533</v>
      </c>
      <c r="AD7147" s="7" t="n">
        <v>17441</v>
      </c>
      <c r="AE7147" s="7" t="s">
        <v>12</v>
      </c>
      <c r="AF7147" s="7" t="n">
        <f t="normal" ca="1">32-LENB(INDIRECT(ADDRESS(7147,31)))</f>
        <v>0</v>
      </c>
      <c r="AG7147" s="7" t="n">
        <v>7</v>
      </c>
      <c r="AH7147" s="7" t="n">
        <v>65533</v>
      </c>
      <c r="AI7147" s="7" t="n">
        <v>17442</v>
      </c>
      <c r="AJ7147" s="7" t="s">
        <v>12</v>
      </c>
      <c r="AK7147" s="7" t="n">
        <f t="normal" ca="1">32-LENB(INDIRECT(ADDRESS(7147,36)))</f>
        <v>0</v>
      </c>
      <c r="AL7147" s="7" t="n">
        <v>7</v>
      </c>
      <c r="AM7147" s="7" t="n">
        <v>65533</v>
      </c>
      <c r="AN7147" s="7" t="n">
        <v>17443</v>
      </c>
      <c r="AO7147" s="7" t="s">
        <v>12</v>
      </c>
      <c r="AP7147" s="7" t="n">
        <f t="normal" ca="1">32-LENB(INDIRECT(ADDRESS(7147,41)))</f>
        <v>0</v>
      </c>
      <c r="AQ7147" s="7" t="n">
        <v>7</v>
      </c>
      <c r="AR7147" s="7" t="n">
        <v>65533</v>
      </c>
      <c r="AS7147" s="7" t="n">
        <v>53593</v>
      </c>
      <c r="AT7147" s="7" t="s">
        <v>12</v>
      </c>
      <c r="AU7147" s="7" t="n">
        <f t="normal" ca="1">32-LENB(INDIRECT(ADDRESS(7147,46)))</f>
        <v>0</v>
      </c>
      <c r="AV7147" s="7" t="n">
        <v>9</v>
      </c>
      <c r="AW7147" s="7" t="n">
        <v>999</v>
      </c>
      <c r="AX7147" s="7" t="n">
        <v>0</v>
      </c>
      <c r="AY7147" s="7" t="s">
        <v>76</v>
      </c>
      <c r="AZ7147" s="7" t="n">
        <f t="normal" ca="1">32-LENB(INDIRECT(ADDRESS(7147,51)))</f>
        <v>0</v>
      </c>
      <c r="BA7147" s="7" t="n">
        <v>9</v>
      </c>
      <c r="BB7147" s="7" t="n">
        <v>18</v>
      </c>
      <c r="BC7147" s="7" t="n">
        <v>0</v>
      </c>
      <c r="BD7147" s="7" t="s">
        <v>77</v>
      </c>
      <c r="BE7147" s="7" t="n">
        <f t="normal" ca="1">32-LENB(INDIRECT(ADDRESS(7147,56)))</f>
        <v>0</v>
      </c>
      <c r="BF7147" s="7" t="n">
        <v>7</v>
      </c>
      <c r="BG7147" s="7" t="n">
        <v>65533</v>
      </c>
      <c r="BH7147" s="7" t="n">
        <v>31372</v>
      </c>
      <c r="BI7147" s="7" t="s">
        <v>12</v>
      </c>
      <c r="BJ7147" s="7" t="n">
        <f t="normal" ca="1">32-LENB(INDIRECT(ADDRESS(7147,61)))</f>
        <v>0</v>
      </c>
      <c r="BK7147" s="7" t="n">
        <v>7</v>
      </c>
      <c r="BL7147" s="7" t="n">
        <v>65533</v>
      </c>
      <c r="BM7147" s="7" t="n">
        <v>28456</v>
      </c>
      <c r="BN7147" s="7" t="s">
        <v>12</v>
      </c>
      <c r="BO7147" s="7" t="n">
        <f t="normal" ca="1">32-LENB(INDIRECT(ADDRESS(7147,66)))</f>
        <v>0</v>
      </c>
      <c r="BP7147" s="7" t="n">
        <v>7</v>
      </c>
      <c r="BQ7147" s="7" t="n">
        <v>65533</v>
      </c>
      <c r="BR7147" s="7" t="n">
        <v>28457</v>
      </c>
      <c r="BS7147" s="7" t="s">
        <v>12</v>
      </c>
      <c r="BT7147" s="7" t="n">
        <f t="normal" ca="1">32-LENB(INDIRECT(ADDRESS(7147,71)))</f>
        <v>0</v>
      </c>
      <c r="BU7147" s="7" t="n">
        <v>7</v>
      </c>
      <c r="BV7147" s="7" t="n">
        <v>65533</v>
      </c>
      <c r="BW7147" s="7" t="n">
        <v>28458</v>
      </c>
      <c r="BX7147" s="7" t="s">
        <v>12</v>
      </c>
      <c r="BY7147" s="7" t="n">
        <f t="normal" ca="1">32-LENB(INDIRECT(ADDRESS(7147,76)))</f>
        <v>0</v>
      </c>
      <c r="BZ7147" s="7" t="n">
        <v>7</v>
      </c>
      <c r="CA7147" s="7" t="n">
        <v>65533</v>
      </c>
      <c r="CB7147" s="7" t="n">
        <v>52782</v>
      </c>
      <c r="CC7147" s="7" t="s">
        <v>12</v>
      </c>
      <c r="CD7147" s="7" t="n">
        <f t="normal" ca="1">32-LENB(INDIRECT(ADDRESS(7147,81)))</f>
        <v>0</v>
      </c>
      <c r="CE7147" s="7" t="n">
        <v>7</v>
      </c>
      <c r="CF7147" s="7" t="n">
        <v>65533</v>
      </c>
      <c r="CG7147" s="7" t="n">
        <v>52783</v>
      </c>
      <c r="CH7147" s="7" t="s">
        <v>12</v>
      </c>
      <c r="CI7147" s="7" t="n">
        <f t="normal" ca="1">32-LENB(INDIRECT(ADDRESS(7147,86)))</f>
        <v>0</v>
      </c>
      <c r="CJ7147" s="7" t="n">
        <v>7</v>
      </c>
      <c r="CK7147" s="7" t="n">
        <v>65533</v>
      </c>
      <c r="CL7147" s="7" t="n">
        <v>28459</v>
      </c>
      <c r="CM7147" s="7" t="s">
        <v>12</v>
      </c>
      <c r="CN7147" s="7" t="n">
        <f t="normal" ca="1">32-LENB(INDIRECT(ADDRESS(7147,91)))</f>
        <v>0</v>
      </c>
      <c r="CO7147" s="7" t="n">
        <v>7</v>
      </c>
      <c r="CP7147" s="7" t="n">
        <v>65533</v>
      </c>
      <c r="CQ7147" s="7" t="n">
        <v>31373</v>
      </c>
      <c r="CR7147" s="7" t="s">
        <v>12</v>
      </c>
      <c r="CS7147" s="7" t="n">
        <f t="normal" ca="1">32-LENB(INDIRECT(ADDRESS(7147,96)))</f>
        <v>0</v>
      </c>
      <c r="CT7147" s="7" t="n">
        <v>7</v>
      </c>
      <c r="CU7147" s="7" t="n">
        <v>65533</v>
      </c>
      <c r="CV7147" s="7" t="n">
        <v>31374</v>
      </c>
      <c r="CW7147" s="7" t="s">
        <v>12</v>
      </c>
      <c r="CX7147" s="7" t="n">
        <f t="normal" ca="1">32-LENB(INDIRECT(ADDRESS(7147,101)))</f>
        <v>0</v>
      </c>
      <c r="CY7147" s="7" t="n">
        <v>7</v>
      </c>
      <c r="CZ7147" s="7" t="n">
        <v>65533</v>
      </c>
      <c r="DA7147" s="7" t="n">
        <v>28460</v>
      </c>
      <c r="DB7147" s="7" t="s">
        <v>12</v>
      </c>
      <c r="DC7147" s="7" t="n">
        <f t="normal" ca="1">32-LENB(INDIRECT(ADDRESS(7147,106)))</f>
        <v>0</v>
      </c>
      <c r="DD7147" s="7" t="n">
        <v>4</v>
      </c>
      <c r="DE7147" s="7" t="n">
        <v>65533</v>
      </c>
      <c r="DF7147" s="7" t="n">
        <v>4556</v>
      </c>
      <c r="DG7147" s="7" t="s">
        <v>12</v>
      </c>
      <c r="DH7147" s="7" t="n">
        <f t="normal" ca="1">32-LENB(INDIRECT(ADDRESS(7147,111)))</f>
        <v>0</v>
      </c>
      <c r="DI7147" s="7" t="n">
        <v>4</v>
      </c>
      <c r="DJ7147" s="7" t="n">
        <v>65533</v>
      </c>
      <c r="DK7147" s="7" t="n">
        <v>4163</v>
      </c>
      <c r="DL7147" s="7" t="s">
        <v>12</v>
      </c>
      <c r="DM7147" s="7" t="n">
        <f t="normal" ca="1">32-LENB(INDIRECT(ADDRESS(7147,116)))</f>
        <v>0</v>
      </c>
      <c r="DN7147" s="7" t="n">
        <v>4</v>
      </c>
      <c r="DO7147" s="7" t="n">
        <v>65533</v>
      </c>
      <c r="DP7147" s="7" t="n">
        <v>4178</v>
      </c>
      <c r="DQ7147" s="7" t="s">
        <v>12</v>
      </c>
      <c r="DR7147" s="7" t="n">
        <f t="normal" ca="1">32-LENB(INDIRECT(ADDRESS(7147,121)))</f>
        <v>0</v>
      </c>
      <c r="DS7147" s="7" t="n">
        <v>4</v>
      </c>
      <c r="DT7147" s="7" t="n">
        <v>65533</v>
      </c>
      <c r="DU7147" s="7" t="n">
        <v>4033</v>
      </c>
      <c r="DV7147" s="7" t="s">
        <v>12</v>
      </c>
      <c r="DW7147" s="7" t="n">
        <f t="normal" ca="1">32-LENB(INDIRECT(ADDRESS(7147,126)))</f>
        <v>0</v>
      </c>
      <c r="DX7147" s="7" t="n">
        <v>7</v>
      </c>
      <c r="DY7147" s="7" t="n">
        <v>65533</v>
      </c>
      <c r="DZ7147" s="7" t="n">
        <v>52784</v>
      </c>
      <c r="EA7147" s="7" t="s">
        <v>12</v>
      </c>
      <c r="EB7147" s="7" t="n">
        <f t="normal" ca="1">32-LENB(INDIRECT(ADDRESS(7147,131)))</f>
        <v>0</v>
      </c>
      <c r="EC7147" s="7" t="n">
        <v>7</v>
      </c>
      <c r="ED7147" s="7" t="n">
        <v>65533</v>
      </c>
      <c r="EE7147" s="7" t="n">
        <v>17444</v>
      </c>
      <c r="EF7147" s="7" t="s">
        <v>12</v>
      </c>
      <c r="EG7147" s="7" t="n">
        <f t="normal" ca="1">32-LENB(INDIRECT(ADDRESS(7147,136)))</f>
        <v>0</v>
      </c>
      <c r="EH7147" s="7" t="n">
        <v>7</v>
      </c>
      <c r="EI7147" s="7" t="n">
        <v>65533</v>
      </c>
      <c r="EJ7147" s="7" t="n">
        <v>28461</v>
      </c>
      <c r="EK7147" s="7" t="s">
        <v>12</v>
      </c>
      <c r="EL7147" s="7" t="n">
        <f t="normal" ca="1">32-LENB(INDIRECT(ADDRESS(7147,141)))</f>
        <v>0</v>
      </c>
      <c r="EM7147" s="7" t="n">
        <v>7</v>
      </c>
      <c r="EN7147" s="7" t="n">
        <v>65533</v>
      </c>
      <c r="EO7147" s="7" t="n">
        <v>28462</v>
      </c>
      <c r="EP7147" s="7" t="s">
        <v>12</v>
      </c>
      <c r="EQ7147" s="7" t="n">
        <f t="normal" ca="1">32-LENB(INDIRECT(ADDRESS(7147,146)))</f>
        <v>0</v>
      </c>
      <c r="ER7147" s="7" t="n">
        <v>7</v>
      </c>
      <c r="ES7147" s="7" t="n">
        <v>65533</v>
      </c>
      <c r="ET7147" s="7" t="n">
        <v>28463</v>
      </c>
      <c r="EU7147" s="7" t="s">
        <v>12</v>
      </c>
      <c r="EV7147" s="7" t="n">
        <f t="normal" ca="1">32-LENB(INDIRECT(ADDRESS(7147,151)))</f>
        <v>0</v>
      </c>
      <c r="EW7147" s="7" t="n">
        <v>7</v>
      </c>
      <c r="EX7147" s="7" t="n">
        <v>65533</v>
      </c>
      <c r="EY7147" s="7" t="n">
        <v>52785</v>
      </c>
      <c r="EZ7147" s="7" t="s">
        <v>12</v>
      </c>
      <c r="FA7147" s="7" t="n">
        <f t="normal" ca="1">32-LENB(INDIRECT(ADDRESS(7147,156)))</f>
        <v>0</v>
      </c>
      <c r="FB7147" s="7" t="n">
        <v>7</v>
      </c>
      <c r="FC7147" s="7" t="n">
        <v>65533</v>
      </c>
      <c r="FD7147" s="7" t="n">
        <v>52786</v>
      </c>
      <c r="FE7147" s="7" t="s">
        <v>12</v>
      </c>
      <c r="FF7147" s="7" t="n">
        <f t="normal" ca="1">32-LENB(INDIRECT(ADDRESS(7147,161)))</f>
        <v>0</v>
      </c>
      <c r="FG7147" s="7" t="n">
        <v>7</v>
      </c>
      <c r="FH7147" s="7" t="n">
        <v>65533</v>
      </c>
      <c r="FI7147" s="7" t="n">
        <v>52787</v>
      </c>
      <c r="FJ7147" s="7" t="s">
        <v>12</v>
      </c>
      <c r="FK7147" s="7" t="n">
        <f t="normal" ca="1">32-LENB(INDIRECT(ADDRESS(7147,166)))</f>
        <v>0</v>
      </c>
      <c r="FL7147" s="7" t="n">
        <v>7</v>
      </c>
      <c r="FM7147" s="7" t="n">
        <v>65533</v>
      </c>
      <c r="FN7147" s="7" t="n">
        <v>28464</v>
      </c>
      <c r="FO7147" s="7" t="s">
        <v>12</v>
      </c>
      <c r="FP7147" s="7" t="n">
        <f t="normal" ca="1">32-LENB(INDIRECT(ADDRESS(7147,171)))</f>
        <v>0</v>
      </c>
      <c r="FQ7147" s="7" t="n">
        <v>4</v>
      </c>
      <c r="FR7147" s="7" t="n">
        <v>65533</v>
      </c>
      <c r="FS7147" s="7" t="n">
        <v>4515</v>
      </c>
      <c r="FT7147" s="7" t="s">
        <v>12</v>
      </c>
      <c r="FU7147" s="7" t="n">
        <f t="normal" ca="1">32-LENB(INDIRECT(ADDRESS(7147,176)))</f>
        <v>0</v>
      </c>
      <c r="FV7147" s="7" t="n">
        <v>7</v>
      </c>
      <c r="FW7147" s="7" t="n">
        <v>65533</v>
      </c>
      <c r="FX7147" s="7" t="n">
        <v>52788</v>
      </c>
      <c r="FY7147" s="7" t="s">
        <v>12</v>
      </c>
      <c r="FZ7147" s="7" t="n">
        <f t="normal" ca="1">32-LENB(INDIRECT(ADDRESS(7147,181)))</f>
        <v>0</v>
      </c>
      <c r="GA7147" s="7" t="n">
        <v>7</v>
      </c>
      <c r="GB7147" s="7" t="n">
        <v>65533</v>
      </c>
      <c r="GC7147" s="7" t="n">
        <v>28465</v>
      </c>
      <c r="GD7147" s="7" t="s">
        <v>12</v>
      </c>
      <c r="GE7147" s="7" t="n">
        <f t="normal" ca="1">32-LENB(INDIRECT(ADDRESS(7147,186)))</f>
        <v>0</v>
      </c>
      <c r="GF7147" s="7" t="n">
        <v>0</v>
      </c>
      <c r="GG7147" s="7" t="n">
        <v>65533</v>
      </c>
      <c r="GH7147" s="7" t="n">
        <v>0</v>
      </c>
      <c r="GI7147" s="7" t="s">
        <v>12</v>
      </c>
      <c r="GJ7147" s="7" t="n">
        <f t="normal" ca="1">32-LENB(INDIRECT(ADDRESS(7147,191)))</f>
        <v>0</v>
      </c>
    </row>
    <row r="7148" spans="1:7">
      <c r="A7148" t="s">
        <v>4</v>
      </c>
      <c r="B7148" s="4" t="s">
        <v>5</v>
      </c>
    </row>
    <row r="7149" spans="1:7">
      <c r="A7149" t="n">
        <v>58624</v>
      </c>
      <c r="B7149" s="5" t="n">
        <v>1</v>
      </c>
    </row>
    <row r="7150" spans="1:7" s="3" customFormat="1" customHeight="0">
      <c r="A7150" s="3" t="s">
        <v>2</v>
      </c>
      <c r="B7150" s="3" t="s">
        <v>462</v>
      </c>
    </row>
    <row r="7151" spans="1:7">
      <c r="A7151" t="s">
        <v>4</v>
      </c>
      <c r="B7151" s="4" t="s">
        <v>5</v>
      </c>
      <c r="C7151" s="4" t="s">
        <v>10</v>
      </c>
      <c r="D7151" s="4" t="s">
        <v>10</v>
      </c>
      <c r="E7151" s="4" t="s">
        <v>9</v>
      </c>
      <c r="F7151" s="4" t="s">
        <v>6</v>
      </c>
      <c r="G7151" s="4" t="s">
        <v>8</v>
      </c>
      <c r="H7151" s="4" t="s">
        <v>10</v>
      </c>
      <c r="I7151" s="4" t="s">
        <v>10</v>
      </c>
      <c r="J7151" s="4" t="s">
        <v>9</v>
      </c>
      <c r="K7151" s="4" t="s">
        <v>6</v>
      </c>
      <c r="L7151" s="4" t="s">
        <v>8</v>
      </c>
      <c r="M7151" s="4" t="s">
        <v>10</v>
      </c>
      <c r="N7151" s="4" t="s">
        <v>10</v>
      </c>
      <c r="O7151" s="4" t="s">
        <v>9</v>
      </c>
      <c r="P7151" s="4" t="s">
        <v>6</v>
      </c>
      <c r="Q7151" s="4" t="s">
        <v>8</v>
      </c>
      <c r="R7151" s="4" t="s">
        <v>10</v>
      </c>
      <c r="S7151" s="4" t="s">
        <v>10</v>
      </c>
      <c r="T7151" s="4" t="s">
        <v>9</v>
      </c>
      <c r="U7151" s="4" t="s">
        <v>6</v>
      </c>
      <c r="V7151" s="4" t="s">
        <v>8</v>
      </c>
      <c r="W7151" s="4" t="s">
        <v>10</v>
      </c>
      <c r="X7151" s="4" t="s">
        <v>10</v>
      </c>
      <c r="Y7151" s="4" t="s">
        <v>9</v>
      </c>
      <c r="Z7151" s="4" t="s">
        <v>6</v>
      </c>
      <c r="AA7151" s="4" t="s">
        <v>8</v>
      </c>
      <c r="AB7151" s="4" t="s">
        <v>10</v>
      </c>
      <c r="AC7151" s="4" t="s">
        <v>10</v>
      </c>
      <c r="AD7151" s="4" t="s">
        <v>9</v>
      </c>
      <c r="AE7151" s="4" t="s">
        <v>6</v>
      </c>
      <c r="AF7151" s="4" t="s">
        <v>8</v>
      </c>
      <c r="AG7151" s="4" t="s">
        <v>10</v>
      </c>
      <c r="AH7151" s="4" t="s">
        <v>10</v>
      </c>
      <c r="AI7151" s="4" t="s">
        <v>9</v>
      </c>
      <c r="AJ7151" s="4" t="s">
        <v>6</v>
      </c>
      <c r="AK7151" s="4" t="s">
        <v>8</v>
      </c>
      <c r="AL7151" s="4" t="s">
        <v>10</v>
      </c>
      <c r="AM7151" s="4" t="s">
        <v>10</v>
      </c>
      <c r="AN7151" s="4" t="s">
        <v>9</v>
      </c>
      <c r="AO7151" s="4" t="s">
        <v>6</v>
      </c>
      <c r="AP7151" s="4" t="s">
        <v>8</v>
      </c>
      <c r="AQ7151" s="4" t="s">
        <v>10</v>
      </c>
      <c r="AR7151" s="4" t="s">
        <v>10</v>
      </c>
      <c r="AS7151" s="4" t="s">
        <v>9</v>
      </c>
      <c r="AT7151" s="4" t="s">
        <v>6</v>
      </c>
      <c r="AU7151" s="4" t="s">
        <v>8</v>
      </c>
      <c r="AV7151" s="4" t="s">
        <v>10</v>
      </c>
      <c r="AW7151" s="4" t="s">
        <v>10</v>
      </c>
      <c r="AX7151" s="4" t="s">
        <v>9</v>
      </c>
      <c r="AY7151" s="4" t="s">
        <v>6</v>
      </c>
      <c r="AZ7151" s="4" t="s">
        <v>8</v>
      </c>
      <c r="BA7151" s="4" t="s">
        <v>10</v>
      </c>
      <c r="BB7151" s="4" t="s">
        <v>10</v>
      </c>
      <c r="BC7151" s="4" t="s">
        <v>9</v>
      </c>
      <c r="BD7151" s="4" t="s">
        <v>6</v>
      </c>
      <c r="BE7151" s="4" t="s">
        <v>8</v>
      </c>
      <c r="BF7151" s="4" t="s">
        <v>10</v>
      </c>
      <c r="BG7151" s="4" t="s">
        <v>10</v>
      </c>
      <c r="BH7151" s="4" t="s">
        <v>9</v>
      </c>
      <c r="BI7151" s="4" t="s">
        <v>6</v>
      </c>
      <c r="BJ7151" s="4" t="s">
        <v>8</v>
      </c>
      <c r="BK7151" s="4" t="s">
        <v>10</v>
      </c>
      <c r="BL7151" s="4" t="s">
        <v>10</v>
      </c>
      <c r="BM7151" s="4" t="s">
        <v>9</v>
      </c>
      <c r="BN7151" s="4" t="s">
        <v>6</v>
      </c>
      <c r="BO7151" s="4" t="s">
        <v>8</v>
      </c>
      <c r="BP7151" s="4" t="s">
        <v>10</v>
      </c>
      <c r="BQ7151" s="4" t="s">
        <v>10</v>
      </c>
      <c r="BR7151" s="4" t="s">
        <v>9</v>
      </c>
      <c r="BS7151" s="4" t="s">
        <v>6</v>
      </c>
      <c r="BT7151" s="4" t="s">
        <v>8</v>
      </c>
      <c r="BU7151" s="4" t="s">
        <v>10</v>
      </c>
      <c r="BV7151" s="4" t="s">
        <v>10</v>
      </c>
      <c r="BW7151" s="4" t="s">
        <v>9</v>
      </c>
      <c r="BX7151" s="4" t="s">
        <v>6</v>
      </c>
      <c r="BY7151" s="4" t="s">
        <v>8</v>
      </c>
      <c r="BZ7151" s="4" t="s">
        <v>10</v>
      </c>
      <c r="CA7151" s="4" t="s">
        <v>10</v>
      </c>
      <c r="CB7151" s="4" t="s">
        <v>9</v>
      </c>
      <c r="CC7151" s="4" t="s">
        <v>6</v>
      </c>
      <c r="CD7151" s="4" t="s">
        <v>8</v>
      </c>
      <c r="CE7151" s="4" t="s">
        <v>10</v>
      </c>
      <c r="CF7151" s="4" t="s">
        <v>10</v>
      </c>
      <c r="CG7151" s="4" t="s">
        <v>9</v>
      </c>
      <c r="CH7151" s="4" t="s">
        <v>6</v>
      </c>
      <c r="CI7151" s="4" t="s">
        <v>8</v>
      </c>
      <c r="CJ7151" s="4" t="s">
        <v>10</v>
      </c>
      <c r="CK7151" s="4" t="s">
        <v>10</v>
      </c>
      <c r="CL7151" s="4" t="s">
        <v>9</v>
      </c>
      <c r="CM7151" s="4" t="s">
        <v>6</v>
      </c>
      <c r="CN7151" s="4" t="s">
        <v>8</v>
      </c>
      <c r="CO7151" s="4" t="s">
        <v>10</v>
      </c>
      <c r="CP7151" s="4" t="s">
        <v>10</v>
      </c>
      <c r="CQ7151" s="4" t="s">
        <v>9</v>
      </c>
      <c r="CR7151" s="4" t="s">
        <v>6</v>
      </c>
      <c r="CS7151" s="4" t="s">
        <v>8</v>
      </c>
      <c r="CT7151" s="4" t="s">
        <v>10</v>
      </c>
      <c r="CU7151" s="4" t="s">
        <v>10</v>
      </c>
      <c r="CV7151" s="4" t="s">
        <v>9</v>
      </c>
      <c r="CW7151" s="4" t="s">
        <v>6</v>
      </c>
      <c r="CX7151" s="4" t="s">
        <v>8</v>
      </c>
      <c r="CY7151" s="4" t="s">
        <v>10</v>
      </c>
      <c r="CZ7151" s="4" t="s">
        <v>10</v>
      </c>
      <c r="DA7151" s="4" t="s">
        <v>9</v>
      </c>
      <c r="DB7151" s="4" t="s">
        <v>6</v>
      </c>
      <c r="DC7151" s="4" t="s">
        <v>8</v>
      </c>
      <c r="DD7151" s="4" t="s">
        <v>10</v>
      </c>
      <c r="DE7151" s="4" t="s">
        <v>10</v>
      </c>
      <c r="DF7151" s="4" t="s">
        <v>9</v>
      </c>
      <c r="DG7151" s="4" t="s">
        <v>6</v>
      </c>
      <c r="DH7151" s="4" t="s">
        <v>8</v>
      </c>
      <c r="DI7151" s="4" t="s">
        <v>10</v>
      </c>
      <c r="DJ7151" s="4" t="s">
        <v>10</v>
      </c>
      <c r="DK7151" s="4" t="s">
        <v>9</v>
      </c>
      <c r="DL7151" s="4" t="s">
        <v>6</v>
      </c>
      <c r="DM7151" s="4" t="s">
        <v>8</v>
      </c>
      <c r="DN7151" s="4" t="s">
        <v>10</v>
      </c>
      <c r="DO7151" s="4" t="s">
        <v>10</v>
      </c>
      <c r="DP7151" s="4" t="s">
        <v>9</v>
      </c>
      <c r="DQ7151" s="4" t="s">
        <v>6</v>
      </c>
      <c r="DR7151" s="4" t="s">
        <v>8</v>
      </c>
      <c r="DS7151" s="4" t="s">
        <v>10</v>
      </c>
      <c r="DT7151" s="4" t="s">
        <v>10</v>
      </c>
      <c r="DU7151" s="4" t="s">
        <v>9</v>
      </c>
      <c r="DV7151" s="4" t="s">
        <v>6</v>
      </c>
      <c r="DW7151" s="4" t="s">
        <v>8</v>
      </c>
      <c r="DX7151" s="4" t="s">
        <v>10</v>
      </c>
      <c r="DY7151" s="4" t="s">
        <v>10</v>
      </c>
      <c r="DZ7151" s="4" t="s">
        <v>9</v>
      </c>
      <c r="EA7151" s="4" t="s">
        <v>6</v>
      </c>
      <c r="EB7151" s="4" t="s">
        <v>8</v>
      </c>
      <c r="EC7151" s="4" t="s">
        <v>10</v>
      </c>
      <c r="ED7151" s="4" t="s">
        <v>10</v>
      </c>
      <c r="EE7151" s="4" t="s">
        <v>9</v>
      </c>
      <c r="EF7151" s="4" t="s">
        <v>6</v>
      </c>
      <c r="EG7151" s="4" t="s">
        <v>8</v>
      </c>
      <c r="EH7151" s="4" t="s">
        <v>10</v>
      </c>
      <c r="EI7151" s="4" t="s">
        <v>10</v>
      </c>
      <c r="EJ7151" s="4" t="s">
        <v>9</v>
      </c>
      <c r="EK7151" s="4" t="s">
        <v>6</v>
      </c>
      <c r="EL7151" s="4" t="s">
        <v>8</v>
      </c>
      <c r="EM7151" s="4" t="s">
        <v>10</v>
      </c>
      <c r="EN7151" s="4" t="s">
        <v>10</v>
      </c>
      <c r="EO7151" s="4" t="s">
        <v>9</v>
      </c>
      <c r="EP7151" s="4" t="s">
        <v>6</v>
      </c>
      <c r="EQ7151" s="4" t="s">
        <v>8</v>
      </c>
      <c r="ER7151" s="4" t="s">
        <v>10</v>
      </c>
      <c r="ES7151" s="4" t="s">
        <v>10</v>
      </c>
      <c r="ET7151" s="4" t="s">
        <v>9</v>
      </c>
      <c r="EU7151" s="4" t="s">
        <v>6</v>
      </c>
      <c r="EV7151" s="4" t="s">
        <v>8</v>
      </c>
      <c r="EW7151" s="4" t="s">
        <v>10</v>
      </c>
      <c r="EX7151" s="4" t="s">
        <v>10</v>
      </c>
      <c r="EY7151" s="4" t="s">
        <v>9</v>
      </c>
      <c r="EZ7151" s="4" t="s">
        <v>6</v>
      </c>
      <c r="FA7151" s="4" t="s">
        <v>8</v>
      </c>
      <c r="FB7151" s="4" t="s">
        <v>10</v>
      </c>
      <c r="FC7151" s="4" t="s">
        <v>10</v>
      </c>
      <c r="FD7151" s="4" t="s">
        <v>9</v>
      </c>
      <c r="FE7151" s="4" t="s">
        <v>6</v>
      </c>
      <c r="FF7151" s="4" t="s">
        <v>8</v>
      </c>
      <c r="FG7151" s="4" t="s">
        <v>10</v>
      </c>
      <c r="FH7151" s="4" t="s">
        <v>10</v>
      </c>
      <c r="FI7151" s="4" t="s">
        <v>9</v>
      </c>
      <c r="FJ7151" s="4" t="s">
        <v>6</v>
      </c>
      <c r="FK7151" s="4" t="s">
        <v>8</v>
      </c>
      <c r="FL7151" s="4" t="s">
        <v>10</v>
      </c>
      <c r="FM7151" s="4" t="s">
        <v>10</v>
      </c>
      <c r="FN7151" s="4" t="s">
        <v>9</v>
      </c>
      <c r="FO7151" s="4" t="s">
        <v>6</v>
      </c>
      <c r="FP7151" s="4" t="s">
        <v>8</v>
      </c>
      <c r="FQ7151" s="4" t="s">
        <v>10</v>
      </c>
      <c r="FR7151" s="4" t="s">
        <v>10</v>
      </c>
      <c r="FS7151" s="4" t="s">
        <v>9</v>
      </c>
      <c r="FT7151" s="4" t="s">
        <v>6</v>
      </c>
      <c r="FU7151" s="4" t="s">
        <v>8</v>
      </c>
      <c r="FV7151" s="4" t="s">
        <v>10</v>
      </c>
      <c r="FW7151" s="4" t="s">
        <v>10</v>
      </c>
      <c r="FX7151" s="4" t="s">
        <v>9</v>
      </c>
      <c r="FY7151" s="4" t="s">
        <v>6</v>
      </c>
      <c r="FZ7151" s="4" t="s">
        <v>8</v>
      </c>
      <c r="GA7151" s="4" t="s">
        <v>10</v>
      </c>
      <c r="GB7151" s="4" t="s">
        <v>10</v>
      </c>
      <c r="GC7151" s="4" t="s">
        <v>9</v>
      </c>
      <c r="GD7151" s="4" t="s">
        <v>6</v>
      </c>
      <c r="GE7151" s="4" t="s">
        <v>8</v>
      </c>
      <c r="GF7151" s="4" t="s">
        <v>10</v>
      </c>
      <c r="GG7151" s="4" t="s">
        <v>10</v>
      </c>
      <c r="GH7151" s="4" t="s">
        <v>9</v>
      </c>
      <c r="GI7151" s="4" t="s">
        <v>6</v>
      </c>
      <c r="GJ7151" s="4" t="s">
        <v>8</v>
      </c>
      <c r="GK7151" s="4" t="s">
        <v>10</v>
      </c>
      <c r="GL7151" s="4" t="s">
        <v>10</v>
      </c>
      <c r="GM7151" s="4" t="s">
        <v>9</v>
      </c>
      <c r="GN7151" s="4" t="s">
        <v>6</v>
      </c>
      <c r="GO7151" s="4" t="s">
        <v>8</v>
      </c>
      <c r="GP7151" s="4" t="s">
        <v>10</v>
      </c>
      <c r="GQ7151" s="4" t="s">
        <v>10</v>
      </c>
      <c r="GR7151" s="4" t="s">
        <v>9</v>
      </c>
      <c r="GS7151" s="4" t="s">
        <v>6</v>
      </c>
      <c r="GT7151" s="4" t="s">
        <v>8</v>
      </c>
      <c r="GU7151" s="4" t="s">
        <v>10</v>
      </c>
      <c r="GV7151" s="4" t="s">
        <v>10</v>
      </c>
      <c r="GW7151" s="4" t="s">
        <v>9</v>
      </c>
      <c r="GX7151" s="4" t="s">
        <v>6</v>
      </c>
      <c r="GY7151" s="4" t="s">
        <v>8</v>
      </c>
      <c r="GZ7151" s="4" t="s">
        <v>10</v>
      </c>
      <c r="HA7151" s="4" t="s">
        <v>10</v>
      </c>
      <c r="HB7151" s="4" t="s">
        <v>9</v>
      </c>
      <c r="HC7151" s="4" t="s">
        <v>6</v>
      </c>
      <c r="HD7151" s="4" t="s">
        <v>8</v>
      </c>
      <c r="HE7151" s="4" t="s">
        <v>10</v>
      </c>
      <c r="HF7151" s="4" t="s">
        <v>10</v>
      </c>
      <c r="HG7151" s="4" t="s">
        <v>9</v>
      </c>
      <c r="HH7151" s="4" t="s">
        <v>6</v>
      </c>
      <c r="HI7151" s="4" t="s">
        <v>8</v>
      </c>
      <c r="HJ7151" s="4" t="s">
        <v>10</v>
      </c>
      <c r="HK7151" s="4" t="s">
        <v>10</v>
      </c>
      <c r="HL7151" s="4" t="s">
        <v>9</v>
      </c>
      <c r="HM7151" s="4" t="s">
        <v>6</v>
      </c>
      <c r="HN7151" s="4" t="s">
        <v>8</v>
      </c>
      <c r="HO7151" s="4" t="s">
        <v>10</v>
      </c>
      <c r="HP7151" s="4" t="s">
        <v>10</v>
      </c>
      <c r="HQ7151" s="4" t="s">
        <v>9</v>
      </c>
      <c r="HR7151" s="4" t="s">
        <v>6</v>
      </c>
      <c r="HS7151" s="4" t="s">
        <v>8</v>
      </c>
      <c r="HT7151" s="4" t="s">
        <v>10</v>
      </c>
      <c r="HU7151" s="4" t="s">
        <v>10</v>
      </c>
      <c r="HV7151" s="4" t="s">
        <v>9</v>
      </c>
      <c r="HW7151" s="4" t="s">
        <v>6</v>
      </c>
      <c r="HX7151" s="4" t="s">
        <v>8</v>
      </c>
      <c r="HY7151" s="4" t="s">
        <v>10</v>
      </c>
      <c r="HZ7151" s="4" t="s">
        <v>10</v>
      </c>
      <c r="IA7151" s="4" t="s">
        <v>9</v>
      </c>
      <c r="IB7151" s="4" t="s">
        <v>6</v>
      </c>
      <c r="IC7151" s="4" t="s">
        <v>8</v>
      </c>
      <c r="ID7151" s="4" t="s">
        <v>10</v>
      </c>
      <c r="IE7151" s="4" t="s">
        <v>10</v>
      </c>
      <c r="IF7151" s="4" t="s">
        <v>9</v>
      </c>
      <c r="IG7151" s="4" t="s">
        <v>6</v>
      </c>
      <c r="IH7151" s="4" t="s">
        <v>8</v>
      </c>
      <c r="II7151" s="4" t="s">
        <v>10</v>
      </c>
      <c r="IJ7151" s="4" t="s">
        <v>10</v>
      </c>
      <c r="IK7151" s="4" t="s">
        <v>9</v>
      </c>
      <c r="IL7151" s="4" t="s">
        <v>6</v>
      </c>
      <c r="IM7151" s="4" t="s">
        <v>8</v>
      </c>
      <c r="IN7151" s="4" t="s">
        <v>10</v>
      </c>
      <c r="IO7151" s="4" t="s">
        <v>10</v>
      </c>
      <c r="IP7151" s="4" t="s">
        <v>9</v>
      </c>
      <c r="IQ7151" s="4" t="s">
        <v>6</v>
      </c>
      <c r="IR7151" s="4" t="s">
        <v>8</v>
      </c>
      <c r="IS7151" s="4" t="s">
        <v>10</v>
      </c>
      <c r="IT7151" s="4" t="s">
        <v>10</v>
      </c>
      <c r="IU7151" s="4" t="s">
        <v>9</v>
      </c>
      <c r="IV7151" s="4" t="s">
        <v>6</v>
      </c>
      <c r="IW7151" s="4" t="s">
        <v>8</v>
      </c>
      <c r="IX7151" s="4" t="s">
        <v>10</v>
      </c>
      <c r="IY7151" s="4" t="s">
        <v>10</v>
      </c>
      <c r="IZ7151" s="4" t="s">
        <v>9</v>
      </c>
      <c r="JA7151" s="4" t="s">
        <v>6</v>
      </c>
      <c r="JB7151" s="4" t="s">
        <v>8</v>
      </c>
      <c r="JC7151" s="4" t="s">
        <v>10</v>
      </c>
      <c r="JD7151" s="4" t="s">
        <v>10</v>
      </c>
      <c r="JE7151" s="4" t="s">
        <v>9</v>
      </c>
      <c r="JF7151" s="4" t="s">
        <v>6</v>
      </c>
      <c r="JG7151" s="4" t="s">
        <v>8</v>
      </c>
      <c r="JH7151" s="4" t="s">
        <v>10</v>
      </c>
      <c r="JI7151" s="4" t="s">
        <v>10</v>
      </c>
      <c r="JJ7151" s="4" t="s">
        <v>9</v>
      </c>
      <c r="JK7151" s="4" t="s">
        <v>6</v>
      </c>
      <c r="JL7151" s="4" t="s">
        <v>8</v>
      </c>
      <c r="JM7151" s="4" t="s">
        <v>10</v>
      </c>
      <c r="JN7151" s="4" t="s">
        <v>10</v>
      </c>
      <c r="JO7151" s="4" t="s">
        <v>9</v>
      </c>
      <c r="JP7151" s="4" t="s">
        <v>6</v>
      </c>
      <c r="JQ7151" s="4" t="s">
        <v>8</v>
      </c>
      <c r="JR7151" s="4" t="s">
        <v>10</v>
      </c>
      <c r="JS7151" s="4" t="s">
        <v>10</v>
      </c>
      <c r="JT7151" s="4" t="s">
        <v>9</v>
      </c>
      <c r="JU7151" s="4" t="s">
        <v>6</v>
      </c>
      <c r="JV7151" s="4" t="s">
        <v>8</v>
      </c>
      <c r="JW7151" s="4" t="s">
        <v>10</v>
      </c>
      <c r="JX7151" s="4" t="s">
        <v>10</v>
      </c>
      <c r="JY7151" s="4" t="s">
        <v>9</v>
      </c>
      <c r="JZ7151" s="4" t="s">
        <v>6</v>
      </c>
      <c r="KA7151" s="4" t="s">
        <v>8</v>
      </c>
      <c r="KB7151" s="4" t="s">
        <v>10</v>
      </c>
      <c r="KC7151" s="4" t="s">
        <v>10</v>
      </c>
      <c r="KD7151" s="4" t="s">
        <v>9</v>
      </c>
      <c r="KE7151" s="4" t="s">
        <v>6</v>
      </c>
      <c r="KF7151" s="4" t="s">
        <v>8</v>
      </c>
      <c r="KG7151" s="4" t="s">
        <v>10</v>
      </c>
      <c r="KH7151" s="4" t="s">
        <v>10</v>
      </c>
      <c r="KI7151" s="4" t="s">
        <v>9</v>
      </c>
      <c r="KJ7151" s="4" t="s">
        <v>6</v>
      </c>
      <c r="KK7151" s="4" t="s">
        <v>8</v>
      </c>
      <c r="KL7151" s="4" t="s">
        <v>10</v>
      </c>
      <c r="KM7151" s="4" t="s">
        <v>10</v>
      </c>
      <c r="KN7151" s="4" t="s">
        <v>9</v>
      </c>
      <c r="KO7151" s="4" t="s">
        <v>6</v>
      </c>
      <c r="KP7151" s="4" t="s">
        <v>8</v>
      </c>
      <c r="KQ7151" s="4" t="s">
        <v>10</v>
      </c>
      <c r="KR7151" s="4" t="s">
        <v>10</v>
      </c>
      <c r="KS7151" s="4" t="s">
        <v>9</v>
      </c>
      <c r="KT7151" s="4" t="s">
        <v>6</v>
      </c>
      <c r="KU7151" s="4" t="s">
        <v>8</v>
      </c>
      <c r="KV7151" s="4" t="s">
        <v>10</v>
      </c>
      <c r="KW7151" s="4" t="s">
        <v>10</v>
      </c>
      <c r="KX7151" s="4" t="s">
        <v>9</v>
      </c>
      <c r="KY7151" s="4" t="s">
        <v>6</v>
      </c>
      <c r="KZ7151" s="4" t="s">
        <v>8</v>
      </c>
      <c r="LA7151" s="4" t="s">
        <v>10</v>
      </c>
      <c r="LB7151" s="4" t="s">
        <v>10</v>
      </c>
      <c r="LC7151" s="4" t="s">
        <v>9</v>
      </c>
      <c r="LD7151" s="4" t="s">
        <v>6</v>
      </c>
      <c r="LE7151" s="4" t="s">
        <v>8</v>
      </c>
      <c r="LF7151" s="4" t="s">
        <v>10</v>
      </c>
      <c r="LG7151" s="4" t="s">
        <v>10</v>
      </c>
      <c r="LH7151" s="4" t="s">
        <v>9</v>
      </c>
      <c r="LI7151" s="4" t="s">
        <v>6</v>
      </c>
      <c r="LJ7151" s="4" t="s">
        <v>8</v>
      </c>
      <c r="LK7151" s="4" t="s">
        <v>10</v>
      </c>
      <c r="LL7151" s="4" t="s">
        <v>10</v>
      </c>
      <c r="LM7151" s="4" t="s">
        <v>9</v>
      </c>
      <c r="LN7151" s="4" t="s">
        <v>6</v>
      </c>
      <c r="LO7151" s="4" t="s">
        <v>8</v>
      </c>
      <c r="LP7151" s="4" t="s">
        <v>10</v>
      </c>
      <c r="LQ7151" s="4" t="s">
        <v>10</v>
      </c>
      <c r="LR7151" s="4" t="s">
        <v>9</v>
      </c>
      <c r="LS7151" s="4" t="s">
        <v>6</v>
      </c>
      <c r="LT7151" s="4" t="s">
        <v>8</v>
      </c>
      <c r="LU7151" s="4" t="s">
        <v>10</v>
      </c>
      <c r="LV7151" s="4" t="s">
        <v>10</v>
      </c>
      <c r="LW7151" s="4" t="s">
        <v>9</v>
      </c>
      <c r="LX7151" s="4" t="s">
        <v>6</v>
      </c>
      <c r="LY7151" s="4" t="s">
        <v>8</v>
      </c>
      <c r="LZ7151" s="4" t="s">
        <v>10</v>
      </c>
      <c r="MA7151" s="4" t="s">
        <v>10</v>
      </c>
      <c r="MB7151" s="4" t="s">
        <v>9</v>
      </c>
      <c r="MC7151" s="4" t="s">
        <v>6</v>
      </c>
      <c r="MD7151" s="4" t="s">
        <v>8</v>
      </c>
      <c r="ME7151" s="4" t="s">
        <v>10</v>
      </c>
      <c r="MF7151" s="4" t="s">
        <v>10</v>
      </c>
      <c r="MG7151" s="4" t="s">
        <v>9</v>
      </c>
      <c r="MH7151" s="4" t="s">
        <v>6</v>
      </c>
      <c r="MI7151" s="4" t="s">
        <v>8</v>
      </c>
      <c r="MJ7151" s="4" t="s">
        <v>10</v>
      </c>
      <c r="MK7151" s="4" t="s">
        <v>10</v>
      </c>
      <c r="ML7151" s="4" t="s">
        <v>9</v>
      </c>
      <c r="MM7151" s="4" t="s">
        <v>6</v>
      </c>
      <c r="MN7151" s="4" t="s">
        <v>8</v>
      </c>
      <c r="MO7151" s="4" t="s">
        <v>10</v>
      </c>
      <c r="MP7151" s="4" t="s">
        <v>10</v>
      </c>
      <c r="MQ7151" s="4" t="s">
        <v>9</v>
      </c>
      <c r="MR7151" s="4" t="s">
        <v>6</v>
      </c>
      <c r="MS7151" s="4" t="s">
        <v>8</v>
      </c>
      <c r="MT7151" s="4" t="s">
        <v>10</v>
      </c>
      <c r="MU7151" s="4" t="s">
        <v>10</v>
      </c>
      <c r="MV7151" s="4" t="s">
        <v>9</v>
      </c>
      <c r="MW7151" s="4" t="s">
        <v>6</v>
      </c>
      <c r="MX7151" s="4" t="s">
        <v>8</v>
      </c>
      <c r="MY7151" s="4" t="s">
        <v>10</v>
      </c>
      <c r="MZ7151" s="4" t="s">
        <v>10</v>
      </c>
      <c r="NA7151" s="4" t="s">
        <v>9</v>
      </c>
      <c r="NB7151" s="4" t="s">
        <v>6</v>
      </c>
      <c r="NC7151" s="4" t="s">
        <v>8</v>
      </c>
      <c r="ND7151" s="4" t="s">
        <v>10</v>
      </c>
      <c r="NE7151" s="4" t="s">
        <v>10</v>
      </c>
      <c r="NF7151" s="4" t="s">
        <v>9</v>
      </c>
      <c r="NG7151" s="4" t="s">
        <v>6</v>
      </c>
      <c r="NH7151" s="4" t="s">
        <v>8</v>
      </c>
      <c r="NI7151" s="4" t="s">
        <v>10</v>
      </c>
      <c r="NJ7151" s="4" t="s">
        <v>10</v>
      </c>
      <c r="NK7151" s="4" t="s">
        <v>9</v>
      </c>
      <c r="NL7151" s="4" t="s">
        <v>6</v>
      </c>
      <c r="NM7151" s="4" t="s">
        <v>8</v>
      </c>
      <c r="NN7151" s="4" t="s">
        <v>10</v>
      </c>
      <c r="NO7151" s="4" t="s">
        <v>10</v>
      </c>
      <c r="NP7151" s="4" t="s">
        <v>9</v>
      </c>
      <c r="NQ7151" s="4" t="s">
        <v>6</v>
      </c>
      <c r="NR7151" s="4" t="s">
        <v>8</v>
      </c>
      <c r="NS7151" s="4" t="s">
        <v>10</v>
      </c>
      <c r="NT7151" s="4" t="s">
        <v>10</v>
      </c>
      <c r="NU7151" s="4" t="s">
        <v>9</v>
      </c>
      <c r="NV7151" s="4" t="s">
        <v>6</v>
      </c>
      <c r="NW7151" s="4" t="s">
        <v>8</v>
      </c>
      <c r="NX7151" s="4" t="s">
        <v>10</v>
      </c>
      <c r="NY7151" s="4" t="s">
        <v>10</v>
      </c>
      <c r="NZ7151" s="4" t="s">
        <v>9</v>
      </c>
      <c r="OA7151" s="4" t="s">
        <v>6</v>
      </c>
      <c r="OB7151" s="4" t="s">
        <v>8</v>
      </c>
      <c r="OC7151" s="4" t="s">
        <v>10</v>
      </c>
      <c r="OD7151" s="4" t="s">
        <v>10</v>
      </c>
      <c r="OE7151" s="4" t="s">
        <v>9</v>
      </c>
      <c r="OF7151" s="4" t="s">
        <v>6</v>
      </c>
      <c r="OG7151" s="4" t="s">
        <v>8</v>
      </c>
      <c r="OH7151" s="4" t="s">
        <v>10</v>
      </c>
      <c r="OI7151" s="4" t="s">
        <v>10</v>
      </c>
      <c r="OJ7151" s="4" t="s">
        <v>9</v>
      </c>
      <c r="OK7151" s="4" t="s">
        <v>6</v>
      </c>
      <c r="OL7151" s="4" t="s">
        <v>8</v>
      </c>
      <c r="OM7151" s="4" t="s">
        <v>10</v>
      </c>
      <c r="ON7151" s="4" t="s">
        <v>10</v>
      </c>
      <c r="OO7151" s="4" t="s">
        <v>9</v>
      </c>
      <c r="OP7151" s="4" t="s">
        <v>6</v>
      </c>
      <c r="OQ7151" s="4" t="s">
        <v>8</v>
      </c>
      <c r="OR7151" s="4" t="s">
        <v>10</v>
      </c>
      <c r="OS7151" s="4" t="s">
        <v>10</v>
      </c>
      <c r="OT7151" s="4" t="s">
        <v>9</v>
      </c>
      <c r="OU7151" s="4" t="s">
        <v>6</v>
      </c>
      <c r="OV7151" s="4" t="s">
        <v>8</v>
      </c>
      <c r="OW7151" s="4" t="s">
        <v>10</v>
      </c>
      <c r="OX7151" s="4" t="s">
        <v>10</v>
      </c>
      <c r="OY7151" s="4" t="s">
        <v>9</v>
      </c>
      <c r="OZ7151" s="4" t="s">
        <v>6</v>
      </c>
      <c r="PA7151" s="4" t="s">
        <v>8</v>
      </c>
      <c r="PB7151" s="4" t="s">
        <v>10</v>
      </c>
      <c r="PC7151" s="4" t="s">
        <v>10</v>
      </c>
      <c r="PD7151" s="4" t="s">
        <v>9</v>
      </c>
      <c r="PE7151" s="4" t="s">
        <v>6</v>
      </c>
      <c r="PF7151" s="4" t="s">
        <v>8</v>
      </c>
      <c r="PG7151" s="4" t="s">
        <v>10</v>
      </c>
      <c r="PH7151" s="4" t="s">
        <v>10</v>
      </c>
      <c r="PI7151" s="4" t="s">
        <v>9</v>
      </c>
      <c r="PJ7151" s="4" t="s">
        <v>6</v>
      </c>
      <c r="PK7151" s="4" t="s">
        <v>8</v>
      </c>
      <c r="PL7151" s="4" t="s">
        <v>10</v>
      </c>
      <c r="PM7151" s="4" t="s">
        <v>10</v>
      </c>
      <c r="PN7151" s="4" t="s">
        <v>9</v>
      </c>
      <c r="PO7151" s="4" t="s">
        <v>6</v>
      </c>
      <c r="PP7151" s="4" t="s">
        <v>8</v>
      </c>
      <c r="PQ7151" s="4" t="s">
        <v>10</v>
      </c>
      <c r="PR7151" s="4" t="s">
        <v>10</v>
      </c>
      <c r="PS7151" s="4" t="s">
        <v>9</v>
      </c>
      <c r="PT7151" s="4" t="s">
        <v>6</v>
      </c>
      <c r="PU7151" s="4" t="s">
        <v>8</v>
      </c>
      <c r="PV7151" s="4" t="s">
        <v>10</v>
      </c>
      <c r="PW7151" s="4" t="s">
        <v>10</v>
      </c>
      <c r="PX7151" s="4" t="s">
        <v>9</v>
      </c>
      <c r="PY7151" s="4" t="s">
        <v>6</v>
      </c>
      <c r="PZ7151" s="4" t="s">
        <v>8</v>
      </c>
      <c r="QA7151" s="4" t="s">
        <v>10</v>
      </c>
      <c r="QB7151" s="4" t="s">
        <v>10</v>
      </c>
      <c r="QC7151" s="4" t="s">
        <v>9</v>
      </c>
      <c r="QD7151" s="4" t="s">
        <v>6</v>
      </c>
      <c r="QE7151" s="4" t="s">
        <v>8</v>
      </c>
      <c r="QF7151" s="4" t="s">
        <v>10</v>
      </c>
      <c r="QG7151" s="4" t="s">
        <v>10</v>
      </c>
      <c r="QH7151" s="4" t="s">
        <v>9</v>
      </c>
      <c r="QI7151" s="4" t="s">
        <v>6</v>
      </c>
      <c r="QJ7151" s="4" t="s">
        <v>8</v>
      </c>
      <c r="QK7151" s="4" t="s">
        <v>10</v>
      </c>
      <c r="QL7151" s="4" t="s">
        <v>10</v>
      </c>
      <c r="QM7151" s="4" t="s">
        <v>9</v>
      </c>
      <c r="QN7151" s="4" t="s">
        <v>6</v>
      </c>
      <c r="QO7151" s="4" t="s">
        <v>8</v>
      </c>
      <c r="QP7151" s="4" t="s">
        <v>10</v>
      </c>
      <c r="QQ7151" s="4" t="s">
        <v>10</v>
      </c>
      <c r="QR7151" s="4" t="s">
        <v>9</v>
      </c>
      <c r="QS7151" s="4" t="s">
        <v>6</v>
      </c>
      <c r="QT7151" s="4" t="s">
        <v>8</v>
      </c>
      <c r="QU7151" s="4" t="s">
        <v>10</v>
      </c>
      <c r="QV7151" s="4" t="s">
        <v>10</v>
      </c>
      <c r="QW7151" s="4" t="s">
        <v>9</v>
      </c>
      <c r="QX7151" s="4" t="s">
        <v>6</v>
      </c>
      <c r="QY7151" s="4" t="s">
        <v>8</v>
      </c>
      <c r="QZ7151" s="4" t="s">
        <v>10</v>
      </c>
      <c r="RA7151" s="4" t="s">
        <v>10</v>
      </c>
      <c r="RB7151" s="4" t="s">
        <v>9</v>
      </c>
      <c r="RC7151" s="4" t="s">
        <v>6</v>
      </c>
      <c r="RD7151" s="4" t="s">
        <v>8</v>
      </c>
      <c r="RE7151" s="4" t="s">
        <v>10</v>
      </c>
      <c r="RF7151" s="4" t="s">
        <v>10</v>
      </c>
      <c r="RG7151" s="4" t="s">
        <v>9</v>
      </c>
      <c r="RH7151" s="4" t="s">
        <v>6</v>
      </c>
      <c r="RI7151" s="4" t="s">
        <v>8</v>
      </c>
      <c r="RJ7151" s="4" t="s">
        <v>10</v>
      </c>
      <c r="RK7151" s="4" t="s">
        <v>10</v>
      </c>
      <c r="RL7151" s="4" t="s">
        <v>9</v>
      </c>
      <c r="RM7151" s="4" t="s">
        <v>6</v>
      </c>
      <c r="RN7151" s="4" t="s">
        <v>8</v>
      </c>
      <c r="RO7151" s="4" t="s">
        <v>10</v>
      </c>
      <c r="RP7151" s="4" t="s">
        <v>10</v>
      </c>
      <c r="RQ7151" s="4" t="s">
        <v>9</v>
      </c>
      <c r="RR7151" s="4" t="s">
        <v>6</v>
      </c>
      <c r="RS7151" s="4" t="s">
        <v>8</v>
      </c>
      <c r="RT7151" s="4" t="s">
        <v>10</v>
      </c>
      <c r="RU7151" s="4" t="s">
        <v>10</v>
      </c>
      <c r="RV7151" s="4" t="s">
        <v>9</v>
      </c>
      <c r="RW7151" s="4" t="s">
        <v>6</v>
      </c>
      <c r="RX7151" s="4" t="s">
        <v>8</v>
      </c>
      <c r="RY7151" s="4" t="s">
        <v>10</v>
      </c>
      <c r="RZ7151" s="4" t="s">
        <v>10</v>
      </c>
      <c r="SA7151" s="4" t="s">
        <v>9</v>
      </c>
      <c r="SB7151" s="4" t="s">
        <v>6</v>
      </c>
      <c r="SC7151" s="4" t="s">
        <v>8</v>
      </c>
      <c r="SD7151" s="4" t="s">
        <v>10</v>
      </c>
      <c r="SE7151" s="4" t="s">
        <v>10</v>
      </c>
      <c r="SF7151" s="4" t="s">
        <v>9</v>
      </c>
      <c r="SG7151" s="4" t="s">
        <v>6</v>
      </c>
      <c r="SH7151" s="4" t="s">
        <v>8</v>
      </c>
      <c r="SI7151" s="4" t="s">
        <v>10</v>
      </c>
      <c r="SJ7151" s="4" t="s">
        <v>10</v>
      </c>
      <c r="SK7151" s="4" t="s">
        <v>9</v>
      </c>
      <c r="SL7151" s="4" t="s">
        <v>6</v>
      </c>
      <c r="SM7151" s="4" t="s">
        <v>8</v>
      </c>
      <c r="SN7151" s="4" t="s">
        <v>10</v>
      </c>
      <c r="SO7151" s="4" t="s">
        <v>10</v>
      </c>
      <c r="SP7151" s="4" t="s">
        <v>9</v>
      </c>
      <c r="SQ7151" s="4" t="s">
        <v>6</v>
      </c>
      <c r="SR7151" s="4" t="s">
        <v>8</v>
      </c>
      <c r="SS7151" s="4" t="s">
        <v>10</v>
      </c>
      <c r="ST7151" s="4" t="s">
        <v>10</v>
      </c>
      <c r="SU7151" s="4" t="s">
        <v>9</v>
      </c>
      <c r="SV7151" s="4" t="s">
        <v>6</v>
      </c>
      <c r="SW7151" s="4" t="s">
        <v>8</v>
      </c>
      <c r="SX7151" s="4" t="s">
        <v>10</v>
      </c>
      <c r="SY7151" s="4" t="s">
        <v>10</v>
      </c>
      <c r="SZ7151" s="4" t="s">
        <v>9</v>
      </c>
      <c r="TA7151" s="4" t="s">
        <v>6</v>
      </c>
      <c r="TB7151" s="4" t="s">
        <v>8</v>
      </c>
      <c r="TC7151" s="4" t="s">
        <v>10</v>
      </c>
      <c r="TD7151" s="4" t="s">
        <v>10</v>
      </c>
      <c r="TE7151" s="4" t="s">
        <v>9</v>
      </c>
      <c r="TF7151" s="4" t="s">
        <v>6</v>
      </c>
      <c r="TG7151" s="4" t="s">
        <v>8</v>
      </c>
      <c r="TH7151" s="4" t="s">
        <v>10</v>
      </c>
      <c r="TI7151" s="4" t="s">
        <v>10</v>
      </c>
      <c r="TJ7151" s="4" t="s">
        <v>9</v>
      </c>
      <c r="TK7151" s="4" t="s">
        <v>6</v>
      </c>
      <c r="TL7151" s="4" t="s">
        <v>8</v>
      </c>
      <c r="TM7151" s="4" t="s">
        <v>10</v>
      </c>
      <c r="TN7151" s="4" t="s">
        <v>10</v>
      </c>
      <c r="TO7151" s="4" t="s">
        <v>9</v>
      </c>
      <c r="TP7151" s="4" t="s">
        <v>6</v>
      </c>
      <c r="TQ7151" s="4" t="s">
        <v>8</v>
      </c>
      <c r="TR7151" s="4" t="s">
        <v>10</v>
      </c>
      <c r="TS7151" s="4" t="s">
        <v>10</v>
      </c>
      <c r="TT7151" s="4" t="s">
        <v>9</v>
      </c>
      <c r="TU7151" s="4" t="s">
        <v>6</v>
      </c>
      <c r="TV7151" s="4" t="s">
        <v>8</v>
      </c>
      <c r="TW7151" s="4" t="s">
        <v>10</v>
      </c>
      <c r="TX7151" s="4" t="s">
        <v>10</v>
      </c>
      <c r="TY7151" s="4" t="s">
        <v>9</v>
      </c>
      <c r="TZ7151" s="4" t="s">
        <v>6</v>
      </c>
      <c r="UA7151" s="4" t="s">
        <v>8</v>
      </c>
      <c r="UB7151" s="4" t="s">
        <v>10</v>
      </c>
      <c r="UC7151" s="4" t="s">
        <v>10</v>
      </c>
      <c r="UD7151" s="4" t="s">
        <v>9</v>
      </c>
      <c r="UE7151" s="4" t="s">
        <v>6</v>
      </c>
      <c r="UF7151" s="4" t="s">
        <v>8</v>
      </c>
      <c r="UG7151" s="4" t="s">
        <v>10</v>
      </c>
      <c r="UH7151" s="4" t="s">
        <v>10</v>
      </c>
      <c r="UI7151" s="4" t="s">
        <v>9</v>
      </c>
      <c r="UJ7151" s="4" t="s">
        <v>6</v>
      </c>
      <c r="UK7151" s="4" t="s">
        <v>8</v>
      </c>
      <c r="UL7151" s="4" t="s">
        <v>10</v>
      </c>
      <c r="UM7151" s="4" t="s">
        <v>10</v>
      </c>
      <c r="UN7151" s="4" t="s">
        <v>9</v>
      </c>
      <c r="UO7151" s="4" t="s">
        <v>6</v>
      </c>
      <c r="UP7151" s="4" t="s">
        <v>8</v>
      </c>
      <c r="UQ7151" s="4" t="s">
        <v>10</v>
      </c>
      <c r="UR7151" s="4" t="s">
        <v>10</v>
      </c>
      <c r="US7151" s="4" t="s">
        <v>9</v>
      </c>
      <c r="UT7151" s="4" t="s">
        <v>6</v>
      </c>
      <c r="UU7151" s="4" t="s">
        <v>8</v>
      </c>
      <c r="UV7151" s="4" t="s">
        <v>10</v>
      </c>
      <c r="UW7151" s="4" t="s">
        <v>10</v>
      </c>
      <c r="UX7151" s="4" t="s">
        <v>9</v>
      </c>
      <c r="UY7151" s="4" t="s">
        <v>6</v>
      </c>
      <c r="UZ7151" s="4" t="s">
        <v>8</v>
      </c>
      <c r="VA7151" s="4" t="s">
        <v>10</v>
      </c>
      <c r="VB7151" s="4" t="s">
        <v>10</v>
      </c>
      <c r="VC7151" s="4" t="s">
        <v>9</v>
      </c>
      <c r="VD7151" s="4" t="s">
        <v>6</v>
      </c>
      <c r="VE7151" s="4" t="s">
        <v>8</v>
      </c>
      <c r="VF7151" s="4" t="s">
        <v>10</v>
      </c>
      <c r="VG7151" s="4" t="s">
        <v>10</v>
      </c>
      <c r="VH7151" s="4" t="s">
        <v>9</v>
      </c>
      <c r="VI7151" s="4" t="s">
        <v>6</v>
      </c>
      <c r="VJ7151" s="4" t="s">
        <v>8</v>
      </c>
      <c r="VK7151" s="4" t="s">
        <v>10</v>
      </c>
      <c r="VL7151" s="4" t="s">
        <v>10</v>
      </c>
      <c r="VM7151" s="4" t="s">
        <v>9</v>
      </c>
      <c r="VN7151" s="4" t="s">
        <v>6</v>
      </c>
      <c r="VO7151" s="4" t="s">
        <v>8</v>
      </c>
      <c r="VP7151" s="4" t="s">
        <v>10</v>
      </c>
      <c r="VQ7151" s="4" t="s">
        <v>10</v>
      </c>
      <c r="VR7151" s="4" t="s">
        <v>9</v>
      </c>
      <c r="VS7151" s="4" t="s">
        <v>6</v>
      </c>
      <c r="VT7151" s="4" t="s">
        <v>8</v>
      </c>
      <c r="VU7151" s="4" t="s">
        <v>10</v>
      </c>
      <c r="VV7151" s="4" t="s">
        <v>10</v>
      </c>
      <c r="VW7151" s="4" t="s">
        <v>9</v>
      </c>
      <c r="VX7151" s="4" t="s">
        <v>6</v>
      </c>
      <c r="VY7151" s="4" t="s">
        <v>8</v>
      </c>
      <c r="VZ7151" s="4" t="s">
        <v>10</v>
      </c>
      <c r="WA7151" s="4" t="s">
        <v>10</v>
      </c>
      <c r="WB7151" s="4" t="s">
        <v>9</v>
      </c>
      <c r="WC7151" s="4" t="s">
        <v>6</v>
      </c>
      <c r="WD7151" s="4" t="s">
        <v>8</v>
      </c>
      <c r="WE7151" s="4" t="s">
        <v>10</v>
      </c>
      <c r="WF7151" s="4" t="s">
        <v>10</v>
      </c>
      <c r="WG7151" s="4" t="s">
        <v>9</v>
      </c>
      <c r="WH7151" s="4" t="s">
        <v>6</v>
      </c>
      <c r="WI7151" s="4" t="s">
        <v>8</v>
      </c>
      <c r="WJ7151" s="4" t="s">
        <v>10</v>
      </c>
      <c r="WK7151" s="4" t="s">
        <v>10</v>
      </c>
      <c r="WL7151" s="4" t="s">
        <v>9</v>
      </c>
      <c r="WM7151" s="4" t="s">
        <v>6</v>
      </c>
      <c r="WN7151" s="4" t="s">
        <v>8</v>
      </c>
      <c r="WO7151" s="4" t="s">
        <v>10</v>
      </c>
      <c r="WP7151" s="4" t="s">
        <v>10</v>
      </c>
      <c r="WQ7151" s="4" t="s">
        <v>9</v>
      </c>
      <c r="WR7151" s="4" t="s">
        <v>6</v>
      </c>
      <c r="WS7151" s="4" t="s">
        <v>8</v>
      </c>
      <c r="WT7151" s="4" t="s">
        <v>10</v>
      </c>
      <c r="WU7151" s="4" t="s">
        <v>10</v>
      </c>
      <c r="WV7151" s="4" t="s">
        <v>9</v>
      </c>
      <c r="WW7151" s="4" t="s">
        <v>6</v>
      </c>
      <c r="WX7151" s="4" t="s">
        <v>8</v>
      </c>
      <c r="WY7151" s="4" t="s">
        <v>10</v>
      </c>
      <c r="WZ7151" s="4" t="s">
        <v>10</v>
      </c>
      <c r="XA7151" s="4" t="s">
        <v>9</v>
      </c>
      <c r="XB7151" s="4" t="s">
        <v>6</v>
      </c>
      <c r="XC7151" s="4" t="s">
        <v>8</v>
      </c>
      <c r="XD7151" s="4" t="s">
        <v>10</v>
      </c>
      <c r="XE7151" s="4" t="s">
        <v>10</v>
      </c>
      <c r="XF7151" s="4" t="s">
        <v>9</v>
      </c>
      <c r="XG7151" s="4" t="s">
        <v>6</v>
      </c>
      <c r="XH7151" s="4" t="s">
        <v>8</v>
      </c>
      <c r="XI7151" s="4" t="s">
        <v>10</v>
      </c>
      <c r="XJ7151" s="4" t="s">
        <v>10</v>
      </c>
      <c r="XK7151" s="4" t="s">
        <v>9</v>
      </c>
      <c r="XL7151" s="4" t="s">
        <v>6</v>
      </c>
      <c r="XM7151" s="4" t="s">
        <v>8</v>
      </c>
      <c r="XN7151" s="4" t="s">
        <v>10</v>
      </c>
      <c r="XO7151" s="4" t="s">
        <v>10</v>
      </c>
      <c r="XP7151" s="4" t="s">
        <v>9</v>
      </c>
      <c r="XQ7151" s="4" t="s">
        <v>6</v>
      </c>
      <c r="XR7151" s="4" t="s">
        <v>8</v>
      </c>
      <c r="XS7151" s="4" t="s">
        <v>10</v>
      </c>
      <c r="XT7151" s="4" t="s">
        <v>10</v>
      </c>
      <c r="XU7151" s="4" t="s">
        <v>9</v>
      </c>
      <c r="XV7151" s="4" t="s">
        <v>6</v>
      </c>
      <c r="XW7151" s="4" t="s">
        <v>8</v>
      </c>
      <c r="XX7151" s="4" t="s">
        <v>10</v>
      </c>
      <c r="XY7151" s="4" t="s">
        <v>10</v>
      </c>
      <c r="XZ7151" s="4" t="s">
        <v>9</v>
      </c>
      <c r="YA7151" s="4" t="s">
        <v>6</v>
      </c>
      <c r="YB7151" s="4" t="s">
        <v>8</v>
      </c>
      <c r="YC7151" s="4" t="s">
        <v>10</v>
      </c>
      <c r="YD7151" s="4" t="s">
        <v>10</v>
      </c>
      <c r="YE7151" s="4" t="s">
        <v>9</v>
      </c>
      <c r="YF7151" s="4" t="s">
        <v>6</v>
      </c>
      <c r="YG7151" s="4" t="s">
        <v>8</v>
      </c>
      <c r="YH7151" s="4" t="s">
        <v>10</v>
      </c>
      <c r="YI7151" s="4" t="s">
        <v>10</v>
      </c>
      <c r="YJ7151" s="4" t="s">
        <v>9</v>
      </c>
      <c r="YK7151" s="4" t="s">
        <v>6</v>
      </c>
      <c r="YL7151" s="4" t="s">
        <v>8</v>
      </c>
      <c r="YM7151" s="4" t="s">
        <v>10</v>
      </c>
      <c r="YN7151" s="4" t="s">
        <v>10</v>
      </c>
      <c r="YO7151" s="4" t="s">
        <v>9</v>
      </c>
      <c r="YP7151" s="4" t="s">
        <v>6</v>
      </c>
      <c r="YQ7151" s="4" t="s">
        <v>8</v>
      </c>
      <c r="YR7151" s="4" t="s">
        <v>10</v>
      </c>
      <c r="YS7151" s="4" t="s">
        <v>10</v>
      </c>
      <c r="YT7151" s="4" t="s">
        <v>9</v>
      </c>
      <c r="YU7151" s="4" t="s">
        <v>6</v>
      </c>
      <c r="YV7151" s="4" t="s">
        <v>8</v>
      </c>
      <c r="YW7151" s="4" t="s">
        <v>10</v>
      </c>
      <c r="YX7151" s="4" t="s">
        <v>10</v>
      </c>
      <c r="YY7151" s="4" t="s">
        <v>9</v>
      </c>
      <c r="YZ7151" s="4" t="s">
        <v>6</v>
      </c>
      <c r="ZA7151" s="4" t="s">
        <v>8</v>
      </c>
      <c r="ZB7151" s="4" t="s">
        <v>10</v>
      </c>
      <c r="ZC7151" s="4" t="s">
        <v>10</v>
      </c>
      <c r="ZD7151" s="4" t="s">
        <v>9</v>
      </c>
      <c r="ZE7151" s="4" t="s">
        <v>6</v>
      </c>
      <c r="ZF7151" s="4" t="s">
        <v>8</v>
      </c>
      <c r="ZG7151" s="4" t="s">
        <v>10</v>
      </c>
      <c r="ZH7151" s="4" t="s">
        <v>10</v>
      </c>
      <c r="ZI7151" s="4" t="s">
        <v>9</v>
      </c>
      <c r="ZJ7151" s="4" t="s">
        <v>6</v>
      </c>
      <c r="ZK7151" s="4" t="s">
        <v>8</v>
      </c>
      <c r="ZL7151" s="4" t="s">
        <v>10</v>
      </c>
      <c r="ZM7151" s="4" t="s">
        <v>10</v>
      </c>
      <c r="ZN7151" s="4" t="s">
        <v>9</v>
      </c>
      <c r="ZO7151" s="4" t="s">
        <v>6</v>
      </c>
      <c r="ZP7151" s="4" t="s">
        <v>8</v>
      </c>
      <c r="ZQ7151" s="4" t="s">
        <v>10</v>
      </c>
      <c r="ZR7151" s="4" t="s">
        <v>10</v>
      </c>
      <c r="ZS7151" s="4" t="s">
        <v>9</v>
      </c>
      <c r="ZT7151" s="4" t="s">
        <v>6</v>
      </c>
      <c r="ZU7151" s="4" t="s">
        <v>8</v>
      </c>
      <c r="ZV7151" s="4" t="s">
        <v>10</v>
      </c>
      <c r="ZW7151" s="4" t="s">
        <v>10</v>
      </c>
      <c r="ZX7151" s="4" t="s">
        <v>9</v>
      </c>
      <c r="ZY7151" s="4" t="s">
        <v>6</v>
      </c>
      <c r="ZZ7151" s="4" t="s">
        <v>8</v>
      </c>
      <c r="AAA7151" s="4" t="s">
        <v>10</v>
      </c>
      <c r="AAB7151" s="4" t="s">
        <v>10</v>
      </c>
      <c r="AAC7151" s="4" t="s">
        <v>9</v>
      </c>
      <c r="AAD7151" s="4" t="s">
        <v>6</v>
      </c>
      <c r="AAE7151" s="4" t="s">
        <v>8</v>
      </c>
      <c r="AAF7151" s="4" t="s">
        <v>10</v>
      </c>
      <c r="AAG7151" s="4" t="s">
        <v>10</v>
      </c>
      <c r="AAH7151" s="4" t="s">
        <v>9</v>
      </c>
      <c r="AAI7151" s="4" t="s">
        <v>6</v>
      </c>
      <c r="AAJ7151" s="4" t="s">
        <v>8</v>
      </c>
      <c r="AAK7151" s="4" t="s">
        <v>10</v>
      </c>
      <c r="AAL7151" s="4" t="s">
        <v>10</v>
      </c>
      <c r="AAM7151" s="4" t="s">
        <v>9</v>
      </c>
      <c r="AAN7151" s="4" t="s">
        <v>6</v>
      </c>
      <c r="AAO7151" s="4" t="s">
        <v>8</v>
      </c>
      <c r="AAP7151" s="4" t="s">
        <v>10</v>
      </c>
      <c r="AAQ7151" s="4" t="s">
        <v>10</v>
      </c>
      <c r="AAR7151" s="4" t="s">
        <v>9</v>
      </c>
      <c r="AAS7151" s="4" t="s">
        <v>6</v>
      </c>
      <c r="AAT7151" s="4" t="s">
        <v>8</v>
      </c>
      <c r="AAU7151" s="4" t="s">
        <v>10</v>
      </c>
      <c r="AAV7151" s="4" t="s">
        <v>10</v>
      </c>
      <c r="AAW7151" s="4" t="s">
        <v>9</v>
      </c>
      <c r="AAX7151" s="4" t="s">
        <v>6</v>
      </c>
      <c r="AAY7151" s="4" t="s">
        <v>8</v>
      </c>
      <c r="AAZ7151" s="4" t="s">
        <v>10</v>
      </c>
      <c r="ABA7151" s="4" t="s">
        <v>10</v>
      </c>
      <c r="ABB7151" s="4" t="s">
        <v>9</v>
      </c>
      <c r="ABC7151" s="4" t="s">
        <v>6</v>
      </c>
      <c r="ABD7151" s="4" t="s">
        <v>8</v>
      </c>
      <c r="ABE7151" s="4" t="s">
        <v>10</v>
      </c>
      <c r="ABF7151" s="4" t="s">
        <v>10</v>
      </c>
      <c r="ABG7151" s="4" t="s">
        <v>9</v>
      </c>
      <c r="ABH7151" s="4" t="s">
        <v>6</v>
      </c>
      <c r="ABI7151" s="4" t="s">
        <v>8</v>
      </c>
      <c r="ABJ7151" s="4" t="s">
        <v>10</v>
      </c>
      <c r="ABK7151" s="4" t="s">
        <v>10</v>
      </c>
      <c r="ABL7151" s="4" t="s">
        <v>9</v>
      </c>
      <c r="ABM7151" s="4" t="s">
        <v>6</v>
      </c>
      <c r="ABN7151" s="4" t="s">
        <v>8</v>
      </c>
      <c r="ABO7151" s="4" t="s">
        <v>10</v>
      </c>
      <c r="ABP7151" s="4" t="s">
        <v>10</v>
      </c>
      <c r="ABQ7151" s="4" t="s">
        <v>9</v>
      </c>
      <c r="ABR7151" s="4" t="s">
        <v>6</v>
      </c>
      <c r="ABS7151" s="4" t="s">
        <v>8</v>
      </c>
      <c r="ABT7151" s="4" t="s">
        <v>10</v>
      </c>
      <c r="ABU7151" s="4" t="s">
        <v>10</v>
      </c>
      <c r="ABV7151" s="4" t="s">
        <v>9</v>
      </c>
      <c r="ABW7151" s="4" t="s">
        <v>6</v>
      </c>
      <c r="ABX7151" s="4" t="s">
        <v>8</v>
      </c>
      <c r="ABY7151" s="4" t="s">
        <v>10</v>
      </c>
      <c r="ABZ7151" s="4" t="s">
        <v>10</v>
      </c>
      <c r="ACA7151" s="4" t="s">
        <v>9</v>
      </c>
      <c r="ACB7151" s="4" t="s">
        <v>6</v>
      </c>
      <c r="ACC7151" s="4" t="s">
        <v>8</v>
      </c>
      <c r="ACD7151" s="4" t="s">
        <v>10</v>
      </c>
      <c r="ACE7151" s="4" t="s">
        <v>10</v>
      </c>
      <c r="ACF7151" s="4" t="s">
        <v>9</v>
      </c>
      <c r="ACG7151" s="4" t="s">
        <v>6</v>
      </c>
      <c r="ACH7151" s="4" t="s">
        <v>8</v>
      </c>
      <c r="ACI7151" s="4" t="s">
        <v>10</v>
      </c>
      <c r="ACJ7151" s="4" t="s">
        <v>10</v>
      </c>
      <c r="ACK7151" s="4" t="s">
        <v>9</v>
      </c>
      <c r="ACL7151" s="4" t="s">
        <v>6</v>
      </c>
      <c r="ACM7151" s="4" t="s">
        <v>8</v>
      </c>
      <c r="ACN7151" s="4" t="s">
        <v>10</v>
      </c>
      <c r="ACO7151" s="4" t="s">
        <v>10</v>
      </c>
      <c r="ACP7151" s="4" t="s">
        <v>9</v>
      </c>
      <c r="ACQ7151" s="4" t="s">
        <v>6</v>
      </c>
      <c r="ACR7151" s="4" t="s">
        <v>8</v>
      </c>
      <c r="ACS7151" s="4" t="s">
        <v>10</v>
      </c>
      <c r="ACT7151" s="4" t="s">
        <v>10</v>
      </c>
      <c r="ACU7151" s="4" t="s">
        <v>9</v>
      </c>
      <c r="ACV7151" s="4" t="s">
        <v>6</v>
      </c>
      <c r="ACW7151" s="4" t="s">
        <v>8</v>
      </c>
      <c r="ACX7151" s="4" t="s">
        <v>10</v>
      </c>
      <c r="ACY7151" s="4" t="s">
        <v>10</v>
      </c>
      <c r="ACZ7151" s="4" t="s">
        <v>9</v>
      </c>
      <c r="ADA7151" s="4" t="s">
        <v>6</v>
      </c>
      <c r="ADB7151" s="4" t="s">
        <v>8</v>
      </c>
      <c r="ADC7151" s="4" t="s">
        <v>10</v>
      </c>
      <c r="ADD7151" s="4" t="s">
        <v>10</v>
      </c>
      <c r="ADE7151" s="4" t="s">
        <v>9</v>
      </c>
      <c r="ADF7151" s="4" t="s">
        <v>6</v>
      </c>
      <c r="ADG7151" s="4" t="s">
        <v>8</v>
      </c>
      <c r="ADH7151" s="4" t="s">
        <v>10</v>
      </c>
      <c r="ADI7151" s="4" t="s">
        <v>10</v>
      </c>
      <c r="ADJ7151" s="4" t="s">
        <v>9</v>
      </c>
      <c r="ADK7151" s="4" t="s">
        <v>6</v>
      </c>
      <c r="ADL7151" s="4" t="s">
        <v>8</v>
      </c>
      <c r="ADM7151" s="4" t="s">
        <v>10</v>
      </c>
      <c r="ADN7151" s="4" t="s">
        <v>10</v>
      </c>
      <c r="ADO7151" s="4" t="s">
        <v>9</v>
      </c>
      <c r="ADP7151" s="4" t="s">
        <v>6</v>
      </c>
      <c r="ADQ7151" s="4" t="s">
        <v>8</v>
      </c>
      <c r="ADR7151" s="4" t="s">
        <v>10</v>
      </c>
      <c r="ADS7151" s="4" t="s">
        <v>10</v>
      </c>
      <c r="ADT7151" s="4" t="s">
        <v>9</v>
      </c>
      <c r="ADU7151" s="4" t="s">
        <v>6</v>
      </c>
      <c r="ADV7151" s="4" t="s">
        <v>8</v>
      </c>
      <c r="ADW7151" s="4" t="s">
        <v>10</v>
      </c>
      <c r="ADX7151" s="4" t="s">
        <v>10</v>
      </c>
      <c r="ADY7151" s="4" t="s">
        <v>9</v>
      </c>
      <c r="ADZ7151" s="4" t="s">
        <v>6</v>
      </c>
      <c r="AEA7151" s="4" t="s">
        <v>8</v>
      </c>
      <c r="AEB7151" s="4" t="s">
        <v>10</v>
      </c>
      <c r="AEC7151" s="4" t="s">
        <v>10</v>
      </c>
      <c r="AED7151" s="4" t="s">
        <v>9</v>
      </c>
      <c r="AEE7151" s="4" t="s">
        <v>6</v>
      </c>
      <c r="AEF7151" s="4" t="s">
        <v>8</v>
      </c>
      <c r="AEG7151" s="4" t="s">
        <v>10</v>
      </c>
      <c r="AEH7151" s="4" t="s">
        <v>10</v>
      </c>
      <c r="AEI7151" s="4" t="s">
        <v>9</v>
      </c>
      <c r="AEJ7151" s="4" t="s">
        <v>6</v>
      </c>
      <c r="AEK7151" s="4" t="s">
        <v>8</v>
      </c>
      <c r="AEL7151" s="4" t="s">
        <v>10</v>
      </c>
      <c r="AEM7151" s="4" t="s">
        <v>10</v>
      </c>
      <c r="AEN7151" s="4" t="s">
        <v>9</v>
      </c>
      <c r="AEO7151" s="4" t="s">
        <v>6</v>
      </c>
      <c r="AEP7151" s="4" t="s">
        <v>8</v>
      </c>
      <c r="AEQ7151" s="4" t="s">
        <v>10</v>
      </c>
      <c r="AER7151" s="4" t="s">
        <v>10</v>
      </c>
      <c r="AES7151" s="4" t="s">
        <v>9</v>
      </c>
      <c r="AET7151" s="4" t="s">
        <v>6</v>
      </c>
      <c r="AEU7151" s="4" t="s">
        <v>8</v>
      </c>
      <c r="AEV7151" s="4" t="s">
        <v>10</v>
      </c>
      <c r="AEW7151" s="4" t="s">
        <v>10</v>
      </c>
      <c r="AEX7151" s="4" t="s">
        <v>9</v>
      </c>
      <c r="AEY7151" s="4" t="s">
        <v>6</v>
      </c>
      <c r="AEZ7151" s="4" t="s">
        <v>8</v>
      </c>
      <c r="AFA7151" s="4" t="s">
        <v>10</v>
      </c>
      <c r="AFB7151" s="4" t="s">
        <v>10</v>
      </c>
      <c r="AFC7151" s="4" t="s">
        <v>9</v>
      </c>
      <c r="AFD7151" s="4" t="s">
        <v>6</v>
      </c>
      <c r="AFE7151" s="4" t="s">
        <v>8</v>
      </c>
      <c r="AFF7151" s="4" t="s">
        <v>10</v>
      </c>
      <c r="AFG7151" s="4" t="s">
        <v>10</v>
      </c>
      <c r="AFH7151" s="4" t="s">
        <v>9</v>
      </c>
      <c r="AFI7151" s="4" t="s">
        <v>6</v>
      </c>
      <c r="AFJ7151" s="4" t="s">
        <v>8</v>
      </c>
      <c r="AFK7151" s="4" t="s">
        <v>10</v>
      </c>
      <c r="AFL7151" s="4" t="s">
        <v>10</v>
      </c>
      <c r="AFM7151" s="4" t="s">
        <v>9</v>
      </c>
      <c r="AFN7151" s="4" t="s">
        <v>6</v>
      </c>
      <c r="AFO7151" s="4" t="s">
        <v>8</v>
      </c>
      <c r="AFP7151" s="4" t="s">
        <v>10</v>
      </c>
      <c r="AFQ7151" s="4" t="s">
        <v>10</v>
      </c>
      <c r="AFR7151" s="4" t="s">
        <v>9</v>
      </c>
      <c r="AFS7151" s="4" t="s">
        <v>6</v>
      </c>
      <c r="AFT7151" s="4" t="s">
        <v>8</v>
      </c>
      <c r="AFU7151" s="4" t="s">
        <v>10</v>
      </c>
      <c r="AFV7151" s="4" t="s">
        <v>10</v>
      </c>
      <c r="AFW7151" s="4" t="s">
        <v>9</v>
      </c>
      <c r="AFX7151" s="4" t="s">
        <v>6</v>
      </c>
      <c r="AFY7151" s="4" t="s">
        <v>8</v>
      </c>
      <c r="AFZ7151" s="4" t="s">
        <v>10</v>
      </c>
      <c r="AGA7151" s="4" t="s">
        <v>10</v>
      </c>
      <c r="AGB7151" s="4" t="s">
        <v>9</v>
      </c>
      <c r="AGC7151" s="4" t="s">
        <v>6</v>
      </c>
      <c r="AGD7151" s="4" t="s">
        <v>8</v>
      </c>
      <c r="AGE7151" s="4" t="s">
        <v>10</v>
      </c>
      <c r="AGF7151" s="4" t="s">
        <v>10</v>
      </c>
      <c r="AGG7151" s="4" t="s">
        <v>9</v>
      </c>
      <c r="AGH7151" s="4" t="s">
        <v>6</v>
      </c>
      <c r="AGI7151" s="4" t="s">
        <v>8</v>
      </c>
      <c r="AGJ7151" s="4" t="s">
        <v>10</v>
      </c>
      <c r="AGK7151" s="4" t="s">
        <v>10</v>
      </c>
      <c r="AGL7151" s="4" t="s">
        <v>9</v>
      </c>
      <c r="AGM7151" s="4" t="s">
        <v>6</v>
      </c>
      <c r="AGN7151" s="4" t="s">
        <v>8</v>
      </c>
      <c r="AGO7151" s="4" t="s">
        <v>10</v>
      </c>
      <c r="AGP7151" s="4" t="s">
        <v>10</v>
      </c>
      <c r="AGQ7151" s="4" t="s">
        <v>9</v>
      </c>
      <c r="AGR7151" s="4" t="s">
        <v>6</v>
      </c>
      <c r="AGS7151" s="4" t="s">
        <v>8</v>
      </c>
      <c r="AGT7151" s="4" t="s">
        <v>10</v>
      </c>
      <c r="AGU7151" s="4" t="s">
        <v>10</v>
      </c>
      <c r="AGV7151" s="4" t="s">
        <v>9</v>
      </c>
      <c r="AGW7151" s="4" t="s">
        <v>6</v>
      </c>
      <c r="AGX7151" s="4" t="s">
        <v>8</v>
      </c>
      <c r="AGY7151" s="4" t="s">
        <v>10</v>
      </c>
      <c r="AGZ7151" s="4" t="s">
        <v>10</v>
      </c>
      <c r="AHA7151" s="4" t="s">
        <v>9</v>
      </c>
      <c r="AHB7151" s="4" t="s">
        <v>6</v>
      </c>
      <c r="AHC7151" s="4" t="s">
        <v>8</v>
      </c>
      <c r="AHD7151" s="4" t="s">
        <v>10</v>
      </c>
      <c r="AHE7151" s="4" t="s">
        <v>10</v>
      </c>
      <c r="AHF7151" s="4" t="s">
        <v>9</v>
      </c>
      <c r="AHG7151" s="4" t="s">
        <v>6</v>
      </c>
      <c r="AHH7151" s="4" t="s">
        <v>8</v>
      </c>
      <c r="AHI7151" s="4" t="s">
        <v>10</v>
      </c>
      <c r="AHJ7151" s="4" t="s">
        <v>10</v>
      </c>
      <c r="AHK7151" s="4" t="s">
        <v>9</v>
      </c>
      <c r="AHL7151" s="4" t="s">
        <v>6</v>
      </c>
      <c r="AHM7151" s="4" t="s">
        <v>8</v>
      </c>
      <c r="AHN7151" s="4" t="s">
        <v>10</v>
      </c>
      <c r="AHO7151" s="4" t="s">
        <v>10</v>
      </c>
      <c r="AHP7151" s="4" t="s">
        <v>9</v>
      </c>
      <c r="AHQ7151" s="4" t="s">
        <v>6</v>
      </c>
      <c r="AHR7151" s="4" t="s">
        <v>8</v>
      </c>
      <c r="AHS7151" s="4" t="s">
        <v>10</v>
      </c>
      <c r="AHT7151" s="4" t="s">
        <v>10</v>
      </c>
      <c r="AHU7151" s="4" t="s">
        <v>9</v>
      </c>
      <c r="AHV7151" s="4" t="s">
        <v>6</v>
      </c>
      <c r="AHW7151" s="4" t="s">
        <v>8</v>
      </c>
      <c r="AHX7151" s="4" t="s">
        <v>10</v>
      </c>
      <c r="AHY7151" s="4" t="s">
        <v>10</v>
      </c>
      <c r="AHZ7151" s="4" t="s">
        <v>9</v>
      </c>
      <c r="AIA7151" s="4" t="s">
        <v>6</v>
      </c>
      <c r="AIB7151" s="4" t="s">
        <v>8</v>
      </c>
      <c r="AIC7151" s="4" t="s">
        <v>10</v>
      </c>
      <c r="AID7151" s="4" t="s">
        <v>10</v>
      </c>
      <c r="AIE7151" s="4" t="s">
        <v>9</v>
      </c>
      <c r="AIF7151" s="4" t="s">
        <v>6</v>
      </c>
      <c r="AIG7151" s="4" t="s">
        <v>8</v>
      </c>
      <c r="AIH7151" s="4" t="s">
        <v>10</v>
      </c>
      <c r="AII7151" s="4" t="s">
        <v>10</v>
      </c>
      <c r="AIJ7151" s="4" t="s">
        <v>9</v>
      </c>
      <c r="AIK7151" s="4" t="s">
        <v>6</v>
      </c>
      <c r="AIL7151" s="4" t="s">
        <v>8</v>
      </c>
      <c r="AIM7151" s="4" t="s">
        <v>10</v>
      </c>
      <c r="AIN7151" s="4" t="s">
        <v>10</v>
      </c>
      <c r="AIO7151" s="4" t="s">
        <v>9</v>
      </c>
      <c r="AIP7151" s="4" t="s">
        <v>6</v>
      </c>
      <c r="AIQ7151" s="4" t="s">
        <v>8</v>
      </c>
      <c r="AIR7151" s="4" t="s">
        <v>10</v>
      </c>
      <c r="AIS7151" s="4" t="s">
        <v>10</v>
      </c>
      <c r="AIT7151" s="4" t="s">
        <v>9</v>
      </c>
      <c r="AIU7151" s="4" t="s">
        <v>6</v>
      </c>
      <c r="AIV7151" s="4" t="s">
        <v>8</v>
      </c>
      <c r="AIW7151" s="4" t="s">
        <v>10</v>
      </c>
      <c r="AIX7151" s="4" t="s">
        <v>10</v>
      </c>
      <c r="AIY7151" s="4" t="s">
        <v>9</v>
      </c>
      <c r="AIZ7151" s="4" t="s">
        <v>6</v>
      </c>
      <c r="AJA7151" s="4" t="s">
        <v>8</v>
      </c>
      <c r="AJB7151" s="4" t="s">
        <v>10</v>
      </c>
      <c r="AJC7151" s="4" t="s">
        <v>10</v>
      </c>
      <c r="AJD7151" s="4" t="s">
        <v>9</v>
      </c>
      <c r="AJE7151" s="4" t="s">
        <v>6</v>
      </c>
      <c r="AJF7151" s="4" t="s">
        <v>8</v>
      </c>
      <c r="AJG7151" s="4" t="s">
        <v>10</v>
      </c>
      <c r="AJH7151" s="4" t="s">
        <v>10</v>
      </c>
      <c r="AJI7151" s="4" t="s">
        <v>9</v>
      </c>
      <c r="AJJ7151" s="4" t="s">
        <v>6</v>
      </c>
      <c r="AJK7151" s="4" t="s">
        <v>8</v>
      </c>
      <c r="AJL7151" s="4" t="s">
        <v>10</v>
      </c>
      <c r="AJM7151" s="4" t="s">
        <v>10</v>
      </c>
      <c r="AJN7151" s="4" t="s">
        <v>9</v>
      </c>
      <c r="AJO7151" s="4" t="s">
        <v>6</v>
      </c>
      <c r="AJP7151" s="4" t="s">
        <v>8</v>
      </c>
      <c r="AJQ7151" s="4" t="s">
        <v>10</v>
      </c>
      <c r="AJR7151" s="4" t="s">
        <v>10</v>
      </c>
      <c r="AJS7151" s="4" t="s">
        <v>9</v>
      </c>
      <c r="AJT7151" s="4" t="s">
        <v>6</v>
      </c>
      <c r="AJU7151" s="4" t="s">
        <v>8</v>
      </c>
      <c r="AJV7151" s="4" t="s">
        <v>10</v>
      </c>
      <c r="AJW7151" s="4" t="s">
        <v>10</v>
      </c>
      <c r="AJX7151" s="4" t="s">
        <v>9</v>
      </c>
      <c r="AJY7151" s="4" t="s">
        <v>6</v>
      </c>
      <c r="AJZ7151" s="4" t="s">
        <v>8</v>
      </c>
      <c r="AKA7151" s="4" t="s">
        <v>10</v>
      </c>
      <c r="AKB7151" s="4" t="s">
        <v>10</v>
      </c>
      <c r="AKC7151" s="4" t="s">
        <v>9</v>
      </c>
      <c r="AKD7151" s="4" t="s">
        <v>6</v>
      </c>
      <c r="AKE7151" s="4" t="s">
        <v>8</v>
      </c>
      <c r="AKF7151" s="4" t="s">
        <v>10</v>
      </c>
      <c r="AKG7151" s="4" t="s">
        <v>10</v>
      </c>
      <c r="AKH7151" s="4" t="s">
        <v>9</v>
      </c>
      <c r="AKI7151" s="4" t="s">
        <v>6</v>
      </c>
      <c r="AKJ7151" s="4" t="s">
        <v>8</v>
      </c>
      <c r="AKK7151" s="4" t="s">
        <v>10</v>
      </c>
      <c r="AKL7151" s="4" t="s">
        <v>10</v>
      </c>
      <c r="AKM7151" s="4" t="s">
        <v>9</v>
      </c>
      <c r="AKN7151" s="4" t="s">
        <v>6</v>
      </c>
      <c r="AKO7151" s="4" t="s">
        <v>8</v>
      </c>
      <c r="AKP7151" s="4" t="s">
        <v>10</v>
      </c>
      <c r="AKQ7151" s="4" t="s">
        <v>10</v>
      </c>
      <c r="AKR7151" s="4" t="s">
        <v>9</v>
      </c>
      <c r="AKS7151" s="4" t="s">
        <v>6</v>
      </c>
      <c r="AKT7151" s="4" t="s">
        <v>8</v>
      </c>
      <c r="AKU7151" s="4" t="s">
        <v>10</v>
      </c>
      <c r="AKV7151" s="4" t="s">
        <v>10</v>
      </c>
      <c r="AKW7151" s="4" t="s">
        <v>9</v>
      </c>
      <c r="AKX7151" s="4" t="s">
        <v>6</v>
      </c>
      <c r="AKY7151" s="4" t="s">
        <v>8</v>
      </c>
      <c r="AKZ7151" s="4" t="s">
        <v>10</v>
      </c>
      <c r="ALA7151" s="4" t="s">
        <v>10</v>
      </c>
      <c r="ALB7151" s="4" t="s">
        <v>9</v>
      </c>
      <c r="ALC7151" s="4" t="s">
        <v>6</v>
      </c>
      <c r="ALD7151" s="4" t="s">
        <v>8</v>
      </c>
      <c r="ALE7151" s="4" t="s">
        <v>10</v>
      </c>
      <c r="ALF7151" s="4" t="s">
        <v>10</v>
      </c>
      <c r="ALG7151" s="4" t="s">
        <v>9</v>
      </c>
      <c r="ALH7151" s="4" t="s">
        <v>6</v>
      </c>
      <c r="ALI7151" s="4" t="s">
        <v>8</v>
      </c>
      <c r="ALJ7151" s="4" t="s">
        <v>10</v>
      </c>
      <c r="ALK7151" s="4" t="s">
        <v>10</v>
      </c>
      <c r="ALL7151" s="4" t="s">
        <v>9</v>
      </c>
      <c r="ALM7151" s="4" t="s">
        <v>6</v>
      </c>
      <c r="ALN7151" s="4" t="s">
        <v>8</v>
      </c>
      <c r="ALO7151" s="4" t="s">
        <v>10</v>
      </c>
      <c r="ALP7151" s="4" t="s">
        <v>10</v>
      </c>
      <c r="ALQ7151" s="4" t="s">
        <v>9</v>
      </c>
      <c r="ALR7151" s="4" t="s">
        <v>6</v>
      </c>
      <c r="ALS7151" s="4" t="s">
        <v>8</v>
      </c>
      <c r="ALT7151" s="4" t="s">
        <v>10</v>
      </c>
      <c r="ALU7151" s="4" t="s">
        <v>10</v>
      </c>
      <c r="ALV7151" s="4" t="s">
        <v>9</v>
      </c>
      <c r="ALW7151" s="4" t="s">
        <v>6</v>
      </c>
      <c r="ALX7151" s="4" t="s">
        <v>8</v>
      </c>
      <c r="ALY7151" s="4" t="s">
        <v>10</v>
      </c>
      <c r="ALZ7151" s="4" t="s">
        <v>10</v>
      </c>
      <c r="AMA7151" s="4" t="s">
        <v>9</v>
      </c>
      <c r="AMB7151" s="4" t="s">
        <v>6</v>
      </c>
      <c r="AMC7151" s="4" t="s">
        <v>8</v>
      </c>
      <c r="AMD7151" s="4" t="s">
        <v>10</v>
      </c>
      <c r="AME7151" s="4" t="s">
        <v>10</v>
      </c>
      <c r="AMF7151" s="4" t="s">
        <v>9</v>
      </c>
      <c r="AMG7151" s="4" t="s">
        <v>6</v>
      </c>
      <c r="AMH7151" s="4" t="s">
        <v>8</v>
      </c>
      <c r="AMI7151" s="4" t="s">
        <v>10</v>
      </c>
      <c r="AMJ7151" s="4" t="s">
        <v>10</v>
      </c>
      <c r="AMK7151" s="4" t="s">
        <v>9</v>
      </c>
      <c r="AML7151" s="4" t="s">
        <v>6</v>
      </c>
      <c r="AMM7151" s="4" t="s">
        <v>8</v>
      </c>
      <c r="AMN7151" s="4" t="s">
        <v>10</v>
      </c>
      <c r="AMO7151" s="4" t="s">
        <v>10</v>
      </c>
      <c r="AMP7151" s="4" t="s">
        <v>9</v>
      </c>
      <c r="AMQ7151" s="4" t="s">
        <v>6</v>
      </c>
      <c r="AMR7151" s="4" t="s">
        <v>8</v>
      </c>
      <c r="AMS7151" s="4" t="s">
        <v>10</v>
      </c>
      <c r="AMT7151" s="4" t="s">
        <v>10</v>
      </c>
      <c r="AMU7151" s="4" t="s">
        <v>9</v>
      </c>
      <c r="AMV7151" s="4" t="s">
        <v>6</v>
      </c>
      <c r="AMW7151" s="4" t="s">
        <v>8</v>
      </c>
      <c r="AMX7151" s="4" t="s">
        <v>10</v>
      </c>
      <c r="AMY7151" s="4" t="s">
        <v>10</v>
      </c>
      <c r="AMZ7151" s="4" t="s">
        <v>9</v>
      </c>
      <c r="ANA7151" s="4" t="s">
        <v>6</v>
      </c>
      <c r="ANB7151" s="4" t="s">
        <v>8</v>
      </c>
      <c r="ANC7151" s="4" t="s">
        <v>10</v>
      </c>
      <c r="AND7151" s="4" t="s">
        <v>10</v>
      </c>
      <c r="ANE7151" s="4" t="s">
        <v>9</v>
      </c>
      <c r="ANF7151" s="4" t="s">
        <v>6</v>
      </c>
      <c r="ANG7151" s="4" t="s">
        <v>8</v>
      </c>
    </row>
    <row r="7152" spans="1:7">
      <c r="A7152" t="n">
        <v>58640</v>
      </c>
      <c r="B7152" s="83" t="n">
        <v>257</v>
      </c>
      <c r="C7152" s="7" t="n">
        <v>3</v>
      </c>
      <c r="D7152" s="7" t="n">
        <v>65533</v>
      </c>
      <c r="E7152" s="7" t="n">
        <v>0</v>
      </c>
      <c r="F7152" s="7" t="s">
        <v>122</v>
      </c>
      <c r="G7152" s="7" t="n">
        <f t="normal" ca="1">32-LENB(INDIRECT(ADDRESS(7152,6)))</f>
        <v>0</v>
      </c>
      <c r="H7152" s="7" t="n">
        <v>3</v>
      </c>
      <c r="I7152" s="7" t="n">
        <v>65533</v>
      </c>
      <c r="J7152" s="7" t="n">
        <v>0</v>
      </c>
      <c r="K7152" s="7" t="s">
        <v>123</v>
      </c>
      <c r="L7152" s="7" t="n">
        <f t="normal" ca="1">32-LENB(INDIRECT(ADDRESS(7152,11)))</f>
        <v>0</v>
      </c>
      <c r="M7152" s="7" t="n">
        <v>3</v>
      </c>
      <c r="N7152" s="7" t="n">
        <v>65533</v>
      </c>
      <c r="O7152" s="7" t="n">
        <v>0</v>
      </c>
      <c r="P7152" s="7" t="s">
        <v>124</v>
      </c>
      <c r="Q7152" s="7" t="n">
        <f t="normal" ca="1">32-LENB(INDIRECT(ADDRESS(7152,16)))</f>
        <v>0</v>
      </c>
      <c r="R7152" s="7" t="n">
        <v>3</v>
      </c>
      <c r="S7152" s="7" t="n">
        <v>65533</v>
      </c>
      <c r="T7152" s="7" t="n">
        <v>0</v>
      </c>
      <c r="U7152" s="7" t="s">
        <v>125</v>
      </c>
      <c r="V7152" s="7" t="n">
        <f t="normal" ca="1">32-LENB(INDIRECT(ADDRESS(7152,21)))</f>
        <v>0</v>
      </c>
      <c r="W7152" s="7" t="n">
        <v>3</v>
      </c>
      <c r="X7152" s="7" t="n">
        <v>65533</v>
      </c>
      <c r="Y7152" s="7" t="n">
        <v>0</v>
      </c>
      <c r="Z7152" s="7" t="s">
        <v>33</v>
      </c>
      <c r="AA7152" s="7" t="n">
        <f t="normal" ca="1">32-LENB(INDIRECT(ADDRESS(7152,26)))</f>
        <v>0</v>
      </c>
      <c r="AB7152" s="7" t="n">
        <v>3</v>
      </c>
      <c r="AC7152" s="7" t="n">
        <v>65533</v>
      </c>
      <c r="AD7152" s="7" t="n">
        <v>0</v>
      </c>
      <c r="AE7152" s="7" t="s">
        <v>126</v>
      </c>
      <c r="AF7152" s="7" t="n">
        <f t="normal" ca="1">32-LENB(INDIRECT(ADDRESS(7152,31)))</f>
        <v>0</v>
      </c>
      <c r="AG7152" s="7" t="n">
        <v>3</v>
      </c>
      <c r="AH7152" s="7" t="n">
        <v>65533</v>
      </c>
      <c r="AI7152" s="7" t="n">
        <v>0</v>
      </c>
      <c r="AJ7152" s="7" t="s">
        <v>127</v>
      </c>
      <c r="AK7152" s="7" t="n">
        <f t="normal" ca="1">32-LENB(INDIRECT(ADDRESS(7152,36)))</f>
        <v>0</v>
      </c>
      <c r="AL7152" s="7" t="n">
        <v>3</v>
      </c>
      <c r="AM7152" s="7" t="n">
        <v>65533</v>
      </c>
      <c r="AN7152" s="7" t="n">
        <v>0</v>
      </c>
      <c r="AO7152" s="7" t="s">
        <v>128</v>
      </c>
      <c r="AP7152" s="7" t="n">
        <f t="normal" ca="1">32-LENB(INDIRECT(ADDRESS(7152,41)))</f>
        <v>0</v>
      </c>
      <c r="AQ7152" s="7" t="n">
        <v>3</v>
      </c>
      <c r="AR7152" s="7" t="n">
        <v>65533</v>
      </c>
      <c r="AS7152" s="7" t="n">
        <v>0</v>
      </c>
      <c r="AT7152" s="7" t="s">
        <v>129</v>
      </c>
      <c r="AU7152" s="7" t="n">
        <f t="normal" ca="1">32-LENB(INDIRECT(ADDRESS(7152,46)))</f>
        <v>0</v>
      </c>
      <c r="AV7152" s="7" t="n">
        <v>3</v>
      </c>
      <c r="AW7152" s="7" t="n">
        <v>65533</v>
      </c>
      <c r="AX7152" s="7" t="n">
        <v>0</v>
      </c>
      <c r="AY7152" s="7" t="s">
        <v>130</v>
      </c>
      <c r="AZ7152" s="7" t="n">
        <f t="normal" ca="1">32-LENB(INDIRECT(ADDRESS(7152,51)))</f>
        <v>0</v>
      </c>
      <c r="BA7152" s="7" t="n">
        <v>3</v>
      </c>
      <c r="BB7152" s="7" t="n">
        <v>65533</v>
      </c>
      <c r="BC7152" s="7" t="n">
        <v>0</v>
      </c>
      <c r="BD7152" s="7" t="s">
        <v>131</v>
      </c>
      <c r="BE7152" s="7" t="n">
        <f t="normal" ca="1">32-LENB(INDIRECT(ADDRESS(7152,56)))</f>
        <v>0</v>
      </c>
      <c r="BF7152" s="7" t="n">
        <v>3</v>
      </c>
      <c r="BG7152" s="7" t="n">
        <v>65533</v>
      </c>
      <c r="BH7152" s="7" t="n">
        <v>0</v>
      </c>
      <c r="BI7152" s="7" t="s">
        <v>132</v>
      </c>
      <c r="BJ7152" s="7" t="n">
        <f t="normal" ca="1">32-LENB(INDIRECT(ADDRESS(7152,61)))</f>
        <v>0</v>
      </c>
      <c r="BK7152" s="7" t="n">
        <v>3</v>
      </c>
      <c r="BL7152" s="7" t="n">
        <v>65533</v>
      </c>
      <c r="BM7152" s="7" t="n">
        <v>0</v>
      </c>
      <c r="BN7152" s="7" t="s">
        <v>133</v>
      </c>
      <c r="BO7152" s="7" t="n">
        <f t="normal" ca="1">32-LENB(INDIRECT(ADDRESS(7152,66)))</f>
        <v>0</v>
      </c>
      <c r="BP7152" s="7" t="n">
        <v>3</v>
      </c>
      <c r="BQ7152" s="7" t="n">
        <v>65533</v>
      </c>
      <c r="BR7152" s="7" t="n">
        <v>0</v>
      </c>
      <c r="BS7152" s="7" t="s">
        <v>134</v>
      </c>
      <c r="BT7152" s="7" t="n">
        <f t="normal" ca="1">32-LENB(INDIRECT(ADDRESS(7152,71)))</f>
        <v>0</v>
      </c>
      <c r="BU7152" s="7" t="n">
        <v>3</v>
      </c>
      <c r="BV7152" s="7" t="n">
        <v>65533</v>
      </c>
      <c r="BW7152" s="7" t="n">
        <v>0</v>
      </c>
      <c r="BX7152" s="7" t="s">
        <v>135</v>
      </c>
      <c r="BY7152" s="7" t="n">
        <f t="normal" ca="1">32-LENB(INDIRECT(ADDRESS(7152,76)))</f>
        <v>0</v>
      </c>
      <c r="BZ7152" s="7" t="n">
        <v>3</v>
      </c>
      <c r="CA7152" s="7" t="n">
        <v>65533</v>
      </c>
      <c r="CB7152" s="7" t="n">
        <v>0</v>
      </c>
      <c r="CC7152" s="7" t="s">
        <v>136</v>
      </c>
      <c r="CD7152" s="7" t="n">
        <f t="normal" ca="1">32-LENB(INDIRECT(ADDRESS(7152,81)))</f>
        <v>0</v>
      </c>
      <c r="CE7152" s="7" t="n">
        <v>3</v>
      </c>
      <c r="CF7152" s="7" t="n">
        <v>65533</v>
      </c>
      <c r="CG7152" s="7" t="n">
        <v>0</v>
      </c>
      <c r="CH7152" s="7" t="s">
        <v>137</v>
      </c>
      <c r="CI7152" s="7" t="n">
        <f t="normal" ca="1">32-LENB(INDIRECT(ADDRESS(7152,86)))</f>
        <v>0</v>
      </c>
      <c r="CJ7152" s="7" t="n">
        <v>3</v>
      </c>
      <c r="CK7152" s="7" t="n">
        <v>65533</v>
      </c>
      <c r="CL7152" s="7" t="n">
        <v>0</v>
      </c>
      <c r="CM7152" s="7" t="s">
        <v>138</v>
      </c>
      <c r="CN7152" s="7" t="n">
        <f t="normal" ca="1">32-LENB(INDIRECT(ADDRESS(7152,91)))</f>
        <v>0</v>
      </c>
      <c r="CO7152" s="7" t="n">
        <v>9</v>
      </c>
      <c r="CP7152" s="7" t="n">
        <v>7036</v>
      </c>
      <c r="CQ7152" s="7" t="n">
        <v>0</v>
      </c>
      <c r="CR7152" s="7" t="s">
        <v>237</v>
      </c>
      <c r="CS7152" s="7" t="n">
        <f t="normal" ca="1">32-LENB(INDIRECT(ADDRESS(7152,96)))</f>
        <v>0</v>
      </c>
      <c r="CT7152" s="7" t="n">
        <v>4</v>
      </c>
      <c r="CU7152" s="7" t="n">
        <v>65533</v>
      </c>
      <c r="CV7152" s="7" t="n">
        <v>2236</v>
      </c>
      <c r="CW7152" s="7" t="s">
        <v>12</v>
      </c>
      <c r="CX7152" s="7" t="n">
        <f t="normal" ca="1">32-LENB(INDIRECT(ADDRESS(7152,101)))</f>
        <v>0</v>
      </c>
      <c r="CY7152" s="7" t="n">
        <v>4</v>
      </c>
      <c r="CZ7152" s="7" t="n">
        <v>65533</v>
      </c>
      <c r="DA7152" s="7" t="n">
        <v>2108</v>
      </c>
      <c r="DB7152" s="7" t="s">
        <v>12</v>
      </c>
      <c r="DC7152" s="7" t="n">
        <f t="normal" ca="1">32-LENB(INDIRECT(ADDRESS(7152,106)))</f>
        <v>0</v>
      </c>
      <c r="DD7152" s="7" t="n">
        <v>4</v>
      </c>
      <c r="DE7152" s="7" t="n">
        <v>65533</v>
      </c>
      <c r="DF7152" s="7" t="n">
        <v>5320</v>
      </c>
      <c r="DG7152" s="7" t="s">
        <v>12</v>
      </c>
      <c r="DH7152" s="7" t="n">
        <f t="normal" ca="1">32-LENB(INDIRECT(ADDRESS(7152,111)))</f>
        <v>0</v>
      </c>
      <c r="DI7152" s="7" t="n">
        <v>4</v>
      </c>
      <c r="DJ7152" s="7" t="n">
        <v>65533</v>
      </c>
      <c r="DK7152" s="7" t="n">
        <v>5321</v>
      </c>
      <c r="DL7152" s="7" t="s">
        <v>12</v>
      </c>
      <c r="DM7152" s="7" t="n">
        <f t="normal" ca="1">32-LENB(INDIRECT(ADDRESS(7152,116)))</f>
        <v>0</v>
      </c>
      <c r="DN7152" s="7" t="n">
        <v>4</v>
      </c>
      <c r="DO7152" s="7" t="n">
        <v>65533</v>
      </c>
      <c r="DP7152" s="7" t="n">
        <v>4548</v>
      </c>
      <c r="DQ7152" s="7" t="s">
        <v>12</v>
      </c>
      <c r="DR7152" s="7" t="n">
        <f t="normal" ca="1">32-LENB(INDIRECT(ADDRESS(7152,121)))</f>
        <v>0</v>
      </c>
      <c r="DS7152" s="7" t="n">
        <v>7</v>
      </c>
      <c r="DT7152" s="7" t="n">
        <v>65533</v>
      </c>
      <c r="DU7152" s="7" t="n">
        <v>17445</v>
      </c>
      <c r="DV7152" s="7" t="s">
        <v>12</v>
      </c>
      <c r="DW7152" s="7" t="n">
        <f t="normal" ca="1">32-LENB(INDIRECT(ADDRESS(7152,126)))</f>
        <v>0</v>
      </c>
      <c r="DX7152" s="7" t="n">
        <v>7</v>
      </c>
      <c r="DY7152" s="7" t="n">
        <v>65533</v>
      </c>
      <c r="DZ7152" s="7" t="n">
        <v>31375</v>
      </c>
      <c r="EA7152" s="7" t="s">
        <v>12</v>
      </c>
      <c r="EB7152" s="7" t="n">
        <f t="normal" ca="1">32-LENB(INDIRECT(ADDRESS(7152,131)))</f>
        <v>0</v>
      </c>
      <c r="EC7152" s="7" t="n">
        <v>7</v>
      </c>
      <c r="ED7152" s="7" t="n">
        <v>65533</v>
      </c>
      <c r="EE7152" s="7" t="n">
        <v>28466</v>
      </c>
      <c r="EF7152" s="7" t="s">
        <v>12</v>
      </c>
      <c r="EG7152" s="7" t="n">
        <f t="normal" ca="1">32-LENB(INDIRECT(ADDRESS(7152,136)))</f>
        <v>0</v>
      </c>
      <c r="EH7152" s="7" t="n">
        <v>7</v>
      </c>
      <c r="EI7152" s="7" t="n">
        <v>65533</v>
      </c>
      <c r="EJ7152" s="7" t="n">
        <v>28467</v>
      </c>
      <c r="EK7152" s="7" t="s">
        <v>12</v>
      </c>
      <c r="EL7152" s="7" t="n">
        <f t="normal" ca="1">32-LENB(INDIRECT(ADDRESS(7152,141)))</f>
        <v>0</v>
      </c>
      <c r="EM7152" s="7" t="n">
        <v>7</v>
      </c>
      <c r="EN7152" s="7" t="n">
        <v>65533</v>
      </c>
      <c r="EO7152" s="7" t="n">
        <v>52789</v>
      </c>
      <c r="EP7152" s="7" t="s">
        <v>12</v>
      </c>
      <c r="EQ7152" s="7" t="n">
        <f t="normal" ca="1">32-LENB(INDIRECT(ADDRESS(7152,146)))</f>
        <v>0</v>
      </c>
      <c r="ER7152" s="7" t="n">
        <v>7</v>
      </c>
      <c r="ES7152" s="7" t="n">
        <v>65533</v>
      </c>
      <c r="ET7152" s="7" t="n">
        <v>52790</v>
      </c>
      <c r="EU7152" s="7" t="s">
        <v>12</v>
      </c>
      <c r="EV7152" s="7" t="n">
        <f t="normal" ca="1">32-LENB(INDIRECT(ADDRESS(7152,151)))</f>
        <v>0</v>
      </c>
      <c r="EW7152" s="7" t="n">
        <v>7</v>
      </c>
      <c r="EX7152" s="7" t="n">
        <v>65533</v>
      </c>
      <c r="EY7152" s="7" t="n">
        <v>52791</v>
      </c>
      <c r="EZ7152" s="7" t="s">
        <v>12</v>
      </c>
      <c r="FA7152" s="7" t="n">
        <f t="normal" ca="1">32-LENB(INDIRECT(ADDRESS(7152,156)))</f>
        <v>0</v>
      </c>
      <c r="FB7152" s="7" t="n">
        <v>4</v>
      </c>
      <c r="FC7152" s="7" t="n">
        <v>65533</v>
      </c>
      <c r="FD7152" s="7" t="n">
        <v>2004</v>
      </c>
      <c r="FE7152" s="7" t="s">
        <v>12</v>
      </c>
      <c r="FF7152" s="7" t="n">
        <f t="normal" ca="1">32-LENB(INDIRECT(ADDRESS(7152,161)))</f>
        <v>0</v>
      </c>
      <c r="FG7152" s="7" t="n">
        <v>7</v>
      </c>
      <c r="FH7152" s="7" t="n">
        <v>65533</v>
      </c>
      <c r="FI7152" s="7" t="n">
        <v>17446</v>
      </c>
      <c r="FJ7152" s="7" t="s">
        <v>12</v>
      </c>
      <c r="FK7152" s="7" t="n">
        <f t="normal" ca="1">32-LENB(INDIRECT(ADDRESS(7152,166)))</f>
        <v>0</v>
      </c>
      <c r="FL7152" s="7" t="n">
        <v>7</v>
      </c>
      <c r="FM7152" s="7" t="n">
        <v>65533</v>
      </c>
      <c r="FN7152" s="7" t="n">
        <v>52792</v>
      </c>
      <c r="FO7152" s="7" t="s">
        <v>12</v>
      </c>
      <c r="FP7152" s="7" t="n">
        <f t="normal" ca="1">32-LENB(INDIRECT(ADDRESS(7152,171)))</f>
        <v>0</v>
      </c>
      <c r="FQ7152" s="7" t="n">
        <v>7</v>
      </c>
      <c r="FR7152" s="7" t="n">
        <v>65533</v>
      </c>
      <c r="FS7152" s="7" t="n">
        <v>28468</v>
      </c>
      <c r="FT7152" s="7" t="s">
        <v>12</v>
      </c>
      <c r="FU7152" s="7" t="n">
        <f t="normal" ca="1">32-LENB(INDIRECT(ADDRESS(7152,176)))</f>
        <v>0</v>
      </c>
      <c r="FV7152" s="7" t="n">
        <v>7</v>
      </c>
      <c r="FW7152" s="7" t="n">
        <v>65533</v>
      </c>
      <c r="FX7152" s="7" t="n">
        <v>39393</v>
      </c>
      <c r="FY7152" s="7" t="s">
        <v>12</v>
      </c>
      <c r="FZ7152" s="7" t="n">
        <f t="normal" ca="1">32-LENB(INDIRECT(ADDRESS(7152,181)))</f>
        <v>0</v>
      </c>
      <c r="GA7152" s="7" t="n">
        <v>7</v>
      </c>
      <c r="GB7152" s="7" t="n">
        <v>65533</v>
      </c>
      <c r="GC7152" s="7" t="n">
        <v>27349</v>
      </c>
      <c r="GD7152" s="7" t="s">
        <v>12</v>
      </c>
      <c r="GE7152" s="7" t="n">
        <f t="normal" ca="1">32-LENB(INDIRECT(ADDRESS(7152,186)))</f>
        <v>0</v>
      </c>
      <c r="GF7152" s="7" t="n">
        <v>7</v>
      </c>
      <c r="GG7152" s="7" t="n">
        <v>65533</v>
      </c>
      <c r="GH7152" s="7" t="n">
        <v>34334</v>
      </c>
      <c r="GI7152" s="7" t="s">
        <v>12</v>
      </c>
      <c r="GJ7152" s="7" t="n">
        <f t="normal" ca="1">32-LENB(INDIRECT(ADDRESS(7152,191)))</f>
        <v>0</v>
      </c>
      <c r="GK7152" s="7" t="n">
        <v>7</v>
      </c>
      <c r="GL7152" s="7" t="n">
        <v>65533</v>
      </c>
      <c r="GM7152" s="7" t="n">
        <v>30376</v>
      </c>
      <c r="GN7152" s="7" t="s">
        <v>12</v>
      </c>
      <c r="GO7152" s="7" t="n">
        <f t="normal" ca="1">32-LENB(INDIRECT(ADDRESS(7152,196)))</f>
        <v>0</v>
      </c>
      <c r="GP7152" s="7" t="n">
        <v>7</v>
      </c>
      <c r="GQ7152" s="7" t="n">
        <v>65533</v>
      </c>
      <c r="GR7152" s="7" t="n">
        <v>31376</v>
      </c>
      <c r="GS7152" s="7" t="s">
        <v>12</v>
      </c>
      <c r="GT7152" s="7" t="n">
        <f t="normal" ca="1">32-LENB(INDIRECT(ADDRESS(7152,201)))</f>
        <v>0</v>
      </c>
      <c r="GU7152" s="7" t="n">
        <v>7</v>
      </c>
      <c r="GV7152" s="7" t="n">
        <v>65533</v>
      </c>
      <c r="GW7152" s="7" t="n">
        <v>31377</v>
      </c>
      <c r="GX7152" s="7" t="s">
        <v>12</v>
      </c>
      <c r="GY7152" s="7" t="n">
        <f t="normal" ca="1">32-LENB(INDIRECT(ADDRESS(7152,206)))</f>
        <v>0</v>
      </c>
      <c r="GZ7152" s="7" t="n">
        <v>7</v>
      </c>
      <c r="HA7152" s="7" t="n">
        <v>65533</v>
      </c>
      <c r="HB7152" s="7" t="n">
        <v>17447</v>
      </c>
      <c r="HC7152" s="7" t="s">
        <v>12</v>
      </c>
      <c r="HD7152" s="7" t="n">
        <f t="normal" ca="1">32-LENB(INDIRECT(ADDRESS(7152,211)))</f>
        <v>0</v>
      </c>
      <c r="HE7152" s="7" t="n">
        <v>7</v>
      </c>
      <c r="HF7152" s="7" t="n">
        <v>65533</v>
      </c>
      <c r="HG7152" s="7" t="n">
        <v>52793</v>
      </c>
      <c r="HH7152" s="7" t="s">
        <v>12</v>
      </c>
      <c r="HI7152" s="7" t="n">
        <f t="normal" ca="1">32-LENB(INDIRECT(ADDRESS(7152,216)))</f>
        <v>0</v>
      </c>
      <c r="HJ7152" s="7" t="n">
        <v>7</v>
      </c>
      <c r="HK7152" s="7" t="n">
        <v>65533</v>
      </c>
      <c r="HL7152" s="7" t="n">
        <v>28469</v>
      </c>
      <c r="HM7152" s="7" t="s">
        <v>12</v>
      </c>
      <c r="HN7152" s="7" t="n">
        <f t="normal" ca="1">32-LENB(INDIRECT(ADDRESS(7152,221)))</f>
        <v>0</v>
      </c>
      <c r="HO7152" s="7" t="n">
        <v>7</v>
      </c>
      <c r="HP7152" s="7" t="n">
        <v>65533</v>
      </c>
      <c r="HQ7152" s="7" t="n">
        <v>28470</v>
      </c>
      <c r="HR7152" s="7" t="s">
        <v>12</v>
      </c>
      <c r="HS7152" s="7" t="n">
        <f t="normal" ca="1">32-LENB(INDIRECT(ADDRESS(7152,226)))</f>
        <v>0</v>
      </c>
      <c r="HT7152" s="7" t="n">
        <v>4</v>
      </c>
      <c r="HU7152" s="7" t="n">
        <v>65533</v>
      </c>
      <c r="HV7152" s="7" t="n">
        <v>4525</v>
      </c>
      <c r="HW7152" s="7" t="s">
        <v>12</v>
      </c>
      <c r="HX7152" s="7" t="n">
        <f t="normal" ca="1">32-LENB(INDIRECT(ADDRESS(7152,231)))</f>
        <v>0</v>
      </c>
      <c r="HY7152" s="7" t="n">
        <v>4</v>
      </c>
      <c r="HZ7152" s="7" t="n">
        <v>65533</v>
      </c>
      <c r="IA7152" s="7" t="n">
        <v>4527</v>
      </c>
      <c r="IB7152" s="7" t="s">
        <v>12</v>
      </c>
      <c r="IC7152" s="7" t="n">
        <f t="normal" ca="1">32-LENB(INDIRECT(ADDRESS(7152,236)))</f>
        <v>0</v>
      </c>
      <c r="ID7152" s="7" t="n">
        <v>7</v>
      </c>
      <c r="IE7152" s="7" t="n">
        <v>65533</v>
      </c>
      <c r="IF7152" s="7" t="n">
        <v>39394</v>
      </c>
      <c r="IG7152" s="7" t="s">
        <v>12</v>
      </c>
      <c r="IH7152" s="7" t="n">
        <f t="normal" ca="1">32-LENB(INDIRECT(ADDRESS(7152,241)))</f>
        <v>0</v>
      </c>
      <c r="II7152" s="7" t="n">
        <v>7</v>
      </c>
      <c r="IJ7152" s="7" t="n">
        <v>65533</v>
      </c>
      <c r="IK7152" s="7" t="n">
        <v>39395</v>
      </c>
      <c r="IL7152" s="7" t="s">
        <v>12</v>
      </c>
      <c r="IM7152" s="7" t="n">
        <f t="normal" ca="1">32-LENB(INDIRECT(ADDRESS(7152,246)))</f>
        <v>0</v>
      </c>
      <c r="IN7152" s="7" t="n">
        <v>4</v>
      </c>
      <c r="IO7152" s="7" t="n">
        <v>65533</v>
      </c>
      <c r="IP7152" s="7" t="n">
        <v>2022</v>
      </c>
      <c r="IQ7152" s="7" t="s">
        <v>12</v>
      </c>
      <c r="IR7152" s="7" t="n">
        <f t="normal" ca="1">32-LENB(INDIRECT(ADDRESS(7152,251)))</f>
        <v>0</v>
      </c>
      <c r="IS7152" s="7" t="n">
        <v>4</v>
      </c>
      <c r="IT7152" s="7" t="n">
        <v>65533</v>
      </c>
      <c r="IU7152" s="7" t="n">
        <v>4255</v>
      </c>
      <c r="IV7152" s="7" t="s">
        <v>12</v>
      </c>
      <c r="IW7152" s="7" t="n">
        <f t="normal" ca="1">32-LENB(INDIRECT(ADDRESS(7152,256)))</f>
        <v>0</v>
      </c>
      <c r="IX7152" s="7" t="n">
        <v>7</v>
      </c>
      <c r="IY7152" s="7" t="n">
        <v>65533</v>
      </c>
      <c r="IZ7152" s="7" t="n">
        <v>17448</v>
      </c>
      <c r="JA7152" s="7" t="s">
        <v>12</v>
      </c>
      <c r="JB7152" s="7" t="n">
        <f t="normal" ca="1">32-LENB(INDIRECT(ADDRESS(7152,261)))</f>
        <v>0</v>
      </c>
      <c r="JC7152" s="7" t="n">
        <v>7</v>
      </c>
      <c r="JD7152" s="7" t="n">
        <v>65533</v>
      </c>
      <c r="JE7152" s="7" t="n">
        <v>52794</v>
      </c>
      <c r="JF7152" s="7" t="s">
        <v>12</v>
      </c>
      <c r="JG7152" s="7" t="n">
        <f t="normal" ca="1">32-LENB(INDIRECT(ADDRESS(7152,266)))</f>
        <v>0</v>
      </c>
      <c r="JH7152" s="7" t="n">
        <v>7</v>
      </c>
      <c r="JI7152" s="7" t="n">
        <v>65533</v>
      </c>
      <c r="JJ7152" s="7" t="n">
        <v>10326</v>
      </c>
      <c r="JK7152" s="7" t="s">
        <v>12</v>
      </c>
      <c r="JL7152" s="7" t="n">
        <f t="normal" ca="1">32-LENB(INDIRECT(ADDRESS(7152,271)))</f>
        <v>0</v>
      </c>
      <c r="JM7152" s="7" t="n">
        <v>7</v>
      </c>
      <c r="JN7152" s="7" t="n">
        <v>65533</v>
      </c>
      <c r="JO7152" s="7" t="n">
        <v>14396</v>
      </c>
      <c r="JP7152" s="7" t="s">
        <v>12</v>
      </c>
      <c r="JQ7152" s="7" t="n">
        <f t="normal" ca="1">32-LENB(INDIRECT(ADDRESS(7152,276)))</f>
        <v>0</v>
      </c>
      <c r="JR7152" s="7" t="n">
        <v>7</v>
      </c>
      <c r="JS7152" s="7" t="n">
        <v>65533</v>
      </c>
      <c r="JT7152" s="7" t="n">
        <v>15363</v>
      </c>
      <c r="JU7152" s="7" t="s">
        <v>12</v>
      </c>
      <c r="JV7152" s="7" t="n">
        <f t="normal" ca="1">32-LENB(INDIRECT(ADDRESS(7152,281)))</f>
        <v>0</v>
      </c>
      <c r="JW7152" s="7" t="n">
        <v>7</v>
      </c>
      <c r="JX7152" s="7" t="n">
        <v>65533</v>
      </c>
      <c r="JY7152" s="7" t="n">
        <v>13347</v>
      </c>
      <c r="JZ7152" s="7" t="s">
        <v>12</v>
      </c>
      <c r="KA7152" s="7" t="n">
        <f t="normal" ca="1">32-LENB(INDIRECT(ADDRESS(7152,286)))</f>
        <v>0</v>
      </c>
      <c r="KB7152" s="7" t="n">
        <v>7</v>
      </c>
      <c r="KC7152" s="7" t="n">
        <v>65533</v>
      </c>
      <c r="KD7152" s="7" t="n">
        <v>33413</v>
      </c>
      <c r="KE7152" s="7" t="s">
        <v>12</v>
      </c>
      <c r="KF7152" s="7" t="n">
        <f t="normal" ca="1">32-LENB(INDIRECT(ADDRESS(7152,291)))</f>
        <v>0</v>
      </c>
      <c r="KG7152" s="7" t="n">
        <v>7</v>
      </c>
      <c r="KH7152" s="7" t="n">
        <v>65533</v>
      </c>
      <c r="KI7152" s="7" t="n">
        <v>27350</v>
      </c>
      <c r="KJ7152" s="7" t="s">
        <v>12</v>
      </c>
      <c r="KK7152" s="7" t="n">
        <f t="normal" ca="1">32-LENB(INDIRECT(ADDRESS(7152,296)))</f>
        <v>0</v>
      </c>
      <c r="KL7152" s="7" t="n">
        <v>7</v>
      </c>
      <c r="KM7152" s="7" t="n">
        <v>65533</v>
      </c>
      <c r="KN7152" s="7" t="n">
        <v>34335</v>
      </c>
      <c r="KO7152" s="7" t="s">
        <v>12</v>
      </c>
      <c r="KP7152" s="7" t="n">
        <f t="normal" ca="1">32-LENB(INDIRECT(ADDRESS(7152,301)))</f>
        <v>0</v>
      </c>
      <c r="KQ7152" s="7" t="n">
        <v>7</v>
      </c>
      <c r="KR7152" s="7" t="n">
        <v>65533</v>
      </c>
      <c r="KS7152" s="7" t="n">
        <v>30377</v>
      </c>
      <c r="KT7152" s="7" t="s">
        <v>12</v>
      </c>
      <c r="KU7152" s="7" t="n">
        <f t="normal" ca="1">32-LENB(INDIRECT(ADDRESS(7152,306)))</f>
        <v>0</v>
      </c>
      <c r="KV7152" s="7" t="n">
        <v>4</v>
      </c>
      <c r="KW7152" s="7" t="n">
        <v>65533</v>
      </c>
      <c r="KX7152" s="7" t="n">
        <v>4525</v>
      </c>
      <c r="KY7152" s="7" t="s">
        <v>12</v>
      </c>
      <c r="KZ7152" s="7" t="n">
        <f t="normal" ca="1">32-LENB(INDIRECT(ADDRESS(7152,311)))</f>
        <v>0</v>
      </c>
      <c r="LA7152" s="7" t="n">
        <v>4</v>
      </c>
      <c r="LB7152" s="7" t="n">
        <v>65533</v>
      </c>
      <c r="LC7152" s="7" t="n">
        <v>4527</v>
      </c>
      <c r="LD7152" s="7" t="s">
        <v>12</v>
      </c>
      <c r="LE7152" s="7" t="n">
        <f t="normal" ca="1">32-LENB(INDIRECT(ADDRESS(7152,316)))</f>
        <v>0</v>
      </c>
      <c r="LF7152" s="7" t="n">
        <v>4</v>
      </c>
      <c r="LG7152" s="7" t="n">
        <v>65533</v>
      </c>
      <c r="LH7152" s="7" t="n">
        <v>2022</v>
      </c>
      <c r="LI7152" s="7" t="s">
        <v>12</v>
      </c>
      <c r="LJ7152" s="7" t="n">
        <f t="normal" ca="1">32-LENB(INDIRECT(ADDRESS(7152,321)))</f>
        <v>0</v>
      </c>
      <c r="LK7152" s="7" t="n">
        <v>4</v>
      </c>
      <c r="LL7152" s="7" t="n">
        <v>65533</v>
      </c>
      <c r="LM7152" s="7" t="n">
        <v>4255</v>
      </c>
      <c r="LN7152" s="7" t="s">
        <v>12</v>
      </c>
      <c r="LO7152" s="7" t="n">
        <f t="normal" ca="1">32-LENB(INDIRECT(ADDRESS(7152,326)))</f>
        <v>0</v>
      </c>
      <c r="LP7152" s="7" t="n">
        <v>4</v>
      </c>
      <c r="LQ7152" s="7" t="n">
        <v>65533</v>
      </c>
      <c r="LR7152" s="7" t="n">
        <v>2032</v>
      </c>
      <c r="LS7152" s="7" t="s">
        <v>12</v>
      </c>
      <c r="LT7152" s="7" t="n">
        <f t="normal" ca="1">32-LENB(INDIRECT(ADDRESS(7152,331)))</f>
        <v>0</v>
      </c>
      <c r="LU7152" s="7" t="n">
        <v>4</v>
      </c>
      <c r="LV7152" s="7" t="n">
        <v>65533</v>
      </c>
      <c r="LW7152" s="7" t="n">
        <v>4400</v>
      </c>
      <c r="LX7152" s="7" t="s">
        <v>12</v>
      </c>
      <c r="LY7152" s="7" t="n">
        <f t="normal" ca="1">32-LENB(INDIRECT(ADDRESS(7152,336)))</f>
        <v>0</v>
      </c>
      <c r="LZ7152" s="7" t="n">
        <v>7</v>
      </c>
      <c r="MA7152" s="7" t="n">
        <v>65533</v>
      </c>
      <c r="MB7152" s="7" t="n">
        <v>52795</v>
      </c>
      <c r="MC7152" s="7" t="s">
        <v>12</v>
      </c>
      <c r="MD7152" s="7" t="n">
        <f t="normal" ca="1">32-LENB(INDIRECT(ADDRESS(7152,341)))</f>
        <v>0</v>
      </c>
      <c r="ME7152" s="7" t="n">
        <v>7</v>
      </c>
      <c r="MF7152" s="7" t="n">
        <v>65533</v>
      </c>
      <c r="MG7152" s="7" t="n">
        <v>65305</v>
      </c>
      <c r="MH7152" s="7" t="s">
        <v>12</v>
      </c>
      <c r="MI7152" s="7" t="n">
        <f t="normal" ca="1">32-LENB(INDIRECT(ADDRESS(7152,346)))</f>
        <v>0</v>
      </c>
      <c r="MJ7152" s="7" t="n">
        <v>7</v>
      </c>
      <c r="MK7152" s="7" t="n">
        <v>65533</v>
      </c>
      <c r="ML7152" s="7" t="n">
        <v>17449</v>
      </c>
      <c r="MM7152" s="7" t="s">
        <v>12</v>
      </c>
      <c r="MN7152" s="7" t="n">
        <f t="normal" ca="1">32-LENB(INDIRECT(ADDRESS(7152,351)))</f>
        <v>0</v>
      </c>
      <c r="MO7152" s="7" t="n">
        <v>8</v>
      </c>
      <c r="MP7152" s="7" t="n">
        <v>65533</v>
      </c>
      <c r="MQ7152" s="7" t="n">
        <v>0</v>
      </c>
      <c r="MR7152" s="7" t="s">
        <v>309</v>
      </c>
      <c r="MS7152" s="7" t="n">
        <f t="normal" ca="1">32-LENB(INDIRECT(ADDRESS(7152,356)))</f>
        <v>0</v>
      </c>
      <c r="MT7152" s="7" t="n">
        <v>7</v>
      </c>
      <c r="MU7152" s="7" t="n">
        <v>65533</v>
      </c>
      <c r="MV7152" s="7" t="n">
        <v>20300</v>
      </c>
      <c r="MW7152" s="7" t="s">
        <v>12</v>
      </c>
      <c r="MX7152" s="7" t="n">
        <f t="normal" ca="1">32-LENB(INDIRECT(ADDRESS(7152,361)))</f>
        <v>0</v>
      </c>
      <c r="MY7152" s="7" t="n">
        <v>7</v>
      </c>
      <c r="MZ7152" s="7" t="n">
        <v>65533</v>
      </c>
      <c r="NA7152" s="7" t="n">
        <v>20301</v>
      </c>
      <c r="NB7152" s="7" t="s">
        <v>12</v>
      </c>
      <c r="NC7152" s="7" t="n">
        <f t="normal" ca="1">32-LENB(INDIRECT(ADDRESS(7152,366)))</f>
        <v>0</v>
      </c>
      <c r="ND7152" s="7" t="n">
        <v>7</v>
      </c>
      <c r="NE7152" s="7" t="n">
        <v>65533</v>
      </c>
      <c r="NF7152" s="7" t="n">
        <v>39396</v>
      </c>
      <c r="NG7152" s="7" t="s">
        <v>12</v>
      </c>
      <c r="NH7152" s="7" t="n">
        <f t="normal" ca="1">32-LENB(INDIRECT(ADDRESS(7152,371)))</f>
        <v>0</v>
      </c>
      <c r="NI7152" s="7" t="n">
        <v>7</v>
      </c>
      <c r="NJ7152" s="7" t="n">
        <v>65533</v>
      </c>
      <c r="NK7152" s="7" t="n">
        <v>31378</v>
      </c>
      <c r="NL7152" s="7" t="s">
        <v>12</v>
      </c>
      <c r="NM7152" s="7" t="n">
        <f t="normal" ca="1">32-LENB(INDIRECT(ADDRESS(7152,376)))</f>
        <v>0</v>
      </c>
      <c r="NN7152" s="7" t="n">
        <v>7</v>
      </c>
      <c r="NO7152" s="7" t="n">
        <v>65533</v>
      </c>
      <c r="NP7152" s="7" t="n">
        <v>31379</v>
      </c>
      <c r="NQ7152" s="7" t="s">
        <v>12</v>
      </c>
      <c r="NR7152" s="7" t="n">
        <f t="normal" ca="1">32-LENB(INDIRECT(ADDRESS(7152,381)))</f>
        <v>0</v>
      </c>
      <c r="NS7152" s="7" t="n">
        <v>7</v>
      </c>
      <c r="NT7152" s="7" t="n">
        <v>65533</v>
      </c>
      <c r="NU7152" s="7" t="n">
        <v>20302</v>
      </c>
      <c r="NV7152" s="7" t="s">
        <v>12</v>
      </c>
      <c r="NW7152" s="7" t="n">
        <f t="normal" ca="1">32-LENB(INDIRECT(ADDRESS(7152,386)))</f>
        <v>0</v>
      </c>
      <c r="NX7152" s="7" t="n">
        <v>7</v>
      </c>
      <c r="NY7152" s="7" t="n">
        <v>65533</v>
      </c>
      <c r="NZ7152" s="7" t="n">
        <v>20303</v>
      </c>
      <c r="OA7152" s="7" t="s">
        <v>12</v>
      </c>
      <c r="OB7152" s="7" t="n">
        <f t="normal" ca="1">32-LENB(INDIRECT(ADDRESS(7152,391)))</f>
        <v>0</v>
      </c>
      <c r="OC7152" s="7" t="n">
        <v>7</v>
      </c>
      <c r="OD7152" s="7" t="n">
        <v>65533</v>
      </c>
      <c r="OE7152" s="7" t="n">
        <v>20304</v>
      </c>
      <c r="OF7152" s="7" t="s">
        <v>12</v>
      </c>
      <c r="OG7152" s="7" t="n">
        <f t="normal" ca="1">32-LENB(INDIRECT(ADDRESS(7152,396)))</f>
        <v>0</v>
      </c>
      <c r="OH7152" s="7" t="n">
        <v>7</v>
      </c>
      <c r="OI7152" s="7" t="n">
        <v>65533</v>
      </c>
      <c r="OJ7152" s="7" t="n">
        <v>31380</v>
      </c>
      <c r="OK7152" s="7" t="s">
        <v>12</v>
      </c>
      <c r="OL7152" s="7" t="n">
        <f t="normal" ca="1">32-LENB(INDIRECT(ADDRESS(7152,401)))</f>
        <v>0</v>
      </c>
      <c r="OM7152" s="7" t="n">
        <v>7</v>
      </c>
      <c r="ON7152" s="7" t="n">
        <v>65533</v>
      </c>
      <c r="OO7152" s="7" t="n">
        <v>31381</v>
      </c>
      <c r="OP7152" s="7" t="s">
        <v>12</v>
      </c>
      <c r="OQ7152" s="7" t="n">
        <f t="normal" ca="1">32-LENB(INDIRECT(ADDRESS(7152,406)))</f>
        <v>0</v>
      </c>
      <c r="OR7152" s="7" t="n">
        <v>7</v>
      </c>
      <c r="OS7152" s="7" t="n">
        <v>65533</v>
      </c>
      <c r="OT7152" s="7" t="n">
        <v>22303</v>
      </c>
      <c r="OU7152" s="7" t="s">
        <v>12</v>
      </c>
      <c r="OV7152" s="7" t="n">
        <f t="normal" ca="1">32-LENB(INDIRECT(ADDRESS(7152,411)))</f>
        <v>0</v>
      </c>
      <c r="OW7152" s="7" t="n">
        <v>4</v>
      </c>
      <c r="OX7152" s="7" t="n">
        <v>65533</v>
      </c>
      <c r="OY7152" s="7" t="n">
        <v>4433</v>
      </c>
      <c r="OZ7152" s="7" t="s">
        <v>12</v>
      </c>
      <c r="PA7152" s="7" t="n">
        <f t="normal" ca="1">32-LENB(INDIRECT(ADDRESS(7152,416)))</f>
        <v>0</v>
      </c>
      <c r="PB7152" s="7" t="n">
        <v>4</v>
      </c>
      <c r="PC7152" s="7" t="n">
        <v>65533</v>
      </c>
      <c r="PD7152" s="7" t="n">
        <v>5045</v>
      </c>
      <c r="PE7152" s="7" t="s">
        <v>12</v>
      </c>
      <c r="PF7152" s="7" t="n">
        <f t="normal" ca="1">32-LENB(INDIRECT(ADDRESS(7152,421)))</f>
        <v>0</v>
      </c>
      <c r="PG7152" s="7" t="n">
        <v>4</v>
      </c>
      <c r="PH7152" s="7" t="n">
        <v>65533</v>
      </c>
      <c r="PI7152" s="7" t="n">
        <v>5302</v>
      </c>
      <c r="PJ7152" s="7" t="s">
        <v>12</v>
      </c>
      <c r="PK7152" s="7" t="n">
        <f t="normal" ca="1">32-LENB(INDIRECT(ADDRESS(7152,426)))</f>
        <v>0</v>
      </c>
      <c r="PL7152" s="7" t="n">
        <v>4</v>
      </c>
      <c r="PM7152" s="7" t="n">
        <v>65533</v>
      </c>
      <c r="PN7152" s="7" t="n">
        <v>5302</v>
      </c>
      <c r="PO7152" s="7" t="s">
        <v>12</v>
      </c>
      <c r="PP7152" s="7" t="n">
        <f t="normal" ca="1">32-LENB(INDIRECT(ADDRESS(7152,431)))</f>
        <v>0</v>
      </c>
      <c r="PQ7152" s="7" t="n">
        <v>4</v>
      </c>
      <c r="PR7152" s="7" t="n">
        <v>65533</v>
      </c>
      <c r="PS7152" s="7" t="n">
        <v>5302</v>
      </c>
      <c r="PT7152" s="7" t="s">
        <v>12</v>
      </c>
      <c r="PU7152" s="7" t="n">
        <f t="normal" ca="1">32-LENB(INDIRECT(ADDRESS(7152,436)))</f>
        <v>0</v>
      </c>
      <c r="PV7152" s="7" t="n">
        <v>4</v>
      </c>
      <c r="PW7152" s="7" t="n">
        <v>65533</v>
      </c>
      <c r="PX7152" s="7" t="n">
        <v>5302</v>
      </c>
      <c r="PY7152" s="7" t="s">
        <v>12</v>
      </c>
      <c r="PZ7152" s="7" t="n">
        <f t="normal" ca="1">32-LENB(INDIRECT(ADDRESS(7152,441)))</f>
        <v>0</v>
      </c>
      <c r="QA7152" s="7" t="n">
        <v>4</v>
      </c>
      <c r="QB7152" s="7" t="n">
        <v>65533</v>
      </c>
      <c r="QC7152" s="7" t="n">
        <v>4433</v>
      </c>
      <c r="QD7152" s="7" t="s">
        <v>12</v>
      </c>
      <c r="QE7152" s="7" t="n">
        <f t="normal" ca="1">32-LENB(INDIRECT(ADDRESS(7152,446)))</f>
        <v>0</v>
      </c>
      <c r="QF7152" s="7" t="n">
        <v>7</v>
      </c>
      <c r="QG7152" s="7" t="n">
        <v>65533</v>
      </c>
      <c r="QH7152" s="7" t="n">
        <v>52796</v>
      </c>
      <c r="QI7152" s="7" t="s">
        <v>12</v>
      </c>
      <c r="QJ7152" s="7" t="n">
        <f t="normal" ca="1">32-LENB(INDIRECT(ADDRESS(7152,451)))</f>
        <v>0</v>
      </c>
      <c r="QK7152" s="7" t="n">
        <v>7</v>
      </c>
      <c r="QL7152" s="7" t="n">
        <v>65533</v>
      </c>
      <c r="QM7152" s="7" t="n">
        <v>1381</v>
      </c>
      <c r="QN7152" s="7" t="s">
        <v>12</v>
      </c>
      <c r="QO7152" s="7" t="n">
        <f t="normal" ca="1">32-LENB(INDIRECT(ADDRESS(7152,456)))</f>
        <v>0</v>
      </c>
      <c r="QP7152" s="7" t="n">
        <v>7</v>
      </c>
      <c r="QQ7152" s="7" t="n">
        <v>65533</v>
      </c>
      <c r="QR7152" s="7" t="n">
        <v>6395</v>
      </c>
      <c r="QS7152" s="7" t="s">
        <v>12</v>
      </c>
      <c r="QT7152" s="7" t="n">
        <f t="normal" ca="1">32-LENB(INDIRECT(ADDRESS(7152,461)))</f>
        <v>0</v>
      </c>
      <c r="QU7152" s="7" t="n">
        <v>7</v>
      </c>
      <c r="QV7152" s="7" t="n">
        <v>65533</v>
      </c>
      <c r="QW7152" s="7" t="n">
        <v>9358</v>
      </c>
      <c r="QX7152" s="7" t="s">
        <v>12</v>
      </c>
      <c r="QY7152" s="7" t="n">
        <f t="normal" ca="1">32-LENB(INDIRECT(ADDRESS(7152,466)))</f>
        <v>0</v>
      </c>
      <c r="QZ7152" s="7" t="n">
        <v>7</v>
      </c>
      <c r="RA7152" s="7" t="n">
        <v>65533</v>
      </c>
      <c r="RB7152" s="7" t="n">
        <v>17450</v>
      </c>
      <c r="RC7152" s="7" t="s">
        <v>12</v>
      </c>
      <c r="RD7152" s="7" t="n">
        <f t="normal" ca="1">32-LENB(INDIRECT(ADDRESS(7152,471)))</f>
        <v>0</v>
      </c>
      <c r="RE7152" s="7" t="n">
        <v>7</v>
      </c>
      <c r="RF7152" s="7" t="n">
        <v>65533</v>
      </c>
      <c r="RG7152" s="7" t="n">
        <v>22304</v>
      </c>
      <c r="RH7152" s="7" t="s">
        <v>12</v>
      </c>
      <c r="RI7152" s="7" t="n">
        <f t="normal" ca="1">32-LENB(INDIRECT(ADDRESS(7152,476)))</f>
        <v>0</v>
      </c>
      <c r="RJ7152" s="7" t="n">
        <v>8</v>
      </c>
      <c r="RK7152" s="7" t="n">
        <v>65533</v>
      </c>
      <c r="RL7152" s="7" t="n">
        <v>0</v>
      </c>
      <c r="RM7152" s="7" t="s">
        <v>332</v>
      </c>
      <c r="RN7152" s="7" t="n">
        <f t="normal" ca="1">32-LENB(INDIRECT(ADDRESS(7152,481)))</f>
        <v>0</v>
      </c>
      <c r="RO7152" s="7" t="n">
        <v>7</v>
      </c>
      <c r="RP7152" s="7" t="n">
        <v>65533</v>
      </c>
      <c r="RQ7152" s="7" t="n">
        <v>22305</v>
      </c>
      <c r="RR7152" s="7" t="s">
        <v>12</v>
      </c>
      <c r="RS7152" s="7" t="n">
        <f t="normal" ca="1">32-LENB(INDIRECT(ADDRESS(7152,486)))</f>
        <v>0</v>
      </c>
      <c r="RT7152" s="7" t="n">
        <v>7</v>
      </c>
      <c r="RU7152" s="7" t="n">
        <v>65533</v>
      </c>
      <c r="RV7152" s="7" t="n">
        <v>17451</v>
      </c>
      <c r="RW7152" s="7" t="s">
        <v>12</v>
      </c>
      <c r="RX7152" s="7" t="n">
        <f t="normal" ca="1">32-LENB(INDIRECT(ADDRESS(7152,491)))</f>
        <v>0</v>
      </c>
      <c r="RY7152" s="7" t="n">
        <v>7</v>
      </c>
      <c r="RZ7152" s="7" t="n">
        <v>65533</v>
      </c>
      <c r="SA7152" s="7" t="n">
        <v>4388</v>
      </c>
      <c r="SB7152" s="7" t="s">
        <v>12</v>
      </c>
      <c r="SC7152" s="7" t="n">
        <f t="normal" ca="1">32-LENB(INDIRECT(ADDRESS(7152,496)))</f>
        <v>0</v>
      </c>
      <c r="SD7152" s="7" t="n">
        <v>7</v>
      </c>
      <c r="SE7152" s="7" t="n">
        <v>65533</v>
      </c>
      <c r="SF7152" s="7" t="n">
        <v>2362</v>
      </c>
      <c r="SG7152" s="7" t="s">
        <v>12</v>
      </c>
      <c r="SH7152" s="7" t="n">
        <f t="normal" ca="1">32-LENB(INDIRECT(ADDRESS(7152,501)))</f>
        <v>0</v>
      </c>
      <c r="SI7152" s="7" t="n">
        <v>7</v>
      </c>
      <c r="SJ7152" s="7" t="n">
        <v>65533</v>
      </c>
      <c r="SK7152" s="7" t="n">
        <v>7391</v>
      </c>
      <c r="SL7152" s="7" t="s">
        <v>12</v>
      </c>
      <c r="SM7152" s="7" t="n">
        <f t="normal" ca="1">32-LENB(INDIRECT(ADDRESS(7152,506)))</f>
        <v>0</v>
      </c>
      <c r="SN7152" s="7" t="n">
        <v>7</v>
      </c>
      <c r="SO7152" s="7" t="n">
        <v>65533</v>
      </c>
      <c r="SP7152" s="7" t="n">
        <v>52797</v>
      </c>
      <c r="SQ7152" s="7" t="s">
        <v>12</v>
      </c>
      <c r="SR7152" s="7" t="n">
        <f t="normal" ca="1">32-LENB(INDIRECT(ADDRESS(7152,511)))</f>
        <v>0</v>
      </c>
      <c r="SS7152" s="7" t="n">
        <v>7</v>
      </c>
      <c r="ST7152" s="7" t="n">
        <v>65533</v>
      </c>
      <c r="SU7152" s="7" t="n">
        <v>18470</v>
      </c>
      <c r="SV7152" s="7" t="s">
        <v>12</v>
      </c>
      <c r="SW7152" s="7" t="n">
        <f t="normal" ca="1">32-LENB(INDIRECT(ADDRESS(7152,516)))</f>
        <v>0</v>
      </c>
      <c r="SX7152" s="7" t="n">
        <v>7</v>
      </c>
      <c r="SY7152" s="7" t="n">
        <v>65533</v>
      </c>
      <c r="SZ7152" s="7" t="n">
        <v>28471</v>
      </c>
      <c r="TA7152" s="7" t="s">
        <v>12</v>
      </c>
      <c r="TB7152" s="7" t="n">
        <f t="normal" ca="1">32-LENB(INDIRECT(ADDRESS(7152,521)))</f>
        <v>0</v>
      </c>
      <c r="TC7152" s="7" t="n">
        <v>7</v>
      </c>
      <c r="TD7152" s="7" t="n">
        <v>65533</v>
      </c>
      <c r="TE7152" s="7" t="n">
        <v>3376</v>
      </c>
      <c r="TF7152" s="7" t="s">
        <v>12</v>
      </c>
      <c r="TG7152" s="7" t="n">
        <f t="normal" ca="1">32-LENB(INDIRECT(ADDRESS(7152,526)))</f>
        <v>0</v>
      </c>
      <c r="TH7152" s="7" t="n">
        <v>7</v>
      </c>
      <c r="TI7152" s="7" t="n">
        <v>65533</v>
      </c>
      <c r="TJ7152" s="7" t="n">
        <v>8399</v>
      </c>
      <c r="TK7152" s="7" t="s">
        <v>12</v>
      </c>
      <c r="TL7152" s="7" t="n">
        <f t="normal" ca="1">32-LENB(INDIRECT(ADDRESS(7152,531)))</f>
        <v>0</v>
      </c>
      <c r="TM7152" s="7" t="n">
        <v>7</v>
      </c>
      <c r="TN7152" s="7" t="n">
        <v>65533</v>
      </c>
      <c r="TO7152" s="7" t="n">
        <v>5355</v>
      </c>
      <c r="TP7152" s="7" t="s">
        <v>12</v>
      </c>
      <c r="TQ7152" s="7" t="n">
        <f t="normal" ca="1">32-LENB(INDIRECT(ADDRESS(7152,536)))</f>
        <v>0</v>
      </c>
      <c r="TR7152" s="7" t="n">
        <v>7</v>
      </c>
      <c r="TS7152" s="7" t="n">
        <v>65533</v>
      </c>
      <c r="TT7152" s="7" t="n">
        <v>28472</v>
      </c>
      <c r="TU7152" s="7" t="s">
        <v>12</v>
      </c>
      <c r="TV7152" s="7" t="n">
        <f t="normal" ca="1">32-LENB(INDIRECT(ADDRESS(7152,541)))</f>
        <v>0</v>
      </c>
      <c r="TW7152" s="7" t="n">
        <v>7</v>
      </c>
      <c r="TX7152" s="7" t="n">
        <v>65533</v>
      </c>
      <c r="TY7152" s="7" t="n">
        <v>28473</v>
      </c>
      <c r="TZ7152" s="7" t="s">
        <v>12</v>
      </c>
      <c r="UA7152" s="7" t="n">
        <f t="normal" ca="1">32-LENB(INDIRECT(ADDRESS(7152,546)))</f>
        <v>0</v>
      </c>
      <c r="UB7152" s="7" t="n">
        <v>7</v>
      </c>
      <c r="UC7152" s="7" t="n">
        <v>65533</v>
      </c>
      <c r="UD7152" s="7" t="n">
        <v>10327</v>
      </c>
      <c r="UE7152" s="7" t="s">
        <v>12</v>
      </c>
      <c r="UF7152" s="7" t="n">
        <f t="normal" ca="1">32-LENB(INDIRECT(ADDRESS(7152,551)))</f>
        <v>0</v>
      </c>
      <c r="UG7152" s="7" t="n">
        <v>7</v>
      </c>
      <c r="UH7152" s="7" t="n">
        <v>65533</v>
      </c>
      <c r="UI7152" s="7" t="n">
        <v>15364</v>
      </c>
      <c r="UJ7152" s="7" t="s">
        <v>12</v>
      </c>
      <c r="UK7152" s="7" t="n">
        <f t="normal" ca="1">32-LENB(INDIRECT(ADDRESS(7152,556)))</f>
        <v>0</v>
      </c>
      <c r="UL7152" s="7" t="n">
        <v>7</v>
      </c>
      <c r="UM7152" s="7" t="n">
        <v>65533</v>
      </c>
      <c r="UN7152" s="7" t="n">
        <v>14397</v>
      </c>
      <c r="UO7152" s="7" t="s">
        <v>12</v>
      </c>
      <c r="UP7152" s="7" t="n">
        <f t="normal" ca="1">32-LENB(INDIRECT(ADDRESS(7152,561)))</f>
        <v>0</v>
      </c>
      <c r="UQ7152" s="7" t="n">
        <v>7</v>
      </c>
      <c r="UR7152" s="7" t="n">
        <v>65533</v>
      </c>
      <c r="US7152" s="7" t="n">
        <v>22306</v>
      </c>
      <c r="UT7152" s="7" t="s">
        <v>12</v>
      </c>
      <c r="UU7152" s="7" t="n">
        <f t="normal" ca="1">32-LENB(INDIRECT(ADDRESS(7152,566)))</f>
        <v>0</v>
      </c>
      <c r="UV7152" s="7" t="n">
        <v>7</v>
      </c>
      <c r="UW7152" s="7" t="n">
        <v>65533</v>
      </c>
      <c r="UX7152" s="7" t="n">
        <v>33414</v>
      </c>
      <c r="UY7152" s="7" t="s">
        <v>12</v>
      </c>
      <c r="UZ7152" s="7" t="n">
        <f t="normal" ca="1">32-LENB(INDIRECT(ADDRESS(7152,571)))</f>
        <v>0</v>
      </c>
      <c r="VA7152" s="7" t="n">
        <v>7</v>
      </c>
      <c r="VB7152" s="7" t="n">
        <v>65533</v>
      </c>
      <c r="VC7152" s="7" t="n">
        <v>13348</v>
      </c>
      <c r="VD7152" s="7" t="s">
        <v>12</v>
      </c>
      <c r="VE7152" s="7" t="n">
        <f t="normal" ca="1">32-LENB(INDIRECT(ADDRESS(7152,576)))</f>
        <v>0</v>
      </c>
      <c r="VF7152" s="7" t="n">
        <v>7</v>
      </c>
      <c r="VG7152" s="7" t="n">
        <v>65533</v>
      </c>
      <c r="VH7152" s="7" t="n">
        <v>27351</v>
      </c>
      <c r="VI7152" s="7" t="s">
        <v>12</v>
      </c>
      <c r="VJ7152" s="7" t="n">
        <f t="normal" ca="1">32-LENB(INDIRECT(ADDRESS(7152,581)))</f>
        <v>0</v>
      </c>
      <c r="VK7152" s="7" t="n">
        <v>7</v>
      </c>
      <c r="VL7152" s="7" t="n">
        <v>65533</v>
      </c>
      <c r="VM7152" s="7" t="n">
        <v>39397</v>
      </c>
      <c r="VN7152" s="7" t="s">
        <v>12</v>
      </c>
      <c r="VO7152" s="7" t="n">
        <f t="normal" ca="1">32-LENB(INDIRECT(ADDRESS(7152,586)))</f>
        <v>0</v>
      </c>
      <c r="VP7152" s="7" t="n">
        <v>7</v>
      </c>
      <c r="VQ7152" s="7" t="n">
        <v>65533</v>
      </c>
      <c r="VR7152" s="7" t="n">
        <v>30378</v>
      </c>
      <c r="VS7152" s="7" t="s">
        <v>12</v>
      </c>
      <c r="VT7152" s="7" t="n">
        <f t="normal" ca="1">32-LENB(INDIRECT(ADDRESS(7152,591)))</f>
        <v>0</v>
      </c>
      <c r="VU7152" s="7" t="n">
        <v>4</v>
      </c>
      <c r="VV7152" s="7" t="n">
        <v>65533</v>
      </c>
      <c r="VW7152" s="7" t="n">
        <v>2125</v>
      </c>
      <c r="VX7152" s="7" t="s">
        <v>12</v>
      </c>
      <c r="VY7152" s="7" t="n">
        <f t="normal" ca="1">32-LENB(INDIRECT(ADDRESS(7152,596)))</f>
        <v>0</v>
      </c>
      <c r="VZ7152" s="7" t="n">
        <v>4</v>
      </c>
      <c r="WA7152" s="7" t="n">
        <v>65533</v>
      </c>
      <c r="WB7152" s="7" t="n">
        <v>2208</v>
      </c>
      <c r="WC7152" s="7" t="s">
        <v>12</v>
      </c>
      <c r="WD7152" s="7" t="n">
        <f t="normal" ca="1">32-LENB(INDIRECT(ADDRESS(7152,601)))</f>
        <v>0</v>
      </c>
      <c r="WE7152" s="7" t="n">
        <v>7</v>
      </c>
      <c r="WF7152" s="7" t="n">
        <v>65533</v>
      </c>
      <c r="WG7152" s="7" t="n">
        <v>52798</v>
      </c>
      <c r="WH7152" s="7" t="s">
        <v>12</v>
      </c>
      <c r="WI7152" s="7" t="n">
        <f t="normal" ca="1">32-LENB(INDIRECT(ADDRESS(7152,606)))</f>
        <v>0</v>
      </c>
      <c r="WJ7152" s="7" t="n">
        <v>7</v>
      </c>
      <c r="WK7152" s="7" t="n">
        <v>65533</v>
      </c>
      <c r="WL7152" s="7" t="n">
        <v>18471</v>
      </c>
      <c r="WM7152" s="7" t="s">
        <v>12</v>
      </c>
      <c r="WN7152" s="7" t="n">
        <f t="normal" ca="1">32-LENB(INDIRECT(ADDRESS(7152,611)))</f>
        <v>0</v>
      </c>
      <c r="WO7152" s="7" t="n">
        <v>7</v>
      </c>
      <c r="WP7152" s="7" t="n">
        <v>65533</v>
      </c>
      <c r="WQ7152" s="7" t="n">
        <v>3377</v>
      </c>
      <c r="WR7152" s="7" t="s">
        <v>12</v>
      </c>
      <c r="WS7152" s="7" t="n">
        <f t="normal" ca="1">32-LENB(INDIRECT(ADDRESS(7152,616)))</f>
        <v>0</v>
      </c>
      <c r="WT7152" s="7" t="n">
        <v>4</v>
      </c>
      <c r="WU7152" s="7" t="n">
        <v>65533</v>
      </c>
      <c r="WV7152" s="7" t="n">
        <v>2118</v>
      </c>
      <c r="WW7152" s="7" t="s">
        <v>12</v>
      </c>
      <c r="WX7152" s="7" t="n">
        <f t="normal" ca="1">32-LENB(INDIRECT(ADDRESS(7152,621)))</f>
        <v>0</v>
      </c>
      <c r="WY7152" s="7" t="n">
        <v>7</v>
      </c>
      <c r="WZ7152" s="7" t="n">
        <v>65533</v>
      </c>
      <c r="XA7152" s="7" t="n">
        <v>29371</v>
      </c>
      <c r="XB7152" s="7" t="s">
        <v>12</v>
      </c>
      <c r="XC7152" s="7" t="n">
        <f t="normal" ca="1">32-LENB(INDIRECT(ADDRESS(7152,626)))</f>
        <v>0</v>
      </c>
      <c r="XD7152" s="7" t="n">
        <v>7</v>
      </c>
      <c r="XE7152" s="7" t="n">
        <v>65533</v>
      </c>
      <c r="XF7152" s="7" t="n">
        <v>29372</v>
      </c>
      <c r="XG7152" s="7" t="s">
        <v>12</v>
      </c>
      <c r="XH7152" s="7" t="n">
        <f t="normal" ca="1">32-LENB(INDIRECT(ADDRESS(7152,631)))</f>
        <v>0</v>
      </c>
      <c r="XI7152" s="7" t="n">
        <v>7</v>
      </c>
      <c r="XJ7152" s="7" t="n">
        <v>65533</v>
      </c>
      <c r="XK7152" s="7" t="n">
        <v>29373</v>
      </c>
      <c r="XL7152" s="7" t="s">
        <v>12</v>
      </c>
      <c r="XM7152" s="7" t="n">
        <f t="normal" ca="1">32-LENB(INDIRECT(ADDRESS(7152,636)))</f>
        <v>0</v>
      </c>
      <c r="XN7152" s="7" t="n">
        <v>7</v>
      </c>
      <c r="XO7152" s="7" t="n">
        <v>65533</v>
      </c>
      <c r="XP7152" s="7" t="n">
        <v>29374</v>
      </c>
      <c r="XQ7152" s="7" t="s">
        <v>12</v>
      </c>
      <c r="XR7152" s="7" t="n">
        <f t="normal" ca="1">32-LENB(INDIRECT(ADDRESS(7152,641)))</f>
        <v>0</v>
      </c>
      <c r="XS7152" s="7" t="n">
        <v>7</v>
      </c>
      <c r="XT7152" s="7" t="n">
        <v>65533</v>
      </c>
      <c r="XU7152" s="7" t="n">
        <v>29375</v>
      </c>
      <c r="XV7152" s="7" t="s">
        <v>12</v>
      </c>
      <c r="XW7152" s="7" t="n">
        <f t="normal" ca="1">32-LENB(INDIRECT(ADDRESS(7152,646)))</f>
        <v>0</v>
      </c>
      <c r="XX7152" s="7" t="n">
        <v>7</v>
      </c>
      <c r="XY7152" s="7" t="n">
        <v>65533</v>
      </c>
      <c r="XZ7152" s="7" t="n">
        <v>3378</v>
      </c>
      <c r="YA7152" s="7" t="s">
        <v>12</v>
      </c>
      <c r="YB7152" s="7" t="n">
        <f t="normal" ca="1">32-LENB(INDIRECT(ADDRESS(7152,651)))</f>
        <v>0</v>
      </c>
      <c r="YC7152" s="7" t="n">
        <v>7</v>
      </c>
      <c r="YD7152" s="7" t="n">
        <v>65533</v>
      </c>
      <c r="YE7152" s="7" t="n">
        <v>39398</v>
      </c>
      <c r="YF7152" s="7" t="s">
        <v>12</v>
      </c>
      <c r="YG7152" s="7" t="n">
        <f t="normal" ca="1">32-LENB(INDIRECT(ADDRESS(7152,656)))</f>
        <v>0</v>
      </c>
      <c r="YH7152" s="7" t="n">
        <v>7</v>
      </c>
      <c r="YI7152" s="7" t="n">
        <v>65533</v>
      </c>
      <c r="YJ7152" s="7" t="n">
        <v>34336</v>
      </c>
      <c r="YK7152" s="7" t="s">
        <v>12</v>
      </c>
      <c r="YL7152" s="7" t="n">
        <f t="normal" ca="1">32-LENB(INDIRECT(ADDRESS(7152,661)))</f>
        <v>0</v>
      </c>
      <c r="YM7152" s="7" t="n">
        <v>7</v>
      </c>
      <c r="YN7152" s="7" t="n">
        <v>65533</v>
      </c>
      <c r="YO7152" s="7" t="n">
        <v>31382</v>
      </c>
      <c r="YP7152" s="7" t="s">
        <v>12</v>
      </c>
      <c r="YQ7152" s="7" t="n">
        <f t="normal" ca="1">32-LENB(INDIRECT(ADDRESS(7152,666)))</f>
        <v>0</v>
      </c>
      <c r="YR7152" s="7" t="n">
        <v>4</v>
      </c>
      <c r="YS7152" s="7" t="n">
        <v>65533</v>
      </c>
      <c r="YT7152" s="7" t="n">
        <v>4407</v>
      </c>
      <c r="YU7152" s="7" t="s">
        <v>12</v>
      </c>
      <c r="YV7152" s="7" t="n">
        <f t="normal" ca="1">32-LENB(INDIRECT(ADDRESS(7152,671)))</f>
        <v>0</v>
      </c>
      <c r="YW7152" s="7" t="n">
        <v>4</v>
      </c>
      <c r="YX7152" s="7" t="n">
        <v>65533</v>
      </c>
      <c r="YY7152" s="7" t="n">
        <v>4120</v>
      </c>
      <c r="YZ7152" s="7" t="s">
        <v>12</v>
      </c>
      <c r="ZA7152" s="7" t="n">
        <f t="normal" ca="1">32-LENB(INDIRECT(ADDRESS(7152,676)))</f>
        <v>0</v>
      </c>
      <c r="ZB7152" s="7" t="n">
        <v>4</v>
      </c>
      <c r="ZC7152" s="7" t="n">
        <v>65533</v>
      </c>
      <c r="ZD7152" s="7" t="n">
        <v>4120</v>
      </c>
      <c r="ZE7152" s="7" t="s">
        <v>12</v>
      </c>
      <c r="ZF7152" s="7" t="n">
        <f t="normal" ca="1">32-LENB(INDIRECT(ADDRESS(7152,681)))</f>
        <v>0</v>
      </c>
      <c r="ZG7152" s="7" t="n">
        <v>4</v>
      </c>
      <c r="ZH7152" s="7" t="n">
        <v>65533</v>
      </c>
      <c r="ZI7152" s="7" t="n">
        <v>4407</v>
      </c>
      <c r="ZJ7152" s="7" t="s">
        <v>12</v>
      </c>
      <c r="ZK7152" s="7" t="n">
        <f t="normal" ca="1">32-LENB(INDIRECT(ADDRESS(7152,686)))</f>
        <v>0</v>
      </c>
      <c r="ZL7152" s="7" t="n">
        <v>4</v>
      </c>
      <c r="ZM7152" s="7" t="n">
        <v>65533</v>
      </c>
      <c r="ZN7152" s="7" t="n">
        <v>4120</v>
      </c>
      <c r="ZO7152" s="7" t="s">
        <v>12</v>
      </c>
      <c r="ZP7152" s="7" t="n">
        <f t="normal" ca="1">32-LENB(INDIRECT(ADDRESS(7152,691)))</f>
        <v>0</v>
      </c>
      <c r="ZQ7152" s="7" t="n">
        <v>4</v>
      </c>
      <c r="ZR7152" s="7" t="n">
        <v>65533</v>
      </c>
      <c r="ZS7152" s="7" t="n">
        <v>4120</v>
      </c>
      <c r="ZT7152" s="7" t="s">
        <v>12</v>
      </c>
      <c r="ZU7152" s="7" t="n">
        <f t="normal" ca="1">32-LENB(INDIRECT(ADDRESS(7152,696)))</f>
        <v>0</v>
      </c>
      <c r="ZV7152" s="7" t="n">
        <v>7</v>
      </c>
      <c r="ZW7152" s="7" t="n">
        <v>65533</v>
      </c>
      <c r="ZX7152" s="7" t="n">
        <v>27352</v>
      </c>
      <c r="ZY7152" s="7" t="s">
        <v>12</v>
      </c>
      <c r="ZZ7152" s="7" t="n">
        <f t="normal" ca="1">32-LENB(INDIRECT(ADDRESS(7152,701)))</f>
        <v>0</v>
      </c>
      <c r="AAA7152" s="7" t="n">
        <v>7</v>
      </c>
      <c r="AAB7152" s="7" t="n">
        <v>65533</v>
      </c>
      <c r="AAC7152" s="7" t="n">
        <v>34337</v>
      </c>
      <c r="AAD7152" s="7" t="s">
        <v>12</v>
      </c>
      <c r="AAE7152" s="7" t="n">
        <f t="normal" ca="1">32-LENB(INDIRECT(ADDRESS(7152,706)))</f>
        <v>0</v>
      </c>
      <c r="AAF7152" s="7" t="n">
        <v>7</v>
      </c>
      <c r="AAG7152" s="7" t="n">
        <v>65533</v>
      </c>
      <c r="AAH7152" s="7" t="n">
        <v>4389</v>
      </c>
      <c r="AAI7152" s="7" t="s">
        <v>12</v>
      </c>
      <c r="AAJ7152" s="7" t="n">
        <f t="normal" ca="1">32-LENB(INDIRECT(ADDRESS(7152,711)))</f>
        <v>0</v>
      </c>
      <c r="AAK7152" s="7" t="n">
        <v>7</v>
      </c>
      <c r="AAL7152" s="7" t="n">
        <v>65533</v>
      </c>
      <c r="AAM7152" s="7" t="n">
        <v>5356</v>
      </c>
      <c r="AAN7152" s="7" t="s">
        <v>12</v>
      </c>
      <c r="AAO7152" s="7" t="n">
        <f t="normal" ca="1">32-LENB(INDIRECT(ADDRESS(7152,716)))</f>
        <v>0</v>
      </c>
      <c r="AAP7152" s="7" t="n">
        <v>4</v>
      </c>
      <c r="AAQ7152" s="7" t="n">
        <v>65533</v>
      </c>
      <c r="AAR7152" s="7" t="n">
        <v>2070</v>
      </c>
      <c r="AAS7152" s="7" t="s">
        <v>12</v>
      </c>
      <c r="AAT7152" s="7" t="n">
        <f t="normal" ca="1">32-LENB(INDIRECT(ADDRESS(7152,721)))</f>
        <v>0</v>
      </c>
      <c r="AAU7152" s="7" t="n">
        <v>7</v>
      </c>
      <c r="AAV7152" s="7" t="n">
        <v>65533</v>
      </c>
      <c r="AAW7152" s="7" t="n">
        <v>30379</v>
      </c>
      <c r="AAX7152" s="7" t="s">
        <v>12</v>
      </c>
      <c r="AAY7152" s="7" t="n">
        <f t="normal" ca="1">32-LENB(INDIRECT(ADDRESS(7152,726)))</f>
        <v>0</v>
      </c>
      <c r="AAZ7152" s="7" t="n">
        <v>4</v>
      </c>
      <c r="ABA7152" s="7" t="n">
        <v>65533</v>
      </c>
      <c r="ABB7152" s="7" t="n">
        <v>2214</v>
      </c>
      <c r="ABC7152" s="7" t="s">
        <v>12</v>
      </c>
      <c r="ABD7152" s="7" t="n">
        <f t="normal" ca="1">32-LENB(INDIRECT(ADDRESS(7152,731)))</f>
        <v>0</v>
      </c>
      <c r="ABE7152" s="7" t="n">
        <v>7</v>
      </c>
      <c r="ABF7152" s="7" t="n">
        <v>65533</v>
      </c>
      <c r="ABG7152" s="7" t="n">
        <v>14398</v>
      </c>
      <c r="ABH7152" s="7" t="s">
        <v>12</v>
      </c>
      <c r="ABI7152" s="7" t="n">
        <f t="normal" ca="1">32-LENB(INDIRECT(ADDRESS(7152,736)))</f>
        <v>0</v>
      </c>
      <c r="ABJ7152" s="7" t="n">
        <v>7</v>
      </c>
      <c r="ABK7152" s="7" t="n">
        <v>65533</v>
      </c>
      <c r="ABL7152" s="7" t="n">
        <v>10328</v>
      </c>
      <c r="ABM7152" s="7" t="s">
        <v>12</v>
      </c>
      <c r="ABN7152" s="7" t="n">
        <f t="normal" ca="1">32-LENB(INDIRECT(ADDRESS(7152,741)))</f>
        <v>0</v>
      </c>
      <c r="ABO7152" s="7" t="n">
        <v>7</v>
      </c>
      <c r="ABP7152" s="7" t="n">
        <v>65533</v>
      </c>
      <c r="ABQ7152" s="7" t="n">
        <v>10329</v>
      </c>
      <c r="ABR7152" s="7" t="s">
        <v>12</v>
      </c>
      <c r="ABS7152" s="7" t="n">
        <f t="normal" ca="1">32-LENB(INDIRECT(ADDRESS(7152,746)))</f>
        <v>0</v>
      </c>
      <c r="ABT7152" s="7" t="n">
        <v>7</v>
      </c>
      <c r="ABU7152" s="7" t="n">
        <v>65533</v>
      </c>
      <c r="ABV7152" s="7" t="n">
        <v>33415</v>
      </c>
      <c r="ABW7152" s="7" t="s">
        <v>12</v>
      </c>
      <c r="ABX7152" s="7" t="n">
        <f t="normal" ca="1">32-LENB(INDIRECT(ADDRESS(7152,751)))</f>
        <v>0</v>
      </c>
      <c r="ABY7152" s="7" t="n">
        <v>7</v>
      </c>
      <c r="ABZ7152" s="7" t="n">
        <v>65533</v>
      </c>
      <c r="ACA7152" s="7" t="n">
        <v>33416</v>
      </c>
      <c r="ACB7152" s="7" t="s">
        <v>12</v>
      </c>
      <c r="ACC7152" s="7" t="n">
        <f t="normal" ca="1">32-LENB(INDIRECT(ADDRESS(7152,756)))</f>
        <v>0</v>
      </c>
      <c r="ACD7152" s="7" t="n">
        <v>7</v>
      </c>
      <c r="ACE7152" s="7" t="n">
        <v>65533</v>
      </c>
      <c r="ACF7152" s="7" t="n">
        <v>22307</v>
      </c>
      <c r="ACG7152" s="7" t="s">
        <v>12</v>
      </c>
      <c r="ACH7152" s="7" t="n">
        <f t="normal" ca="1">32-LENB(INDIRECT(ADDRESS(7152,761)))</f>
        <v>0</v>
      </c>
      <c r="ACI7152" s="7" t="n">
        <v>7</v>
      </c>
      <c r="ACJ7152" s="7" t="n">
        <v>65533</v>
      </c>
      <c r="ACK7152" s="7" t="n">
        <v>39399</v>
      </c>
      <c r="ACL7152" s="7" t="s">
        <v>12</v>
      </c>
      <c r="ACM7152" s="7" t="n">
        <f t="normal" ca="1">32-LENB(INDIRECT(ADDRESS(7152,766)))</f>
        <v>0</v>
      </c>
      <c r="ACN7152" s="7" t="n">
        <v>7</v>
      </c>
      <c r="ACO7152" s="7" t="n">
        <v>65533</v>
      </c>
      <c r="ACP7152" s="7" t="n">
        <v>2363</v>
      </c>
      <c r="ACQ7152" s="7" t="s">
        <v>12</v>
      </c>
      <c r="ACR7152" s="7" t="n">
        <f t="normal" ca="1">32-LENB(INDIRECT(ADDRESS(7152,771)))</f>
        <v>0</v>
      </c>
      <c r="ACS7152" s="7" t="n">
        <v>7</v>
      </c>
      <c r="ACT7152" s="7" t="n">
        <v>65533</v>
      </c>
      <c r="ACU7152" s="7" t="n">
        <v>20305</v>
      </c>
      <c r="ACV7152" s="7" t="s">
        <v>12</v>
      </c>
      <c r="ACW7152" s="7" t="n">
        <f t="normal" ca="1">32-LENB(INDIRECT(ADDRESS(7152,776)))</f>
        <v>0</v>
      </c>
      <c r="ACX7152" s="7" t="n">
        <v>7</v>
      </c>
      <c r="ACY7152" s="7" t="n">
        <v>65533</v>
      </c>
      <c r="ACZ7152" s="7" t="n">
        <v>20306</v>
      </c>
      <c r="ADA7152" s="7" t="s">
        <v>12</v>
      </c>
      <c r="ADB7152" s="7" t="n">
        <f t="normal" ca="1">32-LENB(INDIRECT(ADDRESS(7152,781)))</f>
        <v>0</v>
      </c>
      <c r="ADC7152" s="7" t="n">
        <v>7</v>
      </c>
      <c r="ADD7152" s="7" t="n">
        <v>65533</v>
      </c>
      <c r="ADE7152" s="7" t="n">
        <v>39400</v>
      </c>
      <c r="ADF7152" s="7" t="s">
        <v>12</v>
      </c>
      <c r="ADG7152" s="7" t="n">
        <f t="normal" ca="1">32-LENB(INDIRECT(ADDRESS(7152,786)))</f>
        <v>0</v>
      </c>
      <c r="ADH7152" s="7" t="n">
        <v>7</v>
      </c>
      <c r="ADI7152" s="7" t="n">
        <v>65533</v>
      </c>
      <c r="ADJ7152" s="7" t="n">
        <v>28474</v>
      </c>
      <c r="ADK7152" s="7" t="s">
        <v>12</v>
      </c>
      <c r="ADL7152" s="7" t="n">
        <f t="normal" ca="1">32-LENB(INDIRECT(ADDRESS(7152,791)))</f>
        <v>0</v>
      </c>
      <c r="ADM7152" s="7" t="n">
        <v>7</v>
      </c>
      <c r="ADN7152" s="7" t="n">
        <v>65533</v>
      </c>
      <c r="ADO7152" s="7" t="n">
        <v>28475</v>
      </c>
      <c r="ADP7152" s="7" t="s">
        <v>12</v>
      </c>
      <c r="ADQ7152" s="7" t="n">
        <f t="normal" ca="1">32-LENB(INDIRECT(ADDRESS(7152,796)))</f>
        <v>0</v>
      </c>
      <c r="ADR7152" s="7" t="n">
        <v>7</v>
      </c>
      <c r="ADS7152" s="7" t="n">
        <v>65533</v>
      </c>
      <c r="ADT7152" s="7" t="n">
        <v>28476</v>
      </c>
      <c r="ADU7152" s="7" t="s">
        <v>12</v>
      </c>
      <c r="ADV7152" s="7" t="n">
        <f t="normal" ca="1">32-LENB(INDIRECT(ADDRESS(7152,801)))</f>
        <v>0</v>
      </c>
      <c r="ADW7152" s="7" t="n">
        <v>7</v>
      </c>
      <c r="ADX7152" s="7" t="n">
        <v>65533</v>
      </c>
      <c r="ADY7152" s="7" t="n">
        <v>52799</v>
      </c>
      <c r="ADZ7152" s="7" t="s">
        <v>12</v>
      </c>
      <c r="AEA7152" s="7" t="n">
        <f t="normal" ca="1">32-LENB(INDIRECT(ADDRESS(7152,806)))</f>
        <v>0</v>
      </c>
      <c r="AEB7152" s="7" t="n">
        <v>7</v>
      </c>
      <c r="AEC7152" s="7" t="n">
        <v>65533</v>
      </c>
      <c r="AED7152" s="7" t="n">
        <v>52800</v>
      </c>
      <c r="AEE7152" s="7" t="s">
        <v>12</v>
      </c>
      <c r="AEF7152" s="7" t="n">
        <f t="normal" ca="1">32-LENB(INDIRECT(ADDRESS(7152,811)))</f>
        <v>0</v>
      </c>
      <c r="AEG7152" s="7" t="n">
        <v>7</v>
      </c>
      <c r="AEH7152" s="7" t="n">
        <v>65533</v>
      </c>
      <c r="AEI7152" s="7" t="n">
        <v>52801</v>
      </c>
      <c r="AEJ7152" s="7" t="s">
        <v>12</v>
      </c>
      <c r="AEK7152" s="7" t="n">
        <f t="normal" ca="1">32-LENB(INDIRECT(ADDRESS(7152,816)))</f>
        <v>0</v>
      </c>
      <c r="AEL7152" s="7" t="n">
        <v>7</v>
      </c>
      <c r="AEM7152" s="7" t="n">
        <v>65533</v>
      </c>
      <c r="AEN7152" s="7" t="n">
        <v>28961</v>
      </c>
      <c r="AEO7152" s="7" t="s">
        <v>12</v>
      </c>
      <c r="AEP7152" s="7" t="n">
        <f t="normal" ca="1">32-LENB(INDIRECT(ADDRESS(7152,821)))</f>
        <v>0</v>
      </c>
      <c r="AEQ7152" s="7" t="n">
        <v>7</v>
      </c>
      <c r="AER7152" s="7" t="n">
        <v>65533</v>
      </c>
      <c r="AES7152" s="7" t="n">
        <v>14399</v>
      </c>
      <c r="AET7152" s="7" t="s">
        <v>12</v>
      </c>
      <c r="AEU7152" s="7" t="n">
        <f t="normal" ca="1">32-LENB(INDIRECT(ADDRESS(7152,826)))</f>
        <v>0</v>
      </c>
      <c r="AEV7152" s="7" t="n">
        <v>7</v>
      </c>
      <c r="AEW7152" s="7" t="n">
        <v>65533</v>
      </c>
      <c r="AEX7152" s="7" t="n">
        <v>14400</v>
      </c>
      <c r="AEY7152" s="7" t="s">
        <v>12</v>
      </c>
      <c r="AEZ7152" s="7" t="n">
        <f t="normal" ca="1">32-LENB(INDIRECT(ADDRESS(7152,831)))</f>
        <v>0</v>
      </c>
      <c r="AFA7152" s="7" t="n">
        <v>7</v>
      </c>
      <c r="AFB7152" s="7" t="n">
        <v>65533</v>
      </c>
      <c r="AFC7152" s="7" t="n">
        <v>14401</v>
      </c>
      <c r="AFD7152" s="7" t="s">
        <v>12</v>
      </c>
      <c r="AFE7152" s="7" t="n">
        <f t="normal" ca="1">32-LENB(INDIRECT(ADDRESS(7152,836)))</f>
        <v>0</v>
      </c>
      <c r="AFF7152" s="7" t="n">
        <v>7</v>
      </c>
      <c r="AFG7152" s="7" t="n">
        <v>65533</v>
      </c>
      <c r="AFH7152" s="7" t="n">
        <v>14402</v>
      </c>
      <c r="AFI7152" s="7" t="s">
        <v>12</v>
      </c>
      <c r="AFJ7152" s="7" t="n">
        <f t="normal" ca="1">32-LENB(INDIRECT(ADDRESS(7152,841)))</f>
        <v>0</v>
      </c>
      <c r="AFK7152" s="7" t="n">
        <v>7</v>
      </c>
      <c r="AFL7152" s="7" t="n">
        <v>65533</v>
      </c>
      <c r="AFM7152" s="7" t="n">
        <v>28477</v>
      </c>
      <c r="AFN7152" s="7" t="s">
        <v>12</v>
      </c>
      <c r="AFO7152" s="7" t="n">
        <f t="normal" ca="1">32-LENB(INDIRECT(ADDRESS(7152,846)))</f>
        <v>0</v>
      </c>
      <c r="AFP7152" s="7" t="n">
        <v>7</v>
      </c>
      <c r="AFQ7152" s="7" t="n">
        <v>65533</v>
      </c>
      <c r="AFR7152" s="7" t="n">
        <v>6396</v>
      </c>
      <c r="AFS7152" s="7" t="s">
        <v>12</v>
      </c>
      <c r="AFT7152" s="7" t="n">
        <f t="normal" ca="1">32-LENB(INDIRECT(ADDRESS(7152,851)))</f>
        <v>0</v>
      </c>
      <c r="AFU7152" s="7" t="n">
        <v>7</v>
      </c>
      <c r="AFV7152" s="7" t="n">
        <v>65533</v>
      </c>
      <c r="AFW7152" s="7" t="n">
        <v>1382</v>
      </c>
      <c r="AFX7152" s="7" t="s">
        <v>12</v>
      </c>
      <c r="AFY7152" s="7" t="n">
        <f t="normal" ca="1">32-LENB(INDIRECT(ADDRESS(7152,856)))</f>
        <v>0</v>
      </c>
      <c r="AFZ7152" s="7" t="n">
        <v>4</v>
      </c>
      <c r="AGA7152" s="7" t="n">
        <v>65533</v>
      </c>
      <c r="AGB7152" s="7" t="n">
        <v>4427</v>
      </c>
      <c r="AGC7152" s="7" t="s">
        <v>12</v>
      </c>
      <c r="AGD7152" s="7" t="n">
        <f t="normal" ca="1">32-LENB(INDIRECT(ADDRESS(7152,861)))</f>
        <v>0</v>
      </c>
      <c r="AGE7152" s="7" t="n">
        <v>7</v>
      </c>
      <c r="AGF7152" s="7" t="n">
        <v>65533</v>
      </c>
      <c r="AGG7152" s="7" t="n">
        <v>28478</v>
      </c>
      <c r="AGH7152" s="7" t="s">
        <v>12</v>
      </c>
      <c r="AGI7152" s="7" t="n">
        <f t="normal" ca="1">32-LENB(INDIRECT(ADDRESS(7152,866)))</f>
        <v>0</v>
      </c>
      <c r="AGJ7152" s="7" t="n">
        <v>7</v>
      </c>
      <c r="AGK7152" s="7" t="n">
        <v>65533</v>
      </c>
      <c r="AGL7152" s="7" t="n">
        <v>28479</v>
      </c>
      <c r="AGM7152" s="7" t="s">
        <v>12</v>
      </c>
      <c r="AGN7152" s="7" t="n">
        <f t="normal" ca="1">32-LENB(INDIRECT(ADDRESS(7152,871)))</f>
        <v>0</v>
      </c>
      <c r="AGO7152" s="7" t="n">
        <v>7</v>
      </c>
      <c r="AGP7152" s="7" t="n">
        <v>65533</v>
      </c>
      <c r="AGQ7152" s="7" t="n">
        <v>28480</v>
      </c>
      <c r="AGR7152" s="7" t="s">
        <v>12</v>
      </c>
      <c r="AGS7152" s="7" t="n">
        <f t="normal" ca="1">32-LENB(INDIRECT(ADDRESS(7152,876)))</f>
        <v>0</v>
      </c>
      <c r="AGT7152" s="7" t="n">
        <v>7</v>
      </c>
      <c r="AGU7152" s="7" t="n">
        <v>65533</v>
      </c>
      <c r="AGV7152" s="7" t="n">
        <v>52802</v>
      </c>
      <c r="AGW7152" s="7" t="s">
        <v>12</v>
      </c>
      <c r="AGX7152" s="7" t="n">
        <f t="normal" ca="1">32-LENB(INDIRECT(ADDRESS(7152,881)))</f>
        <v>0</v>
      </c>
      <c r="AGY7152" s="7" t="n">
        <v>4</v>
      </c>
      <c r="AGZ7152" s="7" t="n">
        <v>65533</v>
      </c>
      <c r="AHA7152" s="7" t="n">
        <v>8203</v>
      </c>
      <c r="AHB7152" s="7" t="s">
        <v>12</v>
      </c>
      <c r="AHC7152" s="7" t="n">
        <f t="normal" ca="1">32-LENB(INDIRECT(ADDRESS(7152,886)))</f>
        <v>0</v>
      </c>
      <c r="AHD7152" s="7" t="n">
        <v>4</v>
      </c>
      <c r="AHE7152" s="7" t="n">
        <v>65533</v>
      </c>
      <c r="AHF7152" s="7" t="n">
        <v>8121</v>
      </c>
      <c r="AHG7152" s="7" t="s">
        <v>12</v>
      </c>
      <c r="AHH7152" s="7" t="n">
        <f t="normal" ca="1">32-LENB(INDIRECT(ADDRESS(7152,891)))</f>
        <v>0</v>
      </c>
      <c r="AHI7152" s="7" t="n">
        <v>7</v>
      </c>
      <c r="AHJ7152" s="7" t="n">
        <v>65533</v>
      </c>
      <c r="AHK7152" s="7" t="n">
        <v>23327</v>
      </c>
      <c r="AHL7152" s="7" t="s">
        <v>12</v>
      </c>
      <c r="AHM7152" s="7" t="n">
        <f t="normal" ca="1">32-LENB(INDIRECT(ADDRESS(7152,896)))</f>
        <v>0</v>
      </c>
      <c r="AHN7152" s="7" t="n">
        <v>7</v>
      </c>
      <c r="AHO7152" s="7" t="n">
        <v>65533</v>
      </c>
      <c r="AHP7152" s="7" t="n">
        <v>23328</v>
      </c>
      <c r="AHQ7152" s="7" t="s">
        <v>12</v>
      </c>
      <c r="AHR7152" s="7" t="n">
        <f t="normal" ca="1">32-LENB(INDIRECT(ADDRESS(7152,901)))</f>
        <v>0</v>
      </c>
      <c r="AHS7152" s="7" t="n">
        <v>7</v>
      </c>
      <c r="AHT7152" s="7" t="n">
        <v>65533</v>
      </c>
      <c r="AHU7152" s="7" t="n">
        <v>18472</v>
      </c>
      <c r="AHV7152" s="7" t="s">
        <v>12</v>
      </c>
      <c r="AHW7152" s="7" t="n">
        <f t="normal" ca="1">32-LENB(INDIRECT(ADDRESS(7152,906)))</f>
        <v>0</v>
      </c>
      <c r="AHX7152" s="7" t="n">
        <v>7</v>
      </c>
      <c r="AHY7152" s="7" t="n">
        <v>65533</v>
      </c>
      <c r="AHZ7152" s="7" t="n">
        <v>52803</v>
      </c>
      <c r="AIA7152" s="7" t="s">
        <v>12</v>
      </c>
      <c r="AIB7152" s="7" t="n">
        <f t="normal" ca="1">32-LENB(INDIRECT(ADDRESS(7152,911)))</f>
        <v>0</v>
      </c>
      <c r="AIC7152" s="7" t="n">
        <v>7</v>
      </c>
      <c r="AID7152" s="7" t="n">
        <v>65533</v>
      </c>
      <c r="AIE7152" s="7" t="n">
        <v>52804</v>
      </c>
      <c r="AIF7152" s="7" t="s">
        <v>12</v>
      </c>
      <c r="AIG7152" s="7" t="n">
        <f t="normal" ca="1">32-LENB(INDIRECT(ADDRESS(7152,916)))</f>
        <v>0</v>
      </c>
      <c r="AIH7152" s="7" t="n">
        <v>7</v>
      </c>
      <c r="AII7152" s="7" t="n">
        <v>65533</v>
      </c>
      <c r="AIJ7152" s="7" t="n">
        <v>52805</v>
      </c>
      <c r="AIK7152" s="7" t="s">
        <v>12</v>
      </c>
      <c r="AIL7152" s="7" t="n">
        <f t="normal" ca="1">32-LENB(INDIRECT(ADDRESS(7152,921)))</f>
        <v>0</v>
      </c>
      <c r="AIM7152" s="7" t="n">
        <v>7</v>
      </c>
      <c r="AIN7152" s="7" t="n">
        <v>65533</v>
      </c>
      <c r="AIO7152" s="7" t="n">
        <v>52806</v>
      </c>
      <c r="AIP7152" s="7" t="s">
        <v>12</v>
      </c>
      <c r="AIQ7152" s="7" t="n">
        <f t="normal" ca="1">32-LENB(INDIRECT(ADDRESS(7152,926)))</f>
        <v>0</v>
      </c>
      <c r="AIR7152" s="7" t="n">
        <v>7</v>
      </c>
      <c r="AIS7152" s="7" t="n">
        <v>65533</v>
      </c>
      <c r="AIT7152" s="7" t="n">
        <v>52807</v>
      </c>
      <c r="AIU7152" s="7" t="s">
        <v>12</v>
      </c>
      <c r="AIV7152" s="7" t="n">
        <f t="normal" ca="1">32-LENB(INDIRECT(ADDRESS(7152,931)))</f>
        <v>0</v>
      </c>
      <c r="AIW7152" s="7" t="n">
        <v>7</v>
      </c>
      <c r="AIX7152" s="7" t="n">
        <v>65533</v>
      </c>
      <c r="AIY7152" s="7" t="n">
        <v>28481</v>
      </c>
      <c r="AIZ7152" s="7" t="s">
        <v>12</v>
      </c>
      <c r="AJA7152" s="7" t="n">
        <f t="normal" ca="1">32-LENB(INDIRECT(ADDRESS(7152,936)))</f>
        <v>0</v>
      </c>
      <c r="AJB7152" s="7" t="n">
        <v>7</v>
      </c>
      <c r="AJC7152" s="7" t="n">
        <v>65533</v>
      </c>
      <c r="AJD7152" s="7" t="n">
        <v>28482</v>
      </c>
      <c r="AJE7152" s="7" t="s">
        <v>12</v>
      </c>
      <c r="AJF7152" s="7" t="n">
        <f t="normal" ca="1">32-LENB(INDIRECT(ADDRESS(7152,941)))</f>
        <v>0</v>
      </c>
      <c r="AJG7152" s="7" t="n">
        <v>7</v>
      </c>
      <c r="AJH7152" s="7" t="n">
        <v>65533</v>
      </c>
      <c r="AJI7152" s="7" t="n">
        <v>28483</v>
      </c>
      <c r="AJJ7152" s="7" t="s">
        <v>12</v>
      </c>
      <c r="AJK7152" s="7" t="n">
        <f t="normal" ca="1">32-LENB(INDIRECT(ADDRESS(7152,946)))</f>
        <v>0</v>
      </c>
      <c r="AJL7152" s="7" t="n">
        <v>4</v>
      </c>
      <c r="AJM7152" s="7" t="n">
        <v>65533</v>
      </c>
      <c r="AJN7152" s="7" t="n">
        <v>5045</v>
      </c>
      <c r="AJO7152" s="7" t="s">
        <v>12</v>
      </c>
      <c r="AJP7152" s="7" t="n">
        <f t="normal" ca="1">32-LENB(INDIRECT(ADDRESS(7152,951)))</f>
        <v>0</v>
      </c>
      <c r="AJQ7152" s="7" t="n">
        <v>4</v>
      </c>
      <c r="AJR7152" s="7" t="n">
        <v>65533</v>
      </c>
      <c r="AJS7152" s="7" t="n">
        <v>5301</v>
      </c>
      <c r="AJT7152" s="7" t="s">
        <v>12</v>
      </c>
      <c r="AJU7152" s="7" t="n">
        <f t="normal" ca="1">32-LENB(INDIRECT(ADDRESS(7152,956)))</f>
        <v>0</v>
      </c>
      <c r="AJV7152" s="7" t="n">
        <v>4</v>
      </c>
      <c r="AJW7152" s="7" t="n">
        <v>65533</v>
      </c>
      <c r="AJX7152" s="7" t="n">
        <v>5301</v>
      </c>
      <c r="AJY7152" s="7" t="s">
        <v>12</v>
      </c>
      <c r="AJZ7152" s="7" t="n">
        <f t="normal" ca="1">32-LENB(INDIRECT(ADDRESS(7152,961)))</f>
        <v>0</v>
      </c>
      <c r="AKA7152" s="7" t="n">
        <v>4</v>
      </c>
      <c r="AKB7152" s="7" t="n">
        <v>65533</v>
      </c>
      <c r="AKC7152" s="7" t="n">
        <v>5301</v>
      </c>
      <c r="AKD7152" s="7" t="s">
        <v>12</v>
      </c>
      <c r="AKE7152" s="7" t="n">
        <f t="normal" ca="1">32-LENB(INDIRECT(ADDRESS(7152,966)))</f>
        <v>0</v>
      </c>
      <c r="AKF7152" s="7" t="n">
        <v>4</v>
      </c>
      <c r="AKG7152" s="7" t="n">
        <v>65533</v>
      </c>
      <c r="AKH7152" s="7" t="n">
        <v>4433</v>
      </c>
      <c r="AKI7152" s="7" t="s">
        <v>12</v>
      </c>
      <c r="AKJ7152" s="7" t="n">
        <f t="normal" ca="1">32-LENB(INDIRECT(ADDRESS(7152,971)))</f>
        <v>0</v>
      </c>
      <c r="AKK7152" s="7" t="n">
        <v>4</v>
      </c>
      <c r="AKL7152" s="7" t="n">
        <v>65533</v>
      </c>
      <c r="AKM7152" s="7" t="n">
        <v>4525</v>
      </c>
      <c r="AKN7152" s="7" t="s">
        <v>12</v>
      </c>
      <c r="AKO7152" s="7" t="n">
        <f t="normal" ca="1">32-LENB(INDIRECT(ADDRESS(7152,976)))</f>
        <v>0</v>
      </c>
      <c r="AKP7152" s="7" t="n">
        <v>4</v>
      </c>
      <c r="AKQ7152" s="7" t="n">
        <v>65533</v>
      </c>
      <c r="AKR7152" s="7" t="n">
        <v>4527</v>
      </c>
      <c r="AKS7152" s="7" t="s">
        <v>12</v>
      </c>
      <c r="AKT7152" s="7" t="n">
        <f t="normal" ca="1">32-LENB(INDIRECT(ADDRESS(7152,981)))</f>
        <v>0</v>
      </c>
      <c r="AKU7152" s="7" t="n">
        <v>4</v>
      </c>
      <c r="AKV7152" s="7" t="n">
        <v>65533</v>
      </c>
      <c r="AKW7152" s="7" t="n">
        <v>2022</v>
      </c>
      <c r="AKX7152" s="7" t="s">
        <v>12</v>
      </c>
      <c r="AKY7152" s="7" t="n">
        <f t="normal" ca="1">32-LENB(INDIRECT(ADDRESS(7152,986)))</f>
        <v>0</v>
      </c>
      <c r="AKZ7152" s="7" t="n">
        <v>4</v>
      </c>
      <c r="ALA7152" s="7" t="n">
        <v>65533</v>
      </c>
      <c r="ALB7152" s="7" t="n">
        <v>4255</v>
      </c>
      <c r="ALC7152" s="7" t="s">
        <v>12</v>
      </c>
      <c r="ALD7152" s="7" t="n">
        <f t="normal" ca="1">32-LENB(INDIRECT(ADDRESS(7152,991)))</f>
        <v>0</v>
      </c>
      <c r="ALE7152" s="7" t="n">
        <v>4</v>
      </c>
      <c r="ALF7152" s="7" t="n">
        <v>65533</v>
      </c>
      <c r="ALG7152" s="7" t="n">
        <v>4400</v>
      </c>
      <c r="ALH7152" s="7" t="s">
        <v>12</v>
      </c>
      <c r="ALI7152" s="7" t="n">
        <f t="normal" ca="1">32-LENB(INDIRECT(ADDRESS(7152,996)))</f>
        <v>0</v>
      </c>
      <c r="ALJ7152" s="7" t="n">
        <v>4</v>
      </c>
      <c r="ALK7152" s="7" t="n">
        <v>65533</v>
      </c>
      <c r="ALL7152" s="7" t="n">
        <v>5045</v>
      </c>
      <c r="ALM7152" s="7" t="s">
        <v>12</v>
      </c>
      <c r="ALN7152" s="7" t="n">
        <f t="normal" ca="1">32-LENB(INDIRECT(ADDRESS(7152,1001)))</f>
        <v>0</v>
      </c>
      <c r="ALO7152" s="7" t="n">
        <v>4</v>
      </c>
      <c r="ALP7152" s="7" t="n">
        <v>65533</v>
      </c>
      <c r="ALQ7152" s="7" t="n">
        <v>5302</v>
      </c>
      <c r="ALR7152" s="7" t="s">
        <v>12</v>
      </c>
      <c r="ALS7152" s="7" t="n">
        <f t="normal" ca="1">32-LENB(INDIRECT(ADDRESS(7152,1006)))</f>
        <v>0</v>
      </c>
      <c r="ALT7152" s="7" t="n">
        <v>4</v>
      </c>
      <c r="ALU7152" s="7" t="n">
        <v>65533</v>
      </c>
      <c r="ALV7152" s="7" t="n">
        <v>5302</v>
      </c>
      <c r="ALW7152" s="7" t="s">
        <v>12</v>
      </c>
      <c r="ALX7152" s="7" t="n">
        <f t="normal" ca="1">32-LENB(INDIRECT(ADDRESS(7152,1011)))</f>
        <v>0</v>
      </c>
      <c r="ALY7152" s="7" t="n">
        <v>4</v>
      </c>
      <c r="ALZ7152" s="7" t="n">
        <v>65533</v>
      </c>
      <c r="AMA7152" s="7" t="n">
        <v>5302</v>
      </c>
      <c r="AMB7152" s="7" t="s">
        <v>12</v>
      </c>
      <c r="AMC7152" s="7" t="n">
        <f t="normal" ca="1">32-LENB(INDIRECT(ADDRESS(7152,1016)))</f>
        <v>0</v>
      </c>
      <c r="AMD7152" s="7" t="n">
        <v>4</v>
      </c>
      <c r="AME7152" s="7" t="n">
        <v>65533</v>
      </c>
      <c r="AMF7152" s="7" t="n">
        <v>5302</v>
      </c>
      <c r="AMG7152" s="7" t="s">
        <v>12</v>
      </c>
      <c r="AMH7152" s="7" t="n">
        <f t="normal" ca="1">32-LENB(INDIRECT(ADDRESS(7152,1021)))</f>
        <v>0</v>
      </c>
      <c r="AMI7152" s="7" t="n">
        <v>4</v>
      </c>
      <c r="AMJ7152" s="7" t="n">
        <v>65533</v>
      </c>
      <c r="AMK7152" s="7" t="n">
        <v>4433</v>
      </c>
      <c r="AML7152" s="7" t="s">
        <v>12</v>
      </c>
      <c r="AMM7152" s="7" t="n">
        <f t="normal" ca="1">32-LENB(INDIRECT(ADDRESS(7152,1026)))</f>
        <v>0</v>
      </c>
      <c r="AMN7152" s="7" t="n">
        <v>7</v>
      </c>
      <c r="AMO7152" s="7" t="n">
        <v>65533</v>
      </c>
      <c r="AMP7152" s="7" t="n">
        <v>25300</v>
      </c>
      <c r="AMQ7152" s="7" t="s">
        <v>12</v>
      </c>
      <c r="AMR7152" s="7" t="n">
        <f t="normal" ca="1">32-LENB(INDIRECT(ADDRESS(7152,1031)))</f>
        <v>0</v>
      </c>
      <c r="AMS7152" s="7" t="n">
        <v>7</v>
      </c>
      <c r="AMT7152" s="7" t="n">
        <v>65533</v>
      </c>
      <c r="AMU7152" s="7" t="n">
        <v>11300</v>
      </c>
      <c r="AMV7152" s="7" t="s">
        <v>12</v>
      </c>
      <c r="AMW7152" s="7" t="n">
        <f t="normal" ca="1">32-LENB(INDIRECT(ADDRESS(7152,1036)))</f>
        <v>0</v>
      </c>
      <c r="AMX7152" s="7" t="n">
        <v>4</v>
      </c>
      <c r="AMY7152" s="7" t="n">
        <v>65533</v>
      </c>
      <c r="AMZ7152" s="7" t="n">
        <v>4527</v>
      </c>
      <c r="ANA7152" s="7" t="s">
        <v>12</v>
      </c>
      <c r="ANB7152" s="7" t="n">
        <f t="normal" ca="1">32-LENB(INDIRECT(ADDRESS(7152,1041)))</f>
        <v>0</v>
      </c>
      <c r="ANC7152" s="7" t="n">
        <v>0</v>
      </c>
      <c r="AND7152" s="7" t="n">
        <v>65533</v>
      </c>
      <c r="ANE7152" s="7" t="n">
        <v>0</v>
      </c>
      <c r="ANF7152" s="7" t="s">
        <v>12</v>
      </c>
      <c r="ANG7152" s="7" t="n">
        <f t="normal" ca="1">32-LENB(INDIRECT(ADDRESS(7152,1046)))</f>
        <v>0</v>
      </c>
    </row>
    <row r="7153" spans="1:1047">
      <c r="A7153" t="s">
        <v>4</v>
      </c>
      <c r="B7153" s="4" t="s">
        <v>5</v>
      </c>
    </row>
    <row r="7154" spans="1:1047">
      <c r="A7154" t="n">
        <v>67000</v>
      </c>
      <c r="B7154" s="5" t="n">
        <v>1</v>
      </c>
    </row>
    <row r="7155" spans="1:1047" s="3" customFormat="1" customHeight="0">
      <c r="A7155" s="3" t="s">
        <v>2</v>
      </c>
      <c r="B7155" s="3" t="s">
        <v>463</v>
      </c>
    </row>
    <row r="7156" spans="1:1047">
      <c r="A7156" t="s">
        <v>4</v>
      </c>
      <c r="B7156" s="4" t="s">
        <v>5</v>
      </c>
      <c r="C7156" s="4" t="s">
        <v>10</v>
      </c>
      <c r="D7156" s="4" t="s">
        <v>10</v>
      </c>
      <c r="E7156" s="4" t="s">
        <v>9</v>
      </c>
      <c r="F7156" s="4" t="s">
        <v>6</v>
      </c>
      <c r="G7156" s="4" t="s">
        <v>8</v>
      </c>
      <c r="H7156" s="4" t="s">
        <v>10</v>
      </c>
      <c r="I7156" s="4" t="s">
        <v>10</v>
      </c>
      <c r="J7156" s="4" t="s">
        <v>9</v>
      </c>
      <c r="K7156" s="4" t="s">
        <v>6</v>
      </c>
      <c r="L7156" s="4" t="s">
        <v>8</v>
      </c>
    </row>
    <row r="7157" spans="1:1047">
      <c r="A7157" t="n">
        <v>67008</v>
      </c>
      <c r="B7157" s="83" t="n">
        <v>257</v>
      </c>
      <c r="C7157" s="7" t="n">
        <v>4</v>
      </c>
      <c r="D7157" s="7" t="n">
        <v>65533</v>
      </c>
      <c r="E7157" s="7" t="n">
        <v>2032</v>
      </c>
      <c r="F7157" s="7" t="s">
        <v>12</v>
      </c>
      <c r="G7157" s="7" t="n">
        <f t="normal" ca="1">32-LENB(INDIRECT(ADDRESS(7157,6)))</f>
        <v>0</v>
      </c>
      <c r="H7157" s="7" t="n">
        <v>0</v>
      </c>
      <c r="I7157" s="7" t="n">
        <v>65533</v>
      </c>
      <c r="J7157" s="7" t="n">
        <v>0</v>
      </c>
      <c r="K7157" s="7" t="s">
        <v>12</v>
      </c>
      <c r="L7157" s="7" t="n">
        <f t="normal" ca="1">32-LENB(INDIRECT(ADDRESS(7157,11)))</f>
        <v>0</v>
      </c>
    </row>
    <row r="7158" spans="1:1047">
      <c r="A7158" t="s">
        <v>4</v>
      </c>
      <c r="B7158" s="4" t="s">
        <v>5</v>
      </c>
    </row>
    <row r="7159" spans="1:1047">
      <c r="A7159" t="n">
        <v>67088</v>
      </c>
      <c r="B7159" s="5" t="n">
        <v>1</v>
      </c>
    </row>
    <row r="7160" spans="1:1047" s="3" customFormat="1" customHeight="0">
      <c r="A7160" s="3" t="s">
        <v>2</v>
      </c>
      <c r="B7160" s="3" t="s">
        <v>464</v>
      </c>
    </row>
    <row r="7161" spans="1:1047">
      <c r="A7161" t="s">
        <v>4</v>
      </c>
      <c r="B7161" s="4" t="s">
        <v>5</v>
      </c>
      <c r="C7161" s="4" t="s">
        <v>10</v>
      </c>
      <c r="D7161" s="4" t="s">
        <v>10</v>
      </c>
      <c r="E7161" s="4" t="s">
        <v>9</v>
      </c>
      <c r="F7161" s="4" t="s">
        <v>6</v>
      </c>
      <c r="G7161" s="4" t="s">
        <v>8</v>
      </c>
      <c r="H7161" s="4" t="s">
        <v>10</v>
      </c>
      <c r="I7161" s="4" t="s">
        <v>10</v>
      </c>
      <c r="J7161" s="4" t="s">
        <v>9</v>
      </c>
      <c r="K7161" s="4" t="s">
        <v>6</v>
      </c>
      <c r="L7161" s="4" t="s">
        <v>8</v>
      </c>
    </row>
    <row r="7162" spans="1:1047">
      <c r="A7162" t="n">
        <v>67104</v>
      </c>
      <c r="B7162" s="83" t="n">
        <v>257</v>
      </c>
      <c r="C7162" s="7" t="n">
        <v>4</v>
      </c>
      <c r="D7162" s="7" t="n">
        <v>65533</v>
      </c>
      <c r="E7162" s="7" t="n">
        <v>2032</v>
      </c>
      <c r="F7162" s="7" t="s">
        <v>12</v>
      </c>
      <c r="G7162" s="7" t="n">
        <f t="normal" ca="1">32-LENB(INDIRECT(ADDRESS(7162,6)))</f>
        <v>0</v>
      </c>
      <c r="H7162" s="7" t="n">
        <v>0</v>
      </c>
      <c r="I7162" s="7" t="n">
        <v>65533</v>
      </c>
      <c r="J7162" s="7" t="n">
        <v>0</v>
      </c>
      <c r="K7162" s="7" t="s">
        <v>12</v>
      </c>
      <c r="L7162" s="7" t="n">
        <f t="normal" ca="1">32-LENB(INDIRECT(ADDRESS(7162,11)))</f>
        <v>0</v>
      </c>
    </row>
    <row r="7163" spans="1:1047">
      <c r="A7163" t="s">
        <v>4</v>
      </c>
      <c r="B7163" s="4" t="s">
        <v>5</v>
      </c>
    </row>
    <row r="7164" spans="1:1047">
      <c r="A7164" t="n">
        <v>67184</v>
      </c>
      <c r="B7164" s="5" t="n">
        <v>1</v>
      </c>
    </row>
    <row r="7165" spans="1:1047" s="3" customFormat="1" customHeight="0">
      <c r="A7165" s="3" t="s">
        <v>2</v>
      </c>
      <c r="B7165" s="3" t="s">
        <v>465</v>
      </c>
    </row>
    <row r="7166" spans="1:1047">
      <c r="A7166" t="s">
        <v>4</v>
      </c>
      <c r="B7166" s="4" t="s">
        <v>5</v>
      </c>
      <c r="C7166" s="4" t="s">
        <v>10</v>
      </c>
      <c r="D7166" s="4" t="s">
        <v>10</v>
      </c>
      <c r="E7166" s="4" t="s">
        <v>9</v>
      </c>
      <c r="F7166" s="4" t="s">
        <v>6</v>
      </c>
      <c r="G7166" s="4" t="s">
        <v>8</v>
      </c>
      <c r="H7166" s="4" t="s">
        <v>10</v>
      </c>
      <c r="I7166" s="4" t="s">
        <v>10</v>
      </c>
      <c r="J7166" s="4" t="s">
        <v>9</v>
      </c>
      <c r="K7166" s="4" t="s">
        <v>6</v>
      </c>
      <c r="L7166" s="4" t="s">
        <v>8</v>
      </c>
    </row>
    <row r="7167" spans="1:1047">
      <c r="A7167" t="n">
        <v>67200</v>
      </c>
      <c r="B7167" s="83" t="n">
        <v>257</v>
      </c>
      <c r="C7167" s="7" t="n">
        <v>4</v>
      </c>
      <c r="D7167" s="7" t="n">
        <v>65533</v>
      </c>
      <c r="E7167" s="7" t="n">
        <v>2032</v>
      </c>
      <c r="F7167" s="7" t="s">
        <v>12</v>
      </c>
      <c r="G7167" s="7" t="n">
        <f t="normal" ca="1">32-LENB(INDIRECT(ADDRESS(7167,6)))</f>
        <v>0</v>
      </c>
      <c r="H7167" s="7" t="n">
        <v>0</v>
      </c>
      <c r="I7167" s="7" t="n">
        <v>65533</v>
      </c>
      <c r="J7167" s="7" t="n">
        <v>0</v>
      </c>
      <c r="K7167" s="7" t="s">
        <v>12</v>
      </c>
      <c r="L7167" s="7" t="n">
        <f t="normal" ca="1">32-LENB(INDIRECT(ADDRESS(7167,11)))</f>
        <v>0</v>
      </c>
    </row>
    <row r="7168" spans="1:1047">
      <c r="A7168" t="s">
        <v>4</v>
      </c>
      <c r="B7168" s="4" t="s">
        <v>5</v>
      </c>
    </row>
    <row r="7169" spans="1:12">
      <c r="A7169" t="n">
        <v>67280</v>
      </c>
      <c r="B7169" s="5" t="n">
        <v>1</v>
      </c>
    </row>
    <row r="7170" spans="1:12" s="3" customFormat="1" customHeight="0">
      <c r="A7170" s="3" t="s">
        <v>2</v>
      </c>
      <c r="B7170" s="3" t="s">
        <v>466</v>
      </c>
    </row>
    <row r="7171" spans="1:12">
      <c r="A7171" t="s">
        <v>4</v>
      </c>
      <c r="B7171" s="4" t="s">
        <v>5</v>
      </c>
      <c r="C7171" s="4" t="s">
        <v>10</v>
      </c>
      <c r="D7171" s="4" t="s">
        <v>10</v>
      </c>
      <c r="E7171" s="4" t="s">
        <v>9</v>
      </c>
      <c r="F7171" s="4" t="s">
        <v>6</v>
      </c>
      <c r="G7171" s="4" t="s">
        <v>8</v>
      </c>
      <c r="H7171" s="4" t="s">
        <v>10</v>
      </c>
      <c r="I7171" s="4" t="s">
        <v>10</v>
      </c>
      <c r="J7171" s="4" t="s">
        <v>9</v>
      </c>
      <c r="K7171" s="4" t="s">
        <v>6</v>
      </c>
      <c r="L7171" s="4" t="s">
        <v>8</v>
      </c>
    </row>
    <row r="7172" spans="1:12">
      <c r="A7172" t="n">
        <v>67296</v>
      </c>
      <c r="B7172" s="83" t="n">
        <v>257</v>
      </c>
      <c r="C7172" s="7" t="n">
        <v>4</v>
      </c>
      <c r="D7172" s="7" t="n">
        <v>65533</v>
      </c>
      <c r="E7172" s="7" t="n">
        <v>2032</v>
      </c>
      <c r="F7172" s="7" t="s">
        <v>12</v>
      </c>
      <c r="G7172" s="7" t="n">
        <f t="normal" ca="1">32-LENB(INDIRECT(ADDRESS(7172,6)))</f>
        <v>0</v>
      </c>
      <c r="H7172" s="7" t="n">
        <v>0</v>
      </c>
      <c r="I7172" s="7" t="n">
        <v>65533</v>
      </c>
      <c r="J7172" s="7" t="n">
        <v>0</v>
      </c>
      <c r="K7172" s="7" t="s">
        <v>12</v>
      </c>
      <c r="L7172" s="7" t="n">
        <f t="normal" ca="1">32-LENB(INDIRECT(ADDRESS(7172,11)))</f>
        <v>0</v>
      </c>
    </row>
    <row r="7173" spans="1:12">
      <c r="A7173" t="s">
        <v>4</v>
      </c>
      <c r="B7173" s="4" t="s">
        <v>5</v>
      </c>
    </row>
    <row r="7174" spans="1:12">
      <c r="A7174" t="n">
        <v>67376</v>
      </c>
      <c r="B7174" s="5" t="n">
        <v>1</v>
      </c>
    </row>
    <row r="7175" spans="1:12" s="3" customFormat="1" customHeight="0">
      <c r="A7175" s="3" t="s">
        <v>2</v>
      </c>
      <c r="B7175" s="3" t="s">
        <v>467</v>
      </c>
    </row>
    <row r="7176" spans="1:12">
      <c r="A7176" t="s">
        <v>4</v>
      </c>
      <c r="B7176" s="4" t="s">
        <v>5</v>
      </c>
      <c r="C7176" s="4" t="s">
        <v>10</v>
      </c>
      <c r="D7176" s="4" t="s">
        <v>10</v>
      </c>
      <c r="E7176" s="4" t="s">
        <v>9</v>
      </c>
      <c r="F7176" s="4" t="s">
        <v>6</v>
      </c>
      <c r="G7176" s="4" t="s">
        <v>8</v>
      </c>
      <c r="H7176" s="4" t="s">
        <v>10</v>
      </c>
      <c r="I7176" s="4" t="s">
        <v>10</v>
      </c>
      <c r="J7176" s="4" t="s">
        <v>9</v>
      </c>
      <c r="K7176" s="4" t="s">
        <v>6</v>
      </c>
      <c r="L7176" s="4" t="s">
        <v>8</v>
      </c>
      <c r="M7176" s="4" t="s">
        <v>10</v>
      </c>
      <c r="N7176" s="4" t="s">
        <v>10</v>
      </c>
      <c r="O7176" s="4" t="s">
        <v>9</v>
      </c>
      <c r="P7176" s="4" t="s">
        <v>6</v>
      </c>
      <c r="Q7176" s="4" t="s">
        <v>8</v>
      </c>
    </row>
    <row r="7177" spans="1:12">
      <c r="A7177" t="n">
        <v>67392</v>
      </c>
      <c r="B7177" s="83" t="n">
        <v>257</v>
      </c>
      <c r="C7177" s="7" t="n">
        <v>4</v>
      </c>
      <c r="D7177" s="7" t="n">
        <v>65533</v>
      </c>
      <c r="E7177" s="7" t="n">
        <v>4023</v>
      </c>
      <c r="F7177" s="7" t="s">
        <v>12</v>
      </c>
      <c r="G7177" s="7" t="n">
        <f t="normal" ca="1">32-LENB(INDIRECT(ADDRESS(7177,6)))</f>
        <v>0</v>
      </c>
      <c r="H7177" s="7" t="n">
        <v>4</v>
      </c>
      <c r="I7177" s="7" t="n">
        <v>65533</v>
      </c>
      <c r="J7177" s="7" t="n">
        <v>4255</v>
      </c>
      <c r="K7177" s="7" t="s">
        <v>12</v>
      </c>
      <c r="L7177" s="7" t="n">
        <f t="normal" ca="1">32-LENB(INDIRECT(ADDRESS(7177,11)))</f>
        <v>0</v>
      </c>
      <c r="M7177" s="7" t="n">
        <v>0</v>
      </c>
      <c r="N7177" s="7" t="n">
        <v>65533</v>
      </c>
      <c r="O7177" s="7" t="n">
        <v>0</v>
      </c>
      <c r="P7177" s="7" t="s">
        <v>12</v>
      </c>
      <c r="Q7177" s="7" t="n">
        <f t="normal" ca="1">32-LENB(INDIRECT(ADDRESS(7177,16)))</f>
        <v>0</v>
      </c>
    </row>
    <row r="7178" spans="1:12">
      <c r="A7178" t="s">
        <v>4</v>
      </c>
      <c r="B7178" s="4" t="s">
        <v>5</v>
      </c>
    </row>
    <row r="7179" spans="1:12">
      <c r="A7179" t="n">
        <v>67512</v>
      </c>
      <c r="B7179" s="5" t="n">
        <v>1</v>
      </c>
    </row>
    <row r="7180" spans="1:12" s="3" customFormat="1" customHeight="0">
      <c r="A7180" s="3" t="s">
        <v>2</v>
      </c>
      <c r="B7180" s="3" t="s">
        <v>468</v>
      </c>
    </row>
    <row r="7181" spans="1:12">
      <c r="A7181" t="s">
        <v>4</v>
      </c>
      <c r="B7181" s="4" t="s">
        <v>5</v>
      </c>
      <c r="C7181" s="4" t="s">
        <v>10</v>
      </c>
      <c r="D7181" s="4" t="s">
        <v>10</v>
      </c>
      <c r="E7181" s="4" t="s">
        <v>9</v>
      </c>
      <c r="F7181" s="4" t="s">
        <v>6</v>
      </c>
      <c r="G7181" s="4" t="s">
        <v>8</v>
      </c>
      <c r="H7181" s="4" t="s">
        <v>10</v>
      </c>
      <c r="I7181" s="4" t="s">
        <v>10</v>
      </c>
      <c r="J7181" s="4" t="s">
        <v>9</v>
      </c>
      <c r="K7181" s="4" t="s">
        <v>6</v>
      </c>
      <c r="L7181" s="4" t="s">
        <v>8</v>
      </c>
      <c r="M7181" s="4" t="s">
        <v>10</v>
      </c>
      <c r="N7181" s="4" t="s">
        <v>10</v>
      </c>
      <c r="O7181" s="4" t="s">
        <v>9</v>
      </c>
      <c r="P7181" s="4" t="s">
        <v>6</v>
      </c>
      <c r="Q7181" s="4" t="s">
        <v>8</v>
      </c>
    </row>
    <row r="7182" spans="1:12">
      <c r="A7182" t="n">
        <v>67520</v>
      </c>
      <c r="B7182" s="83" t="n">
        <v>257</v>
      </c>
      <c r="C7182" s="7" t="n">
        <v>4</v>
      </c>
      <c r="D7182" s="7" t="n">
        <v>65533</v>
      </c>
      <c r="E7182" s="7" t="n">
        <v>4023</v>
      </c>
      <c r="F7182" s="7" t="s">
        <v>12</v>
      </c>
      <c r="G7182" s="7" t="n">
        <f t="normal" ca="1">32-LENB(INDIRECT(ADDRESS(7182,6)))</f>
        <v>0</v>
      </c>
      <c r="H7182" s="7" t="n">
        <v>4</v>
      </c>
      <c r="I7182" s="7" t="n">
        <v>65533</v>
      </c>
      <c r="J7182" s="7" t="n">
        <v>4255</v>
      </c>
      <c r="K7182" s="7" t="s">
        <v>12</v>
      </c>
      <c r="L7182" s="7" t="n">
        <f t="normal" ca="1">32-LENB(INDIRECT(ADDRESS(7182,11)))</f>
        <v>0</v>
      </c>
      <c r="M7182" s="7" t="n">
        <v>0</v>
      </c>
      <c r="N7182" s="7" t="n">
        <v>65533</v>
      </c>
      <c r="O7182" s="7" t="n">
        <v>0</v>
      </c>
      <c r="P7182" s="7" t="s">
        <v>12</v>
      </c>
      <c r="Q7182" s="7" t="n">
        <f t="normal" ca="1">32-LENB(INDIRECT(ADDRESS(7182,16)))</f>
        <v>0</v>
      </c>
    </row>
    <row r="7183" spans="1:12">
      <c r="A7183" t="s">
        <v>4</v>
      </c>
      <c r="B7183" s="4" t="s">
        <v>5</v>
      </c>
    </row>
    <row r="7184" spans="1:12">
      <c r="A7184" t="n">
        <v>67640</v>
      </c>
      <c r="B7184" s="5" t="n">
        <v>1</v>
      </c>
    </row>
    <row r="7185" spans="1:12" s="3" customFormat="1" customHeight="0">
      <c r="A7185" s="3" t="s">
        <v>2</v>
      </c>
      <c r="B7185" s="3" t="s">
        <v>469</v>
      </c>
    </row>
    <row r="7186" spans="1:12">
      <c r="A7186" t="s">
        <v>4</v>
      </c>
      <c r="B7186" s="4" t="s">
        <v>5</v>
      </c>
      <c r="C7186" s="4" t="s">
        <v>10</v>
      </c>
      <c r="D7186" s="4" t="s">
        <v>10</v>
      </c>
      <c r="E7186" s="4" t="s">
        <v>9</v>
      </c>
      <c r="F7186" s="4" t="s">
        <v>6</v>
      </c>
      <c r="G7186" s="4" t="s">
        <v>8</v>
      </c>
      <c r="H7186" s="4" t="s">
        <v>10</v>
      </c>
      <c r="I7186" s="4" t="s">
        <v>10</v>
      </c>
      <c r="J7186" s="4" t="s">
        <v>9</v>
      </c>
      <c r="K7186" s="4" t="s">
        <v>6</v>
      </c>
      <c r="L7186" s="4" t="s">
        <v>8</v>
      </c>
    </row>
    <row r="7187" spans="1:12">
      <c r="A7187" t="n">
        <v>67648</v>
      </c>
      <c r="B7187" s="83" t="n">
        <v>257</v>
      </c>
      <c r="C7187" s="7" t="n">
        <v>4</v>
      </c>
      <c r="D7187" s="7" t="n">
        <v>65533</v>
      </c>
      <c r="E7187" s="7" t="n">
        <v>2032</v>
      </c>
      <c r="F7187" s="7" t="s">
        <v>12</v>
      </c>
      <c r="G7187" s="7" t="n">
        <f t="normal" ca="1">32-LENB(INDIRECT(ADDRESS(7187,6)))</f>
        <v>0</v>
      </c>
      <c r="H7187" s="7" t="n">
        <v>0</v>
      </c>
      <c r="I7187" s="7" t="n">
        <v>65533</v>
      </c>
      <c r="J7187" s="7" t="n">
        <v>0</v>
      </c>
      <c r="K7187" s="7" t="s">
        <v>12</v>
      </c>
      <c r="L7187" s="7" t="n">
        <f t="normal" ca="1">32-LENB(INDIRECT(ADDRESS(7187,11)))</f>
        <v>0</v>
      </c>
    </row>
    <row r="7188" spans="1:12">
      <c r="A7188" t="s">
        <v>4</v>
      </c>
      <c r="B7188" s="4" t="s">
        <v>5</v>
      </c>
    </row>
    <row r="7189" spans="1:12">
      <c r="A7189" t="n">
        <v>67728</v>
      </c>
      <c r="B7189" s="5" t="n">
        <v>1</v>
      </c>
    </row>
    <row r="7190" spans="1:12" s="3" customFormat="1" customHeight="0">
      <c r="A7190" s="3" t="s">
        <v>2</v>
      </c>
      <c r="B7190" s="3" t="s">
        <v>470</v>
      </c>
    </row>
    <row r="7191" spans="1:12">
      <c r="A7191" t="s">
        <v>4</v>
      </c>
      <c r="B7191" s="4" t="s">
        <v>5</v>
      </c>
      <c r="C7191" s="4" t="s">
        <v>10</v>
      </c>
      <c r="D7191" s="4" t="s">
        <v>10</v>
      </c>
      <c r="E7191" s="4" t="s">
        <v>9</v>
      </c>
      <c r="F7191" s="4" t="s">
        <v>6</v>
      </c>
      <c r="G7191" s="4" t="s">
        <v>8</v>
      </c>
      <c r="H7191" s="4" t="s">
        <v>10</v>
      </c>
      <c r="I7191" s="4" t="s">
        <v>10</v>
      </c>
      <c r="J7191" s="4" t="s">
        <v>9</v>
      </c>
      <c r="K7191" s="4" t="s">
        <v>6</v>
      </c>
      <c r="L7191" s="4" t="s">
        <v>8</v>
      </c>
    </row>
    <row r="7192" spans="1:12">
      <c r="A7192" t="n">
        <v>67744</v>
      </c>
      <c r="B7192" s="83" t="n">
        <v>257</v>
      </c>
      <c r="C7192" s="7" t="n">
        <v>4</v>
      </c>
      <c r="D7192" s="7" t="n">
        <v>65533</v>
      </c>
      <c r="E7192" s="7" t="n">
        <v>2209</v>
      </c>
      <c r="F7192" s="7" t="s">
        <v>12</v>
      </c>
      <c r="G7192" s="7" t="n">
        <f t="normal" ca="1">32-LENB(INDIRECT(ADDRESS(7192,6)))</f>
        <v>0</v>
      </c>
      <c r="H7192" s="7" t="n">
        <v>0</v>
      </c>
      <c r="I7192" s="7" t="n">
        <v>65533</v>
      </c>
      <c r="J7192" s="7" t="n">
        <v>0</v>
      </c>
      <c r="K7192" s="7" t="s">
        <v>12</v>
      </c>
      <c r="L7192" s="7" t="n">
        <f t="normal" ca="1">32-LENB(INDIRECT(ADDRESS(7192,11)))</f>
        <v>0</v>
      </c>
    </row>
    <row r="7193" spans="1:12">
      <c r="A7193" t="s">
        <v>4</v>
      </c>
      <c r="B7193" s="4" t="s">
        <v>5</v>
      </c>
    </row>
    <row r="7194" spans="1:12">
      <c r="A7194" t="n">
        <v>67824</v>
      </c>
      <c r="B7194" s="5" t="n">
        <v>1</v>
      </c>
    </row>
  </sheetData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Qt Xlsx Library</dc:creator>
  <cp:lastModifiedBy>Qt Xlsx Library</cp:lastModifiedBy>
  <dcterms:created xsi:type="dcterms:W3CDTF">2025-09-06T21:46:22</dcterms:created>
  <dcterms:modified xsi:type="dcterms:W3CDTF">2025-09-06T21:46:22</dcterms:modified>
</cp:coreProperties>
</file>